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E:\Downloads\Zingales Work\"/>
    </mc:Choice>
  </mc:AlternateContent>
  <xr:revisionPtr revIDLastSave="0" documentId="13_ncr:1_{F6A41FF5-8DE2-4760-BC48-CB19E1B66F34}" xr6:coauthVersionLast="47" xr6:coauthVersionMax="47" xr10:uidLastSave="{00000000-0000-0000-0000-000000000000}"/>
  <bookViews>
    <workbookView xWindow="-120" yWindow="-120" windowWidth="29040" windowHeight="15840" firstSheet="6" activeTab="7" xr2:uid="{00000000-000D-0000-FFFF-FFFF00000000}"/>
  </bookViews>
  <sheets>
    <sheet name="Collection" sheetId="1" r:id="rId1"/>
    <sheet name="Associates v Fellows" sheetId="5" r:id="rId2"/>
    <sheet name="Computation" sheetId="2" r:id="rId3"/>
    <sheet name="IO" sheetId="3" r:id="rId4"/>
    <sheet name="Law and Econ" sheetId="4" r:id="rId5"/>
    <sheet name="Corporate Finance" sheetId="6" r:id="rId6"/>
    <sheet name="Labor Studies" sheetId="7" r:id="rId7"/>
    <sheet name="Total" sheetId="8" r:id="rId8"/>
    <sheet name="No Repeats" sheetId="1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D306" i="12" l="1"/>
  <c r="AC306" i="12"/>
  <c r="AA306" i="12"/>
  <c r="AD305" i="12"/>
  <c r="AC305" i="12"/>
  <c r="AA305" i="12"/>
  <c r="AD304" i="12"/>
  <c r="AC304" i="12"/>
  <c r="AA304" i="12"/>
  <c r="AD303" i="12"/>
  <c r="AC303" i="12"/>
  <c r="AA303" i="12"/>
  <c r="AD302" i="12"/>
  <c r="AC302" i="12"/>
  <c r="AA302" i="12"/>
  <c r="AD301" i="12"/>
  <c r="AC301" i="12"/>
  <c r="AA301" i="12"/>
  <c r="AD300" i="12"/>
  <c r="AC300" i="12"/>
  <c r="AA300" i="12"/>
  <c r="AD299" i="12"/>
  <c r="AC299" i="12"/>
  <c r="AA299" i="12"/>
  <c r="AD298" i="12"/>
  <c r="AC298" i="12"/>
  <c r="AA298" i="12"/>
  <c r="AD297" i="12"/>
  <c r="AC297" i="12"/>
  <c r="AA297" i="12"/>
  <c r="AD296" i="12"/>
  <c r="AC296" i="12"/>
  <c r="AA296" i="12"/>
  <c r="AD295" i="12"/>
  <c r="AC295" i="12"/>
  <c r="AA295" i="12"/>
  <c r="AD294" i="12"/>
  <c r="AC294" i="12"/>
  <c r="AA294" i="12"/>
  <c r="AD293" i="12"/>
  <c r="AC293" i="12"/>
  <c r="AA293" i="12"/>
  <c r="AD292" i="12"/>
  <c r="AC292" i="12"/>
  <c r="AA292" i="12"/>
  <c r="AD291" i="12"/>
  <c r="AC291" i="12"/>
  <c r="AA291" i="12"/>
  <c r="AD290" i="12"/>
  <c r="AC290" i="12"/>
  <c r="AA290" i="12"/>
  <c r="AD289" i="12"/>
  <c r="AC289" i="12"/>
  <c r="AA289" i="12"/>
  <c r="AD288" i="12"/>
  <c r="AC288" i="12"/>
  <c r="AA288" i="12"/>
  <c r="AD287" i="12"/>
  <c r="AC287" i="12"/>
  <c r="AA287" i="12"/>
  <c r="AD286" i="12"/>
  <c r="AC286" i="12"/>
  <c r="AA286" i="12"/>
  <c r="AD285" i="12"/>
  <c r="AC285" i="12"/>
  <c r="AA285" i="12"/>
  <c r="AD284" i="12"/>
  <c r="AC284" i="12"/>
  <c r="AA284" i="12"/>
  <c r="AD283" i="12"/>
  <c r="AC283" i="12"/>
  <c r="AA283" i="12"/>
  <c r="AD282" i="12"/>
  <c r="AC282" i="12"/>
  <c r="AA282" i="12"/>
  <c r="AD281" i="12"/>
  <c r="AC281" i="12"/>
  <c r="AA281" i="12"/>
  <c r="AD280" i="12"/>
  <c r="AC280" i="12"/>
  <c r="AA280" i="12"/>
  <c r="AD279" i="12"/>
  <c r="AC279" i="12"/>
  <c r="AA279" i="12"/>
  <c r="AD278" i="12"/>
  <c r="AC278" i="12"/>
  <c r="AA278" i="12"/>
  <c r="AD277" i="12"/>
  <c r="AC277" i="12"/>
  <c r="AA277" i="12"/>
  <c r="AD276" i="12"/>
  <c r="AC276" i="12"/>
  <c r="AA276" i="12"/>
  <c r="AD275" i="12"/>
  <c r="AC275" i="12"/>
  <c r="AA275" i="12"/>
  <c r="AD274" i="12"/>
  <c r="AC274" i="12"/>
  <c r="AA274" i="12"/>
  <c r="AD273" i="12"/>
  <c r="AC273" i="12"/>
  <c r="AA273" i="12"/>
  <c r="AD272" i="12"/>
  <c r="AC272" i="12"/>
  <c r="AA272" i="12"/>
  <c r="AD271" i="12"/>
  <c r="AC271" i="12"/>
  <c r="AA271" i="12"/>
  <c r="AD270" i="12"/>
  <c r="AC270" i="12"/>
  <c r="AA270" i="12"/>
  <c r="AD269" i="12"/>
  <c r="AC269" i="12"/>
  <c r="AA269" i="12"/>
  <c r="AD268" i="12"/>
  <c r="AC268" i="12"/>
  <c r="AA268" i="12"/>
  <c r="AD267" i="12"/>
  <c r="AC267" i="12"/>
  <c r="AA267" i="12"/>
  <c r="AD266" i="12"/>
  <c r="AC266" i="12"/>
  <c r="AA266" i="12"/>
  <c r="AD265" i="12"/>
  <c r="AC265" i="12"/>
  <c r="AA265" i="12"/>
  <c r="AD264" i="12"/>
  <c r="AC264" i="12"/>
  <c r="AA264" i="12"/>
  <c r="AD263" i="12"/>
  <c r="AC263" i="12"/>
  <c r="AA263" i="12"/>
  <c r="AD262" i="12"/>
  <c r="AC262" i="12"/>
  <c r="AA262" i="12"/>
  <c r="AD261" i="12"/>
  <c r="AC261" i="12"/>
  <c r="AA261" i="12"/>
  <c r="AD260" i="12"/>
  <c r="AC260" i="12"/>
  <c r="AA260" i="12"/>
  <c r="AD259" i="12"/>
  <c r="AC259" i="12"/>
  <c r="AA259" i="12"/>
  <c r="AD258" i="12"/>
  <c r="AC258" i="12"/>
  <c r="AA258" i="12"/>
  <c r="AD257" i="12"/>
  <c r="AC257" i="12"/>
  <c r="AA257" i="12"/>
  <c r="AD256" i="12"/>
  <c r="AC256" i="12"/>
  <c r="AA256" i="12"/>
  <c r="AD255" i="12"/>
  <c r="AC255" i="12"/>
  <c r="AA255" i="12"/>
  <c r="AD254" i="12"/>
  <c r="AC254" i="12"/>
  <c r="AA254" i="12"/>
  <c r="AD253" i="12"/>
  <c r="AC253" i="12"/>
  <c r="AA253" i="12"/>
  <c r="AD252" i="12"/>
  <c r="AC252" i="12"/>
  <c r="AA252" i="12"/>
  <c r="AD251" i="12"/>
  <c r="AC251" i="12"/>
  <c r="AA251" i="12"/>
  <c r="AD250" i="12"/>
  <c r="AC250" i="12"/>
  <c r="AA250" i="12"/>
  <c r="AD249" i="12"/>
  <c r="AC249" i="12"/>
  <c r="AA249" i="12"/>
  <c r="AD125" i="12"/>
  <c r="AC125" i="12"/>
  <c r="AA125" i="12"/>
  <c r="AD124" i="12"/>
  <c r="AC124" i="12"/>
  <c r="AA124" i="12"/>
  <c r="AD123" i="12"/>
  <c r="AC123" i="12"/>
  <c r="AA123" i="12"/>
  <c r="AD122" i="12"/>
  <c r="AC122" i="12"/>
  <c r="AA122" i="12"/>
  <c r="AD121" i="12"/>
  <c r="AC121" i="12"/>
  <c r="AA121" i="12"/>
  <c r="AD120" i="12"/>
  <c r="AC120" i="12"/>
  <c r="AA120" i="12"/>
  <c r="AD119" i="12"/>
  <c r="AC119" i="12"/>
  <c r="AA119" i="12"/>
  <c r="AD118" i="12"/>
  <c r="AC118" i="12"/>
  <c r="AA118" i="12"/>
  <c r="AD117" i="12"/>
  <c r="AC117" i="12"/>
  <c r="AA117" i="12"/>
  <c r="AD116" i="12"/>
  <c r="AC116" i="12"/>
  <c r="AA116" i="12"/>
  <c r="AD115" i="12"/>
  <c r="AC115" i="12"/>
  <c r="AA115" i="12"/>
  <c r="AD114" i="12"/>
  <c r="AC114" i="12"/>
  <c r="AA114" i="12"/>
  <c r="AD113" i="12"/>
  <c r="AC113" i="12"/>
  <c r="AA113" i="12"/>
  <c r="AD112" i="12"/>
  <c r="AC112" i="12"/>
  <c r="AA112" i="12"/>
  <c r="AD111" i="12"/>
  <c r="AC111" i="12"/>
  <c r="AA111" i="12"/>
  <c r="AD110" i="12"/>
  <c r="AC110" i="12"/>
  <c r="AA110" i="12"/>
  <c r="AD109" i="12"/>
  <c r="AC109" i="12"/>
  <c r="AA109" i="12"/>
  <c r="AD108" i="12"/>
  <c r="AC108" i="12"/>
  <c r="AA108" i="12"/>
  <c r="AD107" i="12"/>
  <c r="AC107" i="12"/>
  <c r="AA107" i="12"/>
  <c r="AD106" i="12"/>
  <c r="AC106" i="12"/>
  <c r="AA106" i="12"/>
  <c r="AD105" i="12"/>
  <c r="AC105" i="12"/>
  <c r="AA105" i="12"/>
  <c r="AD104" i="12"/>
  <c r="AC104" i="12"/>
  <c r="AA104" i="12"/>
  <c r="AD103" i="12"/>
  <c r="AC103" i="12"/>
  <c r="AA103" i="12"/>
  <c r="AD102" i="12"/>
  <c r="AC102" i="12"/>
  <c r="AA102" i="12"/>
  <c r="AD101" i="12"/>
  <c r="AC101" i="12"/>
  <c r="AA101" i="12"/>
  <c r="AD100" i="12"/>
  <c r="AC100" i="12"/>
  <c r="AA100" i="12"/>
  <c r="AD99" i="12"/>
  <c r="AC99" i="12"/>
  <c r="AA99" i="12"/>
  <c r="AD98" i="12"/>
  <c r="AC98" i="12"/>
  <c r="AA98" i="12"/>
  <c r="AD97" i="12"/>
  <c r="AC97" i="12"/>
  <c r="AA97" i="12"/>
  <c r="AD96" i="12"/>
  <c r="AC96" i="12"/>
  <c r="AA96" i="12"/>
  <c r="AD95" i="12"/>
  <c r="AC95" i="12"/>
  <c r="AA95" i="12"/>
  <c r="AD94" i="12"/>
  <c r="AC94" i="12"/>
  <c r="AA94" i="12"/>
  <c r="AD93" i="12"/>
  <c r="AC93" i="12"/>
  <c r="AA93" i="12"/>
  <c r="AD92" i="12"/>
  <c r="AC92" i="12"/>
  <c r="AA92" i="12"/>
  <c r="AD91" i="12"/>
  <c r="AC91" i="12"/>
  <c r="AA91" i="12"/>
  <c r="AD90" i="12"/>
  <c r="AC90" i="12"/>
  <c r="AA90" i="12"/>
  <c r="AD89" i="12"/>
  <c r="AC89" i="12"/>
  <c r="AA89" i="12"/>
  <c r="AD88" i="12"/>
  <c r="AC88" i="12"/>
  <c r="AA88" i="12"/>
  <c r="AD87" i="12"/>
  <c r="AC87" i="12"/>
  <c r="AA87" i="12"/>
  <c r="AD86" i="12"/>
  <c r="AC86" i="12"/>
  <c r="AA86" i="12"/>
  <c r="AD85" i="12"/>
  <c r="AC85" i="12"/>
  <c r="AA85" i="12"/>
  <c r="AD84" i="12"/>
  <c r="AC84" i="12"/>
  <c r="AA84" i="12"/>
  <c r="AD83" i="12"/>
  <c r="AC83" i="12"/>
  <c r="AA83" i="12"/>
  <c r="AD82" i="12"/>
  <c r="AC82" i="12"/>
  <c r="AA82" i="12"/>
  <c r="AD81" i="12"/>
  <c r="AC81" i="12"/>
  <c r="AA81" i="12"/>
  <c r="AD80" i="12"/>
  <c r="AC80" i="12"/>
  <c r="AA80" i="12"/>
  <c r="AD79" i="12"/>
  <c r="AC79" i="12"/>
  <c r="AA79" i="12"/>
  <c r="AD78" i="12"/>
  <c r="AC78" i="12"/>
  <c r="AA78" i="12"/>
  <c r="AD77" i="12"/>
  <c r="AC77" i="12"/>
  <c r="AA77" i="12"/>
  <c r="AD76" i="12"/>
  <c r="AC76" i="12"/>
  <c r="AA76" i="12"/>
  <c r="AD75" i="12"/>
  <c r="AC75" i="12"/>
  <c r="AA75" i="12"/>
  <c r="AD74" i="12"/>
  <c r="AC74" i="12"/>
  <c r="AA74" i="12"/>
  <c r="AD73" i="12"/>
  <c r="AC73" i="12"/>
  <c r="AA73" i="12"/>
  <c r="AD72" i="12"/>
  <c r="AC72" i="12"/>
  <c r="AA72" i="12"/>
  <c r="AD71" i="12"/>
  <c r="AC71" i="12"/>
  <c r="AA71" i="12"/>
  <c r="AD70" i="12"/>
  <c r="AC70" i="12"/>
  <c r="AA70" i="12"/>
  <c r="AD69" i="12"/>
  <c r="AC69" i="12"/>
  <c r="AA69" i="12"/>
  <c r="AD68" i="12"/>
  <c r="AC68" i="12"/>
  <c r="AA68" i="12"/>
  <c r="AD67" i="12"/>
  <c r="AC67" i="12"/>
  <c r="AA67" i="12"/>
  <c r="AD66" i="12"/>
  <c r="AC66" i="12"/>
  <c r="AA66" i="12"/>
  <c r="AD65" i="12"/>
  <c r="AC65" i="12"/>
  <c r="AA65" i="12"/>
  <c r="AD64" i="12"/>
  <c r="AC64" i="12"/>
  <c r="AA64" i="12"/>
  <c r="AD63" i="12"/>
  <c r="AC63" i="12"/>
  <c r="AA63" i="12"/>
  <c r="AD62" i="12"/>
  <c r="AC62" i="12"/>
  <c r="AA62" i="12"/>
  <c r="AD61" i="12"/>
  <c r="AC61" i="12"/>
  <c r="AA61" i="12"/>
  <c r="AD60" i="12"/>
  <c r="AC60" i="12"/>
  <c r="AA60" i="12"/>
  <c r="AD59" i="12"/>
  <c r="AC59" i="12"/>
  <c r="AA59" i="12"/>
  <c r="AD58" i="12"/>
  <c r="AC58" i="12"/>
  <c r="AA58" i="12"/>
  <c r="AD342" i="12"/>
  <c r="AC342" i="12"/>
  <c r="AA342" i="12"/>
  <c r="AD341" i="12"/>
  <c r="AC341" i="12"/>
  <c r="AA341" i="12"/>
  <c r="AD340" i="12"/>
  <c r="AC340" i="12"/>
  <c r="AA340" i="12"/>
  <c r="AD339" i="12"/>
  <c r="AC339" i="12"/>
  <c r="AA339" i="12"/>
  <c r="AD338" i="12"/>
  <c r="AC338" i="12"/>
  <c r="AA338" i="12"/>
  <c r="AD337" i="12"/>
  <c r="AC337" i="12"/>
  <c r="AA337" i="12"/>
  <c r="AD336" i="12"/>
  <c r="AC336" i="12"/>
  <c r="AA336" i="12"/>
  <c r="AD335" i="12"/>
  <c r="AC335" i="12"/>
  <c r="AA335" i="12"/>
  <c r="AD334" i="12"/>
  <c r="AC334" i="12"/>
  <c r="AA334" i="12"/>
  <c r="AD333" i="12"/>
  <c r="AC333" i="12"/>
  <c r="AA333" i="12"/>
  <c r="AD332" i="12"/>
  <c r="AC332" i="12"/>
  <c r="AA332" i="12"/>
  <c r="AD331" i="12"/>
  <c r="AC331" i="12"/>
  <c r="AA331" i="12"/>
  <c r="AD330" i="12"/>
  <c r="AC330" i="12"/>
  <c r="AA330" i="12"/>
  <c r="AD329" i="12"/>
  <c r="AC329" i="12"/>
  <c r="AA329" i="12"/>
  <c r="AD328" i="12"/>
  <c r="AC328" i="12"/>
  <c r="AA328" i="12"/>
  <c r="AD327" i="12"/>
  <c r="AC327" i="12"/>
  <c r="AA327" i="12"/>
  <c r="AD326" i="12"/>
  <c r="AC326" i="12"/>
  <c r="AA326" i="12"/>
  <c r="AD325" i="12"/>
  <c r="AC325" i="12"/>
  <c r="AA325" i="12"/>
  <c r="AD324" i="12"/>
  <c r="AC324" i="12"/>
  <c r="AA324" i="12"/>
  <c r="AD323" i="12"/>
  <c r="AC323" i="12"/>
  <c r="AA323" i="12"/>
  <c r="AD228" i="12"/>
  <c r="AC228" i="12"/>
  <c r="AA228" i="12"/>
  <c r="AD227" i="12"/>
  <c r="AC227" i="12"/>
  <c r="AA227" i="12"/>
  <c r="AD226" i="12"/>
  <c r="AC226" i="12"/>
  <c r="AA226" i="12"/>
  <c r="AD225" i="12"/>
  <c r="AC225" i="12"/>
  <c r="AA225" i="12"/>
  <c r="AD224" i="12"/>
  <c r="AC224" i="12"/>
  <c r="AA224" i="12"/>
  <c r="AD223" i="12"/>
  <c r="AC223" i="12"/>
  <c r="AA223" i="12"/>
  <c r="AD222" i="12"/>
  <c r="AC222" i="12"/>
  <c r="AA222" i="12"/>
  <c r="AD221" i="12"/>
  <c r="AC221" i="12"/>
  <c r="AA221" i="12"/>
  <c r="AD220" i="12"/>
  <c r="AC220" i="12"/>
  <c r="AA220" i="12"/>
  <c r="AD219" i="12"/>
  <c r="AC219" i="12"/>
  <c r="AA219" i="12"/>
  <c r="AD218" i="12"/>
  <c r="AC218" i="12"/>
  <c r="AA218" i="12"/>
  <c r="AD217" i="12"/>
  <c r="AC217" i="12"/>
  <c r="AA217" i="12"/>
  <c r="AD216" i="12"/>
  <c r="AC216" i="12"/>
  <c r="AA216" i="12"/>
  <c r="AD215" i="12"/>
  <c r="AC215" i="12"/>
  <c r="AA215" i="12"/>
  <c r="AD214" i="12"/>
  <c r="AC214" i="12"/>
  <c r="AA214" i="12"/>
  <c r="AD213" i="12"/>
  <c r="AC213" i="12"/>
  <c r="AA213" i="12"/>
  <c r="AD212" i="12"/>
  <c r="AC212" i="12"/>
  <c r="AA212" i="12"/>
  <c r="AD211" i="12"/>
  <c r="AC211" i="12"/>
  <c r="AA211" i="12"/>
  <c r="AD210" i="12"/>
  <c r="AC210" i="12"/>
  <c r="AA210" i="12"/>
  <c r="AD209" i="12"/>
  <c r="AC209" i="12"/>
  <c r="AA209" i="12"/>
  <c r="AD208" i="12"/>
  <c r="AC208" i="12"/>
  <c r="AA208" i="12"/>
  <c r="AD207" i="12"/>
  <c r="AC207" i="12"/>
  <c r="AA207" i="12"/>
  <c r="AD206" i="12"/>
  <c r="AC206" i="12"/>
  <c r="AA206" i="12"/>
  <c r="AD205" i="12"/>
  <c r="AC205" i="12"/>
  <c r="AA205" i="12"/>
  <c r="AD204" i="12"/>
  <c r="AC204" i="12"/>
  <c r="AA204" i="12"/>
  <c r="AD203" i="12"/>
  <c r="AC203" i="12"/>
  <c r="AA203" i="12"/>
  <c r="AD202" i="12"/>
  <c r="AC202" i="12"/>
  <c r="AA202" i="12"/>
  <c r="AD201" i="12"/>
  <c r="AC201" i="12"/>
  <c r="AA201" i="12"/>
  <c r="AD200" i="12"/>
  <c r="AC200" i="12"/>
  <c r="AA200" i="12"/>
  <c r="AD199" i="12"/>
  <c r="AC199" i="12"/>
  <c r="AA199" i="12"/>
  <c r="AD198" i="12"/>
  <c r="AC198" i="12"/>
  <c r="AA198" i="12"/>
  <c r="AD197" i="12"/>
  <c r="AC197" i="12"/>
  <c r="AA197" i="12"/>
  <c r="AD196" i="12"/>
  <c r="AC196" i="12"/>
  <c r="AA196" i="12"/>
  <c r="AD195" i="12"/>
  <c r="AC195" i="12"/>
  <c r="AA195" i="12"/>
  <c r="AD194" i="12"/>
  <c r="AC194" i="12"/>
  <c r="AA194" i="12"/>
  <c r="AD193" i="12"/>
  <c r="AC193" i="12"/>
  <c r="AA193" i="12"/>
  <c r="AD192" i="12"/>
  <c r="AC192" i="12"/>
  <c r="AA192" i="12"/>
  <c r="AD191" i="12"/>
  <c r="AC191" i="12"/>
  <c r="AA191" i="12"/>
  <c r="AD190" i="12"/>
  <c r="AC190" i="12"/>
  <c r="AA190" i="12"/>
  <c r="AD189" i="12"/>
  <c r="AC189" i="12"/>
  <c r="AA189" i="12"/>
  <c r="AD188" i="12"/>
  <c r="AC188" i="12"/>
  <c r="AA188" i="12"/>
  <c r="AD187" i="12"/>
  <c r="AC187" i="12"/>
  <c r="AA187" i="12"/>
  <c r="AD186" i="12"/>
  <c r="AC186" i="12"/>
  <c r="AA186" i="12"/>
  <c r="AD185" i="12"/>
  <c r="AC185" i="12"/>
  <c r="AA185" i="12"/>
  <c r="AD184" i="12"/>
  <c r="AC184" i="12"/>
  <c r="AA184" i="12"/>
  <c r="AD183" i="12"/>
  <c r="AC183" i="12"/>
  <c r="AA183" i="12"/>
  <c r="AD182" i="12"/>
  <c r="AC182" i="12"/>
  <c r="AA182" i="12"/>
  <c r="AD181" i="12"/>
  <c r="AC181" i="12"/>
  <c r="AA181" i="12"/>
  <c r="AD180" i="12"/>
  <c r="AC180" i="12"/>
  <c r="AA180" i="12"/>
  <c r="AD179" i="12"/>
  <c r="AC179" i="12"/>
  <c r="AA179" i="12"/>
  <c r="AD178" i="12"/>
  <c r="AC178" i="12"/>
  <c r="AA178" i="12"/>
  <c r="AD177" i="12"/>
  <c r="AC177" i="12"/>
  <c r="AA177" i="12"/>
  <c r="AD176" i="12"/>
  <c r="AC176" i="12"/>
  <c r="AA176" i="12"/>
  <c r="AD175" i="12"/>
  <c r="AC175" i="12"/>
  <c r="AA175" i="12"/>
  <c r="AD174" i="12"/>
  <c r="AC174" i="12"/>
  <c r="AA174" i="12"/>
  <c r="AD173" i="12"/>
  <c r="AC173" i="12"/>
  <c r="AA173" i="12"/>
  <c r="AD172" i="12"/>
  <c r="AC172" i="12"/>
  <c r="AA172" i="12"/>
  <c r="AD171" i="12"/>
  <c r="AC171" i="12"/>
  <c r="AA171" i="12"/>
  <c r="AD248" i="12"/>
  <c r="AC248" i="12"/>
  <c r="AA248" i="12"/>
  <c r="AD247" i="12"/>
  <c r="AC247" i="12"/>
  <c r="AA247" i="12"/>
  <c r="AD246" i="12"/>
  <c r="AC246" i="12"/>
  <c r="AA246" i="12"/>
  <c r="AD245" i="12"/>
  <c r="AC245" i="12"/>
  <c r="AA245" i="12"/>
  <c r="AD244" i="12"/>
  <c r="AC244" i="12"/>
  <c r="AA244" i="12"/>
  <c r="AD243" i="12"/>
  <c r="AC243" i="12"/>
  <c r="AA243" i="12"/>
  <c r="AD242" i="12"/>
  <c r="AC242" i="12"/>
  <c r="AA242" i="12"/>
  <c r="AD241" i="12"/>
  <c r="AC241" i="12"/>
  <c r="AA241" i="12"/>
  <c r="AD240" i="12"/>
  <c r="AC240" i="12"/>
  <c r="AA240" i="12"/>
  <c r="AD239" i="12"/>
  <c r="AC239" i="12"/>
  <c r="AA239" i="12"/>
  <c r="AD238" i="12"/>
  <c r="AC238" i="12"/>
  <c r="AA238" i="12"/>
  <c r="AD237" i="12"/>
  <c r="AC237" i="12"/>
  <c r="AA237" i="12"/>
  <c r="AD236" i="12"/>
  <c r="AC236" i="12"/>
  <c r="AA236" i="12"/>
  <c r="AD235" i="12"/>
  <c r="AC235" i="12"/>
  <c r="AA235" i="12"/>
  <c r="AD234" i="12"/>
  <c r="AC234" i="12"/>
  <c r="AA234" i="12"/>
  <c r="AD233" i="12"/>
  <c r="AC233" i="12"/>
  <c r="AA233" i="12"/>
  <c r="AD232" i="12"/>
  <c r="AC232" i="12"/>
  <c r="AA232" i="12"/>
  <c r="AD231" i="12"/>
  <c r="AC231" i="12"/>
  <c r="AA231" i="12"/>
  <c r="AD230" i="12"/>
  <c r="AC230" i="12"/>
  <c r="AA230" i="12"/>
  <c r="AD229" i="12"/>
  <c r="AC229" i="12"/>
  <c r="AA229" i="12"/>
  <c r="AD57" i="12"/>
  <c r="AC57" i="12"/>
  <c r="AA57" i="12"/>
  <c r="AD56" i="12"/>
  <c r="AC56" i="12"/>
  <c r="AA56" i="12"/>
  <c r="AD55" i="12"/>
  <c r="AC55" i="12"/>
  <c r="AA55" i="12"/>
  <c r="AD54" i="12"/>
  <c r="AC54" i="12"/>
  <c r="AA54" i="12"/>
  <c r="AD53" i="12"/>
  <c r="AC53" i="12"/>
  <c r="AA53" i="12"/>
  <c r="AD52" i="12"/>
  <c r="AC52" i="12"/>
  <c r="AA52" i="12"/>
  <c r="AD51" i="12"/>
  <c r="AC51" i="12"/>
  <c r="AA51" i="12"/>
  <c r="AD50" i="12"/>
  <c r="AC50" i="12"/>
  <c r="AA50" i="12"/>
  <c r="AD49" i="12"/>
  <c r="AC49" i="12"/>
  <c r="AA49" i="12"/>
  <c r="AD48" i="12"/>
  <c r="AC48" i="12"/>
  <c r="AA48" i="12"/>
  <c r="AD47" i="12"/>
  <c r="AC47" i="12"/>
  <c r="AA47" i="12"/>
  <c r="AD46" i="12"/>
  <c r="AC46" i="12"/>
  <c r="AA46" i="12"/>
  <c r="AD45" i="12"/>
  <c r="AC45" i="12"/>
  <c r="AA45" i="12"/>
  <c r="AD44" i="12"/>
  <c r="AC44" i="12"/>
  <c r="AA44" i="12"/>
  <c r="AD43" i="12"/>
  <c r="AC43" i="12"/>
  <c r="AA43" i="12"/>
  <c r="AD42" i="12"/>
  <c r="AC42" i="12"/>
  <c r="AA42" i="12"/>
  <c r="AD41" i="12"/>
  <c r="AC41" i="12"/>
  <c r="AA41" i="12"/>
  <c r="AD40" i="12"/>
  <c r="AC40" i="12"/>
  <c r="AA40" i="12"/>
  <c r="AD39" i="12"/>
  <c r="AC39" i="12"/>
  <c r="AA39" i="12"/>
  <c r="AD38" i="12"/>
  <c r="AC38" i="12"/>
  <c r="AA38" i="12"/>
  <c r="AD37" i="12"/>
  <c r="AC37" i="12"/>
  <c r="AA37" i="12"/>
  <c r="AD36" i="12"/>
  <c r="AC36" i="12"/>
  <c r="AA36" i="12"/>
  <c r="AD35" i="12"/>
  <c r="AC35" i="12"/>
  <c r="AA35" i="12"/>
  <c r="AD34" i="12"/>
  <c r="AC34" i="12"/>
  <c r="AA34" i="12"/>
  <c r="AD33" i="12"/>
  <c r="AC33" i="12"/>
  <c r="AA33" i="12"/>
  <c r="AD32" i="12"/>
  <c r="AC32" i="12"/>
  <c r="AA32" i="12"/>
  <c r="AD31" i="12"/>
  <c r="AC31" i="12"/>
  <c r="AA31" i="12"/>
  <c r="AD30" i="12"/>
  <c r="AC30" i="12"/>
  <c r="AA30" i="12"/>
  <c r="AD29" i="12"/>
  <c r="AC29" i="12"/>
  <c r="AA29" i="12"/>
  <c r="AD28" i="12"/>
  <c r="AC28" i="12"/>
  <c r="AA28" i="12"/>
  <c r="AD27" i="12"/>
  <c r="AC27" i="12"/>
  <c r="AA27" i="12"/>
  <c r="AD26" i="12"/>
  <c r="AC26" i="12"/>
  <c r="AA26" i="12"/>
  <c r="AD25" i="12"/>
  <c r="AC25" i="12"/>
  <c r="AA25" i="12"/>
  <c r="AD24" i="12"/>
  <c r="AC24" i="12"/>
  <c r="AA24" i="12"/>
  <c r="AD23" i="12"/>
  <c r="AC23" i="12"/>
  <c r="AA23" i="12"/>
  <c r="AD22" i="12"/>
  <c r="AC22" i="12"/>
  <c r="AA22" i="12"/>
  <c r="AD21" i="12"/>
  <c r="AC21" i="12"/>
  <c r="AA21" i="12"/>
  <c r="AD20" i="12"/>
  <c r="AC20" i="12"/>
  <c r="AA20" i="12"/>
  <c r="AD19" i="12"/>
  <c r="AC19" i="12"/>
  <c r="AA19" i="12"/>
  <c r="AD18" i="12"/>
  <c r="AC18" i="12"/>
  <c r="AA18" i="12"/>
  <c r="AD17" i="12"/>
  <c r="AC17" i="12"/>
  <c r="AA17" i="12"/>
  <c r="AD16" i="12"/>
  <c r="AC16" i="12"/>
  <c r="AA16" i="12"/>
  <c r="AD15" i="12"/>
  <c r="AC15" i="12"/>
  <c r="AA15" i="12"/>
  <c r="AD14" i="12"/>
  <c r="AC14" i="12"/>
  <c r="AA14" i="12"/>
  <c r="AD13" i="12"/>
  <c r="AC13" i="12"/>
  <c r="AA13" i="12"/>
  <c r="AD12" i="12"/>
  <c r="AC12" i="12"/>
  <c r="AA12" i="12"/>
  <c r="AD11" i="12"/>
  <c r="AC11" i="12"/>
  <c r="AA11" i="12"/>
  <c r="AD10" i="12"/>
  <c r="AC10" i="12"/>
  <c r="AA10" i="12"/>
  <c r="AD9" i="12"/>
  <c r="AC9" i="12"/>
  <c r="AA9" i="12"/>
  <c r="AD8" i="12"/>
  <c r="AC8" i="12"/>
  <c r="AA8" i="12"/>
  <c r="AD7" i="12"/>
  <c r="AC7" i="12"/>
  <c r="AA7" i="12"/>
  <c r="AD6" i="12"/>
  <c r="AC6" i="12"/>
  <c r="AA6" i="12"/>
  <c r="AD5" i="12"/>
  <c r="AC5" i="12"/>
  <c r="AA5" i="12"/>
  <c r="AD4" i="12"/>
  <c r="AC4" i="12"/>
  <c r="AA4" i="12"/>
  <c r="AD3" i="12"/>
  <c r="AC3" i="12"/>
  <c r="AA3" i="12"/>
  <c r="AD2" i="12"/>
  <c r="AC2" i="12"/>
  <c r="AA2" i="12"/>
  <c r="AD322" i="12"/>
  <c r="AC322" i="12"/>
  <c r="AA322" i="12"/>
  <c r="AD170" i="12"/>
  <c r="AC170" i="12"/>
  <c r="AA170" i="12"/>
  <c r="AD321" i="12"/>
  <c r="AC321" i="12"/>
  <c r="AA321" i="12"/>
  <c r="AD320" i="12"/>
  <c r="AC320" i="12"/>
  <c r="AA320" i="12"/>
  <c r="AD319" i="12"/>
  <c r="AC319" i="12"/>
  <c r="AA319" i="12"/>
  <c r="AD318" i="12"/>
  <c r="AC318" i="12"/>
  <c r="AA318" i="12"/>
  <c r="AD317" i="12"/>
  <c r="AC317" i="12"/>
  <c r="AA317" i="12"/>
  <c r="AD316" i="12"/>
  <c r="AC316" i="12"/>
  <c r="AA316" i="12"/>
  <c r="AD315" i="12"/>
  <c r="AC315" i="12"/>
  <c r="AA315" i="12"/>
  <c r="AD314" i="12"/>
  <c r="AC314" i="12"/>
  <c r="AA314" i="12"/>
  <c r="AD313" i="12"/>
  <c r="AC313" i="12"/>
  <c r="AA313" i="12"/>
  <c r="AD312" i="12"/>
  <c r="AC312" i="12"/>
  <c r="AA312" i="12"/>
  <c r="AD311" i="12"/>
  <c r="AC311" i="12"/>
  <c r="AA311" i="12"/>
  <c r="AD310" i="12"/>
  <c r="AC310" i="12"/>
  <c r="AA310" i="12"/>
  <c r="AD309" i="12"/>
  <c r="AC309" i="12"/>
  <c r="AA309" i="12"/>
  <c r="AD308" i="12"/>
  <c r="AC308" i="12"/>
  <c r="AA308" i="12"/>
  <c r="AD307" i="12"/>
  <c r="AC307" i="12"/>
  <c r="AA307" i="12"/>
  <c r="AD169" i="12"/>
  <c r="AC169" i="12"/>
  <c r="AA169" i="12"/>
  <c r="AD168" i="12"/>
  <c r="AC168" i="12"/>
  <c r="AA168" i="12"/>
  <c r="AD167" i="12"/>
  <c r="AC167" i="12"/>
  <c r="AA167" i="12"/>
  <c r="AD166" i="12"/>
  <c r="AC166" i="12"/>
  <c r="AA166" i="12"/>
  <c r="AD165" i="12"/>
  <c r="AC165" i="12"/>
  <c r="AA165" i="12"/>
  <c r="AD164" i="12"/>
  <c r="AC164" i="12"/>
  <c r="AA164" i="12"/>
  <c r="AD163" i="12"/>
  <c r="AC163" i="12"/>
  <c r="AA163" i="12"/>
  <c r="AD162" i="12"/>
  <c r="AC162" i="12"/>
  <c r="AA162" i="12"/>
  <c r="AD161" i="12"/>
  <c r="AC161" i="12"/>
  <c r="AA161" i="12"/>
  <c r="AD160" i="12"/>
  <c r="AC160" i="12"/>
  <c r="AA160" i="12"/>
  <c r="AD159" i="12"/>
  <c r="AC159" i="12"/>
  <c r="AA159" i="12"/>
  <c r="AD158" i="12"/>
  <c r="AC158" i="12"/>
  <c r="AA158" i="12"/>
  <c r="AD157" i="12"/>
  <c r="AC157" i="12"/>
  <c r="AA157" i="12"/>
  <c r="AD156" i="12"/>
  <c r="AC156" i="12"/>
  <c r="AA156" i="12"/>
  <c r="AD155" i="12"/>
  <c r="AC155" i="12"/>
  <c r="AA155" i="12"/>
  <c r="AD154" i="12"/>
  <c r="AC154" i="12"/>
  <c r="AA154" i="12"/>
  <c r="AD153" i="12"/>
  <c r="AC153" i="12"/>
  <c r="AA153" i="12"/>
  <c r="AD152" i="12"/>
  <c r="AC152" i="12"/>
  <c r="AA152" i="12"/>
  <c r="AD151" i="12"/>
  <c r="AC151" i="12"/>
  <c r="AA151" i="12"/>
  <c r="AD150" i="12"/>
  <c r="AC150" i="12"/>
  <c r="AA150" i="12"/>
  <c r="AD149" i="12"/>
  <c r="AC149" i="12"/>
  <c r="AA149" i="12"/>
  <c r="AD148" i="12"/>
  <c r="AC148" i="12"/>
  <c r="AA148" i="12"/>
  <c r="AD147" i="12"/>
  <c r="AC147" i="12"/>
  <c r="AA147" i="12"/>
  <c r="AD146" i="12"/>
  <c r="AC146" i="12"/>
  <c r="AA146" i="12"/>
  <c r="AD145" i="12"/>
  <c r="AC145" i="12"/>
  <c r="AA145" i="12"/>
  <c r="AD144" i="12"/>
  <c r="AC144" i="12"/>
  <c r="AA144" i="12"/>
  <c r="AD143" i="12"/>
  <c r="AC143" i="12"/>
  <c r="AA143" i="12"/>
  <c r="AD142" i="12"/>
  <c r="AC142" i="12"/>
  <c r="AA142" i="12"/>
  <c r="AD141" i="12"/>
  <c r="AC141" i="12"/>
  <c r="AA141" i="12"/>
  <c r="AD140" i="12"/>
  <c r="AC140" i="12"/>
  <c r="AA140" i="12"/>
  <c r="AD139" i="12"/>
  <c r="AC139" i="12"/>
  <c r="AA139" i="12"/>
  <c r="AD138" i="12"/>
  <c r="AC138" i="12"/>
  <c r="AA138" i="12"/>
  <c r="AD137" i="12"/>
  <c r="AC137" i="12"/>
  <c r="AA137" i="12"/>
  <c r="AD136" i="12"/>
  <c r="AC136" i="12"/>
  <c r="AA136" i="12"/>
  <c r="AD135" i="12"/>
  <c r="AC135" i="12"/>
  <c r="AA135" i="12"/>
  <c r="AD134" i="12"/>
  <c r="AC134" i="12"/>
  <c r="AA134" i="12"/>
  <c r="AD133" i="12"/>
  <c r="AC133" i="12"/>
  <c r="AA133" i="12"/>
  <c r="AD132" i="12"/>
  <c r="AC132" i="12"/>
  <c r="AA132" i="12"/>
  <c r="AD131" i="12"/>
  <c r="AC131" i="12"/>
  <c r="AA131" i="12"/>
  <c r="AD130" i="12"/>
  <c r="AC130" i="12"/>
  <c r="AA130" i="12"/>
  <c r="AD129" i="12"/>
  <c r="AC129" i="12"/>
  <c r="AA129" i="12"/>
  <c r="AD128" i="12"/>
  <c r="AC128" i="12"/>
  <c r="AA128" i="12"/>
  <c r="AD127" i="12"/>
  <c r="AC127" i="12"/>
  <c r="AA127" i="12"/>
  <c r="AD126" i="12"/>
  <c r="AC126" i="12"/>
  <c r="AA126" i="12"/>
  <c r="AD3" i="8"/>
  <c r="AD4" i="8"/>
  <c r="AD5" i="8"/>
  <c r="AD6" i="8"/>
  <c r="AD7" i="8"/>
  <c r="AD8" i="8"/>
  <c r="AD9" i="8"/>
  <c r="AD10" i="8"/>
  <c r="AD11" i="8"/>
  <c r="AD12" i="8"/>
  <c r="AD13" i="8"/>
  <c r="AD14" i="8"/>
  <c r="AD15" i="8"/>
  <c r="AD16" i="8"/>
  <c r="AD1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51" i="8"/>
  <c r="AD52" i="8"/>
  <c r="AD53" i="8"/>
  <c r="AD54" i="8"/>
  <c r="AD55" i="8"/>
  <c r="AD56" i="8"/>
  <c r="AD57" i="8"/>
  <c r="AD58" i="8"/>
  <c r="AD59" i="8"/>
  <c r="AD60" i="8"/>
  <c r="AD61" i="8"/>
  <c r="AD62" i="8"/>
  <c r="AD63" i="8"/>
  <c r="AD64" i="8"/>
  <c r="AD65" i="8"/>
  <c r="AD66" i="8"/>
  <c r="AD67" i="8"/>
  <c r="AD68" i="8"/>
  <c r="AD69" i="8"/>
  <c r="AD70" i="8"/>
  <c r="AD71" i="8"/>
  <c r="AD72" i="8"/>
  <c r="AD73" i="8"/>
  <c r="AD74" i="8"/>
  <c r="AD75" i="8"/>
  <c r="AD76" i="8"/>
  <c r="AD77" i="8"/>
  <c r="AD78" i="8"/>
  <c r="AD79" i="8"/>
  <c r="AD80" i="8"/>
  <c r="AD81" i="8"/>
  <c r="AD82" i="8"/>
  <c r="AD83" i="8"/>
  <c r="AD84" i="8"/>
  <c r="AD85" i="8"/>
  <c r="AD86" i="8"/>
  <c r="AD87" i="8"/>
  <c r="AD88" i="8"/>
  <c r="AD89" i="8"/>
  <c r="AD90" i="8"/>
  <c r="AD91" i="8"/>
  <c r="AD92" i="8"/>
  <c r="AD93" i="8"/>
  <c r="AD94" i="8"/>
  <c r="AD95" i="8"/>
  <c r="AD96" i="8"/>
  <c r="AD97" i="8"/>
  <c r="AD98" i="8"/>
  <c r="AD99" i="8"/>
  <c r="AD100" i="8"/>
  <c r="AD101" i="8"/>
  <c r="AD102" i="8"/>
  <c r="AD103" i="8"/>
  <c r="AD104" i="8"/>
  <c r="AD105" i="8"/>
  <c r="AD106" i="8"/>
  <c r="AD107" i="8"/>
  <c r="AD108" i="8"/>
  <c r="AD109" i="8"/>
  <c r="AD110" i="8"/>
  <c r="AD111" i="8"/>
  <c r="AD112" i="8"/>
  <c r="AD113" i="8"/>
  <c r="AD114" i="8"/>
  <c r="AD115" i="8"/>
  <c r="AD116" i="8"/>
  <c r="AD117" i="8"/>
  <c r="AD118" i="8"/>
  <c r="AD119" i="8"/>
  <c r="AD120" i="8"/>
  <c r="AD121" i="8"/>
  <c r="AD122" i="8"/>
  <c r="AD123" i="8"/>
  <c r="AD124" i="8"/>
  <c r="AD125" i="8"/>
  <c r="AD146" i="8"/>
  <c r="AD147" i="8"/>
  <c r="AD148" i="8"/>
  <c r="AD149" i="8"/>
  <c r="AD150" i="8"/>
  <c r="AD151" i="8"/>
  <c r="AD152" i="8"/>
  <c r="AD153" i="8"/>
  <c r="AD154" i="8"/>
  <c r="AD155" i="8"/>
  <c r="AD156" i="8"/>
  <c r="AD157" i="8"/>
  <c r="AD158" i="8"/>
  <c r="AD159" i="8"/>
  <c r="AD160" i="8"/>
  <c r="AD161" i="8"/>
  <c r="AD162" i="8"/>
  <c r="AD163" i="8"/>
  <c r="AD164" i="8"/>
  <c r="AD165" i="8"/>
  <c r="AD166" i="8"/>
  <c r="AD167" i="8"/>
  <c r="AD168" i="8"/>
  <c r="AD169" i="8"/>
  <c r="AD170" i="8"/>
  <c r="AD171" i="8"/>
  <c r="AD172" i="8"/>
  <c r="AD173" i="8"/>
  <c r="AD174" i="8"/>
  <c r="AD175" i="8"/>
  <c r="AD176" i="8"/>
  <c r="AD177" i="8"/>
  <c r="AD178" i="8"/>
  <c r="AD179" i="8"/>
  <c r="AD180" i="8"/>
  <c r="AD181" i="8"/>
  <c r="AD182" i="8"/>
  <c r="AD183" i="8"/>
  <c r="AD184" i="8"/>
  <c r="AD185" i="8"/>
  <c r="AD186" i="8"/>
  <c r="AD187" i="8"/>
  <c r="AD188" i="8"/>
  <c r="AD189" i="8"/>
  <c r="AD190" i="8"/>
  <c r="AD191" i="8"/>
  <c r="AD192" i="8"/>
  <c r="AD193" i="8"/>
  <c r="AD194" i="8"/>
  <c r="AD195" i="8"/>
  <c r="AD196" i="8"/>
  <c r="AD197" i="8"/>
  <c r="AD198" i="8"/>
  <c r="AD199" i="8"/>
  <c r="AD200" i="8"/>
  <c r="AD201" i="8"/>
  <c r="AD202" i="8"/>
  <c r="AD203" i="8"/>
  <c r="AD204" i="8"/>
  <c r="AD205" i="8"/>
  <c r="AD206" i="8"/>
  <c r="AD207" i="8"/>
  <c r="AD208" i="8"/>
  <c r="AD209" i="8"/>
  <c r="AD210" i="8"/>
  <c r="AD211" i="8"/>
  <c r="AD212" i="8"/>
  <c r="AD213" i="8"/>
  <c r="AD214" i="8"/>
  <c r="AD215" i="8"/>
  <c r="AD216" i="8"/>
  <c r="AD217" i="8"/>
  <c r="AD218" i="8"/>
  <c r="AD219" i="8"/>
  <c r="AD220" i="8"/>
  <c r="AD221" i="8"/>
  <c r="AD222" i="8"/>
  <c r="AD223" i="8"/>
  <c r="AD224" i="8"/>
  <c r="AD225" i="8"/>
  <c r="AD226" i="8"/>
  <c r="AD227" i="8"/>
  <c r="AD228" i="8"/>
  <c r="AD229" i="8"/>
  <c r="AD230" i="8"/>
  <c r="AD231" i="8"/>
  <c r="AD232" i="8"/>
  <c r="AD233" i="8"/>
  <c r="AD234" i="8"/>
  <c r="AD235" i="8"/>
  <c r="AD236" i="8"/>
  <c r="AD237" i="8"/>
  <c r="AD238" i="8"/>
  <c r="AD239" i="8"/>
  <c r="AD240" i="8"/>
  <c r="AD241" i="8"/>
  <c r="AD242" i="8"/>
  <c r="AD243" i="8"/>
  <c r="AD244" i="8"/>
  <c r="AD245" i="8"/>
  <c r="AD246" i="8"/>
  <c r="AD247" i="8"/>
  <c r="AD248" i="8"/>
  <c r="AD249" i="8"/>
  <c r="AD250" i="8"/>
  <c r="AD251" i="8"/>
  <c r="AD252" i="8"/>
  <c r="AD253" i="8"/>
  <c r="AD254" i="8"/>
  <c r="AD255" i="8"/>
  <c r="AD256" i="8"/>
  <c r="AD257" i="8"/>
  <c r="AD258" i="8"/>
  <c r="AD259" i="8"/>
  <c r="AD260" i="8"/>
  <c r="AD261" i="8"/>
  <c r="AD262" i="8"/>
  <c r="AD263" i="8"/>
  <c r="AD264" i="8"/>
  <c r="AD265" i="8"/>
  <c r="AD266" i="8"/>
  <c r="AD267" i="8"/>
  <c r="AD268" i="8"/>
  <c r="AD269" i="8"/>
  <c r="AD270" i="8"/>
  <c r="AD271" i="8"/>
  <c r="AD272" i="8"/>
  <c r="AD273" i="8"/>
  <c r="AD274" i="8"/>
  <c r="AD275" i="8"/>
  <c r="AD276" i="8"/>
  <c r="AD277" i="8"/>
  <c r="AD278" i="8"/>
  <c r="AD279" i="8"/>
  <c r="AD280" i="8"/>
  <c r="AD281" i="8"/>
  <c r="AD282" i="8"/>
  <c r="AD283" i="8"/>
  <c r="AD284" i="8"/>
  <c r="AD285" i="8"/>
  <c r="AD286" i="8"/>
  <c r="AD287" i="8"/>
  <c r="AD288" i="8"/>
  <c r="AD289" i="8"/>
  <c r="AD290" i="8"/>
  <c r="AD291" i="8"/>
  <c r="AD292" i="8"/>
  <c r="AD293" i="8"/>
  <c r="AD294" i="8"/>
  <c r="AD295" i="8"/>
  <c r="AD296" i="8"/>
  <c r="AD297" i="8"/>
  <c r="AD298" i="8"/>
  <c r="AD126" i="8"/>
  <c r="AD299" i="8"/>
  <c r="AD300" i="8"/>
  <c r="AD301" i="8"/>
  <c r="AD302" i="8"/>
  <c r="AD303" i="8"/>
  <c r="AD127" i="8"/>
  <c r="AD304" i="8"/>
  <c r="AD305" i="8"/>
  <c r="AD306" i="8"/>
  <c r="AD128" i="8"/>
  <c r="AD307" i="8"/>
  <c r="AD308" i="8"/>
  <c r="AD309" i="8"/>
  <c r="AD310" i="8"/>
  <c r="AD129" i="8"/>
  <c r="AD311" i="8"/>
  <c r="AD130" i="8"/>
  <c r="AD312" i="8"/>
  <c r="AD131" i="8"/>
  <c r="AD313" i="8"/>
  <c r="AD132" i="8"/>
  <c r="AD133" i="8"/>
  <c r="AD314" i="8"/>
  <c r="AD315" i="8"/>
  <c r="AD316" i="8"/>
  <c r="AD317" i="8"/>
  <c r="AD318" i="8"/>
  <c r="AD319" i="8"/>
  <c r="AD320" i="8"/>
  <c r="AD321" i="8"/>
  <c r="AD322" i="8"/>
  <c r="AD323" i="8"/>
  <c r="AD134" i="8"/>
  <c r="AD135" i="8"/>
  <c r="AD324" i="8"/>
  <c r="AD136" i="8"/>
  <c r="AD325" i="8"/>
  <c r="AD137" i="8"/>
  <c r="AD326" i="8"/>
  <c r="AD327" i="8"/>
  <c r="AD328" i="8"/>
  <c r="AD329" i="8"/>
  <c r="AD330" i="8"/>
  <c r="AD331" i="8"/>
  <c r="AD332" i="8"/>
  <c r="AD333" i="8"/>
  <c r="AD334" i="8"/>
  <c r="AD335" i="8"/>
  <c r="AD336" i="8"/>
  <c r="AD337" i="8"/>
  <c r="AD338" i="8"/>
  <c r="AD138" i="8"/>
  <c r="AD339" i="8"/>
  <c r="AD139" i="8"/>
  <c r="AD140" i="8"/>
  <c r="AD141" i="8"/>
  <c r="AD340" i="8"/>
  <c r="AD341" i="8"/>
  <c r="AD142" i="8"/>
  <c r="AD342" i="8"/>
  <c r="AD343" i="8"/>
  <c r="AD344" i="8"/>
  <c r="AD345" i="8"/>
  <c r="AD143" i="8"/>
  <c r="AD346" i="8"/>
  <c r="AD347" i="8"/>
  <c r="AD348" i="8"/>
  <c r="AD349" i="8"/>
  <c r="AD144" i="8"/>
  <c r="AD350" i="8"/>
  <c r="AD351" i="8"/>
  <c r="AD352" i="8"/>
  <c r="AD145" i="8"/>
  <c r="AC3"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98" i="8"/>
  <c r="AC99" i="8"/>
  <c r="AC100" i="8"/>
  <c r="AC101" i="8"/>
  <c r="AC102" i="8"/>
  <c r="AC103" i="8"/>
  <c r="AC104" i="8"/>
  <c r="AC105" i="8"/>
  <c r="AC106" i="8"/>
  <c r="AC107" i="8"/>
  <c r="AC108" i="8"/>
  <c r="AC109" i="8"/>
  <c r="AC110" i="8"/>
  <c r="AC111" i="8"/>
  <c r="AC112" i="8"/>
  <c r="AC113" i="8"/>
  <c r="AC114" i="8"/>
  <c r="AC115" i="8"/>
  <c r="AC116" i="8"/>
  <c r="AC117" i="8"/>
  <c r="AC118" i="8"/>
  <c r="AC119" i="8"/>
  <c r="AC120" i="8"/>
  <c r="AC121" i="8"/>
  <c r="AC122" i="8"/>
  <c r="AC123" i="8"/>
  <c r="AC124" i="8"/>
  <c r="AC125" i="8"/>
  <c r="AC146" i="8"/>
  <c r="AC147" i="8"/>
  <c r="AC148" i="8"/>
  <c r="AC149" i="8"/>
  <c r="AC150" i="8"/>
  <c r="AC151" i="8"/>
  <c r="AC152" i="8"/>
  <c r="AC153" i="8"/>
  <c r="AC154" i="8"/>
  <c r="AC155" i="8"/>
  <c r="AC156" i="8"/>
  <c r="AC157" i="8"/>
  <c r="AC158" i="8"/>
  <c r="AC159" i="8"/>
  <c r="AC160" i="8"/>
  <c r="AC161" i="8"/>
  <c r="AC162" i="8"/>
  <c r="AC163" i="8"/>
  <c r="AC164" i="8"/>
  <c r="AC165" i="8"/>
  <c r="AC166" i="8"/>
  <c r="AC167" i="8"/>
  <c r="AC168" i="8"/>
  <c r="AC169" i="8"/>
  <c r="AC170" i="8"/>
  <c r="AC171" i="8"/>
  <c r="AC172" i="8"/>
  <c r="AC173" i="8"/>
  <c r="AC174" i="8"/>
  <c r="AC175" i="8"/>
  <c r="AC176" i="8"/>
  <c r="AC177" i="8"/>
  <c r="AC178" i="8"/>
  <c r="AC179" i="8"/>
  <c r="AC180" i="8"/>
  <c r="AC181" i="8"/>
  <c r="AC182" i="8"/>
  <c r="AC183" i="8"/>
  <c r="AC184" i="8"/>
  <c r="AC185" i="8"/>
  <c r="AC186" i="8"/>
  <c r="AC187" i="8"/>
  <c r="AC188" i="8"/>
  <c r="AC189" i="8"/>
  <c r="AC190" i="8"/>
  <c r="AC191" i="8"/>
  <c r="AC192" i="8"/>
  <c r="AC193" i="8"/>
  <c r="AC194" i="8"/>
  <c r="AC195" i="8"/>
  <c r="AC196" i="8"/>
  <c r="AC197" i="8"/>
  <c r="AC198" i="8"/>
  <c r="AC199" i="8"/>
  <c r="AC200" i="8"/>
  <c r="AC201" i="8"/>
  <c r="AC202" i="8"/>
  <c r="AC203" i="8"/>
  <c r="AC204" i="8"/>
  <c r="AC205" i="8"/>
  <c r="AC206" i="8"/>
  <c r="AC207" i="8"/>
  <c r="AC208" i="8"/>
  <c r="AC209" i="8"/>
  <c r="AC210" i="8"/>
  <c r="AC211" i="8"/>
  <c r="AC212" i="8"/>
  <c r="AC213" i="8"/>
  <c r="AC214" i="8"/>
  <c r="AC215" i="8"/>
  <c r="AC216" i="8"/>
  <c r="AC217" i="8"/>
  <c r="AC218" i="8"/>
  <c r="AC219" i="8"/>
  <c r="AC220" i="8"/>
  <c r="AC221" i="8"/>
  <c r="AC222" i="8"/>
  <c r="AC223" i="8"/>
  <c r="AC224" i="8"/>
  <c r="AC225" i="8"/>
  <c r="AC226" i="8"/>
  <c r="AC227" i="8"/>
  <c r="AC228" i="8"/>
  <c r="AC229" i="8"/>
  <c r="AC230" i="8"/>
  <c r="AC231" i="8"/>
  <c r="AC232" i="8"/>
  <c r="AC233" i="8"/>
  <c r="AC234" i="8"/>
  <c r="AC235" i="8"/>
  <c r="AC236" i="8"/>
  <c r="AC237" i="8"/>
  <c r="AC238" i="8"/>
  <c r="AC239" i="8"/>
  <c r="AC240" i="8"/>
  <c r="AC241" i="8"/>
  <c r="AC242" i="8"/>
  <c r="AC243" i="8"/>
  <c r="AC244" i="8"/>
  <c r="AC245" i="8"/>
  <c r="AC246" i="8"/>
  <c r="AC247" i="8"/>
  <c r="AC248" i="8"/>
  <c r="AC249" i="8"/>
  <c r="AC250" i="8"/>
  <c r="AC251" i="8"/>
  <c r="AC252" i="8"/>
  <c r="AC253" i="8"/>
  <c r="AC254" i="8"/>
  <c r="AC255" i="8"/>
  <c r="AC256" i="8"/>
  <c r="AC257" i="8"/>
  <c r="AC258" i="8"/>
  <c r="AC259" i="8"/>
  <c r="AC260" i="8"/>
  <c r="AC261" i="8"/>
  <c r="AC262" i="8"/>
  <c r="AC263" i="8"/>
  <c r="AC264" i="8"/>
  <c r="AC265" i="8"/>
  <c r="AC266" i="8"/>
  <c r="AC267" i="8"/>
  <c r="AC268" i="8"/>
  <c r="AC269" i="8"/>
  <c r="AC270" i="8"/>
  <c r="AC271" i="8"/>
  <c r="AC272" i="8"/>
  <c r="AC273" i="8"/>
  <c r="AC274" i="8"/>
  <c r="AC275" i="8"/>
  <c r="AC276" i="8"/>
  <c r="AC277" i="8"/>
  <c r="AC278" i="8"/>
  <c r="AC279" i="8"/>
  <c r="AC280" i="8"/>
  <c r="AC281" i="8"/>
  <c r="AC282" i="8"/>
  <c r="AC283" i="8"/>
  <c r="AC284" i="8"/>
  <c r="AC285" i="8"/>
  <c r="AC286" i="8"/>
  <c r="AC287" i="8"/>
  <c r="AC288" i="8"/>
  <c r="AC289" i="8"/>
  <c r="AC290" i="8"/>
  <c r="AC291" i="8"/>
  <c r="AC292" i="8"/>
  <c r="AC293" i="8"/>
  <c r="AC294" i="8"/>
  <c r="AC295" i="8"/>
  <c r="AC296" i="8"/>
  <c r="AC297" i="8"/>
  <c r="AC298" i="8"/>
  <c r="AC126" i="8"/>
  <c r="AC299" i="8"/>
  <c r="AC300" i="8"/>
  <c r="AC301" i="8"/>
  <c r="AC302" i="8"/>
  <c r="AC303" i="8"/>
  <c r="AC127" i="8"/>
  <c r="AC304" i="8"/>
  <c r="AC305" i="8"/>
  <c r="AC306" i="8"/>
  <c r="AC128" i="8"/>
  <c r="AC307" i="8"/>
  <c r="AC308" i="8"/>
  <c r="AC309" i="8"/>
  <c r="AC310" i="8"/>
  <c r="AC129" i="8"/>
  <c r="AC311" i="8"/>
  <c r="AC130" i="8"/>
  <c r="AC312" i="8"/>
  <c r="AC131" i="8"/>
  <c r="AC313" i="8"/>
  <c r="AC132" i="8"/>
  <c r="AC133" i="8"/>
  <c r="AC314" i="8"/>
  <c r="AC315" i="8"/>
  <c r="AC316" i="8"/>
  <c r="AC317" i="8"/>
  <c r="AC318" i="8"/>
  <c r="AC319" i="8"/>
  <c r="AC320" i="8"/>
  <c r="AC321" i="8"/>
  <c r="AC322" i="8"/>
  <c r="AC323" i="8"/>
  <c r="AC134" i="8"/>
  <c r="AC135" i="8"/>
  <c r="AC324" i="8"/>
  <c r="AC136" i="8"/>
  <c r="AC325" i="8"/>
  <c r="AC137" i="8"/>
  <c r="AC326" i="8"/>
  <c r="AC327" i="8"/>
  <c r="AC328" i="8"/>
  <c r="AC329" i="8"/>
  <c r="AC330" i="8"/>
  <c r="AC331" i="8"/>
  <c r="AC332" i="8"/>
  <c r="AC333" i="8"/>
  <c r="AC334" i="8"/>
  <c r="AC335" i="8"/>
  <c r="AC336" i="8"/>
  <c r="AC337" i="8"/>
  <c r="AC338" i="8"/>
  <c r="AC138" i="8"/>
  <c r="AC339" i="8"/>
  <c r="AC139" i="8"/>
  <c r="AC140" i="8"/>
  <c r="AC141" i="8"/>
  <c r="AC340" i="8"/>
  <c r="AC341" i="8"/>
  <c r="AC142" i="8"/>
  <c r="AC342" i="8"/>
  <c r="AC343" i="8"/>
  <c r="AC344" i="8"/>
  <c r="AC345" i="8"/>
  <c r="AC143" i="8"/>
  <c r="AC346" i="8"/>
  <c r="AC347" i="8"/>
  <c r="AC348" i="8"/>
  <c r="AC349" i="8"/>
  <c r="AC144" i="8"/>
  <c r="AC350" i="8"/>
  <c r="AC351" i="8"/>
  <c r="AC352" i="8"/>
  <c r="AC145"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51" i="8"/>
  <c r="AA52" i="8"/>
  <c r="AA53" i="8"/>
  <c r="AA54" i="8"/>
  <c r="AA55" i="8"/>
  <c r="AA56" i="8"/>
  <c r="AA57" i="8"/>
  <c r="AA58" i="8"/>
  <c r="AA59" i="8"/>
  <c r="AA60" i="8"/>
  <c r="AA61" i="8"/>
  <c r="AA62" i="8"/>
  <c r="AA63" i="8"/>
  <c r="AA64" i="8"/>
  <c r="AA65" i="8"/>
  <c r="AA66" i="8"/>
  <c r="AA67" i="8"/>
  <c r="AA68" i="8"/>
  <c r="AA69" i="8"/>
  <c r="AA70" i="8"/>
  <c r="AA71" i="8"/>
  <c r="AA72" i="8"/>
  <c r="AA73" i="8"/>
  <c r="AA74" i="8"/>
  <c r="AA75" i="8"/>
  <c r="AA76" i="8"/>
  <c r="AA77" i="8"/>
  <c r="AA78" i="8"/>
  <c r="AA79" i="8"/>
  <c r="AA80" i="8"/>
  <c r="AA81" i="8"/>
  <c r="AA82" i="8"/>
  <c r="AA83" i="8"/>
  <c r="AA84" i="8"/>
  <c r="AA85" i="8"/>
  <c r="AA86" i="8"/>
  <c r="AA87" i="8"/>
  <c r="AA88" i="8"/>
  <c r="AA89" i="8"/>
  <c r="AA90" i="8"/>
  <c r="AA91" i="8"/>
  <c r="AA92" i="8"/>
  <c r="AA93" i="8"/>
  <c r="AA94" i="8"/>
  <c r="AA95" i="8"/>
  <c r="AA96" i="8"/>
  <c r="AA97" i="8"/>
  <c r="AA98" i="8"/>
  <c r="AA99" i="8"/>
  <c r="AA100" i="8"/>
  <c r="AA101" i="8"/>
  <c r="AA102" i="8"/>
  <c r="AA103" i="8"/>
  <c r="AA104" i="8"/>
  <c r="AA105" i="8"/>
  <c r="AA106" i="8"/>
  <c r="AA107" i="8"/>
  <c r="AA108" i="8"/>
  <c r="AA109" i="8"/>
  <c r="AA110" i="8"/>
  <c r="AA111" i="8"/>
  <c r="AA112" i="8"/>
  <c r="AA113" i="8"/>
  <c r="AA114" i="8"/>
  <c r="AA115" i="8"/>
  <c r="AA116" i="8"/>
  <c r="AA117" i="8"/>
  <c r="AA118" i="8"/>
  <c r="AA119" i="8"/>
  <c r="AA120" i="8"/>
  <c r="AA121" i="8"/>
  <c r="AA122" i="8"/>
  <c r="AA123" i="8"/>
  <c r="AA124" i="8"/>
  <c r="AA125" i="8"/>
  <c r="AA146" i="8"/>
  <c r="AA147" i="8"/>
  <c r="AA148" i="8"/>
  <c r="AA149" i="8"/>
  <c r="AA150" i="8"/>
  <c r="AA151" i="8"/>
  <c r="AA152" i="8"/>
  <c r="AA153" i="8"/>
  <c r="AA154" i="8"/>
  <c r="AA155" i="8"/>
  <c r="AA156" i="8"/>
  <c r="AA157" i="8"/>
  <c r="AA158" i="8"/>
  <c r="AA159" i="8"/>
  <c r="AA160" i="8"/>
  <c r="AA161" i="8"/>
  <c r="AA162" i="8"/>
  <c r="AA163" i="8"/>
  <c r="AA164" i="8"/>
  <c r="AA165" i="8"/>
  <c r="AA166" i="8"/>
  <c r="AA167" i="8"/>
  <c r="AA168" i="8"/>
  <c r="AA169" i="8"/>
  <c r="AA170" i="8"/>
  <c r="AA171" i="8"/>
  <c r="AA172" i="8"/>
  <c r="AA173" i="8"/>
  <c r="AA174" i="8"/>
  <c r="AA175" i="8"/>
  <c r="AA176" i="8"/>
  <c r="AA177" i="8"/>
  <c r="AA178" i="8"/>
  <c r="AA179" i="8"/>
  <c r="AA180" i="8"/>
  <c r="AA181" i="8"/>
  <c r="AA182" i="8"/>
  <c r="AA183" i="8"/>
  <c r="AA184" i="8"/>
  <c r="AA185" i="8"/>
  <c r="AA186" i="8"/>
  <c r="AA187" i="8"/>
  <c r="AA188" i="8"/>
  <c r="AA189" i="8"/>
  <c r="AA190" i="8"/>
  <c r="AA191" i="8"/>
  <c r="AA192" i="8"/>
  <c r="AA193" i="8"/>
  <c r="AA194" i="8"/>
  <c r="AA195" i="8"/>
  <c r="AA196" i="8"/>
  <c r="AA197" i="8"/>
  <c r="AA198" i="8"/>
  <c r="AA199" i="8"/>
  <c r="AA200" i="8"/>
  <c r="AA201" i="8"/>
  <c r="AA202" i="8"/>
  <c r="AA203" i="8"/>
  <c r="AA204" i="8"/>
  <c r="AA205" i="8"/>
  <c r="AA206" i="8"/>
  <c r="AA207" i="8"/>
  <c r="AA208" i="8"/>
  <c r="AA209" i="8"/>
  <c r="AA210" i="8"/>
  <c r="AA211" i="8"/>
  <c r="AA212" i="8"/>
  <c r="AA213" i="8"/>
  <c r="AA214" i="8"/>
  <c r="AA215" i="8"/>
  <c r="AA216" i="8"/>
  <c r="AA217" i="8"/>
  <c r="AA218" i="8"/>
  <c r="AA219" i="8"/>
  <c r="AA220" i="8"/>
  <c r="AA221" i="8"/>
  <c r="AA222" i="8"/>
  <c r="AA223" i="8"/>
  <c r="AA224" i="8"/>
  <c r="AA225" i="8"/>
  <c r="AA226" i="8"/>
  <c r="AA227" i="8"/>
  <c r="AA228" i="8"/>
  <c r="AA229" i="8"/>
  <c r="AA230" i="8"/>
  <c r="AA231" i="8"/>
  <c r="AA232" i="8"/>
  <c r="AA233" i="8"/>
  <c r="AA234" i="8"/>
  <c r="AA235" i="8"/>
  <c r="AA236" i="8"/>
  <c r="AA237" i="8"/>
  <c r="AA238" i="8"/>
  <c r="AA239" i="8"/>
  <c r="AA240" i="8"/>
  <c r="AA241" i="8"/>
  <c r="AA242" i="8"/>
  <c r="AA243" i="8"/>
  <c r="AA244" i="8"/>
  <c r="AA245" i="8"/>
  <c r="AA246" i="8"/>
  <c r="AA247" i="8"/>
  <c r="AA248" i="8"/>
  <c r="AA249" i="8"/>
  <c r="AA250" i="8"/>
  <c r="AA251" i="8"/>
  <c r="AA252" i="8"/>
  <c r="AA253" i="8"/>
  <c r="AA254" i="8"/>
  <c r="AA255" i="8"/>
  <c r="AA256" i="8"/>
  <c r="AA257" i="8"/>
  <c r="AA258" i="8"/>
  <c r="AA259" i="8"/>
  <c r="AA260" i="8"/>
  <c r="AA261" i="8"/>
  <c r="AA262" i="8"/>
  <c r="AA263" i="8"/>
  <c r="AA264" i="8"/>
  <c r="AA265" i="8"/>
  <c r="AA266" i="8"/>
  <c r="AA267" i="8"/>
  <c r="AA268" i="8"/>
  <c r="AA269" i="8"/>
  <c r="AA270" i="8"/>
  <c r="AA271" i="8"/>
  <c r="AA272" i="8"/>
  <c r="AA273" i="8"/>
  <c r="AA274" i="8"/>
  <c r="AA275" i="8"/>
  <c r="AA276" i="8"/>
  <c r="AA277" i="8"/>
  <c r="AA278" i="8"/>
  <c r="AA279" i="8"/>
  <c r="AA280" i="8"/>
  <c r="AA281" i="8"/>
  <c r="AA282" i="8"/>
  <c r="AA283" i="8"/>
  <c r="AA284" i="8"/>
  <c r="AA285" i="8"/>
  <c r="AA286" i="8"/>
  <c r="AA287" i="8"/>
  <c r="AA288" i="8"/>
  <c r="AA289" i="8"/>
  <c r="AA290" i="8"/>
  <c r="AA291" i="8"/>
  <c r="AA292" i="8"/>
  <c r="AA293" i="8"/>
  <c r="AA294" i="8"/>
  <c r="AA295" i="8"/>
  <c r="AA296" i="8"/>
  <c r="AA297" i="8"/>
  <c r="AA298" i="8"/>
  <c r="AA126" i="8"/>
  <c r="AA299" i="8"/>
  <c r="AA300" i="8"/>
  <c r="AA301" i="8"/>
  <c r="AA302" i="8"/>
  <c r="AA303" i="8"/>
  <c r="AA127" i="8"/>
  <c r="AA304" i="8"/>
  <c r="AA305" i="8"/>
  <c r="AA306" i="8"/>
  <c r="AA128" i="8"/>
  <c r="AA307" i="8"/>
  <c r="AA308" i="8"/>
  <c r="AA309" i="8"/>
  <c r="AA310" i="8"/>
  <c r="AA129" i="8"/>
  <c r="AA311" i="8"/>
  <c r="AA130" i="8"/>
  <c r="AA312" i="8"/>
  <c r="AA131" i="8"/>
  <c r="AA313" i="8"/>
  <c r="AA132" i="8"/>
  <c r="AA133" i="8"/>
  <c r="AA314" i="8"/>
  <c r="AA315" i="8"/>
  <c r="AA316" i="8"/>
  <c r="AA317" i="8"/>
  <c r="AA318" i="8"/>
  <c r="AA319" i="8"/>
  <c r="AA320" i="8"/>
  <c r="AA321" i="8"/>
  <c r="AA322" i="8"/>
  <c r="AA323" i="8"/>
  <c r="AA134" i="8"/>
  <c r="AA135" i="8"/>
  <c r="AA324" i="8"/>
  <c r="AA136" i="8"/>
  <c r="AA325" i="8"/>
  <c r="AA137" i="8"/>
  <c r="AA326" i="8"/>
  <c r="AA327" i="8"/>
  <c r="AA328" i="8"/>
  <c r="AA329" i="8"/>
  <c r="AA330" i="8"/>
  <c r="AA331" i="8"/>
  <c r="AA332" i="8"/>
  <c r="AA333" i="8"/>
  <c r="AA334" i="8"/>
  <c r="AA335" i="8"/>
  <c r="AA336" i="8"/>
  <c r="AA337" i="8"/>
  <c r="AA338" i="8"/>
  <c r="AA138" i="8"/>
  <c r="AA339" i="8"/>
  <c r="AA139" i="8"/>
  <c r="AA140" i="8"/>
  <c r="AA141" i="8"/>
  <c r="AA340" i="8"/>
  <c r="AA341" i="8"/>
  <c r="AA142" i="8"/>
  <c r="AA342" i="8"/>
  <c r="AA343" i="8"/>
  <c r="AA344" i="8"/>
  <c r="AA345" i="8"/>
  <c r="AA143" i="8"/>
  <c r="AA346" i="8"/>
  <c r="AA347" i="8"/>
  <c r="AA348" i="8"/>
  <c r="AA349" i="8"/>
  <c r="AA144" i="8"/>
  <c r="AA350" i="8"/>
  <c r="AA351" i="8"/>
  <c r="AA352" i="8"/>
  <c r="AA145" i="8"/>
  <c r="AC2" i="8"/>
  <c r="AD2" i="8"/>
  <c r="Z2" i="6"/>
  <c r="AA2" i="6" s="1"/>
  <c r="Z3" i="6"/>
  <c r="AA3" i="6" s="1"/>
  <c r="Z4" i="6"/>
  <c r="AA4" i="6" s="1"/>
  <c r="Z5" i="6"/>
  <c r="AA5" i="6" s="1"/>
  <c r="Z6" i="6"/>
  <c r="AA6" i="6" s="1"/>
  <c r="Z7" i="6"/>
  <c r="AA7" i="6" s="1"/>
  <c r="Z8" i="6"/>
  <c r="AA8" i="6" s="1"/>
  <c r="Z9" i="6"/>
  <c r="AA9" i="6" s="1"/>
  <c r="Z10" i="6"/>
  <c r="AA10" i="6" s="1"/>
  <c r="Z11" i="6"/>
  <c r="AA11" i="6" s="1"/>
  <c r="Z12" i="6"/>
  <c r="AA12" i="6" s="1"/>
  <c r="Z13" i="6"/>
  <c r="AA13" i="6" s="1"/>
  <c r="Z14" i="6"/>
  <c r="AA14" i="6" s="1"/>
  <c r="Z15" i="6"/>
  <c r="AA15" i="6" s="1"/>
  <c r="Z16" i="6"/>
  <c r="AA16" i="6" s="1"/>
  <c r="Z17" i="6"/>
  <c r="AA17" i="6" s="1"/>
  <c r="Z18" i="6"/>
  <c r="AA18" i="6" s="1"/>
  <c r="Z19" i="6"/>
  <c r="AA19" i="6" s="1"/>
  <c r="Z20" i="6"/>
  <c r="AA20" i="6" s="1"/>
  <c r="Z21" i="6"/>
  <c r="AA21" i="6" s="1"/>
  <c r="Z22" i="6"/>
  <c r="AA22" i="6" s="1"/>
  <c r="Z23" i="6"/>
  <c r="AA23" i="6" s="1"/>
  <c r="Z24" i="6"/>
  <c r="AA24" i="6" s="1"/>
  <c r="Z25" i="6"/>
  <c r="AA25" i="6" s="1"/>
  <c r="Z26" i="6"/>
  <c r="AA26" i="6" s="1"/>
  <c r="Z27" i="6"/>
  <c r="AA27" i="6" s="1"/>
  <c r="Z28" i="6"/>
  <c r="AA28" i="6" s="1"/>
  <c r="Z29" i="6"/>
  <c r="AA29" i="6" s="1"/>
  <c r="Z30" i="6"/>
  <c r="AA30" i="6" s="1"/>
  <c r="Z31" i="6"/>
  <c r="AA31" i="6" s="1"/>
  <c r="Z32" i="6"/>
  <c r="AA32" i="6" s="1"/>
  <c r="Z33" i="6"/>
  <c r="AA33" i="6" s="1"/>
  <c r="Z34" i="6"/>
  <c r="AA34" i="6" s="1"/>
  <c r="Z35" i="6"/>
  <c r="AA35" i="6" s="1"/>
  <c r="Z36" i="6"/>
  <c r="AA36" i="6" s="1"/>
  <c r="Z37" i="6"/>
  <c r="AA37" i="6" s="1"/>
  <c r="Z38" i="6"/>
  <c r="AA38" i="6" s="1"/>
  <c r="Z39" i="6"/>
  <c r="AA39" i="6" s="1"/>
  <c r="Z40" i="6"/>
  <c r="AA40" i="6" s="1"/>
  <c r="Z41" i="6"/>
  <c r="AA41" i="6" s="1"/>
  <c r="Z42" i="6"/>
  <c r="AA42" i="6" s="1"/>
  <c r="Z43" i="6"/>
  <c r="AA43" i="6" s="1"/>
  <c r="Z44" i="6"/>
  <c r="Z45" i="6"/>
  <c r="AA45" i="6" s="1"/>
  <c r="Z46" i="6"/>
  <c r="AA46" i="6" s="1"/>
  <c r="Z47" i="6"/>
  <c r="AA47" i="6" s="1"/>
  <c r="Z48" i="6"/>
  <c r="AA48" i="6" s="1"/>
  <c r="Z49" i="6"/>
  <c r="AA49" i="6" s="1"/>
  <c r="Z50" i="6"/>
  <c r="AA50" i="6" s="1"/>
  <c r="Z51" i="6"/>
  <c r="AA51" i="6" s="1"/>
  <c r="Z52" i="6"/>
  <c r="AA52" i="6" s="1"/>
  <c r="Z53" i="6"/>
  <c r="AA53" i="6" s="1"/>
  <c r="Z54" i="6"/>
  <c r="AA54" i="6" s="1"/>
  <c r="Z55" i="6"/>
  <c r="AA55" i="6" s="1"/>
  <c r="Z56" i="6"/>
  <c r="AA56" i="6" s="1"/>
  <c r="Z57" i="6"/>
  <c r="AA57" i="6" s="1"/>
  <c r="Z58" i="6"/>
  <c r="AA58" i="6" s="1"/>
  <c r="Z59" i="6"/>
  <c r="AA59" i="6" s="1"/>
  <c r="Z60" i="6"/>
  <c r="AA60" i="6" s="1"/>
  <c r="Z61" i="6"/>
  <c r="AA61" i="6" s="1"/>
  <c r="Z62" i="6"/>
  <c r="AA62" i="6" s="1"/>
  <c r="Z63" i="6"/>
  <c r="AA63" i="6" s="1"/>
  <c r="Z64" i="6"/>
  <c r="AA64" i="6" s="1"/>
  <c r="Z65" i="6"/>
  <c r="AA65" i="6" s="1"/>
  <c r="Z66" i="6"/>
  <c r="AA66" i="6" s="1"/>
  <c r="Z67" i="6"/>
  <c r="AA67" i="6" s="1"/>
  <c r="Z68" i="6"/>
  <c r="AA68" i="6" s="1"/>
  <c r="Z69" i="6"/>
  <c r="AA69" i="6" s="1"/>
  <c r="Z70" i="6"/>
  <c r="AA70" i="6" s="1"/>
  <c r="Z71" i="6"/>
  <c r="AA71" i="6" s="1"/>
  <c r="Z72" i="6"/>
  <c r="AA72" i="6" s="1"/>
  <c r="Z73" i="6"/>
  <c r="AA73" i="6" s="1"/>
  <c r="Z74" i="6"/>
  <c r="AA74" i="6" s="1"/>
  <c r="Z75" i="6"/>
  <c r="AA75" i="6" s="1"/>
  <c r="Z76" i="6"/>
  <c r="AA76" i="6" s="1"/>
  <c r="Z77" i="6"/>
  <c r="AA77" i="6" s="1"/>
  <c r="Z78" i="6"/>
  <c r="AA78" i="6" s="1"/>
  <c r="Z79" i="6"/>
  <c r="AA79" i="6" s="1"/>
  <c r="Z80" i="6"/>
  <c r="AA80" i="6" s="1"/>
  <c r="Z81" i="6"/>
  <c r="AA81" i="6" s="1"/>
  <c r="Z82" i="6"/>
  <c r="AA82" i="6" s="1"/>
  <c r="Z83" i="6"/>
  <c r="AA83" i="6" s="1"/>
  <c r="Z84" i="6"/>
  <c r="AA84" i="6" s="1"/>
  <c r="Z85" i="6"/>
  <c r="AA85" i="6" s="1"/>
  <c r="Z86" i="6"/>
  <c r="AA86" i="6" s="1"/>
  <c r="Z87" i="6"/>
  <c r="AA87" i="6" s="1"/>
  <c r="Z88" i="6"/>
  <c r="AA88" i="6" s="1"/>
  <c r="Z89" i="6"/>
  <c r="AA89" i="6" s="1"/>
  <c r="Z90" i="6"/>
  <c r="AA90" i="6" s="1"/>
  <c r="Z91" i="6"/>
  <c r="AA91" i="6" s="1"/>
  <c r="Z92" i="6"/>
  <c r="AA92" i="6" s="1"/>
  <c r="Z93" i="6"/>
  <c r="AA93" i="6" s="1"/>
  <c r="Z94" i="6"/>
  <c r="AA94" i="6" s="1"/>
  <c r="Z95" i="6"/>
  <c r="AA95" i="6" s="1"/>
  <c r="Z96" i="6"/>
  <c r="AA96" i="6" s="1"/>
  <c r="Z97" i="6"/>
  <c r="AA97" i="6" s="1"/>
  <c r="Z98" i="6"/>
  <c r="AA98" i="6" s="1"/>
  <c r="Z99" i="6"/>
  <c r="AA99" i="6" s="1"/>
  <c r="Z100" i="6"/>
  <c r="AA100" i="6" s="1"/>
  <c r="Z101" i="6"/>
  <c r="AA101" i="6" s="1"/>
  <c r="Z102" i="6"/>
  <c r="AA102" i="6" s="1"/>
  <c r="Z103" i="6"/>
  <c r="AA103" i="6" s="1"/>
  <c r="Z104" i="6"/>
  <c r="AA104" i="6" s="1"/>
  <c r="Z105" i="6"/>
  <c r="AA105" i="6" s="1"/>
  <c r="Z106" i="6"/>
  <c r="AA106" i="6" s="1"/>
  <c r="Z107" i="6"/>
  <c r="AA107" i="6" s="1"/>
  <c r="Z108" i="6"/>
  <c r="AA108" i="6" s="1"/>
  <c r="Z109" i="6"/>
  <c r="AA109" i="6" s="1"/>
  <c r="Z110" i="6"/>
  <c r="AA110" i="6" s="1"/>
  <c r="Z111" i="6"/>
  <c r="AA111" i="6" s="1"/>
  <c r="Z112" i="6"/>
  <c r="AA112" i="6" s="1"/>
  <c r="Z113" i="6"/>
  <c r="AA113" i="6" s="1"/>
  <c r="Z114" i="6"/>
  <c r="AA114" i="6" s="1"/>
  <c r="Z115" i="6"/>
  <c r="AA115" i="6" s="1"/>
  <c r="Z116" i="6"/>
  <c r="AA116" i="6" s="1"/>
  <c r="Z117" i="6"/>
  <c r="AA117" i="6" s="1"/>
  <c r="Z118" i="6"/>
  <c r="AA118" i="6" s="1"/>
  <c r="Z119" i="6"/>
  <c r="AA119" i="6" s="1"/>
  <c r="Z120" i="6"/>
  <c r="AA120" i="6" s="1"/>
  <c r="Z121" i="6"/>
  <c r="AA121" i="6" s="1"/>
  <c r="Z122" i="6"/>
  <c r="AA122" i="6" s="1"/>
  <c r="Z123" i="6"/>
  <c r="AA123" i="6" s="1"/>
  <c r="Z124" i="6"/>
  <c r="AA124" i="6" s="1"/>
  <c r="Z125" i="6"/>
  <c r="AA125" i="6" s="1"/>
  <c r="Z126" i="6"/>
  <c r="AA126" i="6" s="1"/>
  <c r="AA2" i="8"/>
  <c r="AA3" i="8"/>
  <c r="AA4" i="8"/>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2" i="2"/>
  <c r="S2" i="2"/>
  <c r="AA127" i="7"/>
  <c r="AA128" i="7"/>
  <c r="AA129" i="7"/>
  <c r="AA130" i="7"/>
  <c r="AA131" i="7"/>
  <c r="AA132" i="7"/>
  <c r="AA133" i="7"/>
  <c r="AA134" i="7"/>
  <c r="AA135" i="7"/>
  <c r="AA136" i="7"/>
  <c r="AA137" i="7"/>
  <c r="AA138" i="7"/>
  <c r="AA139" i="7"/>
  <c r="AA140" i="7"/>
  <c r="AA141" i="7"/>
  <c r="AA142" i="7"/>
  <c r="AA143" i="7"/>
  <c r="AA144" i="7"/>
  <c r="AA145" i="7"/>
  <c r="AA146" i="7"/>
  <c r="AA147" i="7"/>
  <c r="AA148" i="7"/>
  <c r="AA149" i="7"/>
  <c r="AA150" i="7"/>
  <c r="AA151" i="7"/>
  <c r="AA152" i="7"/>
  <c r="AA153" i="7"/>
  <c r="AA154" i="7"/>
  <c r="AA155" i="7"/>
  <c r="AA156" i="7"/>
  <c r="AA157" i="7"/>
  <c r="AA158" i="7"/>
  <c r="AA159" i="7"/>
  <c r="AA160" i="7"/>
  <c r="AA161" i="7"/>
  <c r="AA162" i="7"/>
  <c r="AA163" i="7"/>
  <c r="AA164" i="7"/>
  <c r="AA165" i="7"/>
  <c r="AA166" i="7"/>
  <c r="AA167" i="7"/>
  <c r="AA168" i="7"/>
  <c r="AA169" i="7"/>
  <c r="AA170" i="7"/>
  <c r="AA171" i="7"/>
  <c r="AA172" i="7"/>
  <c r="AA173" i="7"/>
  <c r="AA174" i="7"/>
  <c r="AA175" i="7"/>
  <c r="AA176" i="7"/>
  <c r="AA177" i="7"/>
  <c r="AA178" i="7"/>
  <c r="AA179" i="7"/>
  <c r="AA180" i="7"/>
  <c r="AA181" i="7"/>
  <c r="AA182" i="7"/>
  <c r="AA183" i="7"/>
  <c r="AA184" i="7"/>
  <c r="AA185" i="7"/>
  <c r="AA186" i="7"/>
  <c r="AA187" i="7"/>
  <c r="AA188" i="7"/>
  <c r="AA189" i="7"/>
  <c r="AA190" i="7"/>
  <c r="AA191" i="7"/>
  <c r="AA192" i="7"/>
  <c r="AA193" i="7"/>
  <c r="AA194" i="7"/>
  <c r="AA195" i="7"/>
  <c r="AA90" i="7"/>
  <c r="AA39" i="7"/>
  <c r="AA38" i="7"/>
  <c r="AA27" i="7"/>
  <c r="AC5" i="7"/>
  <c r="AD5" i="7" s="1"/>
  <c r="AC6" i="7"/>
  <c r="AD6" i="7" s="1"/>
  <c r="AC7" i="7"/>
  <c r="AD7" i="7" s="1"/>
  <c r="AC8" i="7"/>
  <c r="AD8" i="7" s="1"/>
  <c r="AA5" i="7"/>
  <c r="AA6" i="7"/>
  <c r="AA7" i="7"/>
  <c r="AA8" i="7"/>
  <c r="AC3" i="7"/>
  <c r="AD3" i="7" s="1"/>
  <c r="AC4" i="7"/>
  <c r="AC9" i="7"/>
  <c r="AD9" i="7" s="1"/>
  <c r="AC10" i="7"/>
  <c r="AD10" i="7" s="1"/>
  <c r="AC11" i="7"/>
  <c r="AD11" i="7" s="1"/>
  <c r="AC12" i="7"/>
  <c r="AD12" i="7" s="1"/>
  <c r="AC13" i="7"/>
  <c r="AD13" i="7" s="1"/>
  <c r="AC14" i="7"/>
  <c r="AD14" i="7" s="1"/>
  <c r="AC15" i="7"/>
  <c r="AD15" i="7" s="1"/>
  <c r="AC16" i="7"/>
  <c r="AD16" i="7" s="1"/>
  <c r="AC17" i="7"/>
  <c r="AD17" i="7" s="1"/>
  <c r="AC18" i="7"/>
  <c r="AD18" i="7" s="1"/>
  <c r="AC19" i="7"/>
  <c r="AD19" i="7" s="1"/>
  <c r="AC20" i="7"/>
  <c r="AD20" i="7" s="1"/>
  <c r="AC21" i="7"/>
  <c r="AD21" i="7" s="1"/>
  <c r="AC22" i="7"/>
  <c r="AD22" i="7" s="1"/>
  <c r="AC23" i="7"/>
  <c r="AD23" i="7" s="1"/>
  <c r="AC24" i="7"/>
  <c r="AD24" i="7" s="1"/>
  <c r="AC25" i="7"/>
  <c r="AD25" i="7" s="1"/>
  <c r="AC26" i="7"/>
  <c r="AD26" i="7" s="1"/>
  <c r="AC27" i="7"/>
  <c r="AD27" i="7" s="1"/>
  <c r="AC28" i="7"/>
  <c r="AD28" i="7" s="1"/>
  <c r="AC29" i="7"/>
  <c r="AD29" i="7" s="1"/>
  <c r="AC30" i="7"/>
  <c r="AD30" i="7" s="1"/>
  <c r="AC31" i="7"/>
  <c r="AD31" i="7" s="1"/>
  <c r="AC32" i="7"/>
  <c r="AD32" i="7" s="1"/>
  <c r="AC33" i="7"/>
  <c r="AD33" i="7" s="1"/>
  <c r="AC34" i="7"/>
  <c r="AD34" i="7" s="1"/>
  <c r="AC35" i="7"/>
  <c r="AD35" i="7" s="1"/>
  <c r="AC36" i="7"/>
  <c r="AD36" i="7" s="1"/>
  <c r="AC37" i="7"/>
  <c r="AD37" i="7" s="1"/>
  <c r="AC38" i="7"/>
  <c r="AD38" i="7" s="1"/>
  <c r="AC39" i="7"/>
  <c r="AD39" i="7" s="1"/>
  <c r="AC40" i="7"/>
  <c r="AD40" i="7" s="1"/>
  <c r="AC41" i="7"/>
  <c r="AD41" i="7" s="1"/>
  <c r="AC42" i="7"/>
  <c r="AD42" i="7" s="1"/>
  <c r="AC43" i="7"/>
  <c r="AD43" i="7" s="1"/>
  <c r="AC44" i="7"/>
  <c r="AD44" i="7" s="1"/>
  <c r="AC45" i="7"/>
  <c r="AD45" i="7" s="1"/>
  <c r="AC46" i="7"/>
  <c r="AD46" i="7" s="1"/>
  <c r="AC47" i="7"/>
  <c r="AD47" i="7" s="1"/>
  <c r="AC48" i="7"/>
  <c r="AD48" i="7" s="1"/>
  <c r="AC49" i="7"/>
  <c r="AD49" i="7" s="1"/>
  <c r="AC50" i="7"/>
  <c r="AD50" i="7" s="1"/>
  <c r="AC51" i="7"/>
  <c r="AD51" i="7" s="1"/>
  <c r="AC52" i="7"/>
  <c r="AD52" i="7" s="1"/>
  <c r="AC53" i="7"/>
  <c r="AD53" i="7" s="1"/>
  <c r="AC54" i="7"/>
  <c r="AD54" i="7" s="1"/>
  <c r="AC55" i="7"/>
  <c r="AD55" i="7" s="1"/>
  <c r="AC56" i="7"/>
  <c r="AD56" i="7" s="1"/>
  <c r="AC57" i="7"/>
  <c r="AD57" i="7" s="1"/>
  <c r="AC58" i="7"/>
  <c r="AD58" i="7" s="1"/>
  <c r="AC59" i="7"/>
  <c r="AD59" i="7" s="1"/>
  <c r="AC60" i="7"/>
  <c r="AD60" i="7" s="1"/>
  <c r="AC61" i="7"/>
  <c r="AD61" i="7" s="1"/>
  <c r="AC62" i="7"/>
  <c r="AD62" i="7" s="1"/>
  <c r="AC63" i="7"/>
  <c r="AD63" i="7" s="1"/>
  <c r="AC64" i="7"/>
  <c r="AD64" i="7" s="1"/>
  <c r="AC65" i="7"/>
  <c r="AD65" i="7" s="1"/>
  <c r="AC66" i="7"/>
  <c r="AD66" i="7" s="1"/>
  <c r="AC67" i="7"/>
  <c r="AD67" i="7" s="1"/>
  <c r="AC68" i="7"/>
  <c r="AD68" i="7" s="1"/>
  <c r="AC69" i="7"/>
  <c r="AD69" i="7" s="1"/>
  <c r="AC70" i="7"/>
  <c r="AD70" i="7" s="1"/>
  <c r="AC71" i="7"/>
  <c r="AD71" i="7" s="1"/>
  <c r="AC72" i="7"/>
  <c r="AD72" i="7" s="1"/>
  <c r="AC73" i="7"/>
  <c r="AD73" i="7" s="1"/>
  <c r="AC74" i="7"/>
  <c r="AD74" i="7" s="1"/>
  <c r="AC75" i="7"/>
  <c r="AD75" i="7" s="1"/>
  <c r="AC76" i="7"/>
  <c r="AD76" i="7" s="1"/>
  <c r="AC77" i="7"/>
  <c r="AD77" i="7" s="1"/>
  <c r="AC78" i="7"/>
  <c r="AD78" i="7" s="1"/>
  <c r="AC79" i="7"/>
  <c r="AD79" i="7" s="1"/>
  <c r="AC80" i="7"/>
  <c r="AD80" i="7" s="1"/>
  <c r="AC81" i="7"/>
  <c r="AD81" i="7" s="1"/>
  <c r="AC82" i="7"/>
  <c r="AD82" i="7" s="1"/>
  <c r="AC83" i="7"/>
  <c r="AD83" i="7" s="1"/>
  <c r="AC84" i="7"/>
  <c r="AD84" i="7" s="1"/>
  <c r="AC85" i="7"/>
  <c r="AD85" i="7" s="1"/>
  <c r="AC86" i="7"/>
  <c r="AD86" i="7" s="1"/>
  <c r="AC87" i="7"/>
  <c r="AD87" i="7" s="1"/>
  <c r="AC88" i="7"/>
  <c r="AD88" i="7" s="1"/>
  <c r="AC89" i="7"/>
  <c r="AD89" i="7" s="1"/>
  <c r="AC90" i="7"/>
  <c r="AD90" i="7" s="1"/>
  <c r="AC91" i="7"/>
  <c r="AD91" i="7" s="1"/>
  <c r="AC92" i="7"/>
  <c r="AD92" i="7" s="1"/>
  <c r="AC93" i="7"/>
  <c r="AD93" i="7" s="1"/>
  <c r="AC94" i="7"/>
  <c r="AD94" i="7" s="1"/>
  <c r="AC95" i="7"/>
  <c r="AD95" i="7" s="1"/>
  <c r="AC96" i="7"/>
  <c r="AD96" i="7" s="1"/>
  <c r="AC97" i="7"/>
  <c r="AD97" i="7" s="1"/>
  <c r="AC98" i="7"/>
  <c r="AD98" i="7" s="1"/>
  <c r="AC99" i="7"/>
  <c r="AD99" i="7" s="1"/>
  <c r="AC100" i="7"/>
  <c r="AD100" i="7" s="1"/>
  <c r="AC101" i="7"/>
  <c r="AD101" i="7" s="1"/>
  <c r="AC102" i="7"/>
  <c r="AD102" i="7" s="1"/>
  <c r="AC103" i="7"/>
  <c r="AD103" i="7" s="1"/>
  <c r="AC104" i="7"/>
  <c r="AD104" i="7" s="1"/>
  <c r="AC105" i="7"/>
  <c r="AD105" i="7" s="1"/>
  <c r="AC106" i="7"/>
  <c r="AD106" i="7" s="1"/>
  <c r="AC107" i="7"/>
  <c r="AD107" i="7" s="1"/>
  <c r="AC108" i="7"/>
  <c r="AD108" i="7" s="1"/>
  <c r="AC109" i="7"/>
  <c r="AD109" i="7" s="1"/>
  <c r="AC110" i="7"/>
  <c r="AD110" i="7" s="1"/>
  <c r="AC111" i="7"/>
  <c r="AD111" i="7" s="1"/>
  <c r="AC112" i="7"/>
  <c r="AD112" i="7" s="1"/>
  <c r="AC113" i="7"/>
  <c r="AD113" i="7" s="1"/>
  <c r="AC114" i="7"/>
  <c r="AD114" i="7" s="1"/>
  <c r="AC115" i="7"/>
  <c r="AD115" i="7" s="1"/>
  <c r="AC116" i="7"/>
  <c r="AD116" i="7" s="1"/>
  <c r="AC117" i="7"/>
  <c r="AD117" i="7" s="1"/>
  <c r="AC118" i="7"/>
  <c r="AD118" i="7" s="1"/>
  <c r="AC119" i="7"/>
  <c r="AD119" i="7" s="1"/>
  <c r="AC120" i="7"/>
  <c r="AD120" i="7" s="1"/>
  <c r="AC121" i="7"/>
  <c r="AD121" i="7" s="1"/>
  <c r="AC122" i="7"/>
  <c r="AD122" i="7" s="1"/>
  <c r="AC123" i="7"/>
  <c r="AD123" i="7" s="1"/>
  <c r="AC124" i="7"/>
  <c r="AD124" i="7" s="1"/>
  <c r="AC125" i="7"/>
  <c r="AD125" i="7" s="1"/>
  <c r="AC126" i="7"/>
  <c r="AD126" i="7" s="1"/>
  <c r="AC127" i="7"/>
  <c r="AD127" i="7" s="1"/>
  <c r="AC128" i="7"/>
  <c r="AD128" i="7" s="1"/>
  <c r="AC129" i="7"/>
  <c r="AD129" i="7" s="1"/>
  <c r="AC130" i="7"/>
  <c r="AD130" i="7" s="1"/>
  <c r="AC131" i="7"/>
  <c r="AD131" i="7" s="1"/>
  <c r="AC132" i="7"/>
  <c r="AD132" i="7" s="1"/>
  <c r="AC133" i="7"/>
  <c r="AD133" i="7" s="1"/>
  <c r="AC134" i="7"/>
  <c r="AD134" i="7" s="1"/>
  <c r="AC135" i="7"/>
  <c r="AD135" i="7" s="1"/>
  <c r="AC136" i="7"/>
  <c r="AD136" i="7" s="1"/>
  <c r="AC137" i="7"/>
  <c r="AD137" i="7" s="1"/>
  <c r="AC138" i="7"/>
  <c r="AD138" i="7" s="1"/>
  <c r="AC139" i="7"/>
  <c r="AD139" i="7" s="1"/>
  <c r="AC140" i="7"/>
  <c r="AD140" i="7" s="1"/>
  <c r="AC141" i="7"/>
  <c r="AD141" i="7" s="1"/>
  <c r="AC142" i="7"/>
  <c r="AD142" i="7" s="1"/>
  <c r="AC143" i="7"/>
  <c r="AD143" i="7" s="1"/>
  <c r="AC144" i="7"/>
  <c r="AD144" i="7" s="1"/>
  <c r="AC145" i="7"/>
  <c r="AD145" i="7" s="1"/>
  <c r="AC146" i="7"/>
  <c r="AD146" i="7" s="1"/>
  <c r="AC147" i="7"/>
  <c r="AD147" i="7" s="1"/>
  <c r="AC148" i="7"/>
  <c r="AD148" i="7" s="1"/>
  <c r="AC149" i="7"/>
  <c r="AD149" i="7" s="1"/>
  <c r="AC150" i="7"/>
  <c r="AD150" i="7" s="1"/>
  <c r="AC151" i="7"/>
  <c r="AD151" i="7" s="1"/>
  <c r="AC152" i="7"/>
  <c r="AD152" i="7" s="1"/>
  <c r="AC153" i="7"/>
  <c r="AD153" i="7" s="1"/>
  <c r="AC154" i="7"/>
  <c r="AD154" i="7" s="1"/>
  <c r="AC155" i="7"/>
  <c r="AD155" i="7" s="1"/>
  <c r="AC156" i="7"/>
  <c r="AD156" i="7" s="1"/>
  <c r="AC157" i="7"/>
  <c r="AD157" i="7" s="1"/>
  <c r="AC158" i="7"/>
  <c r="AD158" i="7" s="1"/>
  <c r="AC159" i="7"/>
  <c r="AD159" i="7" s="1"/>
  <c r="AC160" i="7"/>
  <c r="AD160" i="7" s="1"/>
  <c r="AC161" i="7"/>
  <c r="AD161" i="7" s="1"/>
  <c r="AC162" i="7"/>
  <c r="AD162" i="7" s="1"/>
  <c r="AC163" i="7"/>
  <c r="AD163" i="7" s="1"/>
  <c r="AC164" i="7"/>
  <c r="AD164" i="7" s="1"/>
  <c r="AC165" i="7"/>
  <c r="AD165" i="7" s="1"/>
  <c r="AC166" i="7"/>
  <c r="AD166" i="7" s="1"/>
  <c r="AC167" i="7"/>
  <c r="AD167" i="7" s="1"/>
  <c r="AC168" i="7"/>
  <c r="AD168" i="7" s="1"/>
  <c r="AC169" i="7"/>
  <c r="AD169" i="7" s="1"/>
  <c r="AC170" i="7"/>
  <c r="AD170" i="7" s="1"/>
  <c r="AC171" i="7"/>
  <c r="AD171" i="7" s="1"/>
  <c r="AC172" i="7"/>
  <c r="AD172" i="7" s="1"/>
  <c r="AC173" i="7"/>
  <c r="AD173" i="7" s="1"/>
  <c r="AC174" i="7"/>
  <c r="AD174" i="7" s="1"/>
  <c r="AC175" i="7"/>
  <c r="AD175" i="7" s="1"/>
  <c r="AC176" i="7"/>
  <c r="AD176" i="7" s="1"/>
  <c r="AC177" i="7"/>
  <c r="AD177" i="7" s="1"/>
  <c r="AC178" i="7"/>
  <c r="AD178" i="7" s="1"/>
  <c r="AC179" i="7"/>
  <c r="AD179" i="7" s="1"/>
  <c r="AC180" i="7"/>
  <c r="AD180" i="7" s="1"/>
  <c r="AC181" i="7"/>
  <c r="AD181" i="7" s="1"/>
  <c r="AC182" i="7"/>
  <c r="AD182" i="7" s="1"/>
  <c r="AC183" i="7"/>
  <c r="AD183" i="7" s="1"/>
  <c r="AC184" i="7"/>
  <c r="AD184" i="7" s="1"/>
  <c r="AC185" i="7"/>
  <c r="AD185" i="7" s="1"/>
  <c r="AC186" i="7"/>
  <c r="AD186" i="7" s="1"/>
  <c r="AC187" i="7"/>
  <c r="AD187" i="7" s="1"/>
  <c r="AC188" i="7"/>
  <c r="AD188" i="7" s="1"/>
  <c r="AC189" i="7"/>
  <c r="AD189" i="7" s="1"/>
  <c r="AC190" i="7"/>
  <c r="AD190" i="7" s="1"/>
  <c r="AC191" i="7"/>
  <c r="AD191" i="7" s="1"/>
  <c r="AC192" i="7"/>
  <c r="AD192" i="7" s="1"/>
  <c r="AC193" i="7"/>
  <c r="AD193" i="7" s="1"/>
  <c r="AC194" i="7"/>
  <c r="AD194" i="7" s="1"/>
  <c r="AC195" i="7"/>
  <c r="AD195" i="7" s="1"/>
  <c r="AC2" i="7"/>
  <c r="AD2" i="7" s="1"/>
  <c r="AA2" i="7"/>
  <c r="AA3" i="7"/>
  <c r="AA4" i="7"/>
  <c r="AA9" i="7"/>
  <c r="AA10" i="7"/>
  <c r="AA11" i="7"/>
  <c r="AA12" i="7"/>
  <c r="AA13" i="7"/>
  <c r="AA14" i="7"/>
  <c r="AA15" i="7"/>
  <c r="AA16" i="7"/>
  <c r="AA17" i="7"/>
  <c r="AA18" i="7"/>
  <c r="AA19" i="7"/>
  <c r="AA20" i="7"/>
  <c r="AA21" i="7"/>
  <c r="AA22" i="7"/>
  <c r="AA23" i="7"/>
  <c r="AA24" i="7"/>
  <c r="AA25" i="7"/>
  <c r="AA26" i="7"/>
  <c r="AA28" i="7"/>
  <c r="AA29" i="7"/>
  <c r="AA30" i="7"/>
  <c r="AA31" i="7"/>
  <c r="AA32" i="7"/>
  <c r="AA33" i="7"/>
  <c r="AA34" i="7"/>
  <c r="AA35" i="7"/>
  <c r="AA36" i="7"/>
  <c r="AA37" i="7"/>
  <c r="AA40" i="7"/>
  <c r="AA41" i="7"/>
  <c r="AA42" i="7"/>
  <c r="AA43" i="7"/>
  <c r="AA44" i="7"/>
  <c r="AA45" i="7"/>
  <c r="AA46" i="7"/>
  <c r="AA47" i="7"/>
  <c r="AA48" i="7"/>
  <c r="AA49" i="7"/>
  <c r="AA50" i="7"/>
  <c r="AA51" i="7"/>
  <c r="AA52" i="7"/>
  <c r="AA53" i="7"/>
  <c r="AA54" i="7"/>
  <c r="AA55" i="7"/>
  <c r="AA56" i="7"/>
  <c r="AA57" i="7"/>
  <c r="AA58" i="7"/>
  <c r="AA59" i="7"/>
  <c r="AA60" i="7"/>
  <c r="AA61" i="7"/>
  <c r="AA62" i="7"/>
  <c r="AA63" i="7"/>
  <c r="AA64" i="7"/>
  <c r="AA65" i="7"/>
  <c r="AA66" i="7"/>
  <c r="AA67" i="7"/>
  <c r="AA68" i="7"/>
  <c r="AA69" i="7"/>
  <c r="AA70" i="7"/>
  <c r="AA71" i="7"/>
  <c r="AA72" i="7"/>
  <c r="AA73" i="7"/>
  <c r="AA74" i="7"/>
  <c r="AA75" i="7"/>
  <c r="AA76" i="7"/>
  <c r="AA77" i="7"/>
  <c r="AA78" i="7"/>
  <c r="AA79" i="7"/>
  <c r="AA80" i="7"/>
  <c r="AA81" i="7"/>
  <c r="AA82" i="7"/>
  <c r="AA83" i="7"/>
  <c r="AA84" i="7"/>
  <c r="AA85" i="7"/>
  <c r="AA86" i="7"/>
  <c r="AA87" i="7"/>
  <c r="AA88" i="7"/>
  <c r="AA89" i="7"/>
  <c r="AA91" i="7"/>
  <c r="AA92" i="7"/>
  <c r="AA93" i="7"/>
  <c r="AA94" i="7"/>
  <c r="AA95" i="7"/>
  <c r="AA96" i="7"/>
  <c r="AA97" i="7"/>
  <c r="AA98" i="7"/>
  <c r="AA99" i="7"/>
  <c r="AA100" i="7"/>
  <c r="AA101" i="7"/>
  <c r="AA102" i="7"/>
  <c r="AA103" i="7"/>
  <c r="AA104" i="7"/>
  <c r="AA105" i="7"/>
  <c r="AA106" i="7"/>
  <c r="AA107" i="7"/>
  <c r="AA108" i="7"/>
  <c r="AA109" i="7"/>
  <c r="AA110" i="7"/>
  <c r="AA111" i="7"/>
  <c r="AA112" i="7"/>
  <c r="AA113" i="7"/>
  <c r="AA114" i="7"/>
  <c r="AA115" i="7"/>
  <c r="AA116" i="7"/>
  <c r="AA117" i="7"/>
  <c r="AA118" i="7"/>
  <c r="AA119" i="7"/>
  <c r="AA120" i="7"/>
  <c r="AA121" i="7"/>
  <c r="AA122" i="7"/>
  <c r="AA123" i="7"/>
  <c r="AA124" i="7"/>
  <c r="AA125" i="7"/>
  <c r="AA126" i="7"/>
  <c r="X78" i="6"/>
  <c r="AD4" i="7"/>
  <c r="X2" i="6"/>
  <c r="X3" i="6"/>
  <c r="X4" i="6"/>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AA44" i="6"/>
  <c r="M46" i="4"/>
  <c r="M47" i="4" s="1"/>
  <c r="N46" i="4"/>
  <c r="N47" i="4" s="1"/>
  <c r="P46" i="4"/>
  <c r="P47" i="4" s="1"/>
  <c r="R46" i="4"/>
  <c r="S46" i="4"/>
  <c r="T46" i="4"/>
  <c r="U46" i="4"/>
  <c r="R47" i="4"/>
  <c r="S47" i="4"/>
  <c r="T47" i="4"/>
  <c r="U47" i="4"/>
  <c r="T317" i="5"/>
  <c r="T318" i="5" s="1"/>
  <c r="N317" i="5"/>
  <c r="N318" i="5" s="1"/>
  <c r="U316" i="5"/>
  <c r="V316" i="5" s="1"/>
  <c r="S316" i="5"/>
  <c r="U315" i="5"/>
  <c r="V315" i="5" s="1"/>
  <c r="S315" i="5"/>
  <c r="U314" i="5"/>
  <c r="V314" i="5" s="1"/>
  <c r="S314" i="5"/>
  <c r="U313" i="5"/>
  <c r="V313" i="5" s="1"/>
  <c r="S313" i="5"/>
  <c r="U312" i="5"/>
  <c r="V312" i="5" s="1"/>
  <c r="S312" i="5"/>
  <c r="U311" i="5"/>
  <c r="V311" i="5" s="1"/>
  <c r="S311" i="5"/>
  <c r="U310" i="5"/>
  <c r="V310" i="5" s="1"/>
  <c r="S310" i="5"/>
  <c r="V309" i="5"/>
  <c r="U309" i="5"/>
  <c r="S309" i="5"/>
  <c r="U308" i="5"/>
  <c r="V308" i="5" s="1"/>
  <c r="S308" i="5"/>
  <c r="U307" i="5"/>
  <c r="V307" i="5" s="1"/>
  <c r="S307" i="5"/>
  <c r="U306" i="5"/>
  <c r="V306" i="5" s="1"/>
  <c r="S306" i="5"/>
  <c r="V305" i="5"/>
  <c r="U305" i="5"/>
  <c r="S305" i="5"/>
  <c r="U304" i="5"/>
  <c r="V304" i="5" s="1"/>
  <c r="S304" i="5"/>
  <c r="U303" i="5"/>
  <c r="V303" i="5" s="1"/>
  <c r="S303" i="5"/>
  <c r="U302" i="5"/>
  <c r="V302" i="5" s="1"/>
  <c r="S302" i="5"/>
  <c r="U301" i="5"/>
  <c r="V301" i="5" s="1"/>
  <c r="S301" i="5"/>
  <c r="U300" i="5"/>
  <c r="V300" i="5" s="1"/>
  <c r="S300" i="5"/>
  <c r="U299" i="5"/>
  <c r="V299" i="5" s="1"/>
  <c r="S299" i="5"/>
  <c r="U298" i="5"/>
  <c r="V298" i="5" s="1"/>
  <c r="S298" i="5"/>
  <c r="V297" i="5"/>
  <c r="U297" i="5"/>
  <c r="S297" i="5"/>
  <c r="U296" i="5"/>
  <c r="V296" i="5" s="1"/>
  <c r="S296" i="5"/>
  <c r="U295" i="5"/>
  <c r="V295" i="5" s="1"/>
  <c r="S295" i="5"/>
  <c r="U294" i="5"/>
  <c r="V294" i="5" s="1"/>
  <c r="S294" i="5"/>
  <c r="U293" i="5"/>
  <c r="V293" i="5" s="1"/>
  <c r="S293" i="5"/>
  <c r="U292" i="5"/>
  <c r="V292" i="5" s="1"/>
  <c r="S292" i="5"/>
  <c r="U291" i="5"/>
  <c r="V291" i="5" s="1"/>
  <c r="S291" i="5"/>
  <c r="U290" i="5"/>
  <c r="V290" i="5" s="1"/>
  <c r="S290" i="5"/>
  <c r="U289" i="5"/>
  <c r="V289" i="5" s="1"/>
  <c r="S289" i="5"/>
  <c r="U288" i="5"/>
  <c r="V288" i="5" s="1"/>
  <c r="S288" i="5"/>
  <c r="U287" i="5"/>
  <c r="V287" i="5" s="1"/>
  <c r="S287" i="5"/>
  <c r="U286" i="5"/>
  <c r="V286" i="5" s="1"/>
  <c r="S286" i="5"/>
  <c r="V285" i="5"/>
  <c r="U285" i="5"/>
  <c r="S285" i="5"/>
  <c r="U284" i="5"/>
  <c r="V284" i="5" s="1"/>
  <c r="S284" i="5"/>
  <c r="U283" i="5"/>
  <c r="V283" i="5" s="1"/>
  <c r="S283" i="5"/>
  <c r="U282" i="5"/>
  <c r="V282" i="5" s="1"/>
  <c r="S282" i="5"/>
  <c r="S317" i="5" s="1"/>
  <c r="S318" i="5" s="1"/>
  <c r="N278" i="5"/>
  <c r="N279" i="5" s="1"/>
  <c r="T278" i="5"/>
  <c r="T279" i="5" s="1"/>
  <c r="U277" i="5"/>
  <c r="V277" i="5" s="1"/>
  <c r="S277" i="5"/>
  <c r="U276" i="5"/>
  <c r="V276" i="5" s="1"/>
  <c r="S276" i="5"/>
  <c r="U275" i="5"/>
  <c r="V275" i="5" s="1"/>
  <c r="S275" i="5"/>
  <c r="U274" i="5"/>
  <c r="V274" i="5" s="1"/>
  <c r="S274" i="5"/>
  <c r="U273" i="5"/>
  <c r="V273" i="5" s="1"/>
  <c r="S273" i="5"/>
  <c r="U272" i="5"/>
  <c r="V272" i="5" s="1"/>
  <c r="S272" i="5"/>
  <c r="U271" i="5"/>
  <c r="V271" i="5" s="1"/>
  <c r="S271" i="5"/>
  <c r="U270" i="5"/>
  <c r="V270" i="5" s="1"/>
  <c r="S270" i="5"/>
  <c r="U269" i="5"/>
  <c r="V269" i="5" s="1"/>
  <c r="S269" i="5"/>
  <c r="U268" i="5"/>
  <c r="V268" i="5" s="1"/>
  <c r="S268" i="5"/>
  <c r="U267" i="5"/>
  <c r="V267" i="5" s="1"/>
  <c r="S267" i="5"/>
  <c r="U266" i="5"/>
  <c r="V266" i="5" s="1"/>
  <c r="S266" i="5"/>
  <c r="U265" i="5"/>
  <c r="V265" i="5" s="1"/>
  <c r="S265" i="5"/>
  <c r="U264" i="5"/>
  <c r="V264" i="5" s="1"/>
  <c r="S264" i="5"/>
  <c r="U263" i="5"/>
  <c r="V263" i="5" s="1"/>
  <c r="S263" i="5"/>
  <c r="U262" i="5"/>
  <c r="V262" i="5" s="1"/>
  <c r="S262" i="5"/>
  <c r="U261" i="5"/>
  <c r="V261" i="5" s="1"/>
  <c r="S261" i="5"/>
  <c r="U260" i="5"/>
  <c r="V260" i="5" s="1"/>
  <c r="S260" i="5"/>
  <c r="U259" i="5"/>
  <c r="V259" i="5" s="1"/>
  <c r="S259" i="5"/>
  <c r="U258" i="5"/>
  <c r="V258" i="5" s="1"/>
  <c r="S258" i="5"/>
  <c r="U257" i="5"/>
  <c r="V257" i="5" s="1"/>
  <c r="S257" i="5"/>
  <c r="U256" i="5"/>
  <c r="V256" i="5" s="1"/>
  <c r="S256" i="5"/>
  <c r="U255" i="5"/>
  <c r="V255" i="5" s="1"/>
  <c r="S255" i="5"/>
  <c r="U254" i="5"/>
  <c r="V254" i="5" s="1"/>
  <c r="S254" i="5"/>
  <c r="U253" i="5"/>
  <c r="V253" i="5" s="1"/>
  <c r="S253" i="5"/>
  <c r="U252" i="5"/>
  <c r="V252" i="5" s="1"/>
  <c r="S252" i="5"/>
  <c r="U251" i="5"/>
  <c r="V251" i="5" s="1"/>
  <c r="S251" i="5"/>
  <c r="U250" i="5"/>
  <c r="V250" i="5" s="1"/>
  <c r="S250" i="5"/>
  <c r="U249" i="5"/>
  <c r="V249" i="5" s="1"/>
  <c r="S249" i="5"/>
  <c r="U248" i="5"/>
  <c r="V248" i="5" s="1"/>
  <c r="S248" i="5"/>
  <c r="U247" i="5"/>
  <c r="V247" i="5" s="1"/>
  <c r="S247" i="5"/>
  <c r="U246" i="5"/>
  <c r="V246" i="5" s="1"/>
  <c r="S246" i="5"/>
  <c r="U245" i="5"/>
  <c r="V245" i="5" s="1"/>
  <c r="S245" i="5"/>
  <c r="U244" i="5"/>
  <c r="V244" i="5" s="1"/>
  <c r="S244" i="5"/>
  <c r="U243" i="5"/>
  <c r="V243" i="5" s="1"/>
  <c r="S243" i="5"/>
  <c r="U242" i="5"/>
  <c r="V242" i="5" s="1"/>
  <c r="S242" i="5"/>
  <c r="U241" i="5"/>
  <c r="V241" i="5" s="1"/>
  <c r="S241" i="5"/>
  <c r="U240" i="5"/>
  <c r="V240" i="5" s="1"/>
  <c r="S240" i="5"/>
  <c r="U239" i="5"/>
  <c r="V239" i="5" s="1"/>
  <c r="S239" i="5"/>
  <c r="U238" i="5"/>
  <c r="V238" i="5" s="1"/>
  <c r="S238" i="5"/>
  <c r="U237" i="5"/>
  <c r="V237" i="5" s="1"/>
  <c r="S237" i="5"/>
  <c r="U236" i="5"/>
  <c r="V236" i="5" s="1"/>
  <c r="S236" i="5"/>
  <c r="U235" i="5"/>
  <c r="V235" i="5" s="1"/>
  <c r="S235" i="5"/>
  <c r="U234" i="5"/>
  <c r="V234" i="5" s="1"/>
  <c r="S234" i="5"/>
  <c r="U233" i="5"/>
  <c r="V233" i="5" s="1"/>
  <c r="S233" i="5"/>
  <c r="U232" i="5"/>
  <c r="V232" i="5" s="1"/>
  <c r="S232" i="5"/>
  <c r="U231" i="5"/>
  <c r="V231" i="5" s="1"/>
  <c r="S231" i="5"/>
  <c r="U230" i="5"/>
  <c r="V230" i="5" s="1"/>
  <c r="S230" i="5"/>
  <c r="U229" i="5"/>
  <c r="V229" i="5" s="1"/>
  <c r="S229" i="5"/>
  <c r="U228" i="5"/>
  <c r="V228" i="5" s="1"/>
  <c r="S228" i="5"/>
  <c r="U227" i="5"/>
  <c r="V227" i="5" s="1"/>
  <c r="S227" i="5"/>
  <c r="U226" i="5"/>
  <c r="V226" i="5" s="1"/>
  <c r="S226" i="5"/>
  <c r="U225" i="5"/>
  <c r="V225" i="5" s="1"/>
  <c r="S225" i="5"/>
  <c r="U224" i="5"/>
  <c r="V224" i="5" s="1"/>
  <c r="S224" i="5"/>
  <c r="U223" i="5"/>
  <c r="V223" i="5" s="1"/>
  <c r="S223" i="5"/>
  <c r="U222" i="5"/>
  <c r="V222" i="5" s="1"/>
  <c r="S222" i="5"/>
  <c r="U221" i="5"/>
  <c r="V221" i="5" s="1"/>
  <c r="S221" i="5"/>
  <c r="U220" i="5"/>
  <c r="V220" i="5" s="1"/>
  <c r="S220" i="5"/>
  <c r="U219" i="5"/>
  <c r="V219" i="5" s="1"/>
  <c r="S219" i="5"/>
  <c r="U218" i="5"/>
  <c r="V218" i="5" s="1"/>
  <c r="S218" i="5"/>
  <c r="U217" i="5"/>
  <c r="V217" i="5" s="1"/>
  <c r="S217" i="5"/>
  <c r="U216" i="5"/>
  <c r="V216" i="5" s="1"/>
  <c r="S216" i="5"/>
  <c r="U215" i="5"/>
  <c r="V215" i="5" s="1"/>
  <c r="S215" i="5"/>
  <c r="U214" i="5"/>
  <c r="V214" i="5" s="1"/>
  <c r="S214" i="5"/>
  <c r="U213" i="5"/>
  <c r="V213" i="5" s="1"/>
  <c r="S213" i="5"/>
  <c r="U212" i="5"/>
  <c r="V212" i="5" s="1"/>
  <c r="S212" i="5"/>
  <c r="U211" i="5"/>
  <c r="V211" i="5" s="1"/>
  <c r="S211" i="5"/>
  <c r="U210" i="5"/>
  <c r="V210" i="5" s="1"/>
  <c r="S210" i="5"/>
  <c r="U209" i="5"/>
  <c r="V209" i="5" s="1"/>
  <c r="S209" i="5"/>
  <c r="U208" i="5"/>
  <c r="V208" i="5" s="1"/>
  <c r="S208" i="5"/>
  <c r="U207" i="5"/>
  <c r="V207" i="5" s="1"/>
  <c r="S207" i="5"/>
  <c r="U206" i="5"/>
  <c r="V206" i="5" s="1"/>
  <c r="S206" i="5"/>
  <c r="U205" i="5"/>
  <c r="V205" i="5" s="1"/>
  <c r="S205" i="5"/>
  <c r="U204" i="5"/>
  <c r="V204" i="5" s="1"/>
  <c r="S204" i="5"/>
  <c r="U203" i="5"/>
  <c r="V203" i="5" s="1"/>
  <c r="S203" i="5"/>
  <c r="U202" i="5"/>
  <c r="V202" i="5" s="1"/>
  <c r="S202" i="5"/>
  <c r="U201" i="5"/>
  <c r="V201" i="5" s="1"/>
  <c r="S201" i="5"/>
  <c r="U200" i="5"/>
  <c r="V200" i="5" s="1"/>
  <c r="S200" i="5"/>
  <c r="U199" i="5"/>
  <c r="V199" i="5" s="1"/>
  <c r="S199" i="5"/>
  <c r="U198" i="5"/>
  <c r="V198" i="5" s="1"/>
  <c r="S198" i="5"/>
  <c r="U197" i="5"/>
  <c r="V197" i="5" s="1"/>
  <c r="S197" i="5"/>
  <c r="U196" i="5"/>
  <c r="V196" i="5" s="1"/>
  <c r="S196" i="5"/>
  <c r="U195" i="5"/>
  <c r="V195" i="5" s="1"/>
  <c r="S195" i="5"/>
  <c r="U194" i="5"/>
  <c r="V194" i="5" s="1"/>
  <c r="S194" i="5"/>
  <c r="U193" i="5"/>
  <c r="V193" i="5" s="1"/>
  <c r="S193" i="5"/>
  <c r="U192" i="5"/>
  <c r="V192" i="5" s="1"/>
  <c r="S192" i="5"/>
  <c r="U191" i="5"/>
  <c r="V191" i="5" s="1"/>
  <c r="S191" i="5"/>
  <c r="U190" i="5"/>
  <c r="V190" i="5" s="1"/>
  <c r="S190" i="5"/>
  <c r="U189" i="5"/>
  <c r="V189" i="5" s="1"/>
  <c r="S189" i="5"/>
  <c r="U188" i="5"/>
  <c r="V188" i="5" s="1"/>
  <c r="S188" i="5"/>
  <c r="U187" i="5"/>
  <c r="V187" i="5" s="1"/>
  <c r="S187" i="5"/>
  <c r="U186" i="5"/>
  <c r="V186" i="5" s="1"/>
  <c r="S186" i="5"/>
  <c r="U185" i="5"/>
  <c r="V185" i="5" s="1"/>
  <c r="S185" i="5"/>
  <c r="U184" i="5"/>
  <c r="V184" i="5" s="1"/>
  <c r="S184" i="5"/>
  <c r="U183" i="5"/>
  <c r="V183" i="5" s="1"/>
  <c r="S183" i="5"/>
  <c r="U182" i="5"/>
  <c r="V182" i="5" s="1"/>
  <c r="S182" i="5"/>
  <c r="U181" i="5"/>
  <c r="V181" i="5" s="1"/>
  <c r="S181" i="5"/>
  <c r="U180" i="5"/>
  <c r="V180" i="5" s="1"/>
  <c r="S180" i="5"/>
  <c r="U179" i="5"/>
  <c r="V179" i="5" s="1"/>
  <c r="S179" i="5"/>
  <c r="U178" i="5"/>
  <c r="V178" i="5" s="1"/>
  <c r="S178" i="5"/>
  <c r="U177" i="5"/>
  <c r="V177" i="5" s="1"/>
  <c r="S177" i="5"/>
  <c r="U176" i="5"/>
  <c r="V176" i="5" s="1"/>
  <c r="S176" i="5"/>
  <c r="U175" i="5"/>
  <c r="V175" i="5" s="1"/>
  <c r="S175" i="5"/>
  <c r="U174" i="5"/>
  <c r="V174" i="5" s="1"/>
  <c r="S174" i="5"/>
  <c r="U173" i="5"/>
  <c r="V173" i="5" s="1"/>
  <c r="S173" i="5"/>
  <c r="U172" i="5"/>
  <c r="V172" i="5" s="1"/>
  <c r="S172" i="5"/>
  <c r="U171" i="5"/>
  <c r="V171" i="5" s="1"/>
  <c r="S171" i="5"/>
  <c r="U170" i="5"/>
  <c r="V170" i="5" s="1"/>
  <c r="S170" i="5"/>
  <c r="U169" i="5"/>
  <c r="V169" i="5" s="1"/>
  <c r="S169" i="5"/>
  <c r="U168" i="5"/>
  <c r="V168" i="5" s="1"/>
  <c r="S168" i="5"/>
  <c r="U167" i="5"/>
  <c r="V167" i="5" s="1"/>
  <c r="S167" i="5"/>
  <c r="U166" i="5"/>
  <c r="V166" i="5" s="1"/>
  <c r="S166" i="5"/>
  <c r="N155" i="5"/>
  <c r="N112" i="5"/>
  <c r="N113" i="5" s="1"/>
  <c r="T162" i="5"/>
  <c r="T163" i="5" s="1"/>
  <c r="N162" i="5"/>
  <c r="N163" i="5" s="1"/>
  <c r="T154" i="5"/>
  <c r="T155" i="5" s="1"/>
  <c r="N154" i="5"/>
  <c r="T112" i="5"/>
  <c r="T113" i="5" s="1"/>
  <c r="U147" i="5"/>
  <c r="V147" i="5" s="1"/>
  <c r="S147" i="5"/>
  <c r="N78" i="5"/>
  <c r="N79" i="5" s="1"/>
  <c r="T78" i="5"/>
  <c r="T79" i="5" s="1"/>
  <c r="U153" i="5"/>
  <c r="V153" i="5" s="1"/>
  <c r="S153" i="5"/>
  <c r="U152" i="5"/>
  <c r="V152" i="5" s="1"/>
  <c r="S152" i="5"/>
  <c r="U151" i="5"/>
  <c r="V151" i="5" s="1"/>
  <c r="S151" i="5"/>
  <c r="U150" i="5"/>
  <c r="V150" i="5" s="1"/>
  <c r="S150" i="5"/>
  <c r="U149" i="5"/>
  <c r="V149" i="5" s="1"/>
  <c r="S149" i="5"/>
  <c r="U148" i="5"/>
  <c r="V148" i="5" s="1"/>
  <c r="S148" i="5"/>
  <c r="U161" i="5"/>
  <c r="V161" i="5" s="1"/>
  <c r="S161" i="5"/>
  <c r="U146" i="5"/>
  <c r="V146" i="5" s="1"/>
  <c r="S146" i="5"/>
  <c r="U145" i="5"/>
  <c r="V145" i="5" s="1"/>
  <c r="S145" i="5"/>
  <c r="U144" i="5"/>
  <c r="V144" i="5" s="1"/>
  <c r="S144" i="5"/>
  <c r="U143" i="5"/>
  <c r="V143" i="5" s="1"/>
  <c r="S143" i="5"/>
  <c r="U142" i="5"/>
  <c r="V142" i="5" s="1"/>
  <c r="S142" i="5"/>
  <c r="U141" i="5"/>
  <c r="V141" i="5" s="1"/>
  <c r="S141" i="5"/>
  <c r="U140" i="5"/>
  <c r="V140" i="5" s="1"/>
  <c r="S140" i="5"/>
  <c r="U139" i="5"/>
  <c r="V139" i="5" s="1"/>
  <c r="S139" i="5"/>
  <c r="U138" i="5"/>
  <c r="V138" i="5" s="1"/>
  <c r="S138" i="5"/>
  <c r="U137" i="5"/>
  <c r="V137" i="5" s="1"/>
  <c r="S137" i="5"/>
  <c r="U136" i="5"/>
  <c r="V136" i="5" s="1"/>
  <c r="S136" i="5"/>
  <c r="U135" i="5"/>
  <c r="V135" i="5" s="1"/>
  <c r="S135" i="5"/>
  <c r="U134" i="5"/>
  <c r="V134" i="5" s="1"/>
  <c r="S134" i="5"/>
  <c r="U133" i="5"/>
  <c r="V133" i="5" s="1"/>
  <c r="S133" i="5"/>
  <c r="U132" i="5"/>
  <c r="V132" i="5" s="1"/>
  <c r="S132" i="5"/>
  <c r="U131" i="5"/>
  <c r="V131" i="5" s="1"/>
  <c r="S131" i="5"/>
  <c r="U160" i="5"/>
  <c r="V160" i="5" s="1"/>
  <c r="S160" i="5"/>
  <c r="U130" i="5"/>
  <c r="V130" i="5" s="1"/>
  <c r="S130" i="5"/>
  <c r="U129" i="5"/>
  <c r="V129" i="5" s="1"/>
  <c r="S129" i="5"/>
  <c r="U128" i="5"/>
  <c r="V128" i="5" s="1"/>
  <c r="S128" i="5"/>
  <c r="U127" i="5"/>
  <c r="V127" i="5" s="1"/>
  <c r="S127" i="5"/>
  <c r="U126" i="5"/>
  <c r="V126" i="5" s="1"/>
  <c r="S126" i="5"/>
  <c r="U125" i="5"/>
  <c r="V125" i="5" s="1"/>
  <c r="S125" i="5"/>
  <c r="U124" i="5"/>
  <c r="V124" i="5" s="1"/>
  <c r="S124" i="5"/>
  <c r="U159" i="5"/>
  <c r="V159" i="5" s="1"/>
  <c r="S159" i="5"/>
  <c r="U123" i="5"/>
  <c r="V123" i="5" s="1"/>
  <c r="S123" i="5"/>
  <c r="U122" i="5"/>
  <c r="V122" i="5" s="1"/>
  <c r="S122" i="5"/>
  <c r="U121" i="5"/>
  <c r="V121" i="5" s="1"/>
  <c r="S121" i="5"/>
  <c r="U120" i="5"/>
  <c r="V120" i="5" s="1"/>
  <c r="S120" i="5"/>
  <c r="U119" i="5"/>
  <c r="V119" i="5" s="1"/>
  <c r="S119" i="5"/>
  <c r="U118" i="5"/>
  <c r="V118" i="5" s="1"/>
  <c r="S118" i="5"/>
  <c r="U158" i="5"/>
  <c r="V158" i="5" s="1"/>
  <c r="S158" i="5"/>
  <c r="U157" i="5"/>
  <c r="V157" i="5" s="1"/>
  <c r="V162" i="5" s="1"/>
  <c r="V163" i="5" s="1"/>
  <c r="S157" i="5"/>
  <c r="S162" i="5" s="1"/>
  <c r="S163" i="5" s="1"/>
  <c r="U117" i="5"/>
  <c r="V117" i="5" s="1"/>
  <c r="S117" i="5"/>
  <c r="U116" i="5"/>
  <c r="V116" i="5" s="1"/>
  <c r="S116" i="5"/>
  <c r="U115" i="5"/>
  <c r="V115" i="5" s="1"/>
  <c r="S115" i="5"/>
  <c r="U77" i="5"/>
  <c r="V77" i="5" s="1"/>
  <c r="S77" i="5"/>
  <c r="U76" i="5"/>
  <c r="V76" i="5" s="1"/>
  <c r="S76" i="5"/>
  <c r="U111" i="5"/>
  <c r="V111" i="5" s="1"/>
  <c r="S111" i="5"/>
  <c r="U4" i="5"/>
  <c r="V4" i="5" s="1"/>
  <c r="S4" i="5"/>
  <c r="U75" i="5"/>
  <c r="V75" i="5" s="1"/>
  <c r="S75" i="5"/>
  <c r="U110" i="5"/>
  <c r="V110" i="5" s="1"/>
  <c r="S110" i="5"/>
  <c r="U74" i="5"/>
  <c r="V74" i="5" s="1"/>
  <c r="S74" i="5"/>
  <c r="U109" i="5"/>
  <c r="V109" i="5" s="1"/>
  <c r="S109" i="5"/>
  <c r="U73" i="5"/>
  <c r="V73" i="5" s="1"/>
  <c r="S73" i="5"/>
  <c r="U108" i="5"/>
  <c r="V108" i="5" s="1"/>
  <c r="S108" i="5"/>
  <c r="U72" i="5"/>
  <c r="V72" i="5" s="1"/>
  <c r="S72" i="5"/>
  <c r="U107" i="5"/>
  <c r="V107" i="5" s="1"/>
  <c r="S107" i="5"/>
  <c r="U71" i="5"/>
  <c r="V71" i="5" s="1"/>
  <c r="S71" i="5"/>
  <c r="U70" i="5"/>
  <c r="V70" i="5" s="1"/>
  <c r="S70" i="5"/>
  <c r="U69" i="5"/>
  <c r="V69" i="5" s="1"/>
  <c r="S69" i="5"/>
  <c r="U68" i="5"/>
  <c r="V68" i="5" s="1"/>
  <c r="S68" i="5"/>
  <c r="U106" i="5"/>
  <c r="V106" i="5" s="1"/>
  <c r="S106" i="5"/>
  <c r="U67" i="5"/>
  <c r="V67" i="5" s="1"/>
  <c r="S67" i="5"/>
  <c r="U105" i="5"/>
  <c r="V105" i="5" s="1"/>
  <c r="S105" i="5"/>
  <c r="U104" i="5"/>
  <c r="V104" i="5" s="1"/>
  <c r="S104" i="5"/>
  <c r="U103" i="5"/>
  <c r="V103" i="5" s="1"/>
  <c r="S103" i="5"/>
  <c r="U66" i="5"/>
  <c r="V66" i="5" s="1"/>
  <c r="S66" i="5"/>
  <c r="U65" i="5"/>
  <c r="V65" i="5" s="1"/>
  <c r="S65" i="5"/>
  <c r="U64" i="5"/>
  <c r="V64" i="5" s="1"/>
  <c r="S64" i="5"/>
  <c r="U102" i="5"/>
  <c r="V102" i="5" s="1"/>
  <c r="S102" i="5"/>
  <c r="U63" i="5"/>
  <c r="V63" i="5" s="1"/>
  <c r="S63" i="5"/>
  <c r="U62" i="5"/>
  <c r="V62" i="5" s="1"/>
  <c r="S62" i="5"/>
  <c r="U61" i="5"/>
  <c r="V61" i="5" s="1"/>
  <c r="S61" i="5"/>
  <c r="U60" i="5"/>
  <c r="V60" i="5" s="1"/>
  <c r="S60" i="5"/>
  <c r="U59" i="5"/>
  <c r="V59" i="5" s="1"/>
  <c r="S59" i="5"/>
  <c r="U58" i="5"/>
  <c r="V58" i="5" s="1"/>
  <c r="S58" i="5"/>
  <c r="U57" i="5"/>
  <c r="V57" i="5" s="1"/>
  <c r="S57" i="5"/>
  <c r="U56" i="5"/>
  <c r="V56" i="5" s="1"/>
  <c r="S56" i="5"/>
  <c r="U55" i="5"/>
  <c r="V55" i="5" s="1"/>
  <c r="S55" i="5"/>
  <c r="U54" i="5"/>
  <c r="V54" i="5" s="1"/>
  <c r="S54" i="5"/>
  <c r="U53" i="5"/>
  <c r="V53" i="5" s="1"/>
  <c r="S53" i="5"/>
  <c r="U52" i="5"/>
  <c r="V52" i="5" s="1"/>
  <c r="S52" i="5"/>
  <c r="U101" i="5"/>
  <c r="V101" i="5" s="1"/>
  <c r="S101" i="5"/>
  <c r="U51" i="5"/>
  <c r="V51" i="5" s="1"/>
  <c r="S51" i="5"/>
  <c r="U50" i="5"/>
  <c r="V50" i="5" s="1"/>
  <c r="S50" i="5"/>
  <c r="U49" i="5"/>
  <c r="V49" i="5" s="1"/>
  <c r="S49" i="5"/>
  <c r="U48" i="5"/>
  <c r="V48" i="5" s="1"/>
  <c r="S48" i="5"/>
  <c r="U47" i="5"/>
  <c r="V47" i="5" s="1"/>
  <c r="S47" i="5"/>
  <c r="U100" i="5"/>
  <c r="V100" i="5" s="1"/>
  <c r="S100" i="5"/>
  <c r="U46" i="5"/>
  <c r="V46" i="5" s="1"/>
  <c r="S46" i="5"/>
  <c r="U45" i="5"/>
  <c r="V45" i="5" s="1"/>
  <c r="S45" i="5"/>
  <c r="U99" i="5"/>
  <c r="V99" i="5" s="1"/>
  <c r="S99" i="5"/>
  <c r="U44" i="5"/>
  <c r="V44" i="5" s="1"/>
  <c r="S44" i="5"/>
  <c r="U98" i="5"/>
  <c r="V98" i="5" s="1"/>
  <c r="S98" i="5"/>
  <c r="U97" i="5"/>
  <c r="V97" i="5" s="1"/>
  <c r="S97" i="5"/>
  <c r="U43" i="5"/>
  <c r="V43" i="5" s="1"/>
  <c r="S43" i="5"/>
  <c r="U42" i="5"/>
  <c r="V42" i="5" s="1"/>
  <c r="S42" i="5"/>
  <c r="U96" i="5"/>
  <c r="V96" i="5" s="1"/>
  <c r="S96" i="5"/>
  <c r="U41" i="5"/>
  <c r="V41" i="5" s="1"/>
  <c r="S41" i="5"/>
  <c r="U40" i="5"/>
  <c r="V40" i="5" s="1"/>
  <c r="S40" i="5"/>
  <c r="U39" i="5"/>
  <c r="V39" i="5" s="1"/>
  <c r="S39" i="5"/>
  <c r="U38" i="5"/>
  <c r="V38" i="5" s="1"/>
  <c r="S38" i="5"/>
  <c r="U95" i="5"/>
  <c r="V95" i="5" s="1"/>
  <c r="S95" i="5"/>
  <c r="U37" i="5"/>
  <c r="V37" i="5" s="1"/>
  <c r="S37" i="5"/>
  <c r="U36" i="5"/>
  <c r="V36" i="5" s="1"/>
  <c r="S36" i="5"/>
  <c r="U35" i="5"/>
  <c r="V35" i="5" s="1"/>
  <c r="S35" i="5"/>
  <c r="U34" i="5"/>
  <c r="V34" i="5" s="1"/>
  <c r="S34" i="5"/>
  <c r="U33" i="5"/>
  <c r="V33" i="5" s="1"/>
  <c r="S33" i="5"/>
  <c r="U32" i="5"/>
  <c r="V32" i="5" s="1"/>
  <c r="S32" i="5"/>
  <c r="U31" i="5"/>
  <c r="V31" i="5" s="1"/>
  <c r="S31" i="5"/>
  <c r="U94" i="5"/>
  <c r="V94" i="5" s="1"/>
  <c r="S94" i="5"/>
  <c r="U30" i="5"/>
  <c r="V30" i="5" s="1"/>
  <c r="S30" i="5"/>
  <c r="U29" i="5"/>
  <c r="V29" i="5" s="1"/>
  <c r="S29" i="5"/>
  <c r="U28" i="5"/>
  <c r="V28" i="5" s="1"/>
  <c r="S28" i="5"/>
  <c r="U27" i="5"/>
  <c r="V27" i="5" s="1"/>
  <c r="S27" i="5"/>
  <c r="U26" i="5"/>
  <c r="V26" i="5" s="1"/>
  <c r="S26" i="5"/>
  <c r="U25" i="5"/>
  <c r="V25" i="5" s="1"/>
  <c r="S25" i="5"/>
  <c r="U24" i="5"/>
  <c r="V24" i="5" s="1"/>
  <c r="S24" i="5"/>
  <c r="U93" i="5"/>
  <c r="V93" i="5" s="1"/>
  <c r="S93" i="5"/>
  <c r="U23" i="5"/>
  <c r="V23" i="5" s="1"/>
  <c r="S23" i="5"/>
  <c r="U22" i="5"/>
  <c r="V22" i="5" s="1"/>
  <c r="S22" i="5"/>
  <c r="U21" i="5"/>
  <c r="V21" i="5" s="1"/>
  <c r="S21" i="5"/>
  <c r="U20" i="5"/>
  <c r="V20" i="5" s="1"/>
  <c r="S20" i="5"/>
  <c r="U92" i="5"/>
  <c r="V92" i="5" s="1"/>
  <c r="S92" i="5"/>
  <c r="U91" i="5"/>
  <c r="V91" i="5" s="1"/>
  <c r="S91" i="5"/>
  <c r="U19" i="5"/>
  <c r="V19" i="5" s="1"/>
  <c r="S19" i="5"/>
  <c r="U90" i="5"/>
  <c r="V90" i="5" s="1"/>
  <c r="S90" i="5"/>
  <c r="U18" i="5"/>
  <c r="V18" i="5" s="1"/>
  <c r="S18" i="5"/>
  <c r="U89" i="5"/>
  <c r="V89" i="5" s="1"/>
  <c r="S89" i="5"/>
  <c r="U88" i="5"/>
  <c r="V88" i="5" s="1"/>
  <c r="S88" i="5"/>
  <c r="U87" i="5"/>
  <c r="V87" i="5" s="1"/>
  <c r="S87" i="5"/>
  <c r="U17" i="5"/>
  <c r="V17" i="5" s="1"/>
  <c r="S17" i="5"/>
  <c r="U16" i="5"/>
  <c r="V16" i="5" s="1"/>
  <c r="S16" i="5"/>
  <c r="U15" i="5"/>
  <c r="V15" i="5" s="1"/>
  <c r="S15" i="5"/>
  <c r="U14" i="5"/>
  <c r="V14" i="5" s="1"/>
  <c r="S14" i="5"/>
  <c r="U13" i="5"/>
  <c r="V13" i="5" s="1"/>
  <c r="S13" i="5"/>
  <c r="U86" i="5"/>
  <c r="V86" i="5" s="1"/>
  <c r="S86" i="5"/>
  <c r="U85" i="5"/>
  <c r="V85" i="5" s="1"/>
  <c r="S85" i="5"/>
  <c r="U12" i="5"/>
  <c r="V12" i="5" s="1"/>
  <c r="S12" i="5"/>
  <c r="U84" i="5"/>
  <c r="V84" i="5" s="1"/>
  <c r="S84" i="5"/>
  <c r="U11" i="5"/>
  <c r="V11" i="5" s="1"/>
  <c r="S11" i="5"/>
  <c r="U10" i="5"/>
  <c r="V10" i="5" s="1"/>
  <c r="S10" i="5"/>
  <c r="U9" i="5"/>
  <c r="V9" i="5" s="1"/>
  <c r="S9" i="5"/>
  <c r="U83" i="5"/>
  <c r="V83" i="5" s="1"/>
  <c r="S83" i="5"/>
  <c r="S112" i="5" s="1"/>
  <c r="S113" i="5" s="1"/>
  <c r="U8" i="5"/>
  <c r="V8" i="5" s="1"/>
  <c r="S8" i="5"/>
  <c r="U7" i="5"/>
  <c r="V7" i="5" s="1"/>
  <c r="S7" i="5"/>
  <c r="U82" i="5"/>
  <c r="V82" i="5" s="1"/>
  <c r="V112" i="5" s="1"/>
  <c r="V113" i="5" s="1"/>
  <c r="S82" i="5"/>
  <c r="U6" i="5"/>
  <c r="V6" i="5" s="1"/>
  <c r="S6" i="5"/>
  <c r="U5" i="5"/>
  <c r="V5" i="5" s="1"/>
  <c r="S5" i="5"/>
  <c r="T38" i="4"/>
  <c r="U38" i="4" s="1"/>
  <c r="R38" i="4"/>
  <c r="N107" i="3"/>
  <c r="P107" i="3"/>
  <c r="N106" i="3"/>
  <c r="P106" i="3"/>
  <c r="S106" i="3"/>
  <c r="S107" i="3" s="1"/>
  <c r="M106" i="3"/>
  <c r="M107" i="3" s="1"/>
  <c r="T45" i="4"/>
  <c r="U45" i="4" s="1"/>
  <c r="R45" i="4"/>
  <c r="T44" i="4"/>
  <c r="U44" i="4" s="1"/>
  <c r="R44" i="4"/>
  <c r="T43" i="4"/>
  <c r="U43" i="4" s="1"/>
  <c r="R43" i="4"/>
  <c r="T42" i="4"/>
  <c r="U42" i="4" s="1"/>
  <c r="R42" i="4"/>
  <c r="T41" i="4"/>
  <c r="U41" i="4" s="1"/>
  <c r="R41" i="4"/>
  <c r="T40" i="4"/>
  <c r="U40" i="4" s="1"/>
  <c r="R40" i="4"/>
  <c r="T39" i="4"/>
  <c r="U39" i="4" s="1"/>
  <c r="R39" i="4"/>
  <c r="T37" i="4"/>
  <c r="U37" i="4" s="1"/>
  <c r="R37" i="4"/>
  <c r="T36" i="4"/>
  <c r="U36" i="4" s="1"/>
  <c r="R36" i="4"/>
  <c r="T35" i="4"/>
  <c r="U35" i="4" s="1"/>
  <c r="R35" i="4"/>
  <c r="T34" i="4"/>
  <c r="U34" i="4" s="1"/>
  <c r="R34" i="4"/>
  <c r="T33" i="4"/>
  <c r="U33" i="4" s="1"/>
  <c r="R33" i="4"/>
  <c r="T32" i="4"/>
  <c r="U32" i="4" s="1"/>
  <c r="R32" i="4"/>
  <c r="T31" i="4"/>
  <c r="U31" i="4" s="1"/>
  <c r="R31" i="4"/>
  <c r="T30" i="4"/>
  <c r="U30" i="4" s="1"/>
  <c r="R30" i="4"/>
  <c r="T29" i="4"/>
  <c r="U29" i="4" s="1"/>
  <c r="R29" i="4"/>
  <c r="T28" i="4"/>
  <c r="U28" i="4" s="1"/>
  <c r="R28" i="4"/>
  <c r="T27" i="4"/>
  <c r="U27" i="4" s="1"/>
  <c r="R27" i="4"/>
  <c r="T26" i="4"/>
  <c r="U26" i="4" s="1"/>
  <c r="R26" i="4"/>
  <c r="T25" i="4"/>
  <c r="U25" i="4" s="1"/>
  <c r="R25" i="4"/>
  <c r="T24" i="4"/>
  <c r="U24" i="4" s="1"/>
  <c r="R24" i="4"/>
  <c r="T23" i="4"/>
  <c r="U23" i="4" s="1"/>
  <c r="R23" i="4"/>
  <c r="T22" i="4"/>
  <c r="U22" i="4" s="1"/>
  <c r="R22" i="4"/>
  <c r="U21" i="4"/>
  <c r="T21" i="4"/>
  <c r="R21" i="4"/>
  <c r="T20" i="4"/>
  <c r="U20" i="4" s="1"/>
  <c r="R20" i="4"/>
  <c r="T19" i="4"/>
  <c r="U19" i="4" s="1"/>
  <c r="R19" i="4"/>
  <c r="T18" i="4"/>
  <c r="U18" i="4" s="1"/>
  <c r="R18" i="4"/>
  <c r="T17" i="4"/>
  <c r="U17" i="4" s="1"/>
  <c r="R17" i="4"/>
  <c r="T16" i="4"/>
  <c r="U16" i="4" s="1"/>
  <c r="R16" i="4"/>
  <c r="T15" i="4"/>
  <c r="U15" i="4" s="1"/>
  <c r="R15" i="4"/>
  <c r="T14" i="4"/>
  <c r="U14" i="4" s="1"/>
  <c r="R14" i="4"/>
  <c r="T13" i="4"/>
  <c r="U13" i="4" s="1"/>
  <c r="R13" i="4"/>
  <c r="T12" i="4"/>
  <c r="U12" i="4" s="1"/>
  <c r="R12" i="4"/>
  <c r="U11" i="4"/>
  <c r="T11" i="4"/>
  <c r="R11" i="4"/>
  <c r="T10" i="4"/>
  <c r="U10" i="4" s="1"/>
  <c r="R10" i="4"/>
  <c r="T9" i="4"/>
  <c r="U9" i="4" s="1"/>
  <c r="R9" i="4"/>
  <c r="T8" i="4"/>
  <c r="U8" i="4" s="1"/>
  <c r="R8" i="4"/>
  <c r="T7" i="4"/>
  <c r="U7" i="4" s="1"/>
  <c r="R7" i="4"/>
  <c r="T6" i="4"/>
  <c r="U6" i="4" s="1"/>
  <c r="R6" i="4"/>
  <c r="T5" i="4"/>
  <c r="U5" i="4" s="1"/>
  <c r="R5" i="4"/>
  <c r="T4" i="4"/>
  <c r="U4" i="4" s="1"/>
  <c r="R4" i="4"/>
  <c r="T3" i="4"/>
  <c r="U3" i="4" s="1"/>
  <c r="R3" i="4"/>
  <c r="U2" i="4"/>
  <c r="T2" i="4"/>
  <c r="R2" i="4"/>
  <c r="T105" i="3"/>
  <c r="U105" i="3" s="1"/>
  <c r="R105" i="3"/>
  <c r="T104" i="3"/>
  <c r="U104" i="3" s="1"/>
  <c r="R104" i="3"/>
  <c r="T103" i="3"/>
  <c r="U103" i="3" s="1"/>
  <c r="R103" i="3"/>
  <c r="T102" i="3"/>
  <c r="U102" i="3" s="1"/>
  <c r="R102" i="3"/>
  <c r="U101" i="3"/>
  <c r="T101" i="3"/>
  <c r="R101" i="3"/>
  <c r="T100" i="3"/>
  <c r="U100" i="3" s="1"/>
  <c r="R100" i="3"/>
  <c r="T99" i="3"/>
  <c r="U99" i="3" s="1"/>
  <c r="R99" i="3"/>
  <c r="T98" i="3"/>
  <c r="U98" i="3" s="1"/>
  <c r="R98" i="3"/>
  <c r="T97" i="3"/>
  <c r="U97" i="3" s="1"/>
  <c r="R97" i="3"/>
  <c r="T96" i="3"/>
  <c r="U96" i="3" s="1"/>
  <c r="R96" i="3"/>
  <c r="T95" i="3"/>
  <c r="U95" i="3" s="1"/>
  <c r="R95" i="3"/>
  <c r="T94" i="3"/>
  <c r="U94" i="3" s="1"/>
  <c r="R94" i="3"/>
  <c r="U93" i="3"/>
  <c r="T93" i="3"/>
  <c r="R93" i="3"/>
  <c r="T92" i="3"/>
  <c r="U92" i="3" s="1"/>
  <c r="R92" i="3"/>
  <c r="T91" i="3"/>
  <c r="U91" i="3" s="1"/>
  <c r="R91" i="3"/>
  <c r="U90" i="3"/>
  <c r="T90" i="3"/>
  <c r="R90" i="3"/>
  <c r="T89" i="3"/>
  <c r="U89" i="3" s="1"/>
  <c r="R89" i="3"/>
  <c r="T88" i="3"/>
  <c r="U88" i="3" s="1"/>
  <c r="R88" i="3"/>
  <c r="T87" i="3"/>
  <c r="U87" i="3" s="1"/>
  <c r="R87" i="3"/>
  <c r="T86" i="3"/>
  <c r="U86" i="3" s="1"/>
  <c r="R86" i="3"/>
  <c r="U85" i="3"/>
  <c r="T85" i="3"/>
  <c r="R85" i="3"/>
  <c r="T84" i="3"/>
  <c r="U84" i="3" s="1"/>
  <c r="R84" i="3"/>
  <c r="T83" i="3"/>
  <c r="U83" i="3" s="1"/>
  <c r="R83" i="3"/>
  <c r="T82" i="3"/>
  <c r="U82" i="3" s="1"/>
  <c r="R82" i="3"/>
  <c r="T81" i="3"/>
  <c r="U81" i="3" s="1"/>
  <c r="R81" i="3"/>
  <c r="T80" i="3"/>
  <c r="U80" i="3" s="1"/>
  <c r="R80" i="3"/>
  <c r="T79" i="3"/>
  <c r="U79" i="3" s="1"/>
  <c r="R79" i="3"/>
  <c r="T78" i="3"/>
  <c r="U78" i="3" s="1"/>
  <c r="R78" i="3"/>
  <c r="U77" i="3"/>
  <c r="T77" i="3"/>
  <c r="R77" i="3"/>
  <c r="T76" i="3"/>
  <c r="U76" i="3" s="1"/>
  <c r="R76" i="3"/>
  <c r="T75" i="3"/>
  <c r="U75" i="3" s="1"/>
  <c r="R75" i="3"/>
  <c r="U74" i="3"/>
  <c r="T74" i="3"/>
  <c r="R74" i="3"/>
  <c r="T73" i="3"/>
  <c r="U73" i="3" s="1"/>
  <c r="R73" i="3"/>
  <c r="T72" i="3"/>
  <c r="U72" i="3" s="1"/>
  <c r="R72" i="3"/>
  <c r="T71" i="3"/>
  <c r="U71" i="3" s="1"/>
  <c r="R71" i="3"/>
  <c r="T70" i="3"/>
  <c r="U70" i="3" s="1"/>
  <c r="R70" i="3"/>
  <c r="U69" i="3"/>
  <c r="T69" i="3"/>
  <c r="R69" i="3"/>
  <c r="T68" i="3"/>
  <c r="U68" i="3" s="1"/>
  <c r="R68" i="3"/>
  <c r="T67" i="3"/>
  <c r="U67" i="3" s="1"/>
  <c r="R67" i="3"/>
  <c r="T66" i="3"/>
  <c r="U66" i="3" s="1"/>
  <c r="R66" i="3"/>
  <c r="T65" i="3"/>
  <c r="U65" i="3" s="1"/>
  <c r="R65" i="3"/>
  <c r="T64" i="3"/>
  <c r="U64" i="3" s="1"/>
  <c r="R64" i="3"/>
  <c r="T63" i="3"/>
  <c r="U63" i="3" s="1"/>
  <c r="R63" i="3"/>
  <c r="T62" i="3"/>
  <c r="U62" i="3" s="1"/>
  <c r="R62" i="3"/>
  <c r="U61" i="3"/>
  <c r="T61" i="3"/>
  <c r="R61" i="3"/>
  <c r="T60" i="3"/>
  <c r="U60" i="3" s="1"/>
  <c r="R60" i="3"/>
  <c r="T59" i="3"/>
  <c r="U59" i="3" s="1"/>
  <c r="R59" i="3"/>
  <c r="U58" i="3"/>
  <c r="T58" i="3"/>
  <c r="R58" i="3"/>
  <c r="T57" i="3"/>
  <c r="U57" i="3" s="1"/>
  <c r="R57" i="3"/>
  <c r="T56" i="3"/>
  <c r="U56" i="3" s="1"/>
  <c r="R56" i="3"/>
  <c r="T55" i="3"/>
  <c r="U55" i="3" s="1"/>
  <c r="R55" i="3"/>
  <c r="T54" i="3"/>
  <c r="U54" i="3" s="1"/>
  <c r="R54" i="3"/>
  <c r="U53" i="3"/>
  <c r="T53" i="3"/>
  <c r="R53" i="3"/>
  <c r="T52" i="3"/>
  <c r="U52" i="3" s="1"/>
  <c r="R52" i="3"/>
  <c r="T51" i="3"/>
  <c r="U51" i="3" s="1"/>
  <c r="R51" i="3"/>
  <c r="T50" i="3"/>
  <c r="U50" i="3" s="1"/>
  <c r="R50" i="3"/>
  <c r="T49" i="3"/>
  <c r="U49" i="3" s="1"/>
  <c r="R49" i="3"/>
  <c r="T48" i="3"/>
  <c r="U48" i="3" s="1"/>
  <c r="R48" i="3"/>
  <c r="T47" i="3"/>
  <c r="U47" i="3" s="1"/>
  <c r="R47" i="3"/>
  <c r="T46" i="3"/>
  <c r="U46" i="3" s="1"/>
  <c r="R46" i="3"/>
  <c r="U45" i="3"/>
  <c r="T45" i="3"/>
  <c r="R45" i="3"/>
  <c r="T44" i="3"/>
  <c r="U44" i="3" s="1"/>
  <c r="R44" i="3"/>
  <c r="T43" i="3"/>
  <c r="U43" i="3" s="1"/>
  <c r="R43" i="3"/>
  <c r="U42" i="3"/>
  <c r="T42" i="3"/>
  <c r="R42" i="3"/>
  <c r="T41" i="3"/>
  <c r="U41" i="3" s="1"/>
  <c r="R41" i="3"/>
  <c r="T40" i="3"/>
  <c r="U40" i="3" s="1"/>
  <c r="R40" i="3"/>
  <c r="T39" i="3"/>
  <c r="U39" i="3" s="1"/>
  <c r="R39" i="3"/>
  <c r="T38" i="3"/>
  <c r="U38" i="3" s="1"/>
  <c r="R38" i="3"/>
  <c r="U37" i="3"/>
  <c r="T37" i="3"/>
  <c r="R37" i="3"/>
  <c r="T36" i="3"/>
  <c r="U36" i="3" s="1"/>
  <c r="R36" i="3"/>
  <c r="T35" i="3"/>
  <c r="U35" i="3" s="1"/>
  <c r="R35" i="3"/>
  <c r="T34" i="3"/>
  <c r="U34" i="3" s="1"/>
  <c r="R34" i="3"/>
  <c r="T33" i="3"/>
  <c r="U33" i="3" s="1"/>
  <c r="R33" i="3"/>
  <c r="T32" i="3"/>
  <c r="U32" i="3" s="1"/>
  <c r="R32" i="3"/>
  <c r="T31" i="3"/>
  <c r="U31" i="3" s="1"/>
  <c r="R31" i="3"/>
  <c r="T30" i="3"/>
  <c r="U30" i="3" s="1"/>
  <c r="R30" i="3"/>
  <c r="U29" i="3"/>
  <c r="T29" i="3"/>
  <c r="R29" i="3"/>
  <c r="T28" i="3"/>
  <c r="U28" i="3" s="1"/>
  <c r="R28" i="3"/>
  <c r="T27" i="3"/>
  <c r="U27" i="3" s="1"/>
  <c r="R27" i="3"/>
  <c r="U26" i="3"/>
  <c r="T26" i="3"/>
  <c r="R26" i="3"/>
  <c r="T25" i="3"/>
  <c r="U25" i="3" s="1"/>
  <c r="R25" i="3"/>
  <c r="T24" i="3"/>
  <c r="U24" i="3" s="1"/>
  <c r="R24" i="3"/>
  <c r="T23" i="3"/>
  <c r="U23" i="3" s="1"/>
  <c r="R23" i="3"/>
  <c r="T22" i="3"/>
  <c r="U22" i="3" s="1"/>
  <c r="R22" i="3"/>
  <c r="T21" i="3"/>
  <c r="U21" i="3" s="1"/>
  <c r="R21" i="3"/>
  <c r="U20" i="3"/>
  <c r="T20" i="3"/>
  <c r="R20" i="3"/>
  <c r="T19" i="3"/>
  <c r="U19" i="3" s="1"/>
  <c r="R19" i="3"/>
  <c r="T18" i="3"/>
  <c r="U18" i="3" s="1"/>
  <c r="R18" i="3"/>
  <c r="U17" i="3"/>
  <c r="T17" i="3"/>
  <c r="R17" i="3"/>
  <c r="T16" i="3"/>
  <c r="U16" i="3" s="1"/>
  <c r="R16" i="3"/>
  <c r="T15" i="3"/>
  <c r="U15" i="3" s="1"/>
  <c r="R15" i="3"/>
  <c r="U14" i="3"/>
  <c r="T14" i="3"/>
  <c r="R14" i="3"/>
  <c r="T13" i="3"/>
  <c r="U13" i="3" s="1"/>
  <c r="R13" i="3"/>
  <c r="T12" i="3"/>
  <c r="U12" i="3" s="1"/>
  <c r="R12" i="3"/>
  <c r="T11" i="3"/>
  <c r="U11" i="3" s="1"/>
  <c r="R11" i="3"/>
  <c r="T10" i="3"/>
  <c r="U10" i="3" s="1"/>
  <c r="R10" i="3"/>
  <c r="T9" i="3"/>
  <c r="U9" i="3" s="1"/>
  <c r="R9" i="3"/>
  <c r="T8" i="3"/>
  <c r="U8" i="3" s="1"/>
  <c r="R8" i="3"/>
  <c r="T7" i="3"/>
  <c r="U7" i="3" s="1"/>
  <c r="R7" i="3"/>
  <c r="T6" i="3"/>
  <c r="U6" i="3" s="1"/>
  <c r="R6" i="3"/>
  <c r="T5" i="3"/>
  <c r="U5" i="3" s="1"/>
  <c r="R5" i="3"/>
  <c r="U4" i="3"/>
  <c r="T4" i="3"/>
  <c r="R4" i="3"/>
  <c r="T3" i="3"/>
  <c r="U3" i="3" s="1"/>
  <c r="R3" i="3"/>
  <c r="T2" i="3"/>
  <c r="U2" i="3" s="1"/>
  <c r="R2" i="3"/>
  <c r="R106" i="3" s="1"/>
  <c r="R107" i="3" s="1"/>
  <c r="U106" i="3" l="1"/>
  <c r="U107" i="3" s="1"/>
  <c r="V317" i="5"/>
  <c r="V318" i="5" s="1"/>
  <c r="S278" i="5"/>
  <c r="S279" i="5" s="1"/>
  <c r="T106" i="3"/>
  <c r="T107" i="3" s="1"/>
  <c r="S154" i="5"/>
  <c r="S155" i="5" s="1"/>
  <c r="U317" i="5"/>
  <c r="U318" i="5" s="1"/>
  <c r="S78" i="5"/>
  <c r="S79" i="5" s="1"/>
  <c r="V154" i="5"/>
  <c r="V155" i="5" s="1"/>
  <c r="V278" i="5"/>
  <c r="V279" i="5" s="1"/>
  <c r="U278" i="5"/>
  <c r="U279" i="5" s="1"/>
  <c r="U112" i="5"/>
  <c r="U113" i="5" s="1"/>
  <c r="U154" i="5"/>
  <c r="U155" i="5" s="1"/>
  <c r="U162" i="5"/>
  <c r="U163" i="5" s="1"/>
  <c r="V78" i="5"/>
  <c r="V79" i="5" s="1"/>
  <c r="U78" i="5"/>
  <c r="U79" i="5" s="1"/>
  <c r="V7" i="2"/>
  <c r="V8" i="2"/>
  <c r="V9" i="2"/>
  <c r="V15" i="2"/>
  <c r="V16" i="2"/>
  <c r="V17" i="2"/>
  <c r="V18" i="2"/>
  <c r="V23" i="2"/>
  <c r="V24" i="2"/>
  <c r="V25" i="2"/>
  <c r="V26" i="2"/>
  <c r="V31" i="2"/>
  <c r="V32" i="2"/>
  <c r="V33" i="2"/>
  <c r="V34" i="2"/>
  <c r="V39" i="2"/>
  <c r="V40" i="2"/>
  <c r="V41" i="2"/>
  <c r="V42" i="2"/>
  <c r="V47" i="2"/>
  <c r="V48" i="2"/>
  <c r="V49" i="2"/>
  <c r="V50" i="2"/>
  <c r="V55" i="2"/>
  <c r="V56" i="2"/>
  <c r="V57" i="2"/>
  <c r="V58" i="2"/>
  <c r="V63" i="2"/>
  <c r="V64" i="2"/>
  <c r="V65" i="2"/>
  <c r="V66" i="2"/>
  <c r="V71" i="2"/>
  <c r="V72" i="2"/>
  <c r="V73" i="2"/>
  <c r="V74" i="2"/>
  <c r="V79" i="2"/>
  <c r="V80" i="2"/>
  <c r="V81" i="2"/>
  <c r="V82" i="2"/>
  <c r="V87" i="2"/>
  <c r="V88" i="2"/>
  <c r="V89" i="2"/>
  <c r="V90" i="2"/>
  <c r="V95" i="2"/>
  <c r="V96" i="2"/>
  <c r="V97" i="2"/>
  <c r="V98" i="2"/>
  <c r="V103" i="2"/>
  <c r="V104" i="2"/>
  <c r="V105" i="2"/>
  <c r="V106" i="2"/>
  <c r="V111" i="2"/>
  <c r="V112" i="2"/>
  <c r="V113" i="2"/>
  <c r="V114" i="2"/>
  <c r="V119" i="2"/>
  <c r="V120" i="2"/>
  <c r="V121" i="2"/>
  <c r="V122" i="2"/>
  <c r="V127" i="2"/>
  <c r="V128" i="2"/>
  <c r="V129" i="2"/>
  <c r="V130" i="2"/>
  <c r="V135" i="2"/>
  <c r="V136" i="2"/>
  <c r="V137" i="2"/>
  <c r="V138" i="2"/>
  <c r="V143" i="2"/>
  <c r="V144" i="2"/>
  <c r="V145" i="2"/>
  <c r="V146" i="2"/>
  <c r="V3" i="2"/>
  <c r="V4" i="2"/>
  <c r="V5" i="2"/>
  <c r="V6" i="2"/>
  <c r="V10" i="2"/>
  <c r="V11" i="2"/>
  <c r="V12" i="2"/>
  <c r="V13" i="2"/>
  <c r="V14" i="2"/>
  <c r="V19" i="2"/>
  <c r="V20" i="2"/>
  <c r="V21" i="2"/>
  <c r="V22" i="2"/>
  <c r="V27" i="2"/>
  <c r="V28" i="2"/>
  <c r="V29" i="2"/>
  <c r="V30" i="2"/>
  <c r="V35" i="2"/>
  <c r="V36" i="2"/>
  <c r="V37" i="2"/>
  <c r="V38" i="2"/>
  <c r="V43" i="2"/>
  <c r="V44" i="2"/>
  <c r="V45" i="2"/>
  <c r="V46" i="2"/>
  <c r="V51" i="2"/>
  <c r="V52" i="2"/>
  <c r="V53" i="2"/>
  <c r="V54" i="2"/>
  <c r="V59" i="2"/>
  <c r="V60" i="2"/>
  <c r="V61" i="2"/>
  <c r="V62" i="2"/>
  <c r="V67" i="2"/>
  <c r="V68" i="2"/>
  <c r="V69" i="2"/>
  <c r="V70" i="2"/>
  <c r="V75" i="2"/>
  <c r="V76" i="2"/>
  <c r="V77" i="2"/>
  <c r="V78" i="2"/>
  <c r="V83" i="2"/>
  <c r="V84" i="2"/>
  <c r="V85" i="2"/>
  <c r="V86" i="2"/>
  <c r="V91" i="2"/>
  <c r="V92" i="2"/>
  <c r="V93" i="2"/>
  <c r="V94" i="2"/>
  <c r="V99" i="2"/>
  <c r="V100" i="2"/>
  <c r="V101" i="2"/>
  <c r="V102" i="2"/>
  <c r="V107" i="2"/>
  <c r="V108" i="2"/>
  <c r="V109" i="2"/>
  <c r="V110" i="2"/>
  <c r="V115" i="2"/>
  <c r="V116" i="2"/>
  <c r="V117" i="2"/>
  <c r="V118" i="2"/>
  <c r="V123" i="2"/>
  <c r="V124" i="2"/>
  <c r="V125" i="2"/>
  <c r="V126" i="2"/>
  <c r="V131" i="2"/>
  <c r="V132" i="2"/>
  <c r="V133" i="2"/>
  <c r="V134" i="2"/>
  <c r="V139" i="2"/>
  <c r="V140" i="2"/>
  <c r="V141" i="2"/>
  <c r="V142" i="2"/>
  <c r="V147" i="2"/>
  <c r="V148" i="2"/>
  <c r="V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alcChain>
</file>

<file path=xl/sharedStrings.xml><?xml version="1.0" encoding="utf-8"?>
<sst xmlns="http://schemas.openxmlformats.org/spreadsheetml/2006/main" count="15218" uniqueCount="2944">
  <si>
    <t>name</t>
  </si>
  <si>
    <t>nber_link</t>
  </si>
  <si>
    <t>nber_program</t>
  </si>
  <si>
    <t>current_university_affiliation</t>
  </si>
  <si>
    <t>compass_lexecon</t>
  </si>
  <si>
    <t>nera</t>
  </si>
  <si>
    <t>analysis_group</t>
  </si>
  <si>
    <t>cra</t>
  </si>
  <si>
    <t>brg</t>
  </si>
  <si>
    <t>bates_white</t>
  </si>
  <si>
    <t>cornerstone</t>
  </si>
  <si>
    <t>cv_disclosure</t>
  </si>
  <si>
    <t>google_search</t>
  </si>
  <si>
    <t>notes</t>
  </si>
  <si>
    <t>Nikhil Agarwal</t>
  </si>
  <si>
    <t>https://www.nber.org/people/nikhil_agarwal</t>
  </si>
  <si>
    <t>Industrial Organization</t>
  </si>
  <si>
    <t>Massachusetts Institute of Technology</t>
  </si>
  <si>
    <t>Hunt Allcott</t>
  </si>
  <si>
    <t>https://www.nber.org/people/hunt_allcott?page=1&amp;perPage=50</t>
  </si>
  <si>
    <t>CV discloses being a consultant to Harvard Cambridge Energy Research Associates (2002-2006). CV discloses being a researcher for ICICI Bank (India) (2006). CV discloses being a consulting researcher at Microsoft Research (2015-2018). CV discloses being a faculty affiliate for E2e (2014-present). CV discloses being the scientific director for ideas42 (2009-present).</t>
  </si>
  <si>
    <t>Claudia Allende</t>
  </si>
  <si>
    <t>https://www.nber.org/people/claudia_allende?page=1&amp;perPage=50</t>
  </si>
  <si>
    <t>Stanford University</t>
  </si>
  <si>
    <t>NA</t>
  </si>
  <si>
    <t>Current CV unavailable at scholar personal website. Using old student CV from Yale SOM. CV discloses being an economic advisor at the antitrust court of Chile.</t>
  </si>
  <si>
    <t>personal_website_link</t>
  </si>
  <si>
    <t>https://www.claudiaallendesc.com/</t>
  </si>
  <si>
    <t>https://sites.google.com/site/allcott/home</t>
  </si>
  <si>
    <t>http://economics.mit.edu/faculty/agarwaln/webcasts</t>
  </si>
  <si>
    <t>John Asker</t>
  </si>
  <si>
    <t>https://www.nber.org/people/john_asker?page=1&amp;perPage=50</t>
  </si>
  <si>
    <t>http://www.johnasker.com/</t>
  </si>
  <si>
    <t>University of California, Los Angeles</t>
  </si>
  <si>
    <t>Susan Athey</t>
  </si>
  <si>
    <t>https://www.nber.org/people/susan_athey?page=1&amp;perPage=50</t>
  </si>
  <si>
    <t>https://athey.people.stanford.edu/</t>
  </si>
  <si>
    <t>https://www.nber.org/people/matthew_backus?page=1&amp;perPage=50</t>
  </si>
  <si>
    <t>https://mbackus.github.io/</t>
  </si>
  <si>
    <t>Matthew Backus</t>
  </si>
  <si>
    <t>Panle Jia Barwick</t>
  </si>
  <si>
    <t>https://www.nber.org/people/panle_barwick?page=1&amp;perPage=50</t>
  </si>
  <si>
    <t>CV discloses being a consulting researcher for eBay Research Labs (2013-present)</t>
  </si>
  <si>
    <t>https://barwick.economics.cornell.edu/</t>
  </si>
  <si>
    <t>Cornell University</t>
  </si>
  <si>
    <t>C. Lanier Benkard</t>
  </si>
  <si>
    <t>https://www.nber.org/people/lanier_benkard?page=1&amp;perPage=50</t>
  </si>
  <si>
    <t>https://web.stanford.edu/~lanierb/</t>
  </si>
  <si>
    <t>CV discloses "various consulting for General Motors, Coca-Cola, AT&amp;T, WFA." (1993-1997)</t>
  </si>
  <si>
    <t>Steven T. Berry</t>
  </si>
  <si>
    <t>https://www.nber.org/people/steven_berry?page=1&amp;perPage=50</t>
  </si>
  <si>
    <t>https://www.steventberry.com/cv</t>
  </si>
  <si>
    <t>Google search results reveal that Berry consulted for Compass Lexecon in 2018 with respect to the DOJ's challenge to the AT&amp;T/TimeWarner* merger. This is NOT disclosed on CV (and Berry no longer appears as an expert on Compass Lexecon's website). https://www.compasslexecon.com/cases/compass-lexecon-clients-att-and-time-warner-prevail-in-historic-merger-case/</t>
  </si>
  <si>
    <t>Vivek Bhattacharya</t>
  </si>
  <si>
    <t>https://www.nber.org/people/vivek_bhattacharya?page=1&amp;perPage=50</t>
  </si>
  <si>
    <t>https://sites.northwestern.edu/vivek/</t>
  </si>
  <si>
    <t>Severin Borenstein</t>
  </si>
  <si>
    <t>https://www.nber.org/people/severin_borenstein?page=1&amp;perPage=50</t>
  </si>
  <si>
    <t>http://faculty.haas.berkeley.edu/borenste/?_ga=2.209708818.1824419715.1652810014-543175740.1641244159</t>
  </si>
  <si>
    <t>Giulia Brancaccio</t>
  </si>
  <si>
    <t>https://www.nber.org/people/giulia_brancaccio?page=1&amp;perPage=50</t>
  </si>
  <si>
    <t>http://www.giulia-brancaccio.com/</t>
  </si>
  <si>
    <t>Zach Y. Brown</t>
  </si>
  <si>
    <t>https://www.nber.org/people/zach_brown?page=1&amp;perPage=50</t>
  </si>
  <si>
    <t>http://www-personal.umich.edu/~zachb/</t>
  </si>
  <si>
    <t>University of Michigan</t>
  </si>
  <si>
    <t>CV discloses former (pre-PhD) employment by Cornerstone. There is no evidence of current work for Cornerstone as an expert witness.</t>
  </si>
  <si>
    <t>Eric Budish</t>
  </si>
  <si>
    <t>https://www.nber.org/people/eric_budish?page=1&amp;perPage=50</t>
  </si>
  <si>
    <t>https://faculty.chicagobooth.edu/eric.budish/index.html</t>
  </si>
  <si>
    <t>New York Unversity: Stern</t>
  </si>
  <si>
    <t>Stanford University: GSB</t>
  </si>
  <si>
    <t>Yale University</t>
  </si>
  <si>
    <t>Northwestern University</t>
  </si>
  <si>
    <t>University of California, Berkeley: Haas</t>
  </si>
  <si>
    <t>CV discloses board membership of Cognomos LLC. CV discloses advisor position at CowSwap.</t>
  </si>
  <si>
    <t>Meghan R. Busse</t>
  </si>
  <si>
    <t>https://www.nber.org/people/meghan_busse?page=1&amp;perPage=50</t>
  </si>
  <si>
    <t>https://www.kellogg.northwestern.edu/faculty/directory/busse_meghan.aspx</t>
  </si>
  <si>
    <t>Northwestern University: Kellogg</t>
  </si>
  <si>
    <t>Dennis W. Carlton</t>
  </si>
  <si>
    <t>https://www.nber.org/people/dennis_carlton?page=1&amp;perPage=50</t>
  </si>
  <si>
    <t>https://www.chicagobooth.edu/faculty/directory/c/dennis-w-carlton</t>
  </si>
  <si>
    <t>University of Chicago: Booth</t>
  </si>
  <si>
    <t>Judith A. Chevalier</t>
  </si>
  <si>
    <t>https://www.nber.org/people/judith_chevalier?page=1&amp;perPage=50</t>
  </si>
  <si>
    <t>Yale University: SOM</t>
  </si>
  <si>
    <t>https://faculty.som.yale.edu/judychevalier/</t>
  </si>
  <si>
    <t>CV does NOT disclose affiliation with Analysis Group. Analysis Group website identifies Chevalier's participation in a case of Qualcomm* vs. Apple (In the matter of certain Mobile Electronic Devices and Radio Frequency and Processing Components Thereof (Inv. No. 337-TA-1093) and in the case of Apple vs. Samsung* (see https://www.analysisgroup.com/experts-and-consultants/affiliated-experts/judith-a--chevalier/).  Google search results reveal further participation in the case of Miles vs. Google*. https://cases.justia.com/federal/appellate-courts/ca2/13-4829/46/0.pdf?ts=1397023192</t>
  </si>
  <si>
    <t>Allan Collard-Wexler</t>
  </si>
  <si>
    <t>https://www.nber.org/people/allan_collardwexler?page=1&amp;perPage=50</t>
  </si>
  <si>
    <t>https://sites.duke.edu/collardwexler/</t>
  </si>
  <si>
    <t>Duke University</t>
  </si>
  <si>
    <t>Christopher Conlon</t>
  </si>
  <si>
    <t>https://www.nber.org/people/christopher_conlon?page=1&amp;perPage=50</t>
  </si>
  <si>
    <t>https://chrisconlon.github.io/</t>
  </si>
  <si>
    <t>https://www.nber.org/people/thomas_covert?page=1&amp;perPage=50</t>
  </si>
  <si>
    <t>Thomas R. Covert</t>
  </si>
  <si>
    <t>https://www.tcovert.com/</t>
  </si>
  <si>
    <t>Jose Ignacio Cuesta</t>
  </si>
  <si>
    <t>https://www.nber.org/people/ignacio_cuesta?page=1&amp;perPage=50</t>
  </si>
  <si>
    <t>https://sites.google.com/site/ignaciocuesta/</t>
  </si>
  <si>
    <t>Stanford university</t>
  </si>
  <si>
    <t>Jan De Loecker</t>
  </si>
  <si>
    <t>https://www.nber.org/people/jan_deloecker?page=1&amp;perPage=50</t>
  </si>
  <si>
    <t>https://sites.google.com/site/deloeckerjan/</t>
  </si>
  <si>
    <t>Katholieke Universiteit Leuven</t>
  </si>
  <si>
    <t>Adam Dearing</t>
  </si>
  <si>
    <t>https://www.nber.org/people/adam_dearing?page=1&amp;perPage=50</t>
  </si>
  <si>
    <t>https://sites.google.com/a/umich.edu/adamdea/</t>
  </si>
  <si>
    <t>Cornell University: Johnson</t>
  </si>
  <si>
    <t>Rebecca Diamond</t>
  </si>
  <si>
    <t>https://www.nber.org/people/rebecca_diamond?page=1&amp;perPage=50</t>
  </si>
  <si>
    <t>https://www.rebecca-diamond.com/</t>
  </si>
  <si>
    <t>Michael J. Dickstein</t>
  </si>
  <si>
    <t>https://www.nber.org/people/michael_dickstein?page=1&amp;perPage=50</t>
  </si>
  <si>
    <t>http://www.michaeljdickstein.com/</t>
  </si>
  <si>
    <t>CV discloses former (pre-PhD) employment by Charles River Associates There is no evidence of current work for Charles River Associates as an expert witness.</t>
  </si>
  <si>
    <t>Michael Dinerstein</t>
  </si>
  <si>
    <t>https://www.nber.org/people/michael_dinerstein?page=1&amp;perPage=50</t>
  </si>
  <si>
    <t>https://sites.google.com/site/michaeldinerstein/</t>
  </si>
  <si>
    <t>University of Chicago</t>
  </si>
  <si>
    <t>Ulrich Doraszelski</t>
  </si>
  <si>
    <t>https://www.nber.org/people/ulrich_doraszelski?page=1&amp;perPage=50</t>
  </si>
  <si>
    <t>University of Pennsylvania: Wharton</t>
  </si>
  <si>
    <t xml:space="preserve">CV does NOT disclose affiliation with Vega Economics. Google search results reveal Ulrich's name in an undated promotional pamphlet (https://vegaeconomics.com/webfiles/Network%20Booklet.pdf). Ulrich no longer appears in Vega's directory of experts. </t>
  </si>
  <si>
    <t>Jean-Pierre H. Dube</t>
  </si>
  <si>
    <t>https://www.nber.org/people/jean-pierre_dube?page=1&amp;perPage=50</t>
  </si>
  <si>
    <t>https://www.jp-dube.com/</t>
  </si>
  <si>
    <t>https://bepp.wharton.upenn.edu/profile/ulrichd/</t>
  </si>
  <si>
    <t>Liran Einav</t>
  </si>
  <si>
    <t>https://www.nber.org/people/liran_einav?page=1&amp;perPage=50</t>
  </si>
  <si>
    <t>https://leinav.people.stanford.edu/</t>
  </si>
  <si>
    <t>CV discloses paid speaking engagements and consulting arrangements (both are many). Despite disclosing consulting for Charles River Associates on his CV, Dube does not appear on CRA's directory of consultants. CV does NOT disclose consulting with Compass Lexecon (press release dated Feb 21, 2022) (https://www.compasslexecon.com/renowned-quantitative-marketing-expert-professor-jean-pierre-dube-affiliates-with-compass-lexecon/). Despite CV being dated April 2022, this discrepancy may be caused by timing of switch. Google search results reveal Dube participating in Beef Product, Inc et al vs ABC* (https://siouxcityjournal.com/business/local/judge-rules-on-scope-of-witness-testimony-at-bpi-trial/article_54f36430-6118-5a94-84bb-53be4c5c29ae.html) and American Institute of Physics v Schwegman Lundberg &amp; Woessner* (https://www.leagle.com/decision/infdco20130903a91)</t>
  </si>
  <si>
    <t>Glenn Ellison</t>
  </si>
  <si>
    <t>https://www.nber.org/people/glenn_ellison?page=1&amp;perPage=50</t>
  </si>
  <si>
    <t>http://economics.mit.edu/faculty/gellison</t>
  </si>
  <si>
    <t>Ying Fan</t>
  </si>
  <si>
    <t>https://www.nber.org/people/ying_fan?page=1&amp;perPage=50</t>
  </si>
  <si>
    <t>http://www-personal.umich.edu/~yingfan/</t>
  </si>
  <si>
    <t>Amy Finkelstein</t>
  </si>
  <si>
    <t>https://www.nber.org/people/amy_finkelstein?page=1&amp;perPage=50</t>
  </si>
  <si>
    <t>http://economics.mit.edu/faculty/afink</t>
  </si>
  <si>
    <t>Meredith Fowlie</t>
  </si>
  <si>
    <t>https://www.nber.org/people/meredith_fowlie?page=1&amp;perPage=50</t>
  </si>
  <si>
    <t>University of California, Berkeley: ARE</t>
  </si>
  <si>
    <t>https://www.meredithfowlie.com/</t>
  </si>
  <si>
    <t>Jeremy T. Fox</t>
  </si>
  <si>
    <t>https://www.nber.org/people/jeremy_fox?page=1&amp;perPage=50</t>
  </si>
  <si>
    <t>http://fox.web.rice.edu/</t>
  </si>
  <si>
    <t>Rice University</t>
  </si>
  <si>
    <t>Martin Gaynor</t>
  </si>
  <si>
    <t>https://www.nber.org/people/martin_gaynor?page=1&amp;perPage=50</t>
  </si>
  <si>
    <t>https://www.heinz.cmu.edu/faculty-research/profiles/gaynor-martins</t>
  </si>
  <si>
    <t>Carnegie Mellon university: Heinz</t>
  </si>
  <si>
    <t>CV discloses consulting for Analsysis Group (2001-2013). CV discloses consulting for Bates White (2016-present). CV discloses antitrust cases. CV discloses signature on Amici Curiae briefs.</t>
  </si>
  <si>
    <t>Matthew Gentzkow</t>
  </si>
  <si>
    <t>https://www.nber.org/people/matthew_gentzkow?page=1&amp;perPage=50</t>
  </si>
  <si>
    <t>https://gentzkow.people.stanford.edu/</t>
  </si>
  <si>
    <t>Website contains separate disclosure document -- similar to CV. This document discloses consulting for Compass Lexecon and Analysis Group. This document discloses firm-related work with Facebook. This document discloses paid consulting for Amazon. Google search results reveal the same.</t>
  </si>
  <si>
    <t>Gautam Gowrisankaran</t>
  </si>
  <si>
    <t>https://www.nber.org/people/gautam_gowrisankaran?page=1&amp;perPage=50</t>
  </si>
  <si>
    <t>https://www.gautamgowrisankaran.com/</t>
  </si>
  <si>
    <t>Columbia University</t>
  </si>
  <si>
    <t>Shane Greenstein</t>
  </si>
  <si>
    <t>https://www.nber.org/people/shane_greenstein?page=1&amp;perPage=50</t>
  </si>
  <si>
    <t>https://www.hbs.edu/faculty/Pages/profile.aspx?facId=718917</t>
  </si>
  <si>
    <t>Harvard University: Business</t>
  </si>
  <si>
    <t>CV discloses consulting for Compass Lexecon, then Lexecon (1998, 2006). There is no longer any evidence of consulting on Compass Lexecon's website.</t>
  </si>
  <si>
    <t>Matthew Grennan</t>
  </si>
  <si>
    <t>https://www.nber.org/people/matthew_grennan?page=1&amp;perPage=50</t>
  </si>
  <si>
    <t>https://www.matthewgrennan.com/</t>
  </si>
  <si>
    <t>CV does NOT disclose conuslting for Cornerstone Research. Cornerstone does not list cases. CV does NOT disclose consulting for Analysis Group. Analysis Group does not list cases. CV does disclose presentations/conferences sponsored by Analysis Group.</t>
  </si>
  <si>
    <t>Philip Haile</t>
  </si>
  <si>
    <t>https://www.nber.org/people/philip_haile?page=1&amp;perPage=50</t>
  </si>
  <si>
    <t>http://www.econ.yale.edu/~pah29/</t>
  </si>
  <si>
    <t>CV discloses consulting for Compass Lexecon (2015-present). CV discloses consulting for AT&amp;T (2012-2015) and the National Association of State Attorneys General (2003, 2008). Compass Lexecon discloses Haile consulting for AT&amp;T/Time Warner merger.</t>
  </si>
  <si>
    <t>https://www.nber.org/people/bronwyn_hall?page=1&amp;perPage=50</t>
  </si>
  <si>
    <t>https://eml.berkeley.edu/~bhhall/index.html</t>
  </si>
  <si>
    <t>University of California, Berkeley</t>
  </si>
  <si>
    <t>Benjamin R. Handel</t>
  </si>
  <si>
    <t>https://www.nber.org/people/benjamin_handel?page=1&amp;perPage=50</t>
  </si>
  <si>
    <t>https://www.benjaminhandel.com/</t>
  </si>
  <si>
    <t xml:space="preserve">CV discloses consulting for Cornerstone (2017-present). CV discloses consulting for Bates White (2017-present). There is no evidence of this on either the Cornerstone or Bates White websites. This may be due to out of date CV. CV discloses being and advisor or consultant to Picwell (2014-present), Precision Health Economics (2014-2016), and Connected Health (2011). </t>
  </si>
  <si>
    <t>Justine S. Hastings</t>
  </si>
  <si>
    <t>https://www.nber.org/people/justine_hastings?page=1&amp;perPage=50</t>
  </si>
  <si>
    <t>http://www.justinehastings.com/</t>
  </si>
  <si>
    <t>University of Washington</t>
  </si>
  <si>
    <t>Igal Hendel</t>
  </si>
  <si>
    <t>https://www.nber.org/people/igal_hendel?page=1&amp;perPage=50</t>
  </si>
  <si>
    <t>https://sites.northwestern.edu/ieh758/</t>
  </si>
  <si>
    <t>Kenneth Hendricks</t>
  </si>
  <si>
    <t>https://www.nber.org/people/kenneth_hendricks?page=1&amp;perPage=50</t>
  </si>
  <si>
    <t>https://www.ssc.wisc.edu/~hendrick/</t>
  </si>
  <si>
    <t>University of Wisconsin, Madison</t>
  </si>
  <si>
    <t>Google Search results reveal that Hendricks consults for Competition Economics LLC (http://www.competitioneconomics.com/professionals/academic-affiliates/). CV does NOT disclose this consultantcy. Competition Economics' website does not list cases. Google search results reveal that Hendricks was announced in a PR release as a new academic affilaite of Berkeley Research Group in 2020 (https://www.prnewswire.com/news-releases/brg-adds-leading-economists-300995501.html). CV does NOT disclose this. There is no evidence on BRG's website of this consultantcy.</t>
  </si>
  <si>
    <t>Kate Ho</t>
  </si>
  <si>
    <t>https://www.nber.org/people/kate_ho?page=1&amp;perPage=50</t>
  </si>
  <si>
    <t>https://scholar.princeton.edu/kateho#</t>
  </si>
  <si>
    <t>Princeton University</t>
  </si>
  <si>
    <t xml:space="preserve">CV discloses former (pre-PhD) employment by McKinsey and Co. </t>
  </si>
  <si>
    <t>Charles Hodgson</t>
  </si>
  <si>
    <t>https://www.nber.org/people/charles_hodgson?page=1&amp;perPage=50</t>
  </si>
  <si>
    <t>https://campuspress.yale.edu/hodgson/</t>
  </si>
  <si>
    <t>https://www.nber.org/people/thomas_holmes?page=1&amp;perPage=50</t>
  </si>
  <si>
    <t>https://www.thomas-holmes.com/home</t>
  </si>
  <si>
    <t>University of Minnesota</t>
  </si>
  <si>
    <t>CV discloses consulting for the Minneapolis Fed.</t>
  </si>
  <si>
    <t>Ali Hortacsu</t>
  </si>
  <si>
    <t>https://www.nber.org/people/ali_hortacsu?page=1&amp;perPage=50</t>
  </si>
  <si>
    <t>http://home.uchicago.edu/~hortacsu/</t>
  </si>
  <si>
    <t xml:space="preserve">CV discloses consulting for HomoExperimentalis  (2010-2012), RedPeak Consulting (2014), Sidley Austin LLP (2015-2016, 2017), and Amazon (2016-present). CV discloses being a researcher/advisor/consultant for Google (2007), Microsoft Research (2012-2014), Zetrip Inc, Global Consequences Inc. and Metanautix Inc. </t>
  </si>
  <si>
    <t>Jean-Francois Houde</t>
  </si>
  <si>
    <t>https://www.nber.org/people/jean-francois_houde?page=1&amp;perPage=50</t>
  </si>
  <si>
    <t>Univeristy of Wisconsin, Madison</t>
  </si>
  <si>
    <t>https://jfhoude.econ.wisc.edu/</t>
  </si>
  <si>
    <t>Thomas N. Hubbard</t>
  </si>
  <si>
    <t>https://www.nber.org/people/thomas_hubbard?page=1&amp;perPage=50</t>
  </si>
  <si>
    <t>https://www.kellogg.northwestern.edu/faculty/hubbard/htm/research/index.htm</t>
  </si>
  <si>
    <t>CV discloses consulting for Charles River Associates (2013-present). Charles River Associates' website does not disclose cases. CV discloses consulting/principal for Navigant Economics (2008-2013). CV discloses consulting/speaking/strategic relationships with Booz and Company, Cisco, Eastman Chemical Company, Monosol, Symantec, and the William F Kellogg Foundation dating back to 2010. Google Search results reveal Hubbard joined Economists Incorporated (EI, now Secretariat Economists) as a consultant in 2009 (https://ei.com/northwestern-university-professor-of-management-and-strategy-thomas-hubbard/). CV discloses Hubbard's former (pre-PhD) employment by EI but no consulting position. Secretariat Economists' website no longer has any evidence of Hubbard working as a consultant.</t>
  </si>
  <si>
    <t>Gaston Illanes</t>
  </si>
  <si>
    <t>https://www.nber.org/people/gaston_illanes?page=1&amp;perPage=50</t>
  </si>
  <si>
    <t>https://sites.northwestern.edu/gil208/</t>
  </si>
  <si>
    <t>Ginger Zhe Jin</t>
  </si>
  <si>
    <t>https://www.nber.org/people/ginger_jin?page=1&amp;perPage=50</t>
  </si>
  <si>
    <t>https://www.gingerjin.com/</t>
  </si>
  <si>
    <t>University of Maryland, College Park</t>
  </si>
  <si>
    <t>CV discloses being an academic research consultant for Amazon (2020-present). CV discloses being the co-founder of Hazel Analytics (2020-present). CV discloses being a academic advisor to the Brattle Group (2021-present). CV has a section labelled "Paid Consultancies (optional)" that is left blank. Brattle website has no evidence of Jin's affiliation.  Personal website notes "indpendent consultatnt for companies in and out of US" but does not specify.</t>
  </si>
  <si>
    <t>Paul L. Joskow</t>
  </si>
  <si>
    <t>https://www.nber.org/people/paul_joskow?page=1&amp;perPage=50</t>
  </si>
  <si>
    <t>https://economics.mit.edu/faculty/pjoskow</t>
  </si>
  <si>
    <t>Myrto Kalouptsidi</t>
  </si>
  <si>
    <t>https://www.nber.org/people/myrto_kalouptsidi?page=1&amp;perPage=50</t>
  </si>
  <si>
    <t>https://sites.google.com/site/myrtokaloup/</t>
  </si>
  <si>
    <t>Harvard University</t>
  </si>
  <si>
    <t>Adam Kapor</t>
  </si>
  <si>
    <t>https://www.nber.org/people/adam_kapor?page=1&amp;perPage=50</t>
  </si>
  <si>
    <t>https://sites.google.com/site/adamkapor/</t>
  </si>
  <si>
    <t>Jakub Kastl</t>
  </si>
  <si>
    <t>https://www.nber.org/people/jakub_kastl?page=1&amp;perPage=50</t>
  </si>
  <si>
    <t>http://www.princeton.edu/~jkastl/</t>
  </si>
  <si>
    <t>Kei Kawai</t>
  </si>
  <si>
    <t>https://www.nber.org/people/kei_kawai?page=1&amp;perPage=50</t>
  </si>
  <si>
    <t>http://www.keikawai.com/</t>
  </si>
  <si>
    <t>Ryan Kellogg</t>
  </si>
  <si>
    <t>https://www.nber.org/people/ryan_kellogg?page=1&amp;perPage=50</t>
  </si>
  <si>
    <t>http://kelloggryan.com/</t>
  </si>
  <si>
    <t>Univeristy of Chicago: Harris</t>
  </si>
  <si>
    <t xml:space="preserve">CV discloses former (pre-PhD) employment by BP. </t>
  </si>
  <si>
    <t>Christopher R. Knittel</t>
  </si>
  <si>
    <t>https://www.nber.org/people/christopher_knittel?page=1&amp;perPage=50</t>
  </si>
  <si>
    <t>http://knittel.world/</t>
  </si>
  <si>
    <t>CV does NOT disclose consulting for Analysis Group BUT does disclose consulting on specific cases (for which AG was retained). CV discloses being an expert witness in or consulting for Apple v Qualcomm*, CBL Associates Properties Inc, AVM Technologies LLP, the US Department of Justice, a class action lawsuit regarding an unnnamed manufactureur of front-loader washing machines, the US Internal Revenue Service, the Wisconsin Alumni Research Foundation* v Apple, Texas Instruments, Rebrandt Vision Technologies, St Clair Intellectual Property Consultants, Delta Airlines, Customers First! Coalition, DOE Energy Information Agency, Korean Electric Power Company, California Air Resource Board, and the City of west Sacramento. Analysis Group website discloses selected cases (https://www.analysisgroup.com/experts-and-consultants/affiliated-experts/christopher-r--knittel/). Personal website discloses additional government testimony. Google search results reveal documents from Wisconsin Alumni Research Foundation v Apple and St Clair Intellectual Property Consultants v Acer.</t>
  </si>
  <si>
    <t>Bradley Larsen</t>
  </si>
  <si>
    <t>https://www.nber.org/people/bradley_larsen?page=1&amp;perPage=50</t>
  </si>
  <si>
    <t>https://web.stanford.edu/~bjlarsen/</t>
  </si>
  <si>
    <t>CV discloses various affiliations with eBay (2013-2017).</t>
  </si>
  <si>
    <t>https://www.nber.org/people/robin_lee?page=1&amp;perPage=50</t>
  </si>
  <si>
    <t>http://www.people.fas.harvard.edu/~robinlee//</t>
  </si>
  <si>
    <t>CV does NOT disclose consulting for Bates White. Bates White website does not disclose cases. Google search results reveal Lee consults for Bates White and Keystone Strategy. CV does NOT disclose consulting for Keystone Strategy. Keystone Strategy website does not disclose cases.</t>
  </si>
  <si>
    <t>Robin S. Lee</t>
  </si>
  <si>
    <t>Jonathan D. Levin</t>
  </si>
  <si>
    <t>https://www.nber.org/people/jonathan_levin?page=1&amp;perPage=50</t>
  </si>
  <si>
    <t>https://www.gsb.stanford.edu/faculty-research/faculty/jonathan-levin</t>
  </si>
  <si>
    <t>NO DOWNLOADABLE CV AVAILABLE</t>
  </si>
  <si>
    <t>Erin T. Mansur</t>
  </si>
  <si>
    <t>https://www.nber.org/people/erin_mansur?page=1&amp;perPage=50</t>
  </si>
  <si>
    <t>https://mansur.host.dartmouth.edu/</t>
  </si>
  <si>
    <t>Dartmouth College: Tuck</t>
  </si>
  <si>
    <t>Julie Holland Mortimer</t>
  </si>
  <si>
    <t>https://www.nber.org/people/julie_mortimer?page=1&amp;perPage=50</t>
  </si>
  <si>
    <t>https://juliemortimer.weebly.com/</t>
  </si>
  <si>
    <t>Boston College</t>
  </si>
  <si>
    <t>Fiona Scott Morton</t>
  </si>
  <si>
    <t>https://www.nber.org/people/fiona_scottmorton?page=1&amp;perPage=50</t>
  </si>
  <si>
    <t>https://faculty.som.yale.edu/fionascottmorton/</t>
  </si>
  <si>
    <t>Christopher Neilson</t>
  </si>
  <si>
    <t>https://www.nber.org/people/christopher_neilson?page=1&amp;perPage=50</t>
  </si>
  <si>
    <t>https://christopherneilson.github.io/index.html</t>
  </si>
  <si>
    <t>CV discloses consulting for Charles River Associates (2006-2011, 2013-present). Charles River Associates' website discloses only selected cases. CRA website identifies the Microsoft/LinkedIn acquisition. Google search results reveal additional expert witness testimony in the case of Mylan v Sanofi* (https://www.govinfo.gov/content/pkg/USCOURTS-ksd-2_17-md-02785/pdf/USCOURTS-ksd-2_17-md-02785-59.pdf), Wisconsin v Abott Laboratories and Kentucky v Watson (AstraZeneca) (https://courtroomcast.lexisnexis.com/witnesses/scott-morton-fiona). CV discloses additionaly testimony to/for government bodies.</t>
  </si>
  <si>
    <t>Aviv Nevo</t>
  </si>
  <si>
    <t>https://www.nber.org/people/aviv_nevo?page=1&amp;perPage=50</t>
  </si>
  <si>
    <t>https://web.sas.upenn.edu/anevo/</t>
  </si>
  <si>
    <t xml:space="preserve">CV does NOT disclose consulting for Cornerstone Research. Cornerstone Research webstite lists selected cases. Cases disclosed include FTC v Qualcomm*, FTC* v. Wilhelmsen et al, FTC* in the matter of Ball Coporation and Rexam PLC, the Cigna*/Express Scripts merger, the Big Tex Trailers/American Trailer Works merger, the Walt Disney Co/21st Centurty Fox* merger, the Commercial Metals Co*/Gerdau SA acquisitions, and the Department of Justice's* enjoinment of the Aetna/Humana merger. Google search results reveal additional expert witness testimony in the case of the Sabre/Farelogix merger, (https://appliedantitrust.com/14_merger_litigation/cases_doj/sabre2019/2_d_del/sabre_ddel_proposed_pto2020_01_10.pdf). Google search results reveal that Nevo formerly consulted for Bates White. CV does NOT disclose consulting for Bates White (prior to appointment as DAAG at DOJ). Subsequent investigation of Bates White's website indicates that Nevo consulted in the case of AMD* v Intel (https://www.bateswhite.com/work-82.html).   </t>
  </si>
  <si>
    <t>Michael Ostrovsky</t>
  </si>
  <si>
    <t>https://www.nber.org/people/michael_ostrovsky?page=1&amp;perPage=50</t>
  </si>
  <si>
    <t>https://web.stanford.edu/~ost/</t>
  </si>
  <si>
    <t>CV discloses being a visiting researcher at Microsoft Research (2017-2018)</t>
  </si>
  <si>
    <t xml:space="preserve">Google search results reveal Ostrovsky was retained as expert winess for respondent in FTC v 1-800 Contacts*. CV does NOT disclose this. It is unclear if an organized consulting firm was retained by respondent counsel (https://www.ftc.gov/system/files/documents/cases/d09372_opposition_5expert_witnesses.pdf). </t>
  </si>
  <si>
    <t>Ariel Pakes</t>
  </si>
  <si>
    <t>https://www.nber.org/people/ariel_pakes?page=1&amp;perPage=50</t>
  </si>
  <si>
    <t>https://scholar.harvard.edu/pakes/home</t>
  </si>
  <si>
    <t>CV discloses participating on panels hosted by Cornerstone and Research and Brattle. CV does NOT disclose consulting for Cornerstone Research. CV does disclose receiving the Global Competition Review Annual Award for Prosectuion of Collusion and being the American Antitrust Institute honorree for Outstanding Antitrust Litigation Achievement in Economics with resepct to Blue Cross Blue Shield antirust litigation. Cornerstone Research does not disclose cases for which Pakes was retained or served as expert witness. Google search reveals that the Blue Cross Blue Shield antitrust litigation was done in assocation with the Brattle Group. (https://www.brattle.com/insights-events/news/brattle-team-recognized-at-american-antitrust-institute-2021-antitrust-enforcement-awards/). CV does NOT disclose consulting for the Brattle Group.</t>
  </si>
  <si>
    <t>Parag A. Pathak</t>
  </si>
  <si>
    <t>https://www.nber.org/people/parag_pathak?page=1&amp;perPage=50</t>
  </si>
  <si>
    <t>http://economics.mit.edu/faculty/ppathak</t>
  </si>
  <si>
    <t>CV discloses being a co-founder of Avela Education.</t>
  </si>
  <si>
    <t>Amil Petrin</t>
  </si>
  <si>
    <t>https://www.nber.org/people/amil_petrin?page=1&amp;perPage=50</t>
  </si>
  <si>
    <t>https://sites.google.com/umn.edu/amil-petrin/home</t>
  </si>
  <si>
    <t>Robert S. Pindyck</t>
  </si>
  <si>
    <t>https://www.nber.org/people/robert_pindyck?page=1&amp;perPage=50</t>
  </si>
  <si>
    <t>http://web.mit.edu/rpindyck/www/</t>
  </si>
  <si>
    <t>Massachusetts Institute of Technology: Sloan</t>
  </si>
  <si>
    <t>Robert H. Porter</t>
  </si>
  <si>
    <t>https://www.nber.org/people/robert_porter?page=1&amp;perPage=50</t>
  </si>
  <si>
    <t>https://sites.northwestern.edu/rhp516/</t>
  </si>
  <si>
    <t>CV does NOT disclose consulting for Cornerstone Research. Cornerstone Research website does not list cases. Google search results do not reveal additional cases.</t>
  </si>
  <si>
    <t>Mar Reguant</t>
  </si>
  <si>
    <t>https://www.nber.org/people/mar_reguant?page=1&amp;perPage=50</t>
  </si>
  <si>
    <t>https://mreguant.github.io/</t>
  </si>
  <si>
    <t>Peter C. Reiss</t>
  </si>
  <si>
    <t>https://www.nber.org/people/peter_reiss?page=1&amp;perPage=50</t>
  </si>
  <si>
    <t>https://web.stanford.edu/~preiss/</t>
  </si>
  <si>
    <t>James W. Roberts</t>
  </si>
  <si>
    <t>https://www.nber.org/people/james_roberts?page=1&amp;perPage=50</t>
  </si>
  <si>
    <t>https://sites.duke.edu/roberts/</t>
  </si>
  <si>
    <t>Duke Univeresity</t>
  </si>
  <si>
    <t>CV discloses former (pre-PhD) employment by the Carlyle Group. There is no evidence of any current work with the Carlyle Group</t>
  </si>
  <si>
    <t>Nancy L. Rose</t>
  </si>
  <si>
    <t>https://www.nber.org/people/nancy_rose?page=1&amp;perPage=50</t>
  </si>
  <si>
    <t>http://economics.mit.edu/faculty/nrose/</t>
  </si>
  <si>
    <t>CV discloses being an independent director for Charles River Associates (2004-2014). CV additionally discloses board service for the Whitehead Institute for Biomedical Research (2009-2014), Sentinal Investments (2003-2013), and the MIT Medical Management Board (1994-2000). Google search results return a profile of Rose published by NERA upon her apppointment to DAAG of the DOJ. It notes that to date of publication, she " has not engaged in any publicly known economic consulting or expert witness assignments." (https://www.nera.com/content/dam/nera/publications/2014/PUB_AT_Source_1014.pdf). Google search results also return a 2021 article in The American Prospect that suggests that Rose "has apparently not joined a firm since leaving the DOJ". (https://prospect.org/economy/closing-the-revolving-door-in-antitrust/)</t>
  </si>
  <si>
    <t>Stephen P. Ryan</t>
  </si>
  <si>
    <t>https://www.nber.org/people/stephen_ryan?page=1&amp;perPage=50</t>
  </si>
  <si>
    <t>http://sites.wustl.edu/stephenpryan/</t>
  </si>
  <si>
    <t>Washington University in St Louis: Olin</t>
  </si>
  <si>
    <t>NB: Not to be confused with Stephen G Ryan.</t>
  </si>
  <si>
    <t>Tobias Salz</t>
  </si>
  <si>
    <t>https://www.nber.org/people/tobias_salz?page=1&amp;perPage=50</t>
  </si>
  <si>
    <t>http://economics.mit.edu/faculty/tsalz</t>
  </si>
  <si>
    <t>Katja Seim</t>
  </si>
  <si>
    <t>https://www.nber.org/people/katja_seim?page=1&amp;perPage=50</t>
  </si>
  <si>
    <t>https://sites.google.com/site/katjaseim</t>
  </si>
  <si>
    <t>CV does NOT disclose consulting for Compass Lexecon. Google search results reveal articles that claim Seim formerly consulted for Vega economics (https://www.mlexwatch.com/articles/3379/print?section=ftcwatch, https://www.openmarketsinstitute.org/publications/break-tech-giants-not-ask-economists-take-money). CV does NOT disclose consulting for Vega Economics. There is no evidence on Vega Economics' website of Seim consulting. Neither Compass Lexecon's nor Vega Economics' websites disclose cases.</t>
  </si>
  <si>
    <t>Jesse M. Shapiro</t>
  </si>
  <si>
    <t>https://www.nber.org/people/jesse_shapiro?page=1&amp;perPage=50</t>
  </si>
  <si>
    <t>https://scholar.harvard.edu/shapiro</t>
  </si>
  <si>
    <t>Carl Shapiro</t>
  </si>
  <si>
    <t>https://www.nber.org/people/carl_shapiro?page=1&amp;perPage=50</t>
  </si>
  <si>
    <t>http://faculty.haas.berkeley.edu/shapiro/</t>
  </si>
  <si>
    <t>Bradley Shapiro</t>
  </si>
  <si>
    <t>https://www.nber.org/people/bradley_shapiro?page=1&amp;perPage=50</t>
  </si>
  <si>
    <t>https://voices.uchicago.edu/bradleyshapiro/</t>
  </si>
  <si>
    <t>CV discloses consulting for Charles River Associates (1998-2009, 2012-present). Shapiro additionally provides two documents disclosing past consultations and potential conflicts of interest (hereafter referred to as CV). CV discloses specific cases (dating to 2012) for which he served as expert witness in anti-trust cases but only for government agencies. These include State AGs challenge the T-Mobile/Sprint Merger, FTC challenge to Qualcomm's patent licesing practices, DOJ challenge to AT&amp;T/Time Warner merger, Steves Doors challenge to JELD-WEN/CMI acquisition, FTC monopolization case against AbbVie, UK CMA's pay-for-delay case agasint GlaxoSmith Kline, FTC's pay-for-delay case against Actavis, FTC challenge to the Staples/Office Depot merger, and DOJ challenge to BazaarVoice Acquiistion of PowerReviews. Shaprio discloses additional antitrust and intellectual property consulting services for Google, Intel, Apple, and Sirius XM. Charles River Associates' website discloses selected cases including several of the above and a case in which General Electric successfully acquired a division of Alstom. I.e Shapiro discloses cases in which he opposes concentration but not the ones in which he supports it. Google search results reveal many of the above cases</t>
  </si>
  <si>
    <t>Michael Sinkinson</t>
  </si>
  <si>
    <t>https://www.nber.org/people/michael_sinkinson?page=1&amp;perPage=50</t>
  </si>
  <si>
    <t>https://sites.google.com/view/msinkinson</t>
  </si>
  <si>
    <t>CV discloses former employement (pre-PhD) by McKinsey and Co (2004-2005) and Cornerstone Research (2005-2006). There is no evidence of any continued work for either of these firms on their websites.</t>
  </si>
  <si>
    <t>Paulo J. Somaini</t>
  </si>
  <si>
    <t>https://www.nber.org/people/paulo_somaini?page=1&amp;perPage=50</t>
  </si>
  <si>
    <t>https://gsb-faculty.stanford.edu/paulo-somaini/</t>
  </si>
  <si>
    <t>https://www.nber.org/people/alan_sorensen?page=1&amp;perPage=50</t>
  </si>
  <si>
    <t>https://ssc.wisc.edu/~sorensen/</t>
  </si>
  <si>
    <t>Amanda Starc</t>
  </si>
  <si>
    <t>https://www.nber.org/people/amanda_starc?page=1&amp;perPage=50</t>
  </si>
  <si>
    <t>https://sites.google.com/site/amandastarc/</t>
  </si>
  <si>
    <t>Google search results reveal that Starc worked as an expert witness for the American Medical Association when it recommended to the DOJ and FTC challenging the proposed merger of CVS and Aetna (http://www.insurance.ca.gov/01-consumers/110-health/60-resources/upload/StarcReport-revised_070318.pdf https://www.ama-assn.org/delivering-care/patient-support-advocacy/cvs-aetna-merger). It's unclear if this was done through a firm or independently. CV does NOT disclose this.</t>
  </si>
  <si>
    <t>Scott Stern</t>
  </si>
  <si>
    <t>https://www.nber.org/people/scott_stern?page=1&amp;perPage=50</t>
  </si>
  <si>
    <t>http://www.scott-stern.com/</t>
  </si>
  <si>
    <t>Andrew Sweeting</t>
  </si>
  <si>
    <t>https://www.nber.org/people/andrew_sweeting?page=1&amp;perPage=50</t>
  </si>
  <si>
    <t>https://www.econ.umd.edu/facultyprofile/sweeting/andrew</t>
  </si>
  <si>
    <t>https://www.nber.org/people/chad_syverson?page=1&amp;perPage=50</t>
  </si>
  <si>
    <t>https://faculty.chicagobooth.edu/chad-syverson/about-chad-syverson</t>
  </si>
  <si>
    <t>Chad Syverson</t>
  </si>
  <si>
    <t>Steven Tadelis</t>
  </si>
  <si>
    <t>https://www.nber.org/people/steven_tadelis?page=1&amp;perPage=50</t>
  </si>
  <si>
    <t>http://faculty.haas.berkeley.edu/stadelis/</t>
  </si>
  <si>
    <t>Pietro Tebaldi</t>
  </si>
  <si>
    <t>https://www.nber.org/people/pietro_tebaldi?page=1&amp;perPage=50</t>
  </si>
  <si>
    <t>https://www.pietrotebaldi.com/</t>
  </si>
  <si>
    <t>Robert Town</t>
  </si>
  <si>
    <t>https://www.nber.org/people/robert_town?page=1&amp;perPage=50</t>
  </si>
  <si>
    <t>https://www.robertjtown.com/</t>
  </si>
  <si>
    <t>University of Texas, Austin</t>
  </si>
  <si>
    <t>CV does NOT disclose consulting for Charles River Associates. However, CV does disclose consulting services to the US DOJ, FTC, Virginia Office of the Attorney General, States of Virginia, West Viriginia, and Pennsylvania, Sanford Health, and North Memorial Hospital. CV also discloses specific trial testimony. Charles River Associates website does not disclose specific cases. CV discloses consulting for, board service, and affiliations with Amazon, Picwell, and the Health Care Cost Institute.  Google search results reveal similar cases.</t>
  </si>
  <si>
    <t>Shoshana Vasserman</t>
  </si>
  <si>
    <t>https://www.nber.org/people/shoshana_vasserman?page=1&amp;perPage=50</t>
  </si>
  <si>
    <t>https://shoshanavasserman.com/</t>
  </si>
  <si>
    <t>Joel Waldfogel</t>
  </si>
  <si>
    <t>https://www.nber.org/people/joel_waldfogel?page=1&amp;perPage=50</t>
  </si>
  <si>
    <t>https://carlsonschool.umn.edu/faculty/joel-waldfogel</t>
  </si>
  <si>
    <t>University of Minnesota: Carlson</t>
  </si>
  <si>
    <t>CV does NOT disclose consulting for Cornerstone Research. Cornerestone Research's website does not disclose specific cases. CV does disclose consulting for or affiliiation with Tango Card, and HowMutch.CV discloses former employment (pre-PhD) with FW Dodge. Google search results reveal former expert testimony before the Copyright Royalty Board (at least in 2004) (https://app.crb.gov/document/download/1972 and https://public-inspection.federalregister.gov/2019-01544.pdf?1549892722). Unclear if this was done independently or in consultation with a firm.</t>
  </si>
  <si>
    <t>Daniel C. Waldinger</t>
  </si>
  <si>
    <t>https://www.nber.org/people/daniel_waldinger?page=1&amp;perPage=50</t>
  </si>
  <si>
    <t>https://sites.google.com/view/danielwaldinger</t>
  </si>
  <si>
    <t>New York University</t>
  </si>
  <si>
    <t>Michael D. Whinston</t>
  </si>
  <si>
    <t>https://www.nber.org/people/michael_whinston?page=1&amp;perPage=50</t>
  </si>
  <si>
    <t>http://economics.mit.edu/faculty/whinston</t>
  </si>
  <si>
    <t>Kevin R. Williams</t>
  </si>
  <si>
    <t>https://www.nber.org/people/kevin_williams?page=1&amp;perPage=50</t>
  </si>
  <si>
    <t>http://kevinrwilliams.com/</t>
  </si>
  <si>
    <t>Frank A. Wolak</t>
  </si>
  <si>
    <t>https://www.nber.org/people/frank_wolak?page=1&amp;perPage=50</t>
  </si>
  <si>
    <t>http://web.stanford.edu/group/fwolak/cgi-bin/</t>
  </si>
  <si>
    <t xml:space="preserve">NO DOWNLOADABLE CV AVAILABLE. Peronal website discloses affiliations with California ISO, Woods Institute for the Environment, and government/legislative testimony. </t>
  </si>
  <si>
    <t>Catherine Wolfram</t>
  </si>
  <si>
    <t>https://www.nber.org/people/catherine_wolfram?page=1&amp;perPage=50</t>
  </si>
  <si>
    <t>http://www.catherine-wolfram.com/</t>
  </si>
  <si>
    <t>Thomas G. Wollmann</t>
  </si>
  <si>
    <t>https://www.nber.org/people/thomas_wollmann?page=1&amp;perPage=50</t>
  </si>
  <si>
    <t>https://sites.google.com/view/thomaswollmann</t>
  </si>
  <si>
    <t>CV discloses fomer (pre-PhD) employment by Bank of America Merrill Lynch and B&amp;G Beverage. There is no evidence in any current work with either of these firms.</t>
  </si>
  <si>
    <t>Ali Yurukoglu</t>
  </si>
  <si>
    <t>https://www.nber.org/people/ali_yurukoglu?page=1&amp;perPage=50</t>
  </si>
  <si>
    <t>https://web.stanford.edu/~ayurukog/</t>
  </si>
  <si>
    <t>CV discloses consulting for Compass Lexecon (2019-present). Compass Lexecon's website does not disclose specific cases.</t>
  </si>
  <si>
    <t>Florian Zettelmeyer</t>
  </si>
  <si>
    <t>https://www.nber.org/people/florian_zettelmeyer?page=1&amp;perPage=50</t>
  </si>
  <si>
    <t>https://www.kellogg.northwestern.edu/faculty/directory/zettelmeyer_florian.aspx</t>
  </si>
  <si>
    <t>CV discloses employment/consulting for Amazon and Cornerstone Research. However, Zettelmer does not appear on Cornerstone's website. Specific cases are not disclosed. CV discloses former (pre-PhD) employment by McKinsey and Co.</t>
  </si>
  <si>
    <t>Orley C. Ashenfelter</t>
  </si>
  <si>
    <t>https://www.nber.org/people/orley_ashenfelter?page=1&amp;perPage=50</t>
  </si>
  <si>
    <t>https://irs.princeton.edu/people/orley-c-ashenfelter-leave-ay22</t>
  </si>
  <si>
    <t xml:space="preserve">CV does NOT disclose consulting with Ashenfelter &amp; Ashmore LLP. Google search results suggest that Ashenfelter has testified in Merenda v Detroit Medical Center* (https://www.govinfo.gov/content/pkg/USCOURTS-mied-2_06-cv-15601/pdf/USCOURTS-mied-2_06-cv-15601-14.pdf), Resident Physicians Antitrust Litigation (https://stanford.edu/~alroth/Ashenfelter_Rpt_Redacted.pdf), Apple e-book price-fixing case (https://www.justice.gov/sites/default/files/atr/legacy/2013/06/24/px-1097.pdf) among others. </t>
  </si>
  <si>
    <t>Ian Ayres</t>
  </si>
  <si>
    <t>https://www.nber.org/people/ian_ayres?page=1&amp;perPage=50</t>
  </si>
  <si>
    <t>Law and Economics</t>
  </si>
  <si>
    <t>Yale University: Law</t>
  </si>
  <si>
    <t>https://ianayres.yale.edu/</t>
  </si>
  <si>
    <t xml:space="preserve">CV does NOT disclose any form of consulting of expert testimony. Google search results suggest extensive testimony as an expert. See (https://appliedantitrust.com/05_class_actions/class_actions/nhl_broadcast/settlement/laumann_sdny_attorneys_fees_application8_12_2015dec_ayres.pdf) Appendix 3 for over 50 cases in which Ayres has testified or filed a public report. Other search results identify Ayres as an expert in Adkins* v Morgan Stanley (https://www.aclu.org/sites/default/files/field_document/docket_259_-_memo_iso_msj.pdf), BlackRock Mutual Funds Advisory Fee Litigation (https://www.skadden.com/-/media/files/publications/2019/03/inside-the-courts/bench_memorandum.pdf and https://www.lexvisio.com/article/2019/03/04/keeping-expert-witnesses-off-balance) Wells Fargo Litigation (https://www.casemine.com/judgement/us/591461c7add7b04934245c67) </t>
  </si>
  <si>
    <t>Lucian A. Bebchuk</t>
  </si>
  <si>
    <t>https://www.nber.org/people/lucian_bebchuk?page=1&amp;perPage=50</t>
  </si>
  <si>
    <t>http://www.law.harvard.edu/faculty/bebchuk/</t>
  </si>
  <si>
    <t>Harvard University: Law</t>
  </si>
  <si>
    <t>Aaron Chalfin</t>
  </si>
  <si>
    <t>https://www.nber.org/people/aaron_chalfin?page=1&amp;perPage=50</t>
  </si>
  <si>
    <t>University of Pennsylvania</t>
  </si>
  <si>
    <t>http://achalfin.weebly.com/</t>
  </si>
  <si>
    <t>Alma Cohen</t>
  </si>
  <si>
    <t>https://www.nber.org/people/alma_cohen?page=1&amp;perPage=50</t>
  </si>
  <si>
    <t>http://www.law.harvard.edu/programs/corp_gov/cohen.shtml</t>
  </si>
  <si>
    <t>Philip J. Cook</t>
  </si>
  <si>
    <t>https://www.nber.org/people/philip_cook?page=1&amp;perPage=50</t>
  </si>
  <si>
    <t>https://sanford.duke.edu/profile/philip-j-cook/</t>
  </si>
  <si>
    <t>Duke University: Sanford</t>
  </si>
  <si>
    <t>John M. de Figueiredo</t>
  </si>
  <si>
    <t>https://www.nber.org/people/john_defigueiredo?page=1&amp;perPage=50</t>
  </si>
  <si>
    <t>https://law.duke.edu/fac/defigueiredo</t>
  </si>
  <si>
    <t>Duke University: Law</t>
  </si>
  <si>
    <t>CV discloses being a consultant, panel member, or providing expert testimony to various government entities (Department of Treasury, Social Security Administration, U.S. Senate subcommittees).</t>
  </si>
  <si>
    <t>CV discloses former (pre-PhD) employment by Monitor Company (I believe this is now Monitor Delloitte) (1989-1992). CV discloses being a "technical advisor to the Court in economics and antitrust matters in Intellectual Ventures I LLC, et al v Capital One Financial Corp". CV does not specify whether this was done independently or through a firm. (https://casetext.com/case/intellectual-ventures-i-llc-v-capital-one-fin-corp-13)</t>
  </si>
  <si>
    <t>John J. Donohue</t>
  </si>
  <si>
    <t>https://www.nber.org/people/john_donohue?page=1&amp;perPage=50</t>
  </si>
  <si>
    <t>https://law.stanford.edu/directory/john-j-donohue-iii/</t>
  </si>
  <si>
    <t>Stanford University: Law</t>
  </si>
  <si>
    <t xml:space="preserve">CV does NOT disclose consulting for Cornerstone Research. Cornerstone Research's website does not list specific cases. CV discloses former (post-JD, pre-PhD) employment by Covington &amp; Burling LLP. Google search results reveal Donohue's expert testimony in gun-related cases including Flanagan v Becerra (https://crimeresearch.org/wp-content/uploads/2017/08/Donohue-Expert-Report-California.pdf). See also (https://www.hamilton.edu/news/story/in-pursuit-of-good-laws) (https://spectrumlocalnews.com/nys/rochester/ap-top-news/2021/11/30/court-upholds-california-ban-on-high-capacity-magazines) (https://stanfordmag.medium.com/stanford-law-professor-john-donohue-conducts-empirical-research-on-guns-crime-and-abortion-2cfc2531c687) (https://www.courant.com/politics/hc-lender-death-penalty-expert-fee-0914-20140913-column.html) </t>
  </si>
  <si>
    <t>https://irs.princeton.edu/people/henry-farber</t>
  </si>
  <si>
    <t>https://www.nber.org/people/henry_farber?page=1&amp;perPage=50</t>
  </si>
  <si>
    <t>CV does NOT disclose consulting for Ashenfelter &amp; Ashmore, LLP. Ashenfelter &amp; Ashmore's website does not list specific cases. Google search results reavel Farber serving as expert witness in Little* v WMATA (https://www.courthousenews.com/wp-content/uploads/2017/04/WMATA.pdf) Milwaukee County v Mercer Inc* (https://archive.jsonline.com/news/milwaukee/34183514.html/), Chen-Oster* v Goldman Sachs (http://goldmangendercase.com/wp-content/uploads/2022/03/Goldman-Gender-Summary-judgment-order-20220317.pdf) and Maderazo v VHS San Antonio Partners (https://images.law.com/contrib/content/uploads/documents/401/15176/Maderazo-Class-Cert-Ruling.pdf).</t>
  </si>
  <si>
    <t>Henry S. Farber</t>
  </si>
  <si>
    <t>Allen Ferrell</t>
  </si>
  <si>
    <t>https://www.nber.org/people/allen_ferrell?page=1&amp;perPage=50</t>
  </si>
  <si>
    <t>https://hls.harvard.edu/faculty/directory/10259/Ferrell</t>
  </si>
  <si>
    <t>CV does NOT disclose consulting for Compass Lexecon. Compass Lexecon's website discloses select cases. CV discloses select cases between 2014 and 2019 (without acknowledging Compass Lexecon). Cases for which Ferrell served as expert witness include United States* v Block, New York v ExxonMobil*, and Fosbre v Las Vegas Sands*. Google search results reaveal similar cases.</t>
  </si>
  <si>
    <t>Edward L. Glaeser</t>
  </si>
  <si>
    <t>https://www.nber.org/people/edward_glaeser?page=1&amp;perPage=50</t>
  </si>
  <si>
    <t>https://scholar.harvard.edu/glaeser/home</t>
  </si>
  <si>
    <t>Felipe M. Goncalves</t>
  </si>
  <si>
    <t>https://www.nber.org/people/felipe_goncalves?page=1&amp;perPage=50</t>
  </si>
  <si>
    <t>https://www.fmgoncalves.com/</t>
  </si>
  <si>
    <t>Oliver D. Hart</t>
  </si>
  <si>
    <t>https://www.nber.org/people/oliver_hart?page=1&amp;perPage=50</t>
  </si>
  <si>
    <t>https://scholar.harvard.edu/hart</t>
  </si>
  <si>
    <t>Wei Jiang</t>
  </si>
  <si>
    <t>https://www.nber.org/people/wei_jiang?page=1&amp;perPage=50</t>
  </si>
  <si>
    <t>https://www.weijiang-finance.com/</t>
  </si>
  <si>
    <t>Columbia University: Business</t>
  </si>
  <si>
    <t>CV does NOT disclose consulting for Compass Lexecon. Compass Lexecon's website does not list cases. Google search results do not reveal any cases.</t>
  </si>
  <si>
    <t>Christine Jolls</t>
  </si>
  <si>
    <t>https://www.nber.org/people/christine_jolls?page=1&amp;perPage=50</t>
  </si>
  <si>
    <t>https://law.yale.edu/christine-jolls</t>
  </si>
  <si>
    <t>Louis Kaplow</t>
  </si>
  <si>
    <t>https://www.nber.org/people/louis_kaplow?page=1&amp;perPage=50</t>
  </si>
  <si>
    <t>https://hls.harvard.edu/faculty/directory/10453/Kaplow</t>
  </si>
  <si>
    <t>CV discloses consulting for DOJ, FTC, Legal Reform Project (Russian Federation), Controller of Restrictive Trade Practices (Israel), State Antitrust Enforcers, and "Private parties and organizations." CV does NOT disclose these parties or firms. Personal website discloses  Kaplow "ocasionally consult[s] on antitrust matters." Google search results do not reveal cases or firms (</t>
  </si>
  <si>
    <t>Daniel Kessler</t>
  </si>
  <si>
    <t>https://www.nber.org/people/daniel_kessler?page=1&amp;perPage=50</t>
  </si>
  <si>
    <t>https://www.gsb.stanford.edu/faculty-research/faculty/daniel-philip-kessler</t>
  </si>
  <si>
    <t xml:space="preserve">CV does NOT disclose consulting for Cornerstone Research. Cornerstone Research's website lists selected cases. All of the selected cases are for unnamed firms (https://www.cornerstone.com/experts/daniel-kessler/). Google search results reaveal Kessler's participation in an opioid damages case (https://www.law360.com/articles/1494449/ohio-counties-put-on-show-in-opioid-damages-trial). </t>
  </si>
  <si>
    <t>Steven D. Levitt</t>
  </si>
  <si>
    <t>https://www.nber.org/people/steven_levitt?page=1&amp;perPage=50</t>
  </si>
  <si>
    <t>https://voices.uchicago.edu/levitt/</t>
  </si>
  <si>
    <t>CV discloses former (pre-PhD) employment by Corporate Decisions Inc. Google search results methodology is basiclaly useless.</t>
  </si>
  <si>
    <t>W. Bentley MacLeod</t>
  </si>
  <si>
    <t>https://www.nber.org/people/bentley_macleod?page=1&amp;perPage=50</t>
  </si>
  <si>
    <t>https://www.wbmacleod.net/</t>
  </si>
  <si>
    <t>Steven Mello</t>
  </si>
  <si>
    <t>https://www.nber.org/people/steven_mello?page=1&amp;perPage=50</t>
  </si>
  <si>
    <t>https://mello.github.io/</t>
  </si>
  <si>
    <t>Dartmouth College</t>
  </si>
  <si>
    <t>Amalia R. Miller</t>
  </si>
  <si>
    <t>https://www.nber.org/people/amalia_miller?page=1&amp;perPage=50</t>
  </si>
  <si>
    <t>https://amaliarmiller.faculty.virginia.edu/</t>
  </si>
  <si>
    <t>University of Virginia</t>
  </si>
  <si>
    <t>Naci H. Mocan</t>
  </si>
  <si>
    <t>https://www.nber.org/people/naci_mocan?page=1&amp;perPage=50</t>
  </si>
  <si>
    <t>https://nacimocan.com/</t>
  </si>
  <si>
    <t>Louisiana State University</t>
  </si>
  <si>
    <t>Edward Morrison</t>
  </si>
  <si>
    <t>https://www.nber.org/people/edward_morrison?page=1&amp;perPage=50</t>
  </si>
  <si>
    <t>https://edwardrmorrison.com/</t>
  </si>
  <si>
    <t>Columbia University: Law</t>
  </si>
  <si>
    <t>CV does NOT disclose consulting for Analysis Group. Analysis Group's website does not list any cases Morrison consulted for. CV discloses signatures on amicus briefs and work comissioned by government agencies/entities. Google search results reveal Morrison's afilliations with Intensity and with Vega Economics. Morrison is described as a "Senior Advisor" on Inensity's website; cases are not listed. Vega Econoimcs' website does not list cases.</t>
  </si>
  <si>
    <t>Paul Oyer</t>
  </si>
  <si>
    <t>https://www.nber.org/people/paul_oyer?page=1&amp;perPage=50</t>
  </si>
  <si>
    <t>https://pauloyer.people.stanford.edu/</t>
  </si>
  <si>
    <t>CV does NOT disclose consulting for Analysis Group. CV does NOT disclose consulting for Cornerstone Research. Neither website lists cases. CV discloses former (pre-PhD) employment by Booz Allen and Hamilton, 3Com, and ASK Computer Systems. Google search results reveal Oyer gave expert witness tesimony in class action Le et al v UFC* (https://www.forbes.com/sites/paulgift/2019/10/22/games-being-played-in-ufc-antitrust-lawsuit-class-certification-hearings-mma-news/?sh=7e65de16607c)</t>
  </si>
  <si>
    <t>Nicola Persico</t>
  </si>
  <si>
    <t>https://www.nber.org/people/nicola_persico?page=1&amp;perPage=50</t>
  </si>
  <si>
    <t>https://nicolapersico.com/</t>
  </si>
  <si>
    <t>Anne Piehl</t>
  </si>
  <si>
    <t>https://www.nber.org/people/anne_piehl?page=1&amp;perPage=50</t>
  </si>
  <si>
    <t>http://econweb.rutgers.edu/apiehl/</t>
  </si>
  <si>
    <t>Rutgers University</t>
  </si>
  <si>
    <t>CV discloses testimony before government entities (legislature and US Sentencing Commission0</t>
  </si>
  <si>
    <t>A. Mitchell Polinsky</t>
  </si>
  <si>
    <t>https://www.nber.org/affiliated-scholars?facet=user_programs%3ALaw%20and%20Economics&amp;page=1&amp;perPage=50&amp;sortBy=alpha#listing-2019022</t>
  </si>
  <si>
    <t>https://law.stanford.edu/directory/a-mitchell-polinsky/</t>
  </si>
  <si>
    <t>Stanford Univeristy: Law</t>
  </si>
  <si>
    <t>CV does NOT disclose consulting for Analysis Group. CV does NOT disclose consulting for Cornerstone Research. Analysis Group's website does not list cases. Cornerstone Research's website describes as follows: "He has consulted on numerous high-profile cases involving oil spills, defective products, consumer fraud, and class action fee awards." Google search results reveal Polinsky offered expert witness testimony in Rekdahl v Owen-Corning Fiberglas Co.* (https://books.google.com/books?id=WaILgTYYIMsC&amp;lpg=RA1-PA71&amp;ots=gG2KPNSOd5&amp;dq=a%20mitchell%20polinsky%20expert%20witness&amp;pg=RA1-PA71#v=onepage&amp;q&amp;f=false)</t>
  </si>
  <si>
    <t>Daniel L. Rubinfeld</t>
  </si>
  <si>
    <t>https://www.nber.org/people/daniel_rubinfeld?page=1&amp;perPage=50</t>
  </si>
  <si>
    <t>https://www.law.berkeley.edu/our-faculty/faculty-profiles/daniel-rubinfeld/#tab_profile</t>
  </si>
  <si>
    <t>University of California, Berkeley: Law</t>
  </si>
  <si>
    <t>Bruce Sacerdote</t>
  </si>
  <si>
    <t>https://www.nber.org/people/bruce_sacerdote?page=1&amp;perPage=50</t>
  </si>
  <si>
    <t>https://faculty-directory.dartmouth.edu/bruce-i-sacerdote</t>
  </si>
  <si>
    <t>Steven Shavell</t>
  </si>
  <si>
    <t>https://www.nber.org/people/steven_shavell?page=1&amp;perPage=50</t>
  </si>
  <si>
    <t>https://hls.harvard.edu/faculty/directory/10793/Shavell</t>
  </si>
  <si>
    <t>CV does NOT disclose consulting for Compass Lexecon. CV discloses consulting for government agencies (DOJ, FCC etc.) but not for private firms. Compass Lexecon's website lists selected cases including but not limited to San Francisco Print Media v Hearst Corp.*, Valspar et al. v Dupont et al.*, the Dell/EMC merger (https://www.compasslexecon.com/all-cases/?fwp_professionals=3671). Google search results reveal some of the above cases as well as Rubinfeld's expert testimony for Epic Games v Apple* (https://blog.expertpages.com/in-the-news/epic-games-ceo-calls-apples-expert-witness-claims-baloney.htm) CV discloses formers employment as DAAG (DOJ).</t>
  </si>
  <si>
    <t>CV does NOT disclose consulting for Compass Lexecon. CV does NOT disclose consulting for Analysis Group. CV does NOT disclose consulting for Cornerstone Research. Compass Lexecon's website does not list cases. Analysis Group's website lists a singel selected case: Steadfast Insurance v Purdue Frederick* (https://www.analysisgroup.com/Insights/cases/steadfast-insurance-company-v--purdue-frederick-company/). Cornerstone Research's website does not list cases. Google search results (perhaps constrained by methodology) does not return additional results.</t>
  </si>
  <si>
    <t>https://www.nber.org/people/andrei_shleifer?page=1&amp;perPage=50</t>
  </si>
  <si>
    <t>https://scholar.harvard.edu/shleifer/home</t>
  </si>
  <si>
    <t>Andrei Shleifer</t>
  </si>
  <si>
    <t>Christopher Snyder</t>
  </si>
  <si>
    <t>https://www.nber.org/people/christopher_snyder?page=1&amp;perPage=50</t>
  </si>
  <si>
    <t>https://sites.dartmouth.edu/csnyder/</t>
  </si>
  <si>
    <t>CV discloses being an advisor to Frontier.</t>
  </si>
  <si>
    <t>https://www.nber.org/people/pablo_spiller?page=1&amp;perPage=50</t>
  </si>
  <si>
    <t>https://haas.berkeley.edu/faculty/spiller-pablo/</t>
  </si>
  <si>
    <t>Pablo T. Spiller</t>
  </si>
  <si>
    <t>CV discloses consulting for Compass Lexecon. Compass Lexecon's website lists selected cases including a number of arbitration awards involving foreign governments (https://www.compasslexecon.com/all-cases/?fwp_professionals=3850). Google search results reveal similar international arbitration cases in addition to Havana Docks Co. v MSC Cruises SA et al .(https://casetext.com/case/havana-docks-corp-v-carnival-corp-9)</t>
  </si>
  <si>
    <t>Kathryn E. Spier</t>
  </si>
  <si>
    <t>https://www.nber.org/people/kathryn_spier?page=1&amp;perPage=50</t>
  </si>
  <si>
    <t>https://hls.harvard.edu/faculty/directory/10835/Spier</t>
  </si>
  <si>
    <t>Betsey Stevenson</t>
  </si>
  <si>
    <t>https://www.nber.org/people/betsey_stevenson?page=1&amp;perPage=50</t>
  </si>
  <si>
    <t>https://fordschool.umich.edu/faculty/betsey-stevenson</t>
  </si>
  <si>
    <t>University of Michigan: Ford</t>
  </si>
  <si>
    <t>CV discloses formerly consulting for Forrester Research (2001-2004). CV discloses congressional testimony. CV discloses former employment as Chief Economist of the US Department of Labor. Google search results reveal the same affiliations and congressional testimony.</t>
  </si>
  <si>
    <t>https://www.nber.org/people/kip_viscusi?page=1&amp;perPage=50</t>
  </si>
  <si>
    <t>W. Kip Viscusi</t>
  </si>
  <si>
    <t>https://law.vanderbilt.edu/bio/w-kip-viscusi</t>
  </si>
  <si>
    <t>Vanderbilt University: Law</t>
  </si>
  <si>
    <t>Jialan Wang</t>
  </si>
  <si>
    <t>https://www.nber.org/people/jialan_wang?page=1&amp;perPage=50</t>
  </si>
  <si>
    <t>https://sites.google.com/site/jialanw/</t>
  </si>
  <si>
    <t>University of Illinois, Urbana-Champaign: Gies</t>
  </si>
  <si>
    <t>CV discloses former employment by the CFPB.</t>
  </si>
  <si>
    <t>Michelle J. White</t>
  </si>
  <si>
    <t>https://www.nber.org/people/michelle_white?page=1&amp;perPage=50</t>
  </si>
  <si>
    <t>https://econweb.ucsd.edu/~miwhite/</t>
  </si>
  <si>
    <t>University of California, San Diego</t>
  </si>
  <si>
    <t xml:space="preserve">NO DOWNLOADABLE CV AVAILABLE. Personal website only lists published papers. </t>
  </si>
  <si>
    <t>Justin Wolfers</t>
  </si>
  <si>
    <t>https://www.nber.org/people/justin_wolfers?page=1&amp;perPage=50</t>
  </si>
  <si>
    <t>https://users.nber.org/~jwolfers/index.php</t>
  </si>
  <si>
    <t>CV and additional disclosure documents disclose being an advisor to the Social Progress Imperative, the Good Judgment Project, and the Congressional Budget Office. Wolfers additionally discloses paid speeches (mostly at universities). Disclosure document only discloses engagements between 2011 and 2014.</t>
  </si>
  <si>
    <t>Crystal Yang</t>
  </si>
  <si>
    <t>https://www.nber.org/people/crystal_yang?page=1&amp;perPage=50</t>
  </si>
  <si>
    <t>https://hls.harvard.edu/faculty/directory/11405/Yang</t>
  </si>
  <si>
    <t>CV discloses former (pre-PhD) employment at Wachtell, Lipton, Rosen &amp; Katz. There is no evidence of any continued work. CV discloses employment by various US Attorney's offices.</t>
  </si>
  <si>
    <t>David Yermack</t>
  </si>
  <si>
    <t>https://www.nber.org/people/david_yermack?page=1&amp;perPage=50</t>
  </si>
  <si>
    <t>https://pages.stern.nyu.edu/~dyermack/</t>
  </si>
  <si>
    <t>New York University: Stern</t>
  </si>
  <si>
    <t>CV discloses former legal and management consulting employment (pre-PhD) by Skadden, Arps, slate, Meagher and Flom, Bain and Co, Premier/USTravel, and JSA international. Google search results reveal that Yermack served as expert witnessd testimony in Chen-Oster v Goldman Sachs* (http://goldmangendercase.com/wp-content/uploads/2022/03/Goldman-Gender-Summary-judgment-order-20220317.pdf). It is not clear if this was done independently or through a firm.</t>
  </si>
  <si>
    <t>Jonathan Zinman</t>
  </si>
  <si>
    <t>https://www.nber.org/people/jonathan_zinman?page=1&amp;perPage=50</t>
  </si>
  <si>
    <t>https://sites.dartmouth.edu/jzinman/</t>
  </si>
  <si>
    <t>CV discloses various affiliations or advisor positions with JPAL, ideas42, Cinch Finanancial (aka Connect Financial) CashPath, CFPB, Global Economics Group/Market Platform Dyanmics et.</t>
  </si>
  <si>
    <t>Eric Zitzewitz</t>
  </si>
  <si>
    <t>https://www.nber.org/people/eric_zitzewitz?page=1&amp;perPage=50</t>
  </si>
  <si>
    <t>https://faculty-directory.dartmouth.edu/eric-w-zitzewitz</t>
  </si>
  <si>
    <t>CV discloses former (pre-PhD) employment by McKinsey and Co. There is no evidence of any continued work for McKinsey. CV discloses former affiliation with Google (2008). CV discloses congressional testimony.</t>
  </si>
  <si>
    <t>CV does NOT disclose any kind of consulting. However, Google search results reaveal extensive expert testimony provided in tobacco litigation.</t>
  </si>
  <si>
    <t xml:space="preserve">CV discloses consulting for Cornerstone Research. Cornerstone Research identifies participation or consultation on several cases: Meta*/Kustomer; Merger T-Mobile/Sprint* Merger; US-Canada Softwood* Lumber Dispute;  Alleged Price Discrimination and Unfair Competition among Automobile Dealerships (for automotive manufacturer*) case.  CV discloses various comments, contributions, testimony, and legal briefs. Includes: "Submission to DOJ-FTC Merger Guidelines RFI;" "Comments for the FTC's Multilateral Pharmaceutical Merger Task Force;" contributor to "Proving Antitrust Damages: Legal and Economic Issues" (American Bar Association, 2017); Amicus Curiae Brief of Economics and Professors in Support of Petitioner for Writ of Certiorari in Motorola Mobility LLC vs Au Optronics Corp. (US Supreme Court, Case No. 14-1122, 2015); Amicus Curiae Brief of Economists and Professors in Support of Appellant in Motorola Mobility LLC vs Au Optronics Corp (7th Circuit Court of Appeals, Case No. 09-cv-6610, 2014); Amicus Curiae Brief of Economists and Professors in Support of Appellant's Petition for Rehearing En Banc in Motorla Mobility LLC vs Au Optronics Corp. (7th Circuit Court of Appeals, Case No. 09-cv-6610, 2014); Amicus Curiae Brief of 118 Law, Economics and Business Professors and the AAI in Support of Petitioners in Federal Trade Commission v Watson Pharmaceuticals (US Supreme Court, Case No. 12-416, 2013). Google search reveals former affiliation with Analysis Group (not disclosed in CV) and co-publication with Analysis Group. https://www.analysisgroup.com/globalassets/content/insights/publishing/2013_seitz_asker_verticalpractices_cpi_antitrust_chronicle.pdf; https://www.businesswire.com/news/home/20140306005327/en/Analysis-Group-Welcomes-New-Affiliates-Announces-Staff-Promotions Google search also reveals working as an expert in Teradata Corp* v SAP SE </t>
  </si>
  <si>
    <t>CV discloses consulting for Compass Lexecon. Compass Lexecon website indicates Carlton's participation in dozens of cases. See https://www.compasslexecon.com/all-cases/?fwp_professionals=3691.</t>
  </si>
  <si>
    <t>CV discloses having participated in the 2003-04 Cornerstone conference on market manipulation. CV does NOT disclose consulting for Cornerstone Research (cases/testimony undisclosed on Cornerstone website). In 2006 testimony to the US Senate Judiciary Committee, Borenstein testifies under oath that seince 1994 he has "done no private consulting in the energy industry." (https://www.judiciary.senate.gov/imo/media/doc/Borenstein%20Testimony%20031406.pdf) (It is unclear if this is still true today). Google search results reveal consulting for Cornerstone.</t>
  </si>
  <si>
    <t>CV discloses consultations, expert witness testimony and reports at the case-level. Many cases are identified. CV does NOT disclose consulting for Cornerstone Research. CV discloses formerly consulting for MiCRA (1995-1997), Competition Economics (1998), Minesota Attorney General's Office (2001), Federal Trade Commission (2007-2008), and US DOJ (2008, 2010, 2013).</t>
  </si>
  <si>
    <t>CV discloses consulting for Analysis Group (1988-present) and NERA (1986-1988). Pindyck discloses a partial list of firms and years of consulting including: Dynamics Associates (1969-1977), New England Electric System (1977-1978, 1987-1988, 1993-1995), AT&amp;T (1978-1979), IBM (1983-1984), NERA (1986-1988), Analysis Group (1988-present), Mitsubishi Bank (1989), Nippon Steel Company (1990-1991), Microsoft (1992), Siemens (1992), Lotus Development Corporation (1993-1995), Compaq (1996-1996, 1999-2002), British Airways (1994-1999, 2007-present), Cadence Design Systems (1998-1999), Hasbro (1998-1999), MasterCard (1998-2003), Verizon (2003-2005), Medtronic (2011-2015), and Aeromexico (2015-2017). Analysis Group discloses selected cases including DOJ v MasterCard International* and Visa, the Archipelago/NYSE Merger, an instance of litigation invovling an unknown brand name prescription drug, GlaxoSmithKline* v IRS, the P&amp;O Princes Cruses/Carnival Corporation merger, US Airways v British Airways*, Virgin Atlantic v British Airways*, and a instance of antitrust litigation brought against a number of large vitman manufacturers*. Google search results reveal the same cases.</t>
  </si>
  <si>
    <t xml:space="preserve">CV does NOT disclose consulting for Analysis Group. Analysis Group does not list specific cases. CV discloses former employment by or consulting for Amazon, eBay, and Elbit. </t>
  </si>
  <si>
    <t>CV does NOT disclose consulting for Cornerstone Research. Cornerstone Research's website does not disclose specific cases. CV does disclose consulting for or affiliiation with Tango Card, and HowMutch.CV discloses former employment (pre-PhD) with FW Dodge. Google search results reveal former expert testimony before the Copyright Royalty Board (at least in 2004) (https://app.crb.gov/document/download/1972 and https://public-inspection.federalregister.gov/2019-01544.pdf?1549892722). Unclear if this was done independently or in consultation with a firm.</t>
  </si>
  <si>
    <t>CV does NOT disclose beign a partner at Bates White. Bates White's website lists selected cases including the DuPont*/Dow Chemical merger, DOJ challenge to the ElextroLux acquisition of General Electric's appliances division, cathode ray tube antitrust litigation, dynamic random access memory antitrust litigation, BHP Billiton/PotashCorp merger, among others (https://www.bateswhite.com/people-Michael-Whinston.html#Selected-Work).  Google search results reveal similar cases (eg. https://appliedantitrust.com/14_merger_litigation/cases_doj/electrolux/electrolux_ddc_exclusion_motion10_30_2015.pdf) and additional participation in dealer management systems antitrust litigation (https://casetext.com/case/in-re-dealer-mgmt-sys-antitrust-litig-5)</t>
  </si>
  <si>
    <t>CV has generic disclosed of having "been engaged, including as consultant or expert, in matters involving financial, and governance analysis of legal rules and contractual arrangements, as well as ownerships structures, governance provisions and corporate transactions and reorganizations, including at companies that are widely held, controlled, pyramidal, dua-class, or private. Clients have included US and foreign law firms and business associations and the government of Israel. Served as a member of the Board of Directors of MMC Norilsk Nickel." CV does NOT disclose consulting for Analysis Group. Analysis Group's website does not disclose specific cases. Google search results do not return any results for expert testimony (in the "first-three-pages" methodology) likely because of Bebchuk's considerable controversies.</t>
  </si>
  <si>
    <t>CV discloses former (immediately post-PhD) employment by Analysis Group (2002-2004). There is no evidence of any consultation work for Analysis Group since then.</t>
  </si>
  <si>
    <t>CV discloses consulting for Analysis Group. CV discloses select cases including Black &amp; Decker v United States*, Wells Fargo v United States*, Apple v Qualcomm*, and Tribune Media Company v Commission of Internal Revenue*. Analysis Group website lists selected cases (Apple v Qualcomm and Wells Fargo v United States). Google search results reveal similar cases. Google search results reveal Hart's affiliation with Prysm Group (https://www.forbes.com/sites/michaeldelcastillo/2018/08/01/nobel-prize-winner-joins-blockchain-startup-to-fix-smart-contracts/?sh=1b1ed0a07cc7) . CV does NOT disclose this arrangement.</t>
  </si>
  <si>
    <t>CV discloses employment by Amazon. Google search results reveal that Hastings is a consultant for Competition Economics LLC (http://www.competitioneconomics.com/professionals/academic-affiliates/)&gt; CV does NOT disclose this.</t>
  </si>
  <si>
    <t>CV discloses consuling for Compass Lexecon (2014-2017) and Cornerstone Research (2018-2019, 2021-present). CV discloses employment by the FTC (2020-2021) and DOJ Antitrust Division (2017). Neither CV, Cornerstone, nor Compass Lexecon disclose cases. Google search results reveal the same</t>
  </si>
  <si>
    <t>CV discloses consulting for Microsoft Research (2008-2018). CV discloses consulting for Microsoft Coporation (2007-2016). CV discloses being a board director for Lending Club (2018-present), Expedia (2015-present), Ripple (2014-present), Rover (2016-present), Turo (2019-present) and Innovations for Poverty Action (2019-present). Google search results reveal being an expert for Keystone.ai https://www.keystone.ai/. CV does NOT disclose consulting for Keystone.ai.  Google search results reveal being an expert in Epic Games* vs Apple. This is NOT disclosed on CV. Google search results reveal being an expert in United States* vs AT&amp;T. This is NOT disclosed on CV. Modified Google search results reveal being an expert in FTC* vs 1-800 Contacts. This is NOT disclosed on CV. modified search: susan athey expert witness -Apple</t>
  </si>
  <si>
    <t>CV discloses former consulting activity for the Brattle Group (2013-2015), the FTC (2010-2010), the Bureau of Labor Statistics (2004-2005), Economists Advocate (2000-2000), and AG Economics (1995-1996), among others. CV discloses being a consulting researcher with Microsoft Research. modified search: scott stern expert witness economics</t>
  </si>
  <si>
    <t>nber_web_disclosure</t>
  </si>
  <si>
    <t>nber_web_disclosure_notes</t>
  </si>
  <si>
    <t xml:space="preserve">At least one paper discloses being a paid researcher for Microsoft Research. </t>
  </si>
  <si>
    <t>At least one paper discloses being a paid researchers/consultant for Microsoft Research/Corporation. At least one paper discloses being a board member of multiple companies. At least one paper discloses being an advisor to X/Seed capital and NYCA partners. One paper discloses being a consultant with Keystone.</t>
  </si>
  <si>
    <t>At least one paper discloses being a paid researcher/consultant with eBay.</t>
  </si>
  <si>
    <t>At least one paper discloses previous funding from the German Marshall fund. No papers disclose consulting for Compass Lexecon</t>
  </si>
  <si>
    <t>At least one paper discloses being a member of the California Air Resources Board Market Simulations Group. At least one paper discloses having received funding from the Energy Foundation. No papers disclose consulting for Cornerstone.</t>
  </si>
  <si>
    <t>At least one paper discloses being a co-founder of Cognomos.</t>
  </si>
  <si>
    <t>At least one paper discloses being an expert witness adverse to Microsoft. At least one paper discloses serving as DAAG DOJ. No papers disclose consulting for Compass Lexecon.</t>
  </si>
  <si>
    <t>At least one paper negatively discloses Chevalier having no material relationship/conflict of interest with companies mentioned in the research. No paper positively identifies material relationships. No paper discloses consulting for Analysis Group.</t>
  </si>
  <si>
    <t>No papers disclose Doraszelski's consulting affiliations</t>
  </si>
  <si>
    <t>No papers disclose consulting Dube's consulting engagements. No papers disclose consulting for Charles River Associates or Compass Lexecon.</t>
  </si>
  <si>
    <t>CV discloses freelance consulting for Amnon Neubach, Israeli economic minister (1996-1997). CV discloses being an advisor to NunaHealth.</t>
  </si>
  <si>
    <t>At least one paper discloses being an advisor to NunaHealth.</t>
  </si>
  <si>
    <t>At least one paper discloses sources of funding. No papers disclose consulting for Analysis Group or Bates White.</t>
  </si>
  <si>
    <t>At least one paper discloses that the Toulouse Network of Information Technology is itself funded by Microsoft. No papers disclose consulting for Analysis Group, Bates White, or Cornerstone.</t>
  </si>
  <si>
    <t>At least one paper discloses consulting for Compass Lexecon. At least one paper discloses consutling for Cornerstone Research</t>
  </si>
  <si>
    <t>At least one paper discloses serving as an expert witness to the FTC on the Comcast/TimeWarner merger. No papers disclose consulting for Compass Lexecon.</t>
  </si>
  <si>
    <t>No papers disclose consulting for Cornerstone Research.</t>
  </si>
  <si>
    <t>No papers disclose consulting for Cornerstone Research. No papers disclose consulting for Analysis Group</t>
  </si>
  <si>
    <t>No papers disclose consulting for Compass Lexecon.</t>
  </si>
  <si>
    <t>Bronwyn H. Hall</t>
  </si>
  <si>
    <t>At least one paper discloses having a financial interest in Picwell. No papers disclose consulting for Cornerstone Research or Bates White.</t>
  </si>
  <si>
    <t>No papers disclose consulting for Competition Economics.</t>
  </si>
  <si>
    <t>No papers disclose consulting for Berkeley Research Group</t>
  </si>
  <si>
    <t>At least one paper negatively discloses Ho having no material or financial relationship/conflicts of interest.</t>
  </si>
  <si>
    <t>Thomas J. Holmes</t>
  </si>
  <si>
    <t>At leats one paper discloses consulting for the Minneapolis Fed</t>
  </si>
  <si>
    <t>At least one paper discloses that Hortacsu "has done consulting work in the retail industry, without relation to this research project"</t>
  </si>
  <si>
    <t>No papers disclose consulting for Charles River Associates.</t>
  </si>
  <si>
    <t>At least one paper discloses Jin's employment by/consulting for an anonymous e-commerce firm. At least one appear discloses that Jin has a financial stake greater than $10,000 in one of the firms that appears in a sample. .</t>
  </si>
  <si>
    <t>At least one paper discloses Joskow being on Exelon's Board of Directors.</t>
  </si>
  <si>
    <t>CV discloses government witness expert testimony. CV discloses being on the board of directors of Exelon.</t>
  </si>
  <si>
    <t>At least one paper discloses Knittel having served as a consultant to Delta Airlines. At least one paper negatively acknowledges that Knittel has no material financial interest in the research enclosed. No papers disclose consulting for Bates White.</t>
  </si>
  <si>
    <t>At least one paper discloses Larsen's affiliation with eBay and the research involved.</t>
  </si>
  <si>
    <t>No papers disclose consulting for Bates White.</t>
  </si>
  <si>
    <t>At least one paper discloses being an economic expert for the AMC pneumoccocal pilot described in those papers. At least one paper discloses Levin's consulting for firms bidding in radio spectrum auctions as well as advising the FCC on the design of the broadcast spectrum incentive auction.</t>
  </si>
  <si>
    <t>At least one paper generically discloses engaging in consulting. No papers disclose consulting for Charles River Associates.</t>
  </si>
  <si>
    <t>At least one paper negatively discloses not having a consulting engagement with a telecommunications firm that provided data. No papers disclose consulting for Cornerstone Research.</t>
  </si>
  <si>
    <t>No papers disclose any consulting relationships.</t>
  </si>
  <si>
    <t>At least one paper discloses Pathak being a co-founder of Avela education. At least one paper discloses Pathak being on the scientific advisory board of the Institute for Innocation in Public School Choice.</t>
  </si>
  <si>
    <t>At least one paper discloses that the authors have no material or financial interests related to the research enclosed. No papers disclose consulting for Analysis Group.</t>
  </si>
  <si>
    <t xml:space="preserve">No papers disclose consulting for Cornerstone Research. </t>
  </si>
  <si>
    <t>NO DOWNLOADABLE CV AVAILABLE. Personal website does NOT disclose consulting for Cornerstone Research. Cornerstone Reseach's website discloses selected cases including class action law suits in the matter of International Air Transporataion Surchage Anti Trust Litigation against Virgina Atlantic and British Airways* and a class action suit broght against an unnamed window manufacturer*. Cornerstone's website also acknowledges Reiss' expert testimony relating to the Master Settlement Agreement in the tobacco industry. Google search results reveal a press release when Reiss joined Cornerstone (https://www.globenewswire.com/news-release/2014/12/11/690369/30044/en/Cornerstone-Research-Adds-Economics-Experts-in-Antitrust-Product-Liability-and-Labor.html) That release suggests that Reiss had formerly worked as an expert witness but does not disclose which cases or which firms this might have been done in association with.</t>
  </si>
  <si>
    <t>No papers disclose consulting engagements</t>
  </si>
  <si>
    <t>No papers disclose affiliate relationships.</t>
  </si>
  <si>
    <t>At least one paper discloses having been a paid researcher at Microsoft Researcher. At least one paper discloses consulting for FutureofCapitalism LLC. At least one paper discloses having been a consultant to an unnamed digital news startup.</t>
  </si>
  <si>
    <t>Alan T. Sorensen</t>
  </si>
  <si>
    <t>At least one paper discloses having been a paid consultant for the American Medical Association and having received financial support for work related to the proposed merger between Aetna/CVS. At least one paper discloses being on the scientific advisory committee for the Health Care Cost Institute.</t>
  </si>
  <si>
    <t>At least one paper discloses generically consulting or teaching about innovation policy and the Startup Cartography Project, "typically at events organized by government agencies or other institutions involved in the policy process."</t>
  </si>
  <si>
    <t>At least one paper states not having any 'material or relevant financial interest to disclosure [sic]'. No papers disclose consulting for Compass Lexecon. No papers disclose consulting for Cornerstone Research.</t>
  </si>
  <si>
    <t>At leaste one paper discloses that 'Syverson was paid to discuss issues unrelated to the content of this paper with managers of a firm having operations in the audit industry.</t>
  </si>
  <si>
    <t>At least one paper discloses having been employed/paid by eBay. No papers disclose consulting for Analysis Group.</t>
  </si>
  <si>
    <t>At least one paper discloses having been hosted by Microsoft Research while writing.</t>
  </si>
  <si>
    <t>At least one paper discloses having been a consultant to the European Commission. At least one paper discloses having been a consultant to Pandora. No papers disclose having been a consultant for Cornerstone Research.</t>
  </si>
  <si>
    <t>At least one paper discloses being a partner at Bates White.</t>
  </si>
  <si>
    <t>At least one paper negatively discloses having "no financial interests related to this research". No papers disclose consulting for Compass Lexecon</t>
  </si>
  <si>
    <t>No papers disclose consutling with Ashenfelter &amp; Ashmore.</t>
  </si>
  <si>
    <t>No papers disclose consulting for Analysis Group.</t>
  </si>
  <si>
    <t>At least one paper negatively discloses that "neither author has a conflict of interest with respect to the research reported here."</t>
  </si>
  <si>
    <t>At least one paper discloses that Donohue has formerly been an expert witness in gun regulation litigation. No papers disclose consulting for Cornerstone Research.</t>
  </si>
  <si>
    <t>No papers disclose consulting for Ashenfelter &amp; Ashmore.</t>
  </si>
  <si>
    <t>At least one paper discloses that Glaeser has "received speaking fees from organizations that organize members that invest in real estate markets, including the National Association of Real Estate Investment Managers and the Pension Real Estate Association."</t>
  </si>
  <si>
    <t>At least one paper discloses that "Hart served as a testifying expert and Borek provided research support on behalf of the United States in WFC Holdings Corporation v. United States of America Civil Action No. 07-03320 (USDC D. Minn.) and Black &amp; Decker Corp. v. United States Civill Action No. 02-2070 (USDC D. Md.)"</t>
  </si>
  <si>
    <t>At least one paper discloses that Kaplow "occasonally consults on antritrust cases".</t>
  </si>
  <si>
    <t>At least one paper discloses consulting for Cornerstone Research. At least one paper discloses that Kaplow has received consulting/speaking fees from at least AHIP, United HealthCare, Vhi Healthcare, Sutter Health, California State Compensation Insurance Fund and Aon Hewitt.</t>
  </si>
  <si>
    <t>No papers disclose consulting for Analysis Group. No papers disclose consulting for Cornerstone Research.</t>
  </si>
  <si>
    <t>At least one paper discloses that the authors have no material or financial interests related to the research enclosed.</t>
  </si>
  <si>
    <t>At least one paper discloses having receiped data and funding from Gallup due to a prior consulting relationship. At least one papre discloses being paid to write op-eds for Bloomberg.</t>
  </si>
  <si>
    <t>consults_at_all</t>
  </si>
  <si>
    <t xml:space="preserve">CV does NOT disclose affiliation with Vega Economics. Google search results reveal Doraszelski's name in an undated promotional pamphlet (https://vegaeconomics.com/webfiles/Network%20Booklet.pdf). Doraszelski no longer appears in Vega's directory of experts. </t>
  </si>
  <si>
    <t>CV discloses employment/consulting for Amazon and Cornerstone Research. However, Zettelmeyer does not appear on Cornerstone's website. Specific cases are not disclosed. CV discloses former (pre-PhD) employment by McKinsey and Co.</t>
  </si>
  <si>
    <t>dicloses_cv_nber</t>
  </si>
  <si>
    <t>nber_status</t>
  </si>
  <si>
    <t>Research Associate</t>
  </si>
  <si>
    <t>Faculty Research Fellow</t>
  </si>
  <si>
    <t>Affiliate (on leave)</t>
  </si>
  <si>
    <t>INDUSTRIAL ORGANIZATION (74) RESEARCH ASSOCIATES</t>
  </si>
  <si>
    <t>INDUSTRIAL ORGANIZATION (30) FACULTY RESEARCH FELLOWS</t>
  </si>
  <si>
    <t>LAW AND ECONOMICS (5) FACULTY RESEARCH FELLOWS</t>
  </si>
  <si>
    <t>LAW AND ECONOMICS (39) RESEARCH ASSOCIATES</t>
  </si>
  <si>
    <t>firm_website_or_cv_nber</t>
  </si>
  <si>
    <t>appears_on_firm_website</t>
  </si>
  <si>
    <t>RESEARCH ASSOCIATES (113) IO &amp; LAW AND ECONOMICS</t>
  </si>
  <si>
    <t>FACULTY RESEARCH FELLOWS (35) IO &amp; LAW AND ECONOMICS</t>
  </si>
  <si>
    <t>https://www.nber.org/people/viral_acharya?page=1&amp;perPage=50</t>
  </si>
  <si>
    <t>Viral V. Acharya</t>
  </si>
  <si>
    <t>Corporate Finance</t>
  </si>
  <si>
    <t>https://pages.stern.nyu.edu/~sternfin/vacharya/public_html/~vacharya.htm</t>
  </si>
  <si>
    <t>Manuel Adelino</t>
  </si>
  <si>
    <t>https://www.nber.org/people/manuel_adelino?page=1&amp;perPage=50</t>
  </si>
  <si>
    <t>https://sites.google.com/view/manueladelino/</t>
  </si>
  <si>
    <t>Duke University: Fuqua</t>
  </si>
  <si>
    <t>Kenneth R. Ahern</t>
  </si>
  <si>
    <t>https://www.nber.org/people/kenneth_ahern?page=1&amp;perPage=50</t>
  </si>
  <si>
    <t>http://faculty.marshall.usc.edu/Kenneth-Ahern/</t>
  </si>
  <si>
    <t>University of Southern California</t>
  </si>
  <si>
    <t>https://www.nber.org/people/heitor_almeida?page=1&amp;perPage=50</t>
  </si>
  <si>
    <t>Heitor Almeida</t>
  </si>
  <si>
    <t>https://giesbusiness.illinois.edu/profile/heitor-almeida</t>
  </si>
  <si>
    <t>https://www.nber.org/people/paul_asquith?page=1&amp;perPage=50</t>
  </si>
  <si>
    <t>https://mitsloan.mit.edu/faculty/directory/paul-asquith</t>
  </si>
  <si>
    <t>Paul Asquith</t>
  </si>
  <si>
    <t>Malcolm Baker</t>
  </si>
  <si>
    <t>https://www.nber.org/people/malcolm_baker?page=1&amp;perPage=50</t>
  </si>
  <si>
    <t>https://www.hbs.edu/faculty/Pages/profile.aspx?facId=10639</t>
  </si>
  <si>
    <t>Juliane Begenau</t>
  </si>
  <si>
    <t>https://www.nber.org/people/juliane_begenau?page=1&amp;perPage=50</t>
  </si>
  <si>
    <t>https://begenau.people.stanford.edu/</t>
  </si>
  <si>
    <t>Itzhak Ben-David</t>
  </si>
  <si>
    <t>https://www.nber.org/people/itzhak_bendavid?page=1&amp;perPage=50</t>
  </si>
  <si>
    <t>https://u.osu.edu/ben-david.1/</t>
  </si>
  <si>
    <t>Ohio State University: Fisher</t>
  </si>
  <si>
    <t>Efraim Benmelech</t>
  </si>
  <si>
    <t>https://www.nber.org/people/efraim_benmelech?page=1&amp;perPage=50</t>
  </si>
  <si>
    <t>https://www.nber.org/people/shai_bernstein?page=1&amp;perPage=50</t>
  </si>
  <si>
    <t>Shai Bernstein</t>
  </si>
  <si>
    <t>Marianne Bertrand</t>
  </si>
  <si>
    <t>https://www.nber.org/people/marianne_bertrand?page=1&amp;perPage=50</t>
  </si>
  <si>
    <t>https://faculty.chicagobooth.edu/marianne-bertrand</t>
  </si>
  <si>
    <t>Patrick Bolton</t>
  </si>
  <si>
    <t>https://www.nber.org/people/patrick_bolton?page=1&amp;perPage=50</t>
  </si>
  <si>
    <t>https://www0.gsb.columbia.edu/faculty/pbolton/</t>
  </si>
  <si>
    <t>Alon Brav</t>
  </si>
  <si>
    <t>https://www.nber.org/people/alon_brav?page=1&amp;perPage=50</t>
  </si>
  <si>
    <t>https://www.fuqua.duke.edu/faculty/alon-brav</t>
  </si>
  <si>
    <t>Emily Breza</t>
  </si>
  <si>
    <t>https://www.nber.org/people/emily_breza?page=1&amp;perPage=50</t>
  </si>
  <si>
    <t>https://sites.google.com/view/ebreza/home</t>
  </si>
  <si>
    <t>https://www.nber.org/people/murillo_campello?page=1&amp;perPage=50</t>
  </si>
  <si>
    <t>Murillo Campello</t>
  </si>
  <si>
    <t>https://www.johnson.cornell.edu/faculty-research/faculty/mnc35/</t>
  </si>
  <si>
    <t>https://www.nber.org/people/bruce_carlin?page=1&amp;perPage=50</t>
  </si>
  <si>
    <t>Bruce I. Carlin</t>
  </si>
  <si>
    <t>https://business.rice.edu/person/bruce-carlin</t>
  </si>
  <si>
    <t>Emanuele Colonnelli</t>
  </si>
  <si>
    <t>https://www.nber.org/people/emanuele_colonnelli?page=1&amp;perPage=50</t>
  </si>
  <si>
    <t>http://emanuelecolonnelli.com/</t>
  </si>
  <si>
    <t>Florencio Lopez-de-Silanes</t>
  </si>
  <si>
    <t>https://www.nber.org/people/florencio_lopezdesilanes?page=1&amp;perPage=50</t>
  </si>
  <si>
    <t>https://www.skema.edu/faculty-and-research/professor-details?_id=107</t>
  </si>
  <si>
    <t>Skema Business School</t>
  </si>
  <si>
    <t>Anthony A. DeFusco</t>
  </si>
  <si>
    <t>https://www.nber.org/people/anthony_defusco?page=1&amp;perPage=50</t>
  </si>
  <si>
    <t>https://anthonydefusco.com/</t>
  </si>
  <si>
    <t>Peter M. DeMarzo</t>
  </si>
  <si>
    <t>https://www.nber.org/people/peter_demarzo?page=1&amp;perPage=50</t>
  </si>
  <si>
    <t>https://www.gsb.stanford.edu/faculty-research/faculty/peter-m-demarzo</t>
  </si>
  <si>
    <t>Mihir A. Desai</t>
  </si>
  <si>
    <t>https://www.nber.org/people/mihir_desai?page=1&amp;perPage=50</t>
  </si>
  <si>
    <t>https://www.hbs.edu/faculty/Pages/profile.aspx?facId=6585</t>
  </si>
  <si>
    <t>https://www.nber.org/people/marco_dimaggio?page=1&amp;perPage=50</t>
  </si>
  <si>
    <t>Marco Di Maggio</t>
  </si>
  <si>
    <t>https://www.hbs.edu/faculty/Pages/profile.aspx?facId=697248</t>
  </si>
  <si>
    <t>Douglas W. Diamond</t>
  </si>
  <si>
    <t>https://www.nber.org/people/douglas_diamond?page=1&amp;perPage=50</t>
  </si>
  <si>
    <t>https://www.chicagobooth.edu/faculty/directory/d/douglas-w-diamond</t>
  </si>
  <si>
    <t>https://www.nber.org/people/mark_egan?page=1&amp;perPage=50</t>
  </si>
  <si>
    <t>Mark L. Egan</t>
  </si>
  <si>
    <t>https://sites.google.com/view/mark-egan</t>
  </si>
  <si>
    <t>Andrea L. Eisfeldt</t>
  </si>
  <si>
    <t>https://www.nber.org/people/andrea_eisfeldt?page=1&amp;perPage=50</t>
  </si>
  <si>
    <t>https://sites.google.com/site/andrealeisfeldt/</t>
  </si>
  <si>
    <t>Isil Erel</t>
  </si>
  <si>
    <t>https://www.nber.org/people/isil_erel?page=1&amp;perPage=50</t>
  </si>
  <si>
    <t>https://u.osu.edu/erel-koksal.1/</t>
  </si>
  <si>
    <t>Mara Faccio</t>
  </si>
  <si>
    <t>https://www.nber.org/people/mara_faccio?page=1&amp;perPage=50</t>
  </si>
  <si>
    <t>https://www.krannert.purdue.edu/faculty/mfaccio/home.asp</t>
  </si>
  <si>
    <t>Perdue University: Krannert</t>
  </si>
  <si>
    <t>Raymond Fisman</t>
  </si>
  <si>
    <t>https://www.nber.org/people/raymond_fisman?page=1&amp;perPage=50</t>
  </si>
  <si>
    <t>https://sites.bu.edu/fisman/</t>
  </si>
  <si>
    <t>Boston University</t>
  </si>
  <si>
    <t>C. Fritz Foley</t>
  </si>
  <si>
    <t>https://www.nber.org/people/fritz_foley?page=1&amp;perPage=50</t>
  </si>
  <si>
    <t>https://www.hbs.edu/faculty/Pages/profile.aspx?facId=10647</t>
  </si>
  <si>
    <t>Kenneth A. Froot</t>
  </si>
  <si>
    <t>https://www.nber.org/people/kenneth_froot?page=1&amp;perPage=50</t>
  </si>
  <si>
    <t>https://scholar.harvard.edu/kenfroot</t>
  </si>
  <si>
    <t>Carola Frydman</t>
  </si>
  <si>
    <t>https://www.nber.org/people/carola_frydman?page=1&amp;perPage=50</t>
  </si>
  <si>
    <t>https://www.kellogg.northwestern.edu/faculty/directory/frydman_carola.aspx</t>
  </si>
  <si>
    <t>Xavier Gabaix</t>
  </si>
  <si>
    <t>https://scholar.harvard.edu/xgabaix</t>
  </si>
  <si>
    <t>https://www.nber.org/people/xavier_gabaix?page=1&amp;perPage=50</t>
  </si>
  <si>
    <t>Erik P. Gilje</t>
  </si>
  <si>
    <t>https://www.nber.org/people/erik_gilje?page=1&amp;perPage=50</t>
  </si>
  <si>
    <t>https://fnce.wharton.upenn.edu/profile/gilje/#research</t>
  </si>
  <si>
    <t>https://www.nber.org/people/xavier_giroud?page=1&amp;perPage=50</t>
  </si>
  <si>
    <t>Xavier Giroud</t>
  </si>
  <si>
    <t>http://www.columbia.edu/~xg2285/</t>
  </si>
  <si>
    <t>Paul Goldsmith-Pinkham</t>
  </si>
  <si>
    <t>https://www.nber.org/people/paul_goldsmithpinkham?page=1&amp;perPage=50</t>
  </si>
  <si>
    <t>https://paulgp.github.io/</t>
  </si>
  <si>
    <t>Itay Goldstein</t>
  </si>
  <si>
    <t>https://www.nber.org/people/itay_goldstein?page=1&amp;perPage=50</t>
  </si>
  <si>
    <t>https://finance.wharton.upenn.edu/~itayg/</t>
  </si>
  <si>
    <t>Paul Gompers</t>
  </si>
  <si>
    <t>https://www.nber.org/people/paul_gompers?page=1&amp;perPage=50</t>
  </si>
  <si>
    <t>https://www.hbs.edu/faculty/Pages/profile.aspx?facId=6463&amp;view=awards</t>
  </si>
  <si>
    <t>Francisco Perez-Gonzalez</t>
  </si>
  <si>
    <t>https://www.nber.org/people/francisco_perez-gonzalez?page=1&amp;perPage=50</t>
  </si>
  <si>
    <t>https://facultad.itam.mx/en/facultad/18074-francisco-perez-gonzalez</t>
  </si>
  <si>
    <t>Instituto Tecnológico Autónomo de México</t>
  </si>
  <si>
    <t>Gary B. Gorton</t>
  </si>
  <si>
    <t>https://www.nber.org/people/gary_gorton?page=1&amp;perPage=50</t>
  </si>
  <si>
    <t>https://faculty.som.yale.edu/garygorton/</t>
  </si>
  <si>
    <t>John Graham</t>
  </si>
  <si>
    <t>https://www.nber.org/people/john_graham?page=1&amp;perPage=50</t>
  </si>
  <si>
    <t>https://faculty.fuqua.duke.edu/~jgraham/</t>
  </si>
  <si>
    <t>Robin Greenwood</t>
  </si>
  <si>
    <t>https://www.nber.org/people/robin_greenwood?page=1&amp;perPage=50</t>
  </si>
  <si>
    <t>https://www.hbs.edu/faculty/Pages/profile.aspx?facId=136446</t>
  </si>
  <si>
    <t>Samuel Hanson</t>
  </si>
  <si>
    <t>https://www.nber.org/people/samuel_hanson?page=1&amp;perPage=50</t>
  </si>
  <si>
    <t>https://www.hbs.edu/faculty/Pages/profile.aspx?facId=333598</t>
  </si>
  <si>
    <t>Zhiguo He</t>
  </si>
  <si>
    <t>https://www.nber.org/people/zhiguo_he?page=1&amp;perPage=50</t>
  </si>
  <si>
    <t>https://voices.uchicago.edu/zhiguohe/</t>
  </si>
  <si>
    <t>David Hirshleifer</t>
  </si>
  <si>
    <t>https://sites.uci.edu/dhirshle/</t>
  </si>
  <si>
    <t>https://www.nber.org/people/david_hirshleifer?page=1&amp;perPage=50</t>
  </si>
  <si>
    <t>Yael Hochberg</t>
  </si>
  <si>
    <t>https://www.nber.org/people/yael_hochberg?page=1&amp;perPage=50</t>
  </si>
  <si>
    <t>http://yael-hochberg.com/</t>
  </si>
  <si>
    <t>Rice University: Jones</t>
  </si>
  <si>
    <t>Bengt R. Holmstrom</t>
  </si>
  <si>
    <t>https://www.nber.org/people/bengt_holmstrom?page=1&amp;perPage=50</t>
  </si>
  <si>
    <t>http://economics.mit.edu/faculty/bengt</t>
  </si>
  <si>
    <t>Takeo Hoshi</t>
  </si>
  <si>
    <t>https://www.nber.org/people/takeo_hoshi?page=1&amp;perPage=50</t>
  </si>
  <si>
    <t>http://www.e.u-tokyo.ac.jp/fservice/faculty/hoshi/hoshi-e/hoshi01-e.html</t>
  </si>
  <si>
    <t>University of Tokyo</t>
  </si>
  <si>
    <t>R. Glenn Hubbard</t>
  </si>
  <si>
    <t>https://www.nber.org/people/glenn_hubbard?page=1&amp;perPage=50</t>
  </si>
  <si>
    <t>https://www0.gsb.columbia.edu/faculty/ghubbard/</t>
  </si>
  <si>
    <t>Victoria Ivashina</t>
  </si>
  <si>
    <t>https://www.nber.org/people/victoria_ivashina?page=1&amp;perPage=50</t>
  </si>
  <si>
    <t>http://vivashina.com/</t>
  </si>
  <si>
    <t>Michael C. Jensen</t>
  </si>
  <si>
    <t>https://www.nber.org/people/michael_jensen?page=1&amp;perPage=50</t>
  </si>
  <si>
    <t>https://www.hbs.edu/faculty/Pages/profile.aspx?facId=6484</t>
  </si>
  <si>
    <t>Simon Johnson</t>
  </si>
  <si>
    <t>https://www.nber.org/people/simon_johnson?page=1&amp;perPage=50</t>
  </si>
  <si>
    <t>https://mitsloan.mit.edu/faculty/directory/simon-johnson</t>
  </si>
  <si>
    <t>Edward J. Kane</t>
  </si>
  <si>
    <t>https://www.nber.org/people/edward_kane?page=1&amp;perPage=50</t>
  </si>
  <si>
    <t>https://sites.google.com/bc.edu/edward-j-kane/home</t>
  </si>
  <si>
    <t>Steven N. Kaplan</t>
  </si>
  <si>
    <t>https://www.nber.org/people/steven_kaplan?page=1&amp;perPage=50</t>
  </si>
  <si>
    <t>https://faculty.chicagobooth.edu/steven-kaplan</t>
  </si>
  <si>
    <t>Anil K Kashyap</t>
  </si>
  <si>
    <t>https://www.nber.org/people/anil_kashyap?page=1&amp;perPage=50</t>
  </si>
  <si>
    <t>https://faculty.chicagobooth.edu/anil-kashyap</t>
  </si>
  <si>
    <t>Elisabeth Kempf</t>
  </si>
  <si>
    <t>https://www.nber.org/people/elisabeth_kempf?page=1&amp;perPage=50</t>
  </si>
  <si>
    <t>https://sites.google.com/site/elikempf/</t>
  </si>
  <si>
    <t>Asim Ijaz Khwaja</t>
  </si>
  <si>
    <t>https://www.nber.org/people/asim_khwaja?page=1&amp;perPage=50</t>
  </si>
  <si>
    <t>https://www.hks.harvard.edu/faculty/asim-khwaja</t>
  </si>
  <si>
    <t>Harvard University: Kennedy</t>
  </si>
  <si>
    <t>Randall S. Kroszner</t>
  </si>
  <si>
    <t>https://www.nber.org/people/randall_kroszner?page=1&amp;perPage=50</t>
  </si>
  <si>
    <t>https://faculty.chicagobooth.edu/randall.kroszner/</t>
  </si>
  <si>
    <t>Theresa Kuchler</t>
  </si>
  <si>
    <t>https://www.nber.org/people/theresa_kuchler?page=1&amp;perPage=50</t>
  </si>
  <si>
    <t>https://pages.stern.nyu.edu/~tkuchler/</t>
  </si>
  <si>
    <t>Rafael La Porta</t>
  </si>
  <si>
    <t>https://www.nber.org/people/rafael_laporta?page=1&amp;perPage=50</t>
  </si>
  <si>
    <t>https://vivo.brown.edu/display/rlaporta</t>
  </si>
  <si>
    <t>Brown University</t>
  </si>
  <si>
    <t>https://www.nber.org/people/mark_leary?page=1&amp;perPage=50</t>
  </si>
  <si>
    <t>Mark T. Leary</t>
  </si>
  <si>
    <t>http://apps.olin.wustl.edu/faculty/leary/Index.htm</t>
  </si>
  <si>
    <t>Josh Lerner</t>
  </si>
  <si>
    <t>https://www.nber.org/people/josh_lerner?page=1&amp;perPage=50</t>
  </si>
  <si>
    <t>https://www.hbs.edu/faculty/Pages/profile.aspx?facId=9961</t>
  </si>
  <si>
    <t>https://www.nber.org/people/christian_leuz?page=1&amp;perPage=50</t>
  </si>
  <si>
    <t>Christian Leuz</t>
  </si>
  <si>
    <t>https://www.chicagobooth.edu/faculty/directory/l/christian-leuz</t>
  </si>
  <si>
    <t>https://www.nber.org/people/song_ma?page=1&amp;perPage=50</t>
  </si>
  <si>
    <t>Song Ma</t>
  </si>
  <si>
    <t>https://songma.github.io/</t>
  </si>
  <si>
    <t>Yueran Ma</t>
  </si>
  <si>
    <t>https://www.nber.org/people/yueran_ma?page=1&amp;perPage=50</t>
  </si>
  <si>
    <t>https://voices.uchicago.edu/yueranma/</t>
  </si>
  <si>
    <t>https://www.nber.org/people/ulrike_malmendier?page=1&amp;perPage=50</t>
  </si>
  <si>
    <t>https://eml.berkeley.edu/~ulrike/index.html</t>
  </si>
  <si>
    <t>Ulrike Malmendier</t>
  </si>
  <si>
    <t>https://www.nber.org/people/david_matsa?page=1&amp;perPage=50</t>
  </si>
  <si>
    <t>David A. Matsa</t>
  </si>
  <si>
    <t>https://www.kellogg.northwestern.edu/faculty/matsa/htm/date.htm</t>
  </si>
  <si>
    <t>Gregor Matvos</t>
  </si>
  <si>
    <t>https://www.nber.org/people/gregor_matvos?page=1&amp;perPage=50</t>
  </si>
  <si>
    <t>https://sites.google.com/site/gmatvos/</t>
  </si>
  <si>
    <t>Robert L. McDonald</t>
  </si>
  <si>
    <t>https://www.nber.org/people/robert_mcdonald?page=1&amp;perPage=50</t>
  </si>
  <si>
    <t>https://www.kellogg.northwestern.edu/faculty/directory/mcdonald_robert.aspx</t>
  </si>
  <si>
    <t>Andrew Metrick</t>
  </si>
  <si>
    <t>https://faculty.som.yale.edu/andrewmetrick/</t>
  </si>
  <si>
    <t>https://www.nber.org/people/andrew_metrick?page=1&amp;perPage=50</t>
  </si>
  <si>
    <t>Atif R. Mian</t>
  </si>
  <si>
    <t>https://www.nber.org/people/atif_mian?page=1&amp;perPage=50</t>
  </si>
  <si>
    <t>https://scholar.princeton.edu/atif#</t>
  </si>
  <si>
    <t>Randall Morck</t>
  </si>
  <si>
    <t>https://www.nber.org/people/randall_morck?page=1&amp;perPage=50</t>
  </si>
  <si>
    <t>https://apps.ualberta.ca/directory/person/rmorck</t>
  </si>
  <si>
    <t>University of Alberta</t>
  </si>
  <si>
    <t>Adair Morse</t>
  </si>
  <si>
    <t>https://www.nber.org/people/adair_morse?page=1&amp;perPage=50</t>
  </si>
  <si>
    <t>https://sites.google.com/berkeley.edu/adair-morse/</t>
  </si>
  <si>
    <t>Affiliate (On leave)</t>
  </si>
  <si>
    <t>Holger Mueller</t>
  </si>
  <si>
    <t>https://www.nber.org/people/holger_mueller?page=1&amp;perPage=50</t>
  </si>
  <si>
    <t>https://pages.stern.nyu.edu/~hmueller/</t>
  </si>
  <si>
    <t>Sendhil Mullainathan</t>
  </si>
  <si>
    <t>https://www.nber.org/people/sendhil_mullainathan?page=1&amp;perPage=50</t>
  </si>
  <si>
    <t>https://sendhil.org/</t>
  </si>
  <si>
    <t>Stewart C. Myers</t>
  </si>
  <si>
    <t>https://www.nber.org/people/stewart_myers?page=1&amp;perPage=50</t>
  </si>
  <si>
    <t>https://mitsloan.mit.edu/faculty/directory/stewart-myers</t>
  </si>
  <si>
    <t>Pascal J. Noel</t>
  </si>
  <si>
    <t>https://www.nber.org/people/pascal_noel?page=1&amp;perPage=50</t>
  </si>
  <si>
    <t>https://voices.uchicago.edu/noel/</t>
  </si>
  <si>
    <t>Christopher Palmer</t>
  </si>
  <si>
    <t>https://mitmgmtfaculty.mit.edu/cpalmer/</t>
  </si>
  <si>
    <t>https://www.nber.org/people/christopher_palmer?page=1&amp;perPage=50</t>
  </si>
  <si>
    <t>Mitchell A. Petersen</t>
  </si>
  <si>
    <t>https://www.nber.org/people/mitchell_petersen?page=1&amp;perPage=50</t>
  </si>
  <si>
    <t>https://www.kellogg.northwestern.edu/faculty/directory/petersen_mitchell_a.aspx</t>
  </si>
  <si>
    <t>Thomas Philippon</t>
  </si>
  <si>
    <t>https://www.nber.org/people/thomas_philippon?page=1&amp;perPage=50</t>
  </si>
  <si>
    <t>https://pages.stern.nyu.edu/~tphilipp/</t>
  </si>
  <si>
    <t>Gordon M. Phillips</t>
  </si>
  <si>
    <t>https://www.nber.org/people/gordon_phillips?page=1&amp;perPage=50</t>
  </si>
  <si>
    <t>https://faculty.tuck.dartmouth.edu/gordon-phillips/</t>
  </si>
  <si>
    <t>Giorgia Piacentino</t>
  </si>
  <si>
    <t>https://www.nber.org/people/giorgia_piacentino?page=1&amp;perPage=50</t>
  </si>
  <si>
    <t>http://www.giorgiapiacentino.com/</t>
  </si>
  <si>
    <t>Jacopo Ponticelli</t>
  </si>
  <si>
    <t>https://www.nber.org/people/jacopo_ponticelli?page=1&amp;perPage=50</t>
  </si>
  <si>
    <t>https://www.kellogg.northwestern.edu/faculty/ponticelli/index.html</t>
  </si>
  <si>
    <t>Manju Puri</t>
  </si>
  <si>
    <t>https://www.nber.org/people/manju_puri?page=1&amp;perPage=50</t>
  </si>
  <si>
    <t>https://www.fuqua.duke.edu/faculty/manju-puri</t>
  </si>
  <si>
    <t>Raghuram Rajan</t>
  </si>
  <si>
    <t>https://www.nber.org/people/raghuram_rajan?page=1&amp;perPage=50</t>
  </si>
  <si>
    <t>https://faculty.chicagobooth.edu/raghuram-rajan</t>
  </si>
  <si>
    <t>Adriano A. Rampini</t>
  </si>
  <si>
    <t>https://www.nber.org/people/adriano_rampini?page=1&amp;perPage=50</t>
  </si>
  <si>
    <t>https://www.fuqua.duke.edu/faculty/adriano-rampini</t>
  </si>
  <si>
    <t>Joshua Rauh</t>
  </si>
  <si>
    <t>https://www.nber.org/people/joshua_rauh?page=1&amp;perPage=50</t>
  </si>
  <si>
    <t>https://web.stanford.edu/~rauh/</t>
  </si>
  <si>
    <t>Michael R. Roberts</t>
  </si>
  <si>
    <t>https://www.nber.org/people/michael_roberts?page=1&amp;perPage=50</t>
  </si>
  <si>
    <t>https://finance.wharton.upenn.edu/~mrrobert/</t>
  </si>
  <si>
    <t>David T. Robinson</t>
  </si>
  <si>
    <t>https://www.nber.org/people/david_robinson?page=1&amp;perPage=50</t>
  </si>
  <si>
    <t>https://www.fuqua.duke.edu/faculty/david-robinson</t>
  </si>
  <si>
    <t>Roberta Romano</t>
  </si>
  <si>
    <t>https://www.nber.org/people/roberta_romano?page=1&amp;perPage=50</t>
  </si>
  <si>
    <t>https://law.yale.edu/roberta-romano</t>
  </si>
  <si>
    <t>Paola Sapienza</t>
  </si>
  <si>
    <t>https://www.nber.org/people/paola_sapienza?page=1&amp;perPage=50</t>
  </si>
  <si>
    <t>https://www.kellogg.northwestern.edu/faculty/directory/sapienza_paola.aspx</t>
  </si>
  <si>
    <t>David S. Scharfstein</t>
  </si>
  <si>
    <t>https://www.nber.org/people/david_scharfstein?page=1&amp;perPage=50</t>
  </si>
  <si>
    <t>https://www.hbs.edu/faculty/Pages/profile.aspx?facId=13567</t>
  </si>
  <si>
    <t>Philipp Schnabl</t>
  </si>
  <si>
    <t>https://www.nber.org/people/philipp_schnabl?page=1&amp;perPage=50</t>
  </si>
  <si>
    <t>https://pages.stern.nyu.edu/~pschnabl/</t>
  </si>
  <si>
    <t>Antoinette Schoar</t>
  </si>
  <si>
    <t>https://www.nber.org/people/antoinette_schoar?page=1&amp;perPage=50</t>
  </si>
  <si>
    <t>https://mitmgmtfaculty.mit.edu/aschoar/</t>
  </si>
  <si>
    <t>Myron S. Scholes</t>
  </si>
  <si>
    <t>https://www.nber.org/people/myron_scholes?page=1&amp;perPage=50</t>
  </si>
  <si>
    <t>https://www.gsb.stanford.edu/faculty-research/faculty/myron-s-scholes</t>
  </si>
  <si>
    <t>Osprey House</t>
  </si>
  <si>
    <t>Amit Seru</t>
  </si>
  <si>
    <t>https://www.nber.org/people/amit_seru?page=1&amp;perPage=50</t>
  </si>
  <si>
    <t>https://www.gsb.stanford.edu/faculty-research/faculty/amit-seru</t>
  </si>
  <si>
    <t>Kelly Shue</t>
  </si>
  <si>
    <t>https://www.nber.org/people/kelly_shue?page=1&amp;perPage=50</t>
  </si>
  <si>
    <t>https://sites.google.com/site/kellyshue/</t>
  </si>
  <si>
    <t>Alp Simsek</t>
  </si>
  <si>
    <t>https://www.nber.org/people/alp_simsek?page=1&amp;perPage=50</t>
  </si>
  <si>
    <t>https://som.yale.edu/faculty/alp-simsek</t>
  </si>
  <si>
    <t>David Sraer</t>
  </si>
  <si>
    <t>https://www.nber.org/people/david_sraer?page=1&amp;perPage=50</t>
  </si>
  <si>
    <t>http://faculty.haas.berkeley.edu/dsraer/</t>
  </si>
  <si>
    <t>Laura Starks</t>
  </si>
  <si>
    <t>https://www.nber.org/people/laura_starks?page=1&amp;perPage=50</t>
  </si>
  <si>
    <t>https://www.mccombs.utexas.edu/faculty-and-research/faculty-directory/laura-starks/</t>
  </si>
  <si>
    <t>Jeremy C. Stein</t>
  </si>
  <si>
    <t>https://www.nber.org/people/jeremy_stein?page=1&amp;perPage=50</t>
  </si>
  <si>
    <t>https://scholar.harvard.edu/stein/home</t>
  </si>
  <si>
    <t>Philip Strahan</t>
  </si>
  <si>
    <t>https://www.nber.org/people/philip_strahan?page=1&amp;perPage=50</t>
  </si>
  <si>
    <t>https://www.bc.edu/bc-web/schools/carroll-school/faculty-research/faculty-directory/philip-strahan.html</t>
  </si>
  <si>
    <t>Ilya A. Strebulaev</t>
  </si>
  <si>
    <t>https://www.nber.org/people/ilya_strebulaev?page=1&amp;perPage=50</t>
  </si>
  <si>
    <t>https://www.gsb.stanford.edu/faculty-research/faculty/ilya-strebulaev</t>
  </si>
  <si>
    <t>https://www.nber.org/people/johannes_stroebel?page=1&amp;perPage=50</t>
  </si>
  <si>
    <t>Johannes Stroebel</t>
  </si>
  <si>
    <t>https://pages.stern.nyu.edu/~jstroebe/index.html</t>
  </si>
  <si>
    <t>https://www.nber.org/people/rene_stulz?page=1&amp;perPage=50</t>
  </si>
  <si>
    <t>https://fisher.osu.edu/people/stulz.1</t>
  </si>
  <si>
    <t>University of Texas, Austin: McCombs</t>
  </si>
  <si>
    <t>Amir Sufi</t>
  </si>
  <si>
    <t>https://www.nber.org/people/amir_sufi?page=1&amp;perPage=50</t>
  </si>
  <si>
    <t>https://amirsufi.net/index.html</t>
  </si>
  <si>
    <t>Adi Sunderam</t>
  </si>
  <si>
    <t>https://www.nber.org/people/adi_sunderam?page=1&amp;perPage=50</t>
  </si>
  <si>
    <t>https://www.hbs.edu/faculty/Pages/profile.aspx?facId=333538</t>
  </si>
  <si>
    <t>Geoffrey Tate</t>
  </si>
  <si>
    <t>https://www.nber.org/people/geoffrey_tate?page=1&amp;perPage=50</t>
  </si>
  <si>
    <t>https://terpconnect.umd.edu/~gtate/</t>
  </si>
  <si>
    <t>University of Maryland, College Park: Smith</t>
  </si>
  <si>
    <t>David Thesmar</t>
  </si>
  <si>
    <t>https://www.nber.org/people/david_thesmar?page=1&amp;perPage=50</t>
  </si>
  <si>
    <t>https://mitmgmtfaculty.mit.edu/dthesmar/</t>
  </si>
  <si>
    <t>Sheridan Titman</t>
  </si>
  <si>
    <t>https://www.mccombs.utexas.edu/faculty-and-research/faculty-directory/sheridan-titman/</t>
  </si>
  <si>
    <t>https://www.nber.org/people/sheridan_titman?page=1&amp;perPage=50</t>
  </si>
  <si>
    <t>Margarita Tsoutsoura</t>
  </si>
  <si>
    <t>https://www.nber.org/people/margarita_tsoutsoura?page=1&amp;perPage=50</t>
  </si>
  <si>
    <t>https://www.johnson.cornell.edu/faculty-research/faculty/mt765/</t>
  </si>
  <si>
    <t>Vikrant Vig</t>
  </si>
  <si>
    <t>https://www.nber.org/people/vikrant_vig?page=1&amp;perPage=50</t>
  </si>
  <si>
    <t>https://www.vikrantvig.com/</t>
  </si>
  <si>
    <t>Robert W. Vishny</t>
  </si>
  <si>
    <t>https://www.nber.org/people/robert_vishny?page=1&amp;perPage=50</t>
  </si>
  <si>
    <t>https://faculty.chicagobooth.edu/robert-vishny</t>
  </si>
  <si>
    <t>S. Vish Viswanathan</t>
  </si>
  <si>
    <t>https://www.nber.org/people/vish_viswanathan?page=1&amp;perPage=50</t>
  </si>
  <si>
    <t>https://people.duke.edu/~viswanat/</t>
  </si>
  <si>
    <t>Michael S. Weisbach</t>
  </si>
  <si>
    <t>https://www.nber.org/people/michael_weisbach?page=1&amp;perPage=50</t>
  </si>
  <si>
    <t>https://u.osu.edu/weisbach.2/</t>
  </si>
  <si>
    <t>Ivo Welch</t>
  </si>
  <si>
    <t>https://www.nber.org/people/ivo_welch?page=1&amp;perPage=50</t>
  </si>
  <si>
    <t>https://www.ivo-welch.info/home/</t>
  </si>
  <si>
    <t>Toni Whited</t>
  </si>
  <si>
    <t>https://www.nber.org/people/toni_whited?page=1&amp;perPage=50</t>
  </si>
  <si>
    <t>https://www.toniwhited.com/</t>
  </si>
  <si>
    <t>University of Michigan: Ross</t>
  </si>
  <si>
    <t>Rohan Williamson</t>
  </si>
  <si>
    <t>https://www.nber.org/people/rohan_williamson?page=1&amp;perPage=50</t>
  </si>
  <si>
    <t>https://gufaculty360.georgetown.edu/s/contact/00336000014Tw3EAAS/rohan-williamson</t>
  </si>
  <si>
    <t>Georgetown University</t>
  </si>
  <si>
    <t>Daniel Wolfenzon</t>
  </si>
  <si>
    <t>https://www.nber.org/people/daniel_wolfenzon?page=1&amp;perPage=50</t>
  </si>
  <si>
    <t>https://www8.gsb.columbia.edu/cbs-directory/detail/dw2382</t>
  </si>
  <si>
    <t>Jeffrey Wurgler</t>
  </si>
  <si>
    <t>https://www.nber.org/people/jeffrey_wurgler?page=1&amp;perPage=50</t>
  </si>
  <si>
    <t>https://pages.stern.nyu.edu/~jwurgler/</t>
  </si>
  <si>
    <t>Luigi Zingales</t>
  </si>
  <si>
    <t>https://www.nber.org/people/luigi_zingales?page=1&amp;perPage=50</t>
  </si>
  <si>
    <t>https://faculty.chicagobooth.edu/luigi.zingales/</t>
  </si>
  <si>
    <t>Eric Zwick</t>
  </si>
  <si>
    <t>https://www.nber.org/people/eric_zwick?page=1&amp;perPage=50</t>
  </si>
  <si>
    <t>http://www.ericzwick.com/</t>
  </si>
  <si>
    <t>Used: https://www.nera.com/experts.html</t>
  </si>
  <si>
    <t>Used: https://www.analysisgroup.com/experts-and-consultants/#</t>
  </si>
  <si>
    <t>https://sites.google.com/view/shai-bernstein/home</t>
  </si>
  <si>
    <t>Download link for CV is broken</t>
  </si>
  <si>
    <t>No downloadable CV available?</t>
  </si>
  <si>
    <t>No downloadable CV available? Also has Vanderbilt website: https://business.vanderbilt.edu/bio/francisco-perez-gonazlez/</t>
  </si>
  <si>
    <t>used: https://www.crai.com/our-people/</t>
  </si>
  <si>
    <t>Each person was searched twice (last name, first + last): https://www.compasslexecon.com/all-professionals/</t>
  </si>
  <si>
    <t>University Disclosure</t>
  </si>
  <si>
    <t xml:space="preserve">NBER disclosure </t>
  </si>
  <si>
    <t>used: https://www.thinkbrg.com/people/?page=1&amp;keyword=</t>
  </si>
  <si>
    <t>used: https://www.bateswhite.com/people.html?results#form-search-results</t>
  </si>
  <si>
    <t>Editor Positions</t>
  </si>
  <si>
    <t>CV discloses former position as a consulting researcher for J.P. Morgan (1997). CV discloses speaking engagements (Ad-hoc talks, book chapters, seminars and conference organization) and consulting arrangements (both are many).</t>
  </si>
  <si>
    <t>CV discloses advisor position with ideas42. CV discloses former (pre-PhD) employment by KcKinsey and Goldman Sachs.</t>
  </si>
  <si>
    <t>"Before MIT he worked in the Lisbon office of McKinsey as a Business Analyst"</t>
  </si>
  <si>
    <t>CV (consulting)</t>
  </si>
  <si>
    <t>One paper discloses that Ahern has ownership interests in real estate in California covered by rent control</t>
  </si>
  <si>
    <t>CV discloses consulting for Caterpillar (2015), Deloitte (2011), Wrigley-CEM (2010), OXERA (2007).</t>
  </si>
  <si>
    <t>No papers disclose Almeida's experiences with consulting</t>
  </si>
  <si>
    <t>CV does not disclose consulting activities. Google search results reveal that Asquith was formerly a director of Aurora National Life Insurance, has advised many corporations (Citicorp, IBM, Merck, Morgan Guaranty, Price Waterhouse, Royal Bank of Canada, Salomon Brothers, Toronto Dominion Bank, and Xerox), and also served as an expert witness in both Federal Court and the Delaware Chancery Court. Source: Amazon Author Page</t>
  </si>
  <si>
    <t>Director, Research, and Senior Research Consultant, Acadian Asset
Management. Acadian manages over 40 different strategies in global equities
and emerging markets. Acadian's strategies include Global Equity, Long/Short
Equity, Managed Volatility and Multi Asset. (2006-)
Board of Directors, Member of the Audit Committee, Triton International
Limited (NYSE: TRTN). Triton is the world's largest lessor of intermodal
freight containers, and its predecessor is TAL. (2006-)
In addition, I receive: royalties on case sales from Harvard Business School
Publishing; payments for referee reports from academic journals; payments for
external assessments; and expenses paid and honoraria for occasional speeches
(at a rate of three or fewer per year).
Past Paid Activities: Battery Ventures (2006), Charles River Associates (2002)</t>
  </si>
  <si>
    <t>Multiple papers disclose Baker's relationship with Acadian Asset Management and TAL International. Multiple papers also disclose funding from Harvard's research division.</t>
  </si>
  <si>
    <t>CV discloses consulting for the European Central Bank (2020-2021)</t>
  </si>
  <si>
    <t>"2020-21 Consulting for the ECB"</t>
  </si>
  <si>
    <t>CV discloses expert witness assignments in Krijger v. Urichich (2018), Susan Rhiel, Trustee v. Central Mortgage Company, et al (2013), U.S. Bank, N.A. v. Nancy Backner, et al (2013-2014), Tim Neff, et al. v. Flagstar Bank, FSB (2014). Retained by Nationwide Insurance Co, Bailey Law Firm, Doucet &amp; Associates Inc. (Mr. Troy Doucet),  and Doucet &amp; Associates Inc. (Mr. Daniel Yarmesch) respectively. Additionally, Ben-David is the Director of statECON Capital Management LLC. Pre-doctoral employment as General Manager, Sambation Limited (real-estate and securities investments).</t>
  </si>
  <si>
    <t>https://effibenmelech.com/</t>
  </si>
  <si>
    <t xml:space="preserve">CV only discloses consulting for last three years. CV discloses consulting for Kuperman Productions Ltd., Morris and Morris LLP, Yvel. CV also discloses pre-doctoral position as Member of Board of Directors, Israel National Coal Supplies Company. </t>
  </si>
  <si>
    <t>CV discloses Bernstein's position as an Economics Advisor to Novi Financial (Meta) on Blockchain/Web3 topics, and his Advising/Mentoring of Founders in Early Stages Companies in various settings (companies are not specifically named).</t>
  </si>
  <si>
    <t>Rene M. Stulz</t>
  </si>
  <si>
    <t>At least one paper discloses sources of funding</t>
  </si>
  <si>
    <t>CV discloses consulting for Lexecon on BskyB vs OFT in 2002. Bolton cannot be found on Compass Lexecon's website as an academic affiliate</t>
  </si>
  <si>
    <t>At least one paper discloses sources of funding. No mention of Bolton's consulting with Lexecon</t>
  </si>
  <si>
    <t>CV discloses pre-doctoral employment at Goldman Sachs (2005-2007)</t>
  </si>
  <si>
    <t>CV discloses work as an expert witness in 12 cases. Cornerstone is not mentioned in the CV</t>
  </si>
  <si>
    <t>"Bruce has served as an expert witness in matters involving consumer and corporate finance, health care, life sciences, product liability and valuation. He has testified in a variety of venues, including U.S. district courts, state superior court and the Financial Industry Regulatory Authority (FINRA)"</t>
  </si>
  <si>
    <t>No papers disclose Carlin's relationship with Cornerstone or his experience as an expert witness in various cases. At least one paper discloses source of funding.</t>
  </si>
  <si>
    <t>No papers disclose Lopez-de-Silanes's experiences consulting for various firms. At least one paper discloses sources of funding</t>
  </si>
  <si>
    <t xml:space="preserve">CV does not disclose association with Analysis Group. CV discloses that Desai has given testimony in front of congress before. CV notes pre-doctoral positions: 1992 Summer Associate, McKinsey &amp; Co, and Financial Analyst, CS First Boston, Inc. </t>
  </si>
  <si>
    <t>CV discloses consulting for Dimensional Fund Advisors and Sperax (DeFi company), as well as previous consulting with Terra Labs, Vega Economics, and Credit Suisse.</t>
  </si>
  <si>
    <t>No papers disclose Di Maggio's consulting activities. At least one paper discloses sources of funding.</t>
  </si>
  <si>
    <t>At least one paper negatively discloses Diamond having no material or financial relationship/conflicts of interest. At least one paper discloses sources of funding</t>
  </si>
  <si>
    <t>"As part of my work at Harvard Business School, I regularly write cases about hedge funds, banks,
investment managers, and their strategies, as well as nonfinancial firms. I receive no compensation
from these managers for writing these cases, and the cases are not meant as endorsements of the
managers or their strategies.
• My research is and has been historically fully funded by the Division of Research at the Harvard
Business School."</t>
  </si>
  <si>
    <t>CV discloses affiliation with Cornerstone Research. Also role as an academic advisor for Vise AI Advisors, and preivous positions at AQR capital management, structured portfolio management, and Chicago Partners</t>
  </si>
  <si>
    <t xml:space="preserve">Multiple papers disclose Eisfeldt's consulting relationship with AQR, and that she conducted compensated research for an unnamed hedge fund. No papers disclose her current relationship with Cornerstone. At least one paper discloses sources of funding. </t>
  </si>
  <si>
    <t>CV discloses former position as a consultant at the World Bank</t>
  </si>
  <si>
    <t>Multiple papers thank eBay for their assistance and support of the research. At least one paper discloses sources of funding</t>
  </si>
  <si>
    <t>CV discloses that Froot is a current partner of FDO Partners, State Street Associates, MKT Media Stats. He also held previous positions at Merrill Lynch, BlackRock, and Goldman Sachs. Google search reveals that Froot was an expert witness in Norwest Corp. &amp; Subsidiaries v. Comm'r of Internal Revenue for Norwest Corporation</t>
  </si>
  <si>
    <t>No papers disclose Froot's positions at any private institutions. One paper thanks MKT Media Stats for assisting with the paper without mentioning Froot's position in the company. At least one paper discloses sources of funding.</t>
  </si>
  <si>
    <t>At least one paper discloses sources of funding. One paper negatively discloses that no authors have a conflict of interest</t>
  </si>
  <si>
    <t>Associate editor|Review of Corporate Finance Studies|2011|present;Associate editor|Review of Finance|2006|present;Editor|Journal of Financial Intermediation|2009|2012;Associate editor|Journal of Finance|2011|2014</t>
  </si>
  <si>
    <t>Associate editor|Journal of Finance|2021|present;Associate editor|Journal of Financial Economics|2021|present;Associate editor|Review of Financial Studies|2019|present;Associate editor|Journal of Empirical Finance|2016|2018;Associate editor|Journal of Banking and Finance|2017|2018</t>
  </si>
  <si>
    <t>data_conflict</t>
  </si>
  <si>
    <t>data_conflict_firm</t>
  </si>
  <si>
    <t>data_conflict_link</t>
  </si>
  <si>
    <t>private_interests</t>
  </si>
  <si>
    <t>fed_reserve</t>
  </si>
  <si>
    <t>Associate editor|Review of Financial Studies|2018 |present;Associate editor|Review of Finance|2017|present</t>
  </si>
  <si>
    <t>Associate editor|Financial Management|1993|1998;Associate editor|Journal of Financial and Quantitative Analysis|1985|1997;Associate editor|Journal of Financial Economics|1984|1991</t>
  </si>
  <si>
    <t xml:space="preserve">Editorial board|European Financial Management|2008|present;Editor|Special Issue on the Capital Structure of Financial and Non-Financial Firms Journal of Financial Economics|2013;Associate editor|Journal of Finance|2007|2012|;Associate editor|Review of Financial Studies|2007|2010 </t>
  </si>
  <si>
    <t>Associate editor|Critical Finance Review|2021|present;Associate editor|Journal of Financial Intermediation|2018|present</t>
  </si>
  <si>
    <t>Associate Editor|Journal of Finance|2013|2018;Editor|Review of Corporate Finance Studies|2011|2018</t>
  </si>
  <si>
    <t>Associate editor|Journal of Financial Economics|2021|present;Associate editor|Management Science|2020|present</t>
  </si>
  <si>
    <t>Co-Editor|American Economic Review|2011|2017;Editorial board|Russell Sage Foundation Journal|2013|present;Associate editor|Quarterly Journal of Economics|2003|2011;Associate editor|American Economic Journal: Applied Economics|2007|2011;Associate editor|Economic Journal|2006|2012;Co-Editor|Economic Journal|2004|2005;Associate editor|The Journal of the European Economic Association|2003-2004;Associate editor|Finance Letters|2003|2007</t>
  </si>
  <si>
    <t xml:space="preserve">Managing editor|Review of Economic Studies|1995 |1999;Managing editor|The B.E. Journals in Theoretical Economics|2001|2003;Managing editor|The Journal of the European Economic Association|2003|2008;
Editorial board|Review of Economic Studies|1990|2001;Editorial board|Econometrica|1990|1993;Editorial board|Annales d'Economie et de Statistique|1990|2000;Editorial board|Economic Policy|1990|1992;Editorial board|Journal of Financial
Intermediation|2001|present;Editorial board|Review of Finance|2004|2005;Editorial board|Review of Finance|2017|present;Editorial board|Theoretical Economics|2005|2010;Editorial board|International Journal of Central Banking|2009|present;Editorial board|Journal of Financial Intermediation|2014|present </t>
  </si>
  <si>
    <t>Associate editor|Journal of Finance|2006|present;Associate editor|Review of Finance|2010|2013</t>
  </si>
  <si>
    <t>Managing editor|Journal of Financial Intermediation|2013|present;Guest editor|Special Issue Journal of Corporate Finance|2012;Associate editor|Review of Financial Studies|2007|2010;Associate editor|Journal of Financial Intermediation|2008|2013;Associate editor|Journal of Financial and Quantitative Analysis|2011|present;Associate Editor|Critical Finance Review|2010|present</t>
  </si>
  <si>
    <t>Associate editor|Review of Financial Studies|2011|2014;Associate editor|Finance &amp; Accounting Memos|2013|2018</t>
  </si>
  <si>
    <t>Associate editor|Economia Journal of the Latin American and Caribbean Economic Association|1999|2003</t>
  </si>
  <si>
    <t>Associate editor|Journal of Financial Economics|2021|present;Editorial board|Journal of Housing Economic|2020|present</t>
  </si>
  <si>
    <t>Editorial board|World Tax Journal|2010|present;Associate editor|American Economic Journal: Economic Policy|2007|present</t>
  </si>
  <si>
    <t>Foreign editor|Review of Economic Studies|2022|present</t>
  </si>
  <si>
    <t>Editor|Journal of Business|1988|2001;Associate editor|Journal of Finance|1988|1996;Associate editor|Journal of Finance|2000|2003;Associate editor|Journal of Financial Services Research|1993|present;Foreign editor|Review of Economic Studies|1993|1997;Associate editor|Journal of Banking and Finance|1995|2001;Editorial board|Journal of Financial Intermediation|1989|1993;Editorial board|Journal of Financial Intermediation|2014|present</t>
  </si>
  <si>
    <t xml:space="preserve">Associate editor|Journal of Political Economy|2021|present;Associate editor|Journal of Economic Perspectives|2021|present; Associate editor|Journal of Monetary Economics|2014|present;Associate editor, Review of Economic Dynamics|2016|2022; Associate editor|American Economic Journal: Macroeconomics|2014|2022;Associate editor|Journal of Finance|2016|2019; Co-Editor|Finance Research Letters|2009|2010 </t>
  </si>
  <si>
    <t>CV does not disclose start/end date for previous editorial positions</t>
  </si>
  <si>
    <t>Editor|Review of Corporate Finance Studies;Associate editor|Journal of Financial Intermediation;Associate editor|Review of Financial Studies;Associate editor|Journal of Banking and Finance;Associate editor|Financial Management</t>
  </si>
  <si>
    <t>Managing editor|Journal of Financial and Quantitative Analysis|2020|present;Associate editor|Financial Management|2009|2014;Associate editor|Journal of Corporate Finance|2018|presentAssociate editor|Journal of Financial and Quantitative Analysis|2018|2020;Associate editor|Pacific-Basin Finance Journal|2016|present;Associate editor|Review of Financial Studies|2008|2011;Comitato Scientifico|Banca Impresa Società|2009|present;Comitato Scientifico|Rivista dei Dottori Commercialisti|2009|present;Editorial Advisory Board Member|The Open Business Journal|2007|2010;Editorial board|International Journal of Corporate Governance|2008|present;Editorial Review Board Member|Journal of International Business Studies|2019|present;Special Issue Co-Editor|Journal of Corporate Finance|Special Issue on Culture and Finance|2016</t>
  </si>
  <si>
    <t xml:space="preserve">Co-editor|Review of Economics and Statistics|2019|present;Co-editor|Journal of Law Economics and Organizations|2012|2019 </t>
  </si>
  <si>
    <t>Editorial board|Finance Letters|2003|present;Editor|Journal of International Financial Management and Accounting|1992|present;Associate editor|Journal of International Economics|1991-1998;Associate editor|Finance Letters|2002|present;</t>
  </si>
  <si>
    <t>Co-Editor|Explorations in Economic History|2019|2022;Associate editor|Review of Financial Studies|2019|2022;Editorial board|Journal of Economic History|2017|2019;Editorial board|Explorations in Economic History|2016|2018;Editorial board|Review of Corporate Finance Studies|2016|2018;</t>
  </si>
  <si>
    <t>Associate editor|Econometrica|2012|present;Associate editor|Quarterly Journal of Economics|2014|present;Associate editor|Quantitative Finance|2014|present;Associate editor|Critical Finance Review|2011|present;Associate editor|Management Science|2010|2016;Associate editor|Mathematics and Financial Economics|2011|2014</t>
  </si>
  <si>
    <t>"He has been an Academic Advisor to the Federal Reserve Banks of Chicago, Cleveland, New York and Philadelphia, and the Board of Governors, and provided Academic Expert service to the Bank for International Settlements, the International Monetary Fund and the World Bank" from biography</t>
  </si>
  <si>
    <t>At least one paper discloses sources of funding. One paper discloses that Acharya was a fellow at the Bank of England for part of the paper's completion.</t>
  </si>
  <si>
    <t>"We are grateful to the Vaccine Centre at the London School of Hygiene &amp; Tropical Medicine for sharing publicly available data from their vaccine development tracker"|10.3386/w28127;"We are grateful for financial support provided by the NSE-NYU Stern Initiative on the Study of Indian Capital Markets"|10.3386/w28096;"We thank Ronan Lyons for helping us access and interpret the house price data"|10.3386/w27292;"The authors thank supporters of the Volatility Institute of the Stern School at NYU for financial support that made this research possible. Thanks go to the Sloan Foundation, the Banque de France, the University of New South Wales, the Universite de Lausanne, Deutsche Bank, Blackrock and the Michael Armellino Foundation"|10.3386/w18968;" We acknowledge financial support from the Fondation Banque de France, ERC (FINLAB project no. 295709), Europlace Institute of Finance, Inquire Europe, and BNP Paribas Hedge Fund Center (HEC Paris)"|10.3386/w18891;"We would also like to thank Ashwini Agrawal and David Matsa for sharing with us their data on state unemployment insurance benefits"|10.3386/w18516;"We are grateful to Sreedhar Bharath and Tyler Shumway for supplying us with their naive expected default frequency data"|10.3386/w16875;"A part of this paper was completed while Acharya was a Senior Houblon-Norman Fellow at the Bank of England (BoE) and a Professor of Finance at London Business School...Acharya is grateful for the support of BSI Gamma Foundation and Europlace de Finance"|10.3386/w16395;"We are also grateful to Jaewon Choi for sharing with us his data on firm betas"|10.3386/w16122;"A part of this paper was completed while Viral Acharya was at London Business School and while visiting Stanford-GSB"|https://www.nber.org/papers/w15837;"Authors are grateful to Matt Richardson and faculty members at Stern School of Business, New York University for discussions on the topic and to research staff at Moody's and Fitch Ratings for detailed answers to our queries. We thank David Skeie and Dennis Kuo for advice on bank call report data"|10.3386/w15730;"We thank Simeon Djankov and Caralee McLeish for providing access to their creditor rights data"|10.3386/w15569;</t>
  </si>
  <si>
    <t>"We thank Steven Deggendorf at Fannie Mae for access to the survey data used in this paper"|10.3386/w25090;"We also thank Andrew Cramond from Dataquick for help with the data"|10.3386/w17832</t>
  </si>
  <si>
    <t>One paper discloses source of data</t>
  </si>
  <si>
    <t>CV does not disclose Ahern's ownership interests in real estate</t>
  </si>
  <si>
    <t>"Kenneth Ahern discloses that he has ownership interests in real estate in California covered by rent control. He has no ownership interest in real estate located in Minnesota"|10.3386/w30083;"The author has no conflicts of interest regarding this paper"|10.3386/w28805</t>
  </si>
  <si>
    <t xml:space="preserve">Managing editor|Journal of Corporate Finance|2021|present;Associate editor|Review of Corporate Finance Studies|2021|present;Associate editor|Journal of Banking and Finance|2017|present;Associate editor|Journal of Financial Intermediation|2013|present;Associate editor|Review of Financial Studies|2008|2011; Associate editor|International Review of Finance|2008|present;Co-editor|special edition of the Journal of Financial Economics on the “Capital structures of financial and nonfinancial firms”|2013|2016;Associate editor|Management Science|2010|present;Associate Editor|Review of Financial Studies|2008|2011;Associate editor|International Review of Finance|2008|present  </t>
  </si>
  <si>
    <t>10.3386/w10434</t>
  </si>
  <si>
    <t>No papers disclose any of Asquith's consulting relationships.</t>
  </si>
  <si>
    <t>"We are also grateful to Jaewon Choi for sharing with us his data on firm betas"|10.3386/w16122;"Patrick Kelly and Sherlyn Lim assisted us with the Census data collection"|10.3386/w12087;"We also thank Ed Altman for providing data on default rates of high yield bonds, and Joost Driessen for providing data on risk neutral default probabilities"|10.3386/w11685</t>
  </si>
  <si>
    <t>"Finally, we thank the Q Group for their financial support"|10.3386/w16282;"We would like to thank the NYSE, Amex, and Nasdaq for supplying us with short interest data"|10.3386/w10434;"All three of us acknowledge research support from the Garn Institute of Finance. Asquith and Scharfstein acknowledge research support from IFSRC at M.I.T. Gertner acknowledges research support from NSF Grant SES-89l1334, the Center for the Study of the Economy and the State, and the Graduate School of Business, The University of Chicago"|10.3386/w3942</t>
  </si>
  <si>
    <t>Investment Company Institute</t>
  </si>
  <si>
    <t>10.3386/w13189</t>
  </si>
  <si>
    <t>"Baker serves as a consultant to Acadian Asset Management… Baker and Serafeim gratefully acknowledge financial support from the Division of Research of the Harvard Business School"|10.3386/w25194;"Baker and Wurgler also serve as consultants to Acadian Asset Management. Baker gratefully acknowledges financial support from the Division of Research of the Harvard Business School...I have an ongoing consulting relationship with Acadian Asset Management, an investment management firm. I also serve on the board of directors of TAL Incorporated, a publicly traded, container leasing firm"|10.3386/w22116;"In addition to their academic affiliations, Baker and Wurgler serve as consultants to Acadian Asset Management. Baker gratefully acknowledges financial support from the Division of Research of the Harvard Business School"|10.3386/w19018;"Baker gratefully acknowledges the Division of Research of the Harvard Business School for financial support...I have an ongoing consulting relationship with Acadian Asset Management, an investment management firm. I also serve on the board of directors of TAL Incorporated, a publicly traded, container leasing firm"|10.3386/w18242;"This survey updates and extends a survey coauthored with Rick Ruback that was published in the Handbook in Corporate Finance: Empirical Corporate Finance... Baker gratefully acknowledges financial support from the Division of Research of the Harvard Business School. Malcolm Baker serve as a compensated consultant for Acadian Asset Management, a global equity manager and a director for TAL, a publicly traded lessor of containers and chassis"|10.3386/w17333;"Baker gratefully acknowledges financial support from the Division of Research of Harvard Business School"|10.3386/w15551;"We thank Jay Ritter for providing data. Baker and Greenwood gratefully acknowledge financial support from the Division of Research of the Harvard Business School"|10.3386/w13762;"We thank the Investment Company Institute for data on mutual fund flows. Baker gratefully acknowledges financial support from the Division of Research of the Harvard Business School"|10.3386/w13189;"We thank Terrance Odean for providing data. Baker gratefully acknowledges financial support from the Division of Research of the Harvard Business School"|10.3386/w12288;"This research is supported by the National Science Foundation and the Division of Research at Harvard Business School"|10.3386/w10998;"Baker and Ruback gratefully acknowledge financial support fromthe Division of Research of the Harvard Business School"|10.3386/w10863;"Owen Lamont, Inmoo Lee, and Nejat Seyhun for data. Baker gratefully acknowledges financial support from the Division of Research of the Harvard Business School"|10.3386/w10823;"We thank Christopher Blake and Russ Wermers for assistance with data. Baker gratefully acknowledges financial support from the Division of Research of the Harvard Business School"|10.3386/w10685;"Baker thanks the Division of Research of the Harvard Business School and Foley thanks the NTT Program of Asian Finance and Economics at the University of Michigan Business School for financial support"|10.3386/w10559;"We gratefully acknowledge financial support from the Q Group (Baker and Wurgler) and the Division of Research of the Harvard Business School (Baker)"|10.3386/w10449;"Baker gratefully acknowledges financial support from the Division of Research of the Harvard Business School"|10.3386/w9995;" John Long and Simon Wheatley for data... Baker gratefully acknowledges financial support from the Division of Research of the Harvard Business School"|10.3386/w9542;"Financial support from the Division of Research of the Harvard Graduate School of Business Administration (Baker) and from the National Science Foundation (Stein) is gratefully acknowledged"|10.3386/w8816;"Financial support from the Division of Research of the Harvard Graduate School of Business Administration (Baker and Wurgler) and from the National Science Foundation (Stein) is gratefully acknowledged"|10.3386/w8750</t>
  </si>
  <si>
    <t>"We gratefully acknowledge financial support from Harvard Law School and Boston University School of Law"|10.3386/w26543;"Finally, we are also grateful to many practitioners affiliated with the Harvard Law School Program on Corporate Governance, including senior proxy solicitors, investment bankers, and hedge fund officers, for helpful discussions about activist settlements. Financial support was provided by the INSEAD Corporate Governance Centre, Columbia Business School, Duke, and Harvard Law School"|10.3386/w26171;"We also gratefully acknowledge financial support from Harvard Law School and the Boston University School of Law."|10.3386/w25914;"We received financial support from Harvard Law School, Duke University Fuqua School of Business and Columbia Business School"|10.3386/w21227;"We have also benefitted from conversations with a number of participants in the Airgas takeover battle and the market trading surrounding it, including Isaac Corree, Jeff Gordon, Matthew Mark, David Millstone, Ted Mirvis, and Tim Wallach"|10.3386/w17127;"Bebchuk would like to thank the John M. Olin Center for Law, Economics, and Business for financial support"|10.3386/w16031;"For financial support, we would like to thank the John M. Olin Center for Law, Economics, and Organization"|10.3386/w15912;"We are also grateful to Dirk Jenter for sharing with us his data on CEO turnover and to Ronald Masulis for sharing with us his data on acquirer returns. For financial support, we would like to thank the Guggenheim Foundation, the John M. Olin Center for Law, Economics, and Business, and the Harvard Law School Program on Corporate Governance"|10.3386/w13701;"We gratefully acknowledge the financial support of the John M. Olin Center for Law, Economics, and Business at Harvard Law School"|10.3386/w13267;"For financial support, we would like to thank the John M. Olin Center for Law, Economics, and Business, the Harvard Law School Program on Corporate Governance, and the Lens Foundation for Corporate Excellence"|10.3386/w12811;"or financial support, we would like to thank the John M. Olin Center for Law, Economics, and Business, the Harvard Law School Program on Corporate Governance, and the Lens Foundation for Corporate Excellence"|10.3386/w12771;"For financial support, we would like to thank the Guggenheim Foundation, the Nathan Cummins Foundation, the Lens Foundation for Corporate Excellence, and the Harvard John M. Olin Center for Law, Economics, and Business"|10.3386/w11886;"For financial support, we are grateful to the John M. Olin Center for Law, Economics, and Business, and to the Boalt Hall Fund and U.C. Berkeley’s Committee on Research"|10.3386/w10742;"We also wish to thank Andrew Metrick for providing us with data. We benefited from the financial support of the NBER, the Harvard John M. Olin Center for Law, Economics, and Business, the BSI-Gamma Foundation, and the Nathan Cummins Foundation"|10.3386/w10587;"I also wish to thank the John M. Olin Center for Law, Economics and Business at Harvard Law School for its financial support"|10.3386/w10190;"For financial support, we would like to thank the John M. Olin Center for Law, Economics, and Business (Bebchuk) and the Boalt Hall Fund and U.C. Berkeley Committee on Research (Fried)"|10.3386/w9813;"We wish to thank the John M. Olin Center for Law, Economics, and Business for its financial support"|10.3386/w9156;" For financial support we thank the Harvard Law School John M. Olin Center for Law, Economics, and Business and the NBER"|10.3386/w9107;"I also wish to thank the John M. Olin Center for Law, Economics, and Business at Harvard Law School for its financial support"|10.3386/w9078;"For financial support, we wish to thank the John M. Olin Center for Law, Economics, and Business at Harvard Law School, the Berkeley Committee on Research, and the Boalt Hall Fund"|10.3386/w9068;"The financial support of the Harvard Law School John M. Olin Center for Law, Economics and Business is gratefully acknowledged"|10.3386/w8703;"For financial support, we wish to thank the John M. Olin Center for Law, Economics, and Business at Harvard Law School, the Berkeley Committee on Research, and the Boalt Hall Fund"|10.3386/w8661;"We acknowledge the financial support of the Harvard John M. Olin Center for Law, Economics, and Business (Bebchuk) and the National Science Foundation through the National Bureau of Economic Research (Hart)"|10.3386/w8633;"and to the National Science Foundation and the Harvard John M. Olin Center for Law, Economics, and Business for their financial support"|10.3386/w8388;"Bebchuk is grateful to the Harvard John M. Olin Center for Law, Economics, and Business for their financial support"|10.3386/w8276;"Bebchuk also benefited from the financial support of the National Science Foundation"|10.3386/w8235;"We would also like to thank the the Harvard John M. Olin Center for Law, Economics, and Business for its financial support"|10.3386/w8148;"We also wish to thank the the Harvard John M. Olin Center for Law, Economics, and Business for its financial support"|10.3386/w8089;"For financial support, both authors are grateful to the John M. Olin Center for Law, Economics, and Business at Harvard Law School"|10.3386/w7232;"Financial support from the John M. Olin Center for Law, Economics, and Business and the National Science Foundation"|10.3386/w6919;"Finally, for financial support, I am grateful to the NSF and to the John M. Olin Center for Law, Economics, and Business"|10.3386/w7614;"For financial support, Lucian Bebchuk thanks the John M. Olin Center for Law, Economics, and Business at Harvard Law School, and the National Science Foundation through a grant to the National Bureau of Economic Research"|10.3386/w6521;"For financial support, I wish to thank the National Science Foundation and the Harvard John M. Olin Center for Law, Economics, and Business"|10.3386/w7203;"We gratefully acknowledge the John M. Olin Center for Law, Economics, and Business at Harvard Law for research support"|10.3386/w7106;"Lucian Bebchuk thanks the NSF and to the John M. Olin Center for Law, Economics, and Business"|10.3386/w6938;"Bebchuk benefited from the financial support of the National Science Foundation and the Harvard Law School John M. Olin Center for Law, Economics, and Business"|10.3386/w5584;"I am grateful to the National Science Foundation and to the Harvard Program in Law and Economics (which is supported by the John M. Olin Foundation"|10.3386/w4788;"Both authors' work has been supported by the Harvard Law School"|10.3386/t0098;"and the John M. Olin Foundation and the National Science Foundation for financial support"|10.3386/w4731;"the John M. Olin Foundation for financial support. Lucian Bebchuk's work has also been supported by theNational Science Foundation"|10.3386/w4078;"the John M. Olin Foundation for financial support. Lucian Bebchuk's work has also been supported by theNational Science Foundation"|10.3386/w4079;"Financial support for Lucian Bebchek's work has been provided by the National Science Foundation and by the John M. Olin Foundation"|10.3386/t0095;"Lucian Bebchek's work has been supported by the National Science Foundation and by the John M. Olin Foundation"|10.3386/t0096;"Lucian Bebchek's work has been supported by the National Science Foundation and by the John M. Olin Foundation"|10.3386/t0097;"the National Science Foundation (grant SES—8708212) for its financial support"|10.3386/w2524</t>
  </si>
  <si>
    <t>Preqin</t>
  </si>
  <si>
    <t>10.3386/w29887</t>
  </si>
  <si>
    <t>"I have no relevant and material financial relationships to disclose. The research in this paper relies on non-public data provided by Preqin"|10.3386/w29887;"Juliane Begenau has an ongoing consulting relationship with the European Central Bank"|10.3386/w28501</t>
  </si>
  <si>
    <t>10.3386/w29205;10.3386/w25063;10.3386/w22146</t>
  </si>
  <si>
    <t>SafeGraph Inc;Carbon Disclosure Project;exp(capital)</t>
  </si>
  <si>
    <t>dataquick;Fannie Mae</t>
  </si>
  <si>
    <t>10.3386/w17832;10.3386/w25090</t>
  </si>
  <si>
    <t>"We would like to thank SafeGraph, Inc. for making their data available for academic research related to COVID-19"|10.3386/w29205;"George Aragon for sharing data"|10.3386/w28624;"Ben-David is a co-founder and a partner in an investment advisor"|10.3386/w28369;"Ben-David is a cofounder and a partner in an investment advisor"|10.3386/w28103;"Their funding was provided by Hong Kong Research Grants, grant GRF 16500118...Ben-David is a co-founder and a partner in an investment advisor that manages investment accounts"|10.3386/w27976;"Ben-David is a co-founder and a partner in an investment advisor that manages a small number of friends-and-family accounts for an incentive fee. Until 2016, the investment advisor was a general partner in a hedge fund"|10.3386/w27454;" Ben-David has an ownership stake in a firm that trades securities"|10.3386/w25794;"and staff at the Federal Reserve Bank of New York for their help with the Survey of Consumer Expectations data"|10.3386/w25336;"We are grateful to CDP (Carbon Disclosure Project) for sharing the climate-change data with us...Ben-David is a co-founder and a partner in an investment advisor that manages investment accounts"|10.3386/w25063;"We thank the online account aggregator for providing the data set...We are grateful for support from a NBER Household Finance Grant, the Ohio Supercomputer Center, and the Dice Center at the Fisher College of Business"|10.3386/w25086;"Funding from VINNOVA is gratefully acknowledged"|10.3386/w23211;"We thank exp(capital) for providing the data for the project...Ben-David and Birru’s research was supported by the Dice Center at the Fisher College of Business"|10.3386/w22146;"We thank Terrance Odean for providing the data...Ben-David and Birru’s research was supported by the Dice Center at the Fisher College of Business"|10.3386/w22115;"Ben-David and Spatt acknowledge the financial support of the GARP Foundation. Ben-David’s research is supported by the Dice Center at the Fisher College of Business and by the Neil Klatskin Chair in Finance and Real Estate"|10.3386/w21526;"Ben - David acknowledges support from the Neil Klatskin Chair in Finance and Real Estate and from the Dice Center at the Fisher College of Business"|10.3386/w20071;"We are grateful for the financial support of the NBER Household Finance Grant. Ben-David’s research is supported by the Dice Center at the Fisher College of Business and by the Neil Klatskin Chair in Finance and Real Estate"|10.3386/w20052;". The authors thank the FDIC; Paolo Baffi Centre at Bocconi University; and the Dice Center at the Fisher College of Business, The Ohio State University for supporting this research. Ben-David acknowledges the support from the Neil Klatskin Chair in Finance and Real Estate"|10.3386/w19920;"We are grateful for the financial support of the NBER Household Finance Grant. This work was supported in part by an allocation of computing time from the Ohio Supercomputer Center. Ben-David gratefully acknowledges the financial support of the Dice Center at the Fisher College of Business and the Neil Klatskin Chair in Finance and Real Estate"|10.3386/w19783;"Itzhak Ben-David gratefully acknowledges the financial support of the Dice Center at the Fisher College of Business, The Ohio State University, and of the Neil Klatskin Chair in Finance and Real Estate"|10.3386/w19606;"Ben-David's research is supported by the Dice Center and the Neil Klatskin Chair in Finance and Real Estate"|10.3386/w19550;"Ben-David's research is supported by the Neil Klatskin Chair in Finance and Real Estate"|10.3386/w16215</t>
  </si>
  <si>
    <t>Multiple papers disclose that Ben-David is a co-founder and a partner in an investment advisor, and that investment advisor was previously a general partner in a hedge fund. No papers disclose Ben-David's experience as an expert witness. Multiple papers disclose sources of funding.</t>
  </si>
  <si>
    <t>10.3386/w28868</t>
  </si>
  <si>
    <t>Multiple papers disclose sources of funding. One paper received funding from the Goldman Sachs Global Markets Institute No papers disclose any of Benemelech's consulting activities.</t>
  </si>
  <si>
    <t>"This research is supported by the NSFC [grant 72071117]"|10.3386/w29856;"We thank the Center for Research on Technology and Innovation at Kellogg, in particular James Conley, for financial support"|10.3386/w29676;"We are grateful to Judy Steenstra from the Investment Company Institute for providing data. We also thank Victoria Ivashina for sharing data"|10.3386/w28868;" We are grateful to Jack Bao and Kewei Hou for sharing their bond liquidity data...We thank the Goldman Sachs Global Markets Institute for financial support"|10.3386/w25054;"Benmelech is grateful for financial support from the Guthrie Center for Real Estate Research at the Kellogg School of Management"|10.3386/w23570;"We are grateful to Jack Bao and Kewei Hou for sharing their bond liquidity data"|10.3386/w23512;"Benmelech is grateful for financial support from the National Science Foundation under CAREER award SES-0847392"|10.3386/w22148;"Benmelech is grateful for financial support from the National Science Foundation under CAREER award SES-0847392"|10.3386/w20254;"We thank Adair Morse for sharing with us the data on corporate fraud cases...Benmelech is grateful for financial support from the National Science Foundation under CAREER award SES-0847392"|10.3386/w19782;"I acknowledge financial support from the Cato Institute"|10.3386/w18304;"Benmelech is grateful for financial support from the National Science Foundation under CAREER award SES-0847392"|10.3386/w17858;"Benmelech is grateful for financial support from the National Science Foundation under CAREER award SES-0847392 and from the GARP Risk Management Research Program Grant"|10.3386/w17468;"Benmelech is grateful for financial support from the National Science Foundation under CAREER award SES-0847392"|10.3386/w17192;"We thank Joe Peek for providing us guidance in constructing the data on Japanese-affiliated banks"|10.3386/w17144;"We acknowledge research support from the Division of Research at Harvard Business School. We are especially grateful to Markit for assisting us with CDS data"|10.3386/w16766</t>
  </si>
  <si>
    <t>"Harvard Business School’s Division of Research and Doctoral Programs provided financial support for this project"|10.3386/w28744;"We thank Harvard Business School’s Division of Research, the Private Capital Research Institute, the Smith-Richardson Foundation, and the Toulouse Network on Information Technology for financial support"|10.3386/w25414;"We are grateful to the Stanford Institute for Innovation in Developing Economies, the Private Enterprise Development in Low-Income Countries Initiative by the Centre for Economic Policy Research, the Stanford Center for International Development, and the Abdul Latif Jameel Poverty Action Lab Governance Initiative for financial support"|10.3386/w25112;"One of the authors has advised institutional investors in private equity funds, private equity groups, and governments designing policies relevant to private equity"|10.3386/w23626;"We thank the World Economic Forum and Harvard Business School's Division of Research for financial support"|10.3386/w15632;"We thank Harvard Business School's Division of Research for financial assistance"|10.3386/w14861</t>
  </si>
  <si>
    <t>At least one paper discloses sources of funding. Another paper states that one author has advised institutional investors in private equity funds, private equity groups, and governments designing policies relevant to private equity, but the author is not named. No papers disclose Bernstein's consulting affiliations</t>
  </si>
  <si>
    <t>"2021-present Economics Advisor to Novi Financial (Meta) on Blockchain/Web3 topics
2012-present Advising/Mentoring Founders in Early Stages Companies in various settings"</t>
  </si>
  <si>
    <t>"Krijger v. Urichich. Was retained by Nationwide Insurance Co. September 2018 – October 2018. Wrote
damages report.
Susan Rhiel, Trustee v. Central Mortgage Company, et al. (underlying bankruptcy case of In Re Kebe) in the
US Bankruptcy Court for the SD Ohio Eastern Division. Retained by The Bailey Law Firm (Joe Romano,
Esq.). April 2013 – June 2013. Wrote damages report and testified in court.
U.S. Bank, N.A. v. Nancy Backner, et al. in the Franklin County Common Pleas Court. Retained by Doucet &amp;
Associates Inc. (Mr. Troy Doucet). June 2013 – September 2014. Wrote damages report and deposed.
Tim Neff, et al. v. Flagstar Bank, FSB in the US District Court for the Southern District of Ohio. Retained by
Doucet &amp; Associates Inc. (Mr. Daniel Yarmesch). October 2013 – September 2014. Wrote damages report
and deposed.
Director, statECON Capital Management LLC (2008 – Present)
General Manager, Sambation Limited (real-estate and securities investments) (1999 – 2002)"</t>
  </si>
  <si>
    <t>"Compensated activities during the last three years:
Teaching: Hebrew University, Ventas.
Benmelech-CV 10
Short Academic Visits: CESIfo Munich, Hebrew University, The Becker-Friedman Institute at the University
of Chicago.
Honorarium for Research Papers: Goldman Sachs, Temasek.
Consulting Work: Kuperman Productions Ltd., Morris and Morris LLP, Yvel.
1998 – 2001 Assistant Director, Debt Management Department, Ministry of Finance, Israel
2000 – 2001 Member, Board of Directors, Israel National Coal Supplies Company (State-owned
company for coal supplies)"</t>
  </si>
  <si>
    <t>"Caterpillar, February 2015
Provided training for executives of the Industrial Power Systems Division
Topics: analysis of financial ratios, working capital management and valuation
Deloitte, LLP, 2011
Made a presentation to CFOs about saving and spending cash. CFO Vision conference.
 Wrote article about cash management for the CFO insights publication
Wrigley-CEM Business Innovations for Growth Program, November 2010
 Provided training on valuation of real options to executives from Wrigley
OXERA, April 2007
Provided advice on a valuation project for BAA (airports operator in the UK)"</t>
  </si>
  <si>
    <t>"2010- Academic Advisor, ideas42. 2003-2004 Business Analyst, McKinsey &amp; Company, Lisbon.
2001, 2002 Summer Analyst, Goldman Sachs, London."</t>
  </si>
  <si>
    <t>"Ad-hoc talks, book chapters, seminars and conference organization (honorariums received)
for the Global Frontiers Inc., Duisenberg Business School, NBER, Villanova University, Yale
University, University of Victoria, Bocconi University, HKUST, UNSW, UTS, Incisive
Media, Citibank, Barclays Global Investors, Blackrock, BNP Paribas, Unicredit, Standard &amp;
Poor’s, Moody’s, IGIDR (India), Nomura (India), Business Standard (India), 2010-2012;
Pershing Square Capital Management, 2009; Knight Vinke Asset Management, 2008-09"</t>
  </si>
  <si>
    <t>"Department of Justice, Antitrust Division.
 Lexecon on BskyB vs. OFT case, 2002."</t>
  </si>
  <si>
    <t>"Member, Advisory Board, Federal Reserve Bank’s Research Initiative on Economic Opportunity and Inclusive Growth (2017-present)
Cape Town, South Africa, 2012: J-PAL Executive Education Course in Evaluating Social
Programs.
LBSNAA, Mussoorie India, 2011: Phase IV Mid-Career Training Program for IAS Officers.
World Bank, 2006: Research Evaluation Panel.
Harvard Institute for International Development (HIID), Harvard University, 1998 to 1999:
Evaluation of Public Sector Undertakings in Tamil Nadu, India."</t>
  </si>
  <si>
    <t>"We thank the University of Chicago's India Trust for financial support"|10.3386/w29151;"This paper is the result of a collaboration with the government of Côte d’Ivoire. The public works intervention we study is part of an Emergency Youth Employment and Skills Development Project (PEJEDEC), funded by the World Bank and managed by BCPE, the Coordination Office for Employment Programs (Bureau de Coordination des Programmes Emploi), under the Ministry of Labor and Social Affairs of Côte d'Ivoire. Data collection for the study was financed by PEJEDEC. Additional funding for the study came from the MESF and DIME i2i Trust Funds at the World Bank"|10.3386/w28664;"particularly Ray Sandza and Andrew Vogeley, for generously providing data"|10.3386/w27613;"We received no external funding for this research"|10.3386/w26989;"We thank the University of Chicago Booth School of Business for financial support"|10.3386/w24771;"Research support from the Global Asia Institute JY Pillay Comparative Asia Research Centre Grant is gratefully acknowledged"|10.3386/w22015;"We thank the George J. Stigler Center for the Study of the Economy and the State and the Initiative on Global Markets, both at the University of Chicago Booth School of Business, for financial support"|10.3386/w19023;"Financial support from the Initiative on Global Financial Markets is kindly acknowledged"|10.3386/w16765;"and the University of Chicago Booth School of Business for providing the administrative data."|10.3386/w14681;"This project was funded by the National Science Foundation"|10.3386/w13926;" We are most indebted to the Secretary of Education of Bogota for cooperating with us in this novel experiment, putting up with the constraints created by the research effort, and, of course, financially supporting the entire project. Fedesarrollo, the think tank for which Barrera-Osorio and Perez were working at the execution of the project, provided financial support as well and helped the SED in the design and implementation of the program"|10.3386/w13890;"This project was conducted and funded by the International Finance Corporation"|10.3386/w12274;"We thank the Lender for generously providing us with the data from their experiment"|10.3386/w11892;"This research was supported by a grant from the National Bureau of Economic Research"|10.3386/w7924;"Financial support was provided by the Russell Sage Foundation, the Princeton Industrial Relations Section and the Princeton Center for Economic Policy Studies"|10.3386/w7604;"The research has been supported by a Sloan Doctoral Dissertation Fellowship"|10.3386/w6900</t>
  </si>
  <si>
    <t>Trucost;Trucost</t>
  </si>
  <si>
    <t>10.3386/w28510;10.3386/w26968</t>
  </si>
  <si>
    <t>"We are grateful to Trucost for giving us access to their corporate carbon emissions data...This project has received funding from the European Research Council (ERC) under the ERC Advanced Grant program (grant agreement No. 885552 Investors and Climate Change)"|10.3386/w28510;"We are grateful to Trucost for giving us access to their corporate carbon emissions data"|10.3386/w26968;"Support from 07 Ministerio de Ciencia e Innovación, Generalitat de Catalunya, Barcelona GSE, Ministerio de Economía y Competitividad) - ECO2008-03066, Banco de España-Excelencia en Educación-"Intermediación Financiera y Regulación" is gratefully acknowledged"|10.3386/w19467;"This material is based on work supported by the National Science Foundation under award SES-07-18407"|10.3386/w14867;"Financial support from the Fondation Banque de France and Barcelona Economics (CREA) is gratefully acknowledged"|10.3386/w10571</t>
  </si>
  <si>
    <t>"Finally, we are also grateful to many practitioners affiliated with the Harvard Law School Program on Corporate Governance, including senior proxy solicitors, investment bankers, and hedge fund officers, for helpful discussions about activist settlements. Financial support was provided by the INSEAD Corporate Governance Centre, Columbia Business School, Duke, and Harvard Law School"|10.3386/w26171;"We received financial support from Harvard Law School, Duke University Fuqua School of Business and Columbia Business School"|10.3386/w21227;"This research is partially sponsored by Financial Executives International (FEI), although the views expressed herein do not necessarily represent those of FEI. We acknowledge financial support from the Capital Markets Center at Duke and Graham acknowledges financial support from an Alfred P. Sloan Research Fellowship"|10.3386/w9657</t>
  </si>
  <si>
    <t>At least one paper discloses sources of funding. One paper notes receiving funding from Facebook and their assistance with the logistics of the experiment.</t>
  </si>
  <si>
    <t>LinkUp;CFO Magazine;CFO Magazine</t>
  </si>
  <si>
    <t>10.3386/w27208;10.3386/w16309;10.3386/w15552</t>
  </si>
  <si>
    <t xml:space="preserve">"This research was funded in part by the Cornell Center for the Social Sciences and Smith Family Business Initiative at Cornell University"|10.3386/w28971;"We are grateful to Tom Ashenmacher at LinkUp for data access and support"|10.3386/w27208;"We thank CFO Magazine for helping us conduct the survey, though we note that our analysis and conclusions do not necessarily reflect those of CFO"|10.3386/w16309;"We are also grateful to Jaewon Choi for sharing with us his data on firm betas"|10.3386/w16122;" We thank CFO magazine for helping us conduct the survey, though we note that our analysis and conclusions do not necessarily reflect those of CFO"|10.3386/w15552;"We also thank Steve Kaplan and Luigi Zingales for providing us with their data"|10.3386/w9253
</t>
  </si>
  <si>
    <t>"This project has received funding from Danish Council for Independent Research, under grant agreement no 6165-00020"|10.3386/w23798;"Financial support from the Swiss Finance Institute, NCCR FINRISK of the Swiss National Science Foundation, UCLA, and the University of Toronto is gratefully acknowledged"|10.3386/w20190</t>
  </si>
  <si>
    <t>"We are grateful to The University of Chicago Booth School of Business, the Fama Research Fund, and the Liew Family Junior Faculty Fellowship. This research was funded in part by the Tsinghua University - University of Chicago Joint Research Center for Economics and Finance"|10.3386/w30161;"We are grateful to The University of Chicago Booth School of Business, the Fama Research Fund, the Liew Family Junior Faculty Fellowship, the Initiative on Global Markets, the Stanford SEED, SCID, and IRiSS centers, the CEPR-PEDL Initiative, and the J-PAL Governance Initiative for financial support"|10.3386/w29627;"We are grateful to the Stanford Institute for Innovation in Developing Economies, the Private Enterprise Development in Low-Income Countries Initiative by the Centre for Economic Policy Research, the Stanford Center for International Development, and the Abdul Latif Jameel Poverty Action Lab Governance Initiative for financial support"|10.3386/w25112</t>
  </si>
  <si>
    <t>"1. Move, Inc. v. Citigroup Global Markets, Inc., FINRA 08-03355. Expert on behalf of Move, Inc. to
value economic damages but for the loss of liquidity due to failure of the auction-rate security market.
Expert Report, September 15, 2009. Testified at Arbitration, October 21, 2009.
2. Adelphia Recovery Trust v. Bank of America, N.A., et.al., US District Court, Southern District of
New York, No. 05 Civ. 9050 (LMM). Supported the testifying expert work of Dr. Douglas Bernheim in
the development of expert reports for Adelphia fraud litigation.
3. Applied Medical Resource Corp. and Applied Medical Distribution Corp. v. Ethicon Endo-Surgery,
Inc., US. District Court, Central District of California, Southern Division, No. CV09-3605 RSWL
(VBKx). Expert on behalf of Applied Medical Resource Corp et al., to assess economic damage caused from
alleged false advertising and unfair competition. Expert Report, February 19, 2010. Declaration, March 7,
2010. Deposition, March 31, 2010.
4. Zenith Insurance, Inc. v. Zinc-Feuerwerk, GmbH, Superior Court of the State of California for the
County of Ventura, No. 56-2008-00313992-CU-PL-VTA. Expert on behalf of Zinc-Feuerwerk,GmbH, to
assess economic damage caused from lost wages due to alleged personal injury from explosion. Expert
Report, October 27, 2010.
5. The Kinetic Co., Inc. v. Medtronic, Inc., US District Court, District of Minnesota, No. 08-6062
(JMR/AJB). Supported the testifying expert work of Dr. Eric Gaier in the development of expert analysis
of product liability class action loss suit.
6. Krista O’Donovan, et al. v. CashCall, Inc, et al, US District Court, Northern District of California,
No. C 08-03174 MEJ. Expert on behalf of CashCall, Inc. to assess the quality of loan disclosures made by
CashCall Inc., whether borrowers were injured with automatic enrollment into ETF’s, and whether borrowers
appeared to understand the terms of their loans. Expert Report, September 13, 2013. Deposition, October
3, 2013. Testified at Trial, September 9, 2015. Declaration, September 16, 2019.
7. Bonutti Skeletal Innovations, LLC v. Arthrex, Inc, et al, US District Court, Middle District of
Florida, Orlando Division, No. 6:12-cv-1380-orl-22-TBS. Expert on behalf of Bonutti Skeletal
Innovations, Inc. to assess economic damages due to alleged infringement of U.S. Patent No. 5,814,072 by
Arthrex, Inc. Calculated reasonable royalty rate to compensate Bonutti Skeletal Innovations for alleged
infringement.
8. VERONICA DORADO, individually and on behalf of a class of similarly situated persons v. BANK
OF AMERICA, N.A., US District Court, SOUTHERN DISTRICT OF FLORIDA, MIAMI
DIVISION, No. 1:16-CV-21147-RNS. Expert on behalf of Bank of America to assess disclosures
regarding the collection of post-payment interest in Federal Housing Authority (FHA) mortgage loans.
9. PHILLIP R. CORVELLO, individually, and on behalf of others similarly situated, v. WELLS FARGO
BANK, N.A. d/b/a WELLS FARGO HOME MORTGAGE d/b/a AMERICAS SERVICING
COMPANY, AMIRA JACKMON, individually, and on behalf of others similarly situated v.
AMERICAS SERVICING COMPANY and WELLS FARGO BANK, N.A., US District Court,
NORTHERN DISTRICT OF CALIFORNIA, SAN FRANCISCO DIVISION, No. 10-cv-05072 VC
and No. 11-cv-03884 VC. Expert on behalf of Wells Fargo to assess why financially distressed borrowers
might expect to benefit from and enter into a Home Affordable Modification Program (HAMP) trial
modification, and to evaluate the clarity of the trial modification documents. Expert Report, October 28,
2016. Rebuttal Report, December 30, 2016. Deposition, January 4, 2017. Corrected Expert Rebuttal
Report, January 20, 2017.
10. Electronic Waveform Lab, Inc. v. State Compensation Insurance Fund, et al. Expert on behalf of
State Compensation Insurance Fund to assess economic damages due to alleged fraudulent claim rejection.
11. Elisha Tidwell, et al. v. Interstate Auto Group, Inc. Expert on behalf of Interstate Auto Group
(CarHop) to opine on consumer pricing practices in the Buy-Here-Pay-Here auto industry. Expert Report,
July 8, 2019. Deposition, January 7, 2020.
12. Federal Trade Commission v. LendingClub Corporation. Expert on behalf of LendingClub Corporation
to opine on its online business practices, information disclosures, and transactions. Deposition January
23-24, 2020"</t>
  </si>
  <si>
    <t>"1998 - 1999: Consultant, International Monetary Fund, Washington, D.C. Topics: Bankruptcy Law.
1994: Consultant, governments of China, Costa Rica, Egypt, Malaysia, Mexico, Peru, Russia, Uruguay,
Uzbekistan and Yemen. Topics: Financial Markets Reform, Bankruptcy Law, Corporate Law and
Privatization"
Since 2005 Board Member, Academic Advisory Board, The Fraser Institute, Canada
Since 1950 Advisory Board Member or Consultant for several corporations including: VideoShare
Communications Inc. (USA); AAA Asset Management S/C Ltda. (Brazil); Protego S.C. (Mexico);
and Coca Cola Co., ROZ Group (Uzbekistan)
2011 Board Member and Member of the Academic Committee, European Capital Markets Institute,
Center for European Policy Studies, Belgium
2008 Academic Board Member, Duisenberg Institute of Finance, The Netherlands
2006 - 2007 Board Member, AFORE DE LA GENTE, Mexico
2005 - 2006 Advisor in Corporate Governance, BANSEFI, Mexico
2003 - 2005 Advisor to the National Banking and Securities Commission ant the Ministry of Finance to develop
the new Mexican Securities Markets' Law of 2005., Mexico
2002 - 2004 Board Member, Corporate Board Member's Academic Council, United States of America
2003 Founding Board Member, Advisory Board on Corporate Governance, World Economic Forum,
Switzerland
2003 Founding Board Member, Committee on Best Corporate Practices AVE, Venezuela
2003 Founding Panel Member, International Advisory Panel, Etisalat University College, United Arab
Emirates
2002 Founding Advisory Board Member, Institute of Public Policy and Development Studies, Universidad
de Las Américas, Mexico
2001 Board Member, Advisory Committee on Shareholder Responsibility of the Treasurer of
Massachusetts, Massachusetts Pension Investment Management Board, United States of America
2001 Board Member, Advisory Board for Business Environment, Development Gateway, United States of
America
2001 Board Member, Expert Group for Development of Mechanisms to Invest Pension Reserves and
Draft Laws for Funded Financing of Pension of the Russian Federation, Ministry of Economic
Development and Trade, Russia
2000 Advisor, Inter-American Investment Corporation. Topics: Evaluation of investments in Latin
American Corporations, United States of America
2000 Founding Board Member, Blue Ribbon Panel of Best Corporate Practices, Russian Institute for
Corporate Law and Corporate Governance, Russia
1999 Advisor, Bogota Stock Exchange, Ministry of Economic and Social Development, and Confederation
of Chambers of Commerce, Colombia
1997 Founding Board Member, Committee of Best Corporate Governance Practices, Stock Market
Commission, Mexico
1996 Advisor to various Mexican government ministries and agencies including: National Banking and
Securities Commission
1995 Advisor to Ministry of Finance and Ministry of Communications and Transportation
1989 Under-Director of Foreign Trade Policy Design and Member of the Committee of Advisors to the
Minister of Foreign Trade, Ministry of Trade and Industrial Development, Mexico
1988 Head of Department and Junior Economic Advisor to the President of Mexico, Council of Economic
Advisors to the President of Mexico, Mexico</t>
  </si>
  <si>
    <t>"DeFusco and Nathanson thank the Guthrie Center for Real Estate Research for financial support, and Zwick gratefully acknowledges financial support from the Fama Miller Center and Booth School of Business at the University of Chicago"|10.3386/w23449</t>
  </si>
  <si>
    <t xml:space="preserve">"The research leading to these results has received funding from the European Research Council under the European Union's Seventh Framework Programme (FP7/2007-2013) / ERC Grant Agreement no. [312842]"|10.3386/w28378;"This material is based upon work supported by the National Science Foundation under Grant No. 0318476"|10.3386/w10891
</t>
  </si>
  <si>
    <t>"2011 Committee on Finance, U.S. Senate, and Committee on Ways and Means, House of Representatives, Tax Reform and the Treatment of Debt and Equity”
2007 Committee on Homeland Security and Governmental Affairs, U.S. Senate, “Aligning the Accounting and Tax Treatment of Stock Options”
2006 Ways and Means Committee, U.S. House of Representatives, “Reforming the Corporate Tax”
2005 President’s Advisory Panel on Federal Tax Reform, “Taxation and Global Competitiveness” 
1992 Summer Associate, McKinsey &amp; Co.
1989 – 1991 Financial Analyst, CS First Boston, Inc."</t>
  </si>
  <si>
    <t>"Foley and Desai thank the Division of Research of the Harvard Business School for financial support"|10.3386/w18107;"Foley and Desai thank the Division of Research of the Harvard Business School for financial support"|10.3386/w17202;"to the Harvard University Taubman Center for State and Local Government, the Harvard Real Estate Academic Initiative, and the Fitzgerald Gubernatorial Fund for Maine for generous research support"|10.3386/w14149;"and the Division of Research at Harvard Business School for financial support"|10.3386/w13283;"Desai acknowledges the financial support of the Division of Research of Harvard Business School"|10.3386/w13281;"Desai acknowledges the financial support of the Division of Research of Harvard Business School"|10.3386/w13132;"and the Division of Research at Harvard Business School for generous funding"|10.3386/w12276;"and the Division of Research at Harvard Business School for generous funding"|10.3386/w11717;"Desai acknowledges the financial support of the Division of Research of Harvard Business School"|10.3386/w11469;"Desai acknowledges the financial support of the Division of Research of Harvard Business School"|10.3386/w11241;"Desai thanks the Division of Research at Harvard Business School for generous funding"|10.3386/w11140;"The authors thank the Division of Research at Harvard Business School"|10.3386/w11075;"Desai and Dyck thank the Division of Research at Harvard Business
School and Zingales the Center for Research on Security Prices and the George Stigler Center at the
University of Chicago for financial support"|10.3386/w10978;"Desai thanks the Division of Research of the Harvard Business School for financial support"|10.3386/w10545;"The Division of Research at Harvard Business School provided generous financial support"|10.3386/w10543;"Desai acknowledges the financial support of the Division of Research of Harvard Business School"|10.3386/w10471;"and the Lois and Bruce Zenkel Research Fund at the University of Michigan and the Division of Research at Harvard Business School for financial support"|10.3386/w10337;"and the Lois and Bruce Zenkel Research Fund at the University of Michigan and the Division of Research at Harvard Business School for financial support"|10.3386/w10233;"Desai thanks the Division of Research of Harvard Business School for generous funding"|10.3386/w10153;"Harvard Business School’s Division of Research provided financial assistance"|10.3386/w10165;"and the Lois and Bruce Zenkel Research Fund at the University of Michigan and the Division of Research at Harvard Business School for financial support"|10.3386/w9715;"Financial support from the Lois and Bruce Zenkel Research Fund at the University of Michigan and the Division of Research at Harvard Business School is gratefully acknowledged"|10.3386/w9224;"Financial support from the Lois and Bruce Zenkel Research Fund at the University of Michigan and the Division of Research at Harvard Business School is gratefully acknowledged"|10.3386/w9115;"Financial support from the Lois and Bruce Zenkel Research Fund at the University of Michigan and the Division of Research at Harvard Business School is gratefully acknowledged"|10.3386/w9057;"financial support from the Division of Research at Harvard Business School are gratefully acknowledged"|10.3386/w8866;"Financial support from the International Tax Policy Forum, the Lois and Bruce Zenkel Research Fund at the University of Michigan and the Division of Research at Harvard Business School is gratefully acknowledged"|10.3386/w8698;"Financial support from the International Tax Policy Forum, the Lois and Bruce Zenkel Research Fund at the University of Michigan and the Division of Research at Harvard Business School is gratefully acknowledged"|10.3386/w8507;"Financial support from the Lois and Bruce Zenkel Research Fund at the University of Michigan and the Division of Research at Harvard Business School is gratefully acknowledged"|10.3386/w8440;"and the the Lois and Bruce Zenkel Research Fund at the University of Michigan and the Division of Research at Harvard Business School for financial support"|10.3386/w8121;"and the the Lois and Bruce Zenkel Research Fund at the University of Michigan and the Division of Research at Harvard Business School for financial support"|10.3386/w8009;"and the National Science Foundation for financial support (Grant No. SES-9209373)"|10.3386/w5755</t>
  </si>
  <si>
    <t>Equifax;Equifax</t>
  </si>
  <si>
    <t>10.3386/w27646;10.3386/w25810</t>
  </si>
  <si>
    <t>"We want to thank Equifax Inc. for access to anonymized credit bureau data on borrowers including loan and payment amounts, plus anonymized employment and income information for a sample of borrowers"|10.3386/w27646;"We want to thank Equifax Inc. for access to anonymized credit bureau data on borrowers including loan and payment amounts, plus anonymized employment and income information for a sample of borrowers"|10.3386/w25810;"The data used in this paper come from the Swedish Interdisciplinary Panel (SIP) administered at the Centre for Economic Demography, Lund University, Sweden...We thank Terrance Odean for providing data from a large brokerage in the US"|10.3386/w24262;"We acknowledge financial support from Inquire Europe"|10.3386/w22351</t>
  </si>
  <si>
    <t>"2019 – present Consultant, Dimensional Fund Advisors
2021 – present Economist, Sperax (DeFi company)
2018 – 2020 Core Researcher, Terra Labs (cryptocurrency firm based in Korea)
2018 Consultant, Vega Economics
2016 Visiting Scholar, Federal Reserve Bank of Philadelphia
2010 Research Associate, Credit Suisse"</t>
  </si>
  <si>
    <t>"DDOUGLAS W. DIAMOND'S INFORMATION ON COMPENSATED NON-ACADEMIC ACTIVITIES: 2017-2022 (EXCEEDING $5,000)
CONSULTING AND VISITING SCHOLAR ACTIVITIES: Federal Reserve Bank of Richmond, visiting scholar.
BOARD OF DIRECTORS: Independent Director, DFA US Mutual Funds (DFA Investment Dimensions Group Inc. and Dimensional Investment Group Inc.)."</t>
  </si>
  <si>
    <t>"Diamond and Rajan thank the Center for Research in Security Prices at Chicago Booth for research support"|10.3386/w28377;"Diamond and Rajan thank the Center for Research in Security Prices at Chicago Booth and the National Science Foundation for research support...The authors have read the Journal of Finance’s disclosure policy and have no conflicts of interest to disclose"|10.3386/w23055;"We thank the Initiative on Global Markets at Chicago Booth, the Fama Miller Center at Chicago Booth and the National Science Foundation for grants administered through the NBER for research support. Diamond has an ongoing visiting scholar relationship with the Federal Reserve Banks of Richmond and Chicago"|10.3386/w22053;"The authors gratefully acknowledge research support from the Center for Research in Security Prices at Chicago Booth. Diamond gratefully acknowledges support from the Nation Science Foundation"|10.3386/w18160;"We thank the National Science Foundation and the Center for Research on Securities Prices at Chicago Booth for research support"|10.3386/w16994;"We thank the National Science Foundation and the Center for Research on Securities Prices at Chicago Booth for research support"|10.3386/w15197;"Both authors are from the University of Chicago's Booth School of Business. We thank the Center for Research in Security Prices for research support"|10.3386/w14925;"Diamond and Rajan acknowledge support from the Center for Research on Securities Prices at the University of Chicago's Booth School of Business"|10.3386/w14739;"We are grateful for financial support from the National Science Foundation and the Center for Research on Security Prices"|10.3386/w10070;"We are grateful for financial support from the National Science Foundation and the Center for Research on Security Prices"|10.3386/w10071;"We are grateful for financial support from the National Science Foundation and the Center for Research on Security Prices"|10.3386/w8937;"We are grateful for financial support from the National Science Foundation and the Center for Research on Security Prices"|10.3386/w7764;"We are grateful for financial support from the National Science Foundation and the Center for Research on Security Prices"|10.3386/w7430</t>
  </si>
  <si>
    <t>"I have a long-term consulting relationship with AQR"|10.3386/w25085;"I have a long-term consulting relationship with AQR"|10.3386/w24706;"Eisfeldt has an ongoing consulting relationship with AQR"|10.3386/w22851;"Eisfeldt gratefully acknowledges the UCLA Rosalinde and Arthur Gilbert Program in Real Estate, Finance and Urban Economics for generous funding...This research was conducted while I was on academic leave and visiting Structured Portfolio Management (SPM), LLC"|10.3386/w21804;"Eisfeldt gratefully acknowledges financial support from the Fink Center for Finance &amp; Investments...I conduct compensated financial research for a hedge fund"|10.3386/w20442;"We thank the Bank of France, the Fink Center for Finance and Investments, and the Ziman Center for Real Estate for financial support...I conduct compensated financial research for a hedge fund"|10.3386/w20416;"I conduct compensated financial research for a hedge fund"|10.3386/w19204;"We thank the Bank of France, the Fink Center for Finance and Investments, and the Ziman Center for Real Estate, for financial support...I conduct compensated financial research for a hedge fund"|10.3386/w18912</t>
  </si>
  <si>
    <t>"2021-Present Academic Advisory Board, Vise AI Advisors, LLC.
2020-Present Affiliate, Cornerstone Research, LLC.
2015-2018 Consultant, AQR Capital Management, LLC.
2013-2015 Chief Economist and Principal, Structured Portfolio Management, LLC.
(while on unpaid leave from UCLA Anderson)
2012-2013 Consultant, Structured Portfolio Management, LLC.
1994-1996 Associate, Chicago Partners, LLC, Economic Consulting"</t>
  </si>
  <si>
    <t>"Economics columnist, Slate, 2007 – 2017
THE WORLD BANK, Consultant, Africa Technical Division and Development Economics Research
Group, 1998-99"</t>
  </si>
  <si>
    <t>"FDO Partners, Founder and Partner (1997-present).
State Street Associates, Founding Partner (1999-present).
MKT MediaStats, Founding Partner (2015-present).
Health Data Analytics, Founding Partner and Director (2017-present).
Merrill Lynch Mutual Funds, Independent Director (2005-2007).
BlackRock Mutual Funds, Independent Director (2007-2016).
Goldman Sachs, &amp; Co. Member, GSCI Policy Review Committee (1993-2007).
Oneshield, Member, Strategic Advisory Board (2000-present).
Export-Import Bank of the United States, Economic Advisory Council, member (1993-1995).
Federal Republic of Slovenia, Yugoslavia, Consultant to the Prime Minister (1991-1992).
Federal Reserve Board of Governors, Consultant, International Finance Division (1992, 1986, and 1985).
World Bank, Consultant, Country Policy Depart. (1984-1985), International Finance Division
(1988-1989).
Council of Economic Advisers, Executive Office of the U.S. President. Staff Economist for International
Trade and Finance (1983-1984).
International Monetary Fund, Consultant, Research Department (1991, 1989, 1983)"</t>
  </si>
  <si>
    <t>"Citigroup (New York, NY), Energy Master Limited Partnerships, 2006-2008, Associate and Research Assistant, Equity Research
ExxonMobil Corporation (Fairfax, VA), 2004-2006, Network Modeler, Supply Chain Strategy"</t>
  </si>
  <si>
    <t>"Professor Froot is a founding partner of State Street Associates and MKT MediaStats, which produce investment and knowledge resources for investors, and of HDAI, which generates mortality, morbidity and health-care-related information"</t>
  </si>
  <si>
    <t>"Board of Governors of the Federal Reserve System, June 2004 - September 2004 Dissertation Intern"</t>
  </si>
  <si>
    <t>"Authors were Fellows of the National Center for the Middle Market at the Fisher College of Business, Ohio State University, and acknowledge the Center’s financial support for this research"|10.3386/w27873;"This research has been funded in part by the National Center for the Middle Market"|10.3386/w26458;"We thank Renée Adams and Reena Aggarwal (who graciously shared data)"|10.3386/w24435;"The authors are Fellows of the National Center for the Middle Market at the Fisher College of Business, Ohio State University, and acknowledge the Center’s support for this research"|10.3386/w23493;"Isil Erel and Michael Weisbach are Fellows of the National Center for the Middle Market at the Fisher College of Business, Ohio State University, and acknowledge the Center's support for this research"|10.3386/w18840;"Isil Erel and Michael Weisbach are Fellows of the National Center for the Middle Market at the Fisher College of Business, Ohio State University, and acknowledge the Center's support for this research"|10.3386/w17867</t>
  </si>
  <si>
    <t>"We are also grateful to Leslie Hannah for generously sharing his painfully gathered list of business directories for circa 1910. The authors acknowledge financial support from the Blake Family Fund for Ethics, Governance and Leadership"|10.3386/w27871;"We thank Chief Jason Dombkowski of the West Lafayette Police Department, Captain Brad Bishop of the City of Lafayette, Chief John Cox of the Purdue Police, and Sheriff Barry Richard of the Tippecanoe County Sheriff’s Department for permitting access to the police accident reports. We are especially thankful to Lafayette Police Department crime analyst Steve Hawthorne who provided the police accident reports data and patiently answered our questions"|10.3386/w24308;"We gratefully acknowledge financial support from the Stigler Center at the University of Chicago Booth School of Business...We also thank DotEcon for sharing their spectrum auction data"|10.3386/w23041</t>
  </si>
  <si>
    <t>eBay;eBay;eBay;eBay</t>
  </si>
  <si>
    <t>10.3386/w26197;10.3386/w24437;10.3386/w20074;10.3386/w15614</t>
  </si>
  <si>
    <t>"Fisman and Wang would like to thank the National Science Foundation (grant numbers 1729806 and 1729784 respectively) for financial support"|10.3386/w27032;"We are grateful for eBay’s support for this research, especially Sharat Raghavan, Dimitriy Masterov, and Tom Blake"|10.3386/w26197;"We are grateful for eBay’s support for this research, especially Tom Blake and Dimitriy Masterov"|10.3386/w24437;"Financial support from the Tobin Project is gratefully acknowledged"|10.3386/w21009;"We thank the American Life Panel team at the RAND Corporation for software development and technical and administrative support. We acknowledge financial support from the Center for Equitable Growth (CEG) at the University of California, Berkeley"|10.3386/w20145;"We thank the UC Berkeley Office of Planning and Analysis, the Financial Aid and Scholarships Office, the Career Center, and Cal Answers (Student Data Warehouse) for providing administrative and survey data on our subject pool and the UC Berkeley student body"|10.3386/w20146;"Fisman would like to thank the Chazen Institute of International Business at Columbia Business School for support"|10.3386/w20089;"Financial support from CIBER at Columbia Business School is gratefully acknowledged"|10.3386/w20090;"We thank eBay, and in particular Brad Matthews, Jana Moles, Jana Honnerova, Irene Garcia Sacedon, and Vasanth Yenegalla"|10.3386/w20074;"This work is supported by the William Ladany Faculty Research Fund at the University of Chicago Booth School of Business and the Center for International Business Education and Research at Columbia University"|10.3386/w17726;"We thank eBay, and in particular Steve Hartman, Saji Joseph, and Raghavan Vijayaraaghaven, for their assistance and support of this research"|10.3386/w15614;"gratefully acknowledge the Chazen Institute at Columbia University Graduate School of Business for financial support"|10.3386/w13427; "We are grateful to Yoshiaki Ogura and Sergei Koulayev for excellent research assistance and to the National Science Foundation (SES grant no. 0241781) for financial support"|10.3386/w13033;"as well as Rafael La Porta, Florencio Lopez de Silanes, and Andrei Shleifer, for kindly allowing us the use of their data"|10.3386/w9583;",and Raghuram
Rajan and Luigi Zingales for kindly allowing us to use their data in this paper"|10.3386/w8960</t>
  </si>
  <si>
    <t>Standard and Poors Global Ratings</t>
  </si>
  <si>
    <t>10.3386/w14557</t>
  </si>
  <si>
    <t>dotEcon</t>
  </si>
  <si>
    <t>10.3386/w23041</t>
  </si>
  <si>
    <t>At least one paper discloses sources of funding. Data received from West Lafayette Police Department and dotEcon</t>
  </si>
  <si>
    <r>
      <t>"Foley thanks the Division of Research of the Harvard Business School for financial support</t>
    </r>
    <r>
      <rPr>
        <b/>
        <sz val="11"/>
        <color theme="1"/>
        <rFont val="Calibri"/>
        <family val="2"/>
        <scheme val="minor"/>
      </rPr>
      <t>"|10.3386/w20634;"Foley thanks the Division of Research of the Harvard Business School for financial support"|10.3386/w19953;"Foley and Desai thank the Division of Research of the Harvard Business School for financial support"|10.3386/w18107;"This research is supported by the Division of Research of the Harvard Business School"|10.3386/w17336;"Desai and Foley thank the Division of Research of the Harvard Business School for financial support"|10.3386/w17202;"Foley thanks the Division of Research of the Harvard Business School for financial support"|10.3386/w17091;"The Division of Research at Harvard Business School provided generous funding"|10.3386/w15910;"Foley thanks the Division of Research of the Harvard Business School for financial support"|10.3386/w15023;"Foley thanks the Division of Research of the Harvard Business School for financial support"|10.3386/w14891;"We are grateful to David Blitzer at Standard and Poors for providing data, and Cliff Holderness, Andrew Metrick, and Karl Lins for sharing their data with us...The Harvard Business School Division of Research provided funding for this study"|10.3386/w14557;"I thank Jeff Cronin, Linnea Meyer, and Janelle Prevost for excellent research assistance and police departments in 12 cities for providing data"|10.3386/w14074</t>
    </r>
  </si>
  <si>
    <t>MKT MediaStats LLC;State Street Corporation;State Street Corporation;State Street Corporation;State Street Corporation;State Street Corporation;State Street Corporation;State Street Bank;Guy Carpenter and Company;State Street Bank;Guy Carpenter and Company</t>
  </si>
  <si>
    <t>10.3386/w22366;10.3386/w10355;10.3386/w10157;10.3386/w9241;10.3386/w9101;10.3386/w9079;10.3386/w9080;10.3386/w8472;10.3386/w7287;10.3386/w6687;10.3386/w6043</t>
  </si>
  <si>
    <t>"We thank MKT MediaStats, LLC for generously providing data"|10.3386/w22366;"We thank State Street Corporation, Atindra Barua, and Jessica Lo for help with the data, Harvard Business School Division of Research for financial support"|10.3386/w10355;"and to State Street Corporation for help in obtaining data"|10.3386/w10157;"We are grateful to State Street Corporation for help in obtaining data"|10.3386/w9241;"We thank many people at State Street Corporation and State Street Associates for help in obtaining and interpreting data...and the Department of Research at Harvard Business School for research support"|10.3386/w9101;"We are grateful to State Street Corporation for help in obtaining data"|10.3386/w9079;"We thank many people at State Street Corporation and State Street Associates for help in obtaining and interpreting data...and the Department of Research at Harvard Business School for research support|10.3386/w9080;"We are grateful to State Street Bank for help in obtaining data and Harvard Business School for financial support"|10.3386/w8472;"This research was supported by Marsh &amp; McLennan Securities Corporation, where Posner was formerly employed, and by Harvard Business School"|10.3386/w8106;"Ernie Asaff, Christopher McGhee, and Patrick Sullivan of Guy Carpenter Advisors, Inc., Bruce Thomas of IndexCo, and John Major, Jonathan Norton, and Daniel Bar-Yaacov of Guy Carpenter &amp; Company assisted in the preparation of text and data"|10.3386/w7287;"We are grateful to Stan Shelton, Mark Snyder, Matt Conroy, and Maurice Heffernan of State Street bank for their help and support in obtaining data"|10.3386/w6687;"Chris Allen and Philip Hamilton for help in obtaining data, and the Q-Group, NYSE, and the Division of Research at Harvard Business School for financial support"|10.3386/w6572;"Thanks go as well to the NBER's Insurance Program sponsors, the sponsors of the Global Financial Systems Project at Harvard Business School and the Department of Research at HBS for generous research support"|10.3386/w6025;"This research is supported by the Global Financial System Project at HBS"|10.3386/w5403;"The authors are also grateful to the National Science Foundation, the Ford Foundation, and the Department of Research at Harvard Business School for financial support"|10.3386/w5132;"Generous research support was provided by the NBER, the Division of Research at Harvard Business School, and the National Science Foundation (Grant No. SES-9209373"|10.3386/w4924;"We are grateful to many individuals in different countries for sharing both data and expertise. For information on Sweden, we thank Piers Cardew of UBS, Ragnar Lindgren of the Stockholm School of Finance, Tom Morton of Frank Russel Securities, Chris Spilly of the NASD, Chris Walker of the London Stock Exchange, Steve Umlauf of Morgan Stanley, LIef Vindevag of the Stockholm Stock Exchange, and Pehr Wissen of the Bank of Sweden. For information on the UK, we thank John Daly and Sushil Wadhwani of Goldman, Sachs, Gene Finn of the NASD, Mervyn King of the Bank of England, James Shapiro of the NYSE, Ian Taylor of the London Stock Exchange, and Nick Weinreb of LIFFE"|10.3386/w4587;"We thank the Alfred P. Sloan Foundation, the Institute of Business and Economic Research at U.C. Berkeley and the Division of Research at Harvard Business School for research support"|10.3386/w4294;"We are also grateful to the IFSRC and the Center for Energy Policy at MIT, the Department of Research at Harvard Business School, and Batterymarch Financial Management ofr generous financial support"|10.3386/w4084;"and the MIT International Financial Services Research Center for generous research support"|10.3386/w3684;"aponsored by Harvard Business School end the Council on
Competitiveness. We thank the Division of Research at HBS and the International Financial Services Research Center at MIT's Sloan School for generous research support"|10.3386/w3638;"and the Division of Research at HBS and the Q-Group for generous research support"|10.3386/w3498;"We are also grateful for
research support from the Olin and Ford Foundations, MIT's International Financial Research Center, and the Division of Research at Harvard Business School"|10.3386/w3250;"and am grateful to the Ford Foundation and the Division of Research at Harvard Business School for generous research support"|10.3386/w3247</t>
  </si>
  <si>
    <t>"NY Federal Reserve Board, 2019"</t>
  </si>
  <si>
    <t>"The authors declare that they have no relevant or material financial interests that relate to the research described in this paper"|10.3386/w25237;"We would like to thank the staff at the Historical Collections and Danielle Barney of Baker Library for making the data collection possible"|10.3386/w16812;" We would also like to thank the staff at the Historical Collections and Danielle Barney of Baker Library for making the data collection possible and Brian Hall and Jeff Liebman for providing us with their data...We gratefully acknowledge financial support from the Economic History Association, the Multidisciplinary Program in Inequality &amp; Social Policy at Harvard University, and the National Science Foundation's Dissertation Completion Fellowship"|10.3386/w14145</t>
  </si>
  <si>
    <t>CV discloses Lopez-de-Silanes has been a consulatant for several corporations including VideoShare
Communications Inc. (USA); AAA Asset Management S/C Ltda. (Brazil); Protego S.C. (Mexico);
and Coca Cola Co., ROZ Group (Uzbekistan). He has also worked as an expert witness in corporate governance according to the SKEMA business school website</t>
  </si>
  <si>
    <t>"Gabaix thanks the Sloan Foundation for financial support"|10.3386/w28967;"We gratefully acknowledge financial support from the Ferrante Economics Research Fund and the Sloan Foundation (Gabaix) and the Center for Research in Security Prices at the University of Chicago Booth School of Business and the Fama Research Fund at the University of Chicago Booth School of Business (Koijen)"|10.3386/w28204;"I thank the Sloan Foundation for support"|10.3386/w24096;"We are grateful to the Pershing Square Fund for Research on the Foundations of Human Behavior for financial support"|10.3386/w23254;"I am grateful to the CGEB, the Institute for New Economic Thinking, the NSF (SES-1325181) and the Sloan Foundation for financial support"|10.3386/w22954;"I am grateful to the Dauphine-CAM foundation, the Institute for New Economic Thinking, and the NSF (SES-1325181) for financial support"|10.3386/w21848;"Gabaix thanks INET, the NSF (SES-1325181) and the Sloan Foundation for support"|10.3386/w21524;"We gratefully acknowledge the financial support of the NSF (0820517,1424690), the Dauphine-Amundi Foundation, and the NYU CGEB"|10.3386/w19854;"and to the NYU CGEB, INET, the NSF (grant SES-1325181) for financial support"|10.3386/w16911;"Gabaix acknowledges support from the NSF (grants DMS-0938185 and SES-0820517)"|10.3386/w16424;"We are grateful to Ingolf Dittmann for generously sharing his data on CEO non-firm wealth"|10.3386/w15987;"XG thanks the NSF for financial support"|10.3386/w15545;"This work is supported by the NSF through grant SES-0624116 and DMS-0527518. We thank L.H. Dobkins and J. Eeckhout for providing the data on MSA and M. Batty for providing data on GB"|10.3386/w15409;"Farhi and Gabaix gratefully acknowledge support from the NSF under grant 0820517"|10.3386/w15062;"This work was supported NSF grant 0527518"|10.3386/w14299;"Gabaix and Laibson acknowledge support from the National Science Foundation (Human and Social Dynamics program)"|10.3386/w13822;"Gabaix thanks the NSF for support"|10.3386/w13805;"I thank the NSF for support"|10.3386/w13724;"I thank the NSF for support"|10.3386/w13430;"XG thanks the NSF (DRU-0527518) for financial support"|10.3386/w13372;"Gabaix and Laibson acknowledge support from the National Science Foundation (Human and Social Dynamics program)"|10.3386/w13191;"XG thanks the NSF (DRU-0527518) for financial support"|10.3386/w12365;"We
acknowledge financial support from the National Science Foundation (SES-0099025)"|10.3386/w11755</t>
  </si>
  <si>
    <t>"We thank the following sources for providing funding support for this project: Wharton Dean's Research Fund, the Wharton Alternative Investments Initiative, the Rodney L. White Center for Financial Research, the Jacobs Levy Equity Management Center for Quantitative Financial Research, the National Bureau of Economic Research Household Finance Working Group and the Sloan Foundation, and the Ewing Marion Kauffman Foundation"|10.3386/w27782;"This project has received financial support from the following: Wharton Dean's Research Fund, the Wharton Alternative Investments Initiative, the Rodney L. White Center for Financial Research, the Jacobs Levy Equity Management Center for Quantitative Financial Research, the National Bureau of Economic Research Household Finance Working Group and the Sloan Foundation, the Ewing Marion Kauffman Foundation, and the Center for Research on Consumer Financial Decision Making"|10.3386/w27452;"We also thank Alon Brav and Carola Schenone for sharing data on activists and airlines, respectively"|10.3386/w25644;"Funding from the Jacobs Levy Equity Management Center for Quantitative Financial Research at Wharton is gratefully acknowledged"|10.3386/w22914</t>
  </si>
  <si>
    <t xml:space="preserve">Associate editor|Journal of Financial Economics|2021|present;Associate editor|Review of Financial Studies|2019|present;Associate editor|Management Science|2018|present;Associate editor|Review of Finance|2017|present </t>
  </si>
  <si>
    <t>"2002 Credit Suisse, Financial Market Research, Zurich
2001 Swiss National Bank, Economics Division, Zurich"</t>
  </si>
  <si>
    <t>CV notes pre-doctoral employment at Credit Suisse and the Swiss National Bank</t>
  </si>
  <si>
    <t>"This research was performed at a Federal Statistical Research Data Center under FSRDC Project Number 1908 (CBDRB-FY21-P1908-R9062)"|10.3386/w29084;"We are grateful to Manuel Adelino and Albert Saiz for providing us with data"|10.3386/w22396;"The research in this paper was conducted while the authors were Special Sworn Status researchers of the U.S. Census Bureau at the New York and Boston Census Research Data Centers"|10.3386/w18592;"We thank the Austrian Hotel - and Tourism Bank, especially Bernhard Fuchs,and the Austrian Central Institute for Meteorology and Geodynamics for providing us with data"|10.3386/w16497</t>
  </si>
  <si>
    <t>CV notes previous employment at the Federal Reserve</t>
  </si>
  <si>
    <t>"Federal Reserve Bank of New York
Financial Economist, 2015-2018
Research Assistant, 2007-2009"</t>
  </si>
  <si>
    <t>"The research was supported by the National Science Foundation. We thank the health team at Facebook for their in-kind financial support that allowed us to run the campaign, and for their logistical help...We thank Alex Pompe from Facebook Data for Good for helping us to understand the Facebook mobility data"|10.3386/w29021;"We gratefully acknowledge financial support from the National Science Foundation"|10.3386/w28643;"Financial support from the NSF under grants SES-1156182, SES-1155302, SES-1629446, and SES-2018554; and from the AFOSR and DARPA under grant FA9550-12-1-0411; and from AROMURI under award No. W911NF-12-1-0509 is gratefully acknowledged"|10.3386/w28365;" Financial support from the Asian Development Bank, Innovations for Poverty Action Global Financial Inclusion Initiative, International Growth Centre, U.S. Department of Labor, and the World Bank is gratefully acknowledged"|10.3386/w28249;"We gratefully acknowledge funding from NSF RAPID #2029880, the Weiss Foundation, and J-PAL’s Innovation in Government Initiative (IGI)"|10.3386/w27496;"We are grateful to the NSF for generous financial support (SES 1156182)"|10.3386/w26346;"We gratefully acknowledge financial support from the National Science Foundation (Grant #1658937), the Agricultural Technology Adoption Initiative, and the Institute for Research on Labor and Employment (UC Berkeley)"|10.3386/w25880;"We are grateful for financial support from NSF SES-1326661 and IRiSS at Stanford"|10.3386/w25497;"We thank the National Science Foundation for financial support under grant SES-1559469"|10.3386/w24679;"Financial support from the NSF under grants SES-1156182 and SES-1326661 is gratefully acknowledged"|10.3386/w24359;"We also thank the Microfinance Institutions Network (MFIN) for coordinating the collection of the data and Parul Agarwal and the Centre for Microfinance (CMF) for their help in researching the AP crisis. Anthony D’Agostino generously shared the RBI data"|10.3386/w24329;"We gratefully acknowledge operational support from JPAL South Asia and financial support from the National Science Foundation, the IZA Growth and Labor Markets in Low Income Countries (GLM-LIC) program, and the Private Enterprise Development for Low Income Countries (PEDL) initiative"|10.3386/w22491;"Funding from VINNOVA is gratefully acknowledged"|10.3386/w22436;"the Harvard Conference on Information Transmission in Networks. We are grateful to CFSP, NSF SES-1156182, the Chazen Institute at Columbia Business School, CIBER and the Earth Clinic at Columbia University, the Russell Sage Behavioral Economics Small Grant, and the Stanford Institute for Innovation in Developing Economies for generous support. Finally, we both thank the National Science Foundation GRFP for support while in graduate school"|10.3386/w21169;"We are grateful to the Russell Sage Foundation, the George and Obie Shultz Fund, and the MIT Center for International Studies for financial support. Breza and Chandrasekhar thank the National Science Foundation GRFP and Larreguy thanks the Bank of Spain and Caja Madrid Foundation"|10.3386/w20309</t>
  </si>
  <si>
    <t>Facebook</t>
  </si>
  <si>
    <t>10.3386/w29021</t>
  </si>
  <si>
    <t>"The research was supported by the National Science Foundation We thank the health team at Facebook for their in-kind financial support that allowed us to run the campaign, and for their logistical help...We thank Alex Pompe from Facebook Data for Good for helping us to understand the Facebook mobility data"|10.3386/w29021;"We gratefully acknowledge funding from NSF RAPID #2029880, the Weiss Foundation, and J-PAL’s Innovation in Government Initiative (IGI)"|10.3386/w27496;"This research was funded in part by the International Center for Finance at Yale SOM"|10.3386/w26914;"Part of the work on this paper was completed while Goldsmith-Pinkham was employed by the Federal Reserve Bank of New York"|10.3386/w24408;"We thank Tal Gross, Matthew Notowidigdo, and Jialan Wang for providing the bankruptcy data used in this analysis...Financial support from the Harvard Business School is gratefully acknowledged"|10.3386/w21032</t>
  </si>
  <si>
    <t>At least one paper discloses sources of funding. One paper mentions receiving data from Facebook</t>
  </si>
  <si>
    <t>Executive editor|Review of Financial Studies|2018|present;Editor|Review of Financial Studies|2013|2018;Department editor (finance)|Management Science|2013;Associate editor (finance)|Management Science|2009|2012;Editor|Journal of Financial Intermediation|2012|2013;Associate editor|2010|2012;Guest Co-editor|Special Issue on Corporate Finance Theory Journal of Corporate Finance|2012|2014</t>
  </si>
  <si>
    <t>CV discloses consulting as an expert on Bank Liquidity for King and Spalding LLP, and Kirland and Ellis LLP</t>
  </si>
  <si>
    <t>"Professor Goldstein has recently worked in the research department of the bank of
Israel. There, he was in charge of the analysis of the current account of Israel"</t>
  </si>
  <si>
    <t>"Itay Goldstein has been retained by a law firm as an expert on a case involving a liquidity crisis and government intervention in a European bank. This case has not influenced the research in this paper, and the research in this paper has not influenced the case"|10.3386/w28676;"Itay Goldstein has been retained by a law firm as an expert on a case involving a liquidity crisis and government intervention in a European bank. This case has not influenced the research in this paper, and the research in this paper has not influenced the case"|10.3386/w27815;"Itay Goldstein has been retained by a law firm as an expert on a case involving a liquidity crisis and government intervention in a European bank. This case has not influenced the research in this paper, and the research in this paper has not influenced the case"|10.3386/w27559;"Itay Goldstein has been retained by a law firm as an expert on a case involving a liquidity crisis and government intervention in a European bank. This case has not influenced the research in this paper, and the research in this paper has not influenced the case"|10.3386/w27376</t>
  </si>
  <si>
    <t>"King and Spalding LLP, 2020-2021 Kirkland and Ellis LLP, 2018-2019"
"Federal Reserve Bank of Richmond, Visiting Scholar, 2013
Federal Reserve Bank of New York, Academic Consultant, 2011-2017
Federal Reserve Bank of Philadelphia, Visiting Scholar, 2005- 2015 "</t>
  </si>
  <si>
    <t>Multiple papers note that Goldstein has been retained by a law firm as an expert on a case involving a liquidity crisis and government intervension in a European bank</t>
  </si>
  <si>
    <t>No downloadable CV available? Unsure if he has ever worked at a federal reserve</t>
  </si>
  <si>
    <t>VentureOne-Thomson Delphion</t>
  </si>
  <si>
    <t>NYSE-Amex-Nasdaq</t>
  </si>
  <si>
    <t>10.3386/w9816</t>
  </si>
  <si>
    <t>"Support for this research was provided by the Division of Research at the Harvard Business School...Paul Gompers has invested in and consulted for venture capital firms"|10.3386/w29907;"Support for this research was provided by the Division of Research at the Harvard Business School...Paul Gompers has invested in and consulted for venture capital firms"|10.3386/w28773;"Support for this research was provided by the Division of Research at the Harvard Business School"|10.3386/w28684;"Support for this research was provided by the Division of Research at the Harvard Business School. Paul Gompers has invested in and consulted for venture capital firms"|10.3386/w28679;"We thank the Harvard Business School and the University of Chicago Booth School of Business for providing us access to their alumni... Gompers and Kaplan have consulted to general partners and limited partners investing in private equity. Gompers received research support from the HBS Division of Research"|10.3386/w27889;"We thank the Kauffman Fellows Program, Harvard Business School, the Stanford Graduate School of Business, and the University of Chicago Booth School of Business for providing us access to their members and alumni...Gompers, Kaplan, and Strebulaev have consulted for general partners and limited partners investing in venture capital... Gompers received research support from the HBS Division of Research"|10.3386/w27824;"Support for this research was provided by the Division of Research at the Harvard Business School"|10.3386/w23454;"Support for this research was provided by the Division of Research at the Harvard Business School"|10.3386/w23459;"Support for this research was provided by the Division of Research at the Harvard Business School. Lauren Cohen provided helpful comments and suggestions... Paul Gompers has invested in and consulted for venture capital firms"|10.3386/w23082;"We thank the Kauffman Fellows Program, the National Venture Capital Association, the University of Chicago Booth School of Business, Harvard Business School, and the Stanford Graduate School of Business for providing us access to their members and alumni...Gompers, Kaplan, and Strebulaev have consulted to general partners and limited partners investing in venture capital"|10.3386/w22587;"This research has been supported by the Division of Research at the Harvard Business School (Gompers) and the Fama-Miller Center (Kaplan)...Gompers and Kaplan have consulted to private equity general partners and limited partners"|10.3386/w21133;"Support for this research was provided by the Division of Research at the Harvard Business School"|10.3386/w18141;"Harvard Business School's Division of Research provided financial assistance"|10.3386/w15102;"Harvard Business School's Division of Research and the National Science Foundation provided financial assistance"|10.3386/w12592;"Harvard Business School's Division of Research and the National Science Foundation provided financial assistance"|10.3386/w11385;"Gompers acknowledges support from the Division of Research, Harvard Business School. Ishii acknowledges support from an NSF Graduate Research Fellowship"|10.3386/w10671;"Gompers acknowledges the support of the Division of Research at Harvard Business School"|10.3386/w10240;"Harvard Business School’s Division of Research provided financial assistance"|10.3386/w10165;"We thank
Harvard Business School’s Division of Research and the National Science Foundation for financial support... We also thank David Witherow of VentureOne and Tracey Boylston of Thomson Delphion for providing us with the data"|10.3386/w9816;"Harvard Business School’s Division of Research provided financial support"|10.3386/w8505;"Support for this project was provided by the Advanced Technology Program and the Division of Research, Harvard Business School"|10.3386/w6906;"Research support was provided by the Division of Research, Harvard Business School"|10.3386/w6847;"We thank Harvard Business School’s Division of Research for financial support"|10.3386/w6725;"Support for this project was provided by the Advanced Technology Program and the Division of Research, Harvard Business School"|10.3386/w6723</t>
  </si>
  <si>
    <t xml:space="preserve"> At least one paper discloses sources of funding</t>
  </si>
  <si>
    <t>"We are grateful to the Berkley Center for Entrepreneurial Studies, CEBR and the Danish Social Science Research Foundation (project GOCOW) for financial support. We are also grateful to the Danish Commerce and Companies Agency and the Research Office in Statistics Denmark for providing us with data"|10.3386/w12356</t>
  </si>
  <si>
    <t>"Prior to academia, he served as an economist at the Mexican Ministry of Finance, and at the Mexican Council of Economic Advisers to the President"</t>
  </si>
  <si>
    <t>Editorial board|Capitalism: A Journal of History and Economics;Editorial board|Journal of Financial Stability;Editorial board, Capitalism: A Journal of History and Economics|2017|present;Foreign editor|Review of Economic Studies|2002|2007;Editor|Review of Financial Studies|1997|2000;Advisory board member|Journal of Financial Stability|2010|2018;Editorial board|Journal of Money, Credit, and Banking;Editorial Board|Journal of Financial Services Research|2000|2007;Editorial Board|Journal of Financial Intermediation|1993|1995;Editorial board|Advances in International Banking and Finance;Editorial board|Economic Policy Review (of the Federal Reserve Bank of New York);Editorial board|Journal of Financial Stability;Editorial board|Journal of Financial Markets;Editorial board|Financial Research Letters|2000|2007;Editorial board|Economics Bulletin</t>
  </si>
  <si>
    <t>"Advisor, Federal Reserve Bank of Philadelphia, September 1994 - July 1995. Member, Federal Reserve Bank of New York Financial Advisory Roundtable, January 2009-December 2016.Senior Economist, Federal Reserve Bank of Philadelphia, April 1984-September 1984.Economist, Federal Reserve Bank of Philadelphia, September 1981-April 1984"</t>
  </si>
  <si>
    <t>CV does not disclose any consulting activites. CV lacks start/end dates for some editorial positions. Google search reveals that Gorton was an expert witness for Westfed Holdings Inc. in Westfed v. United States (2003). This is not disclosed on the CV. CV also does not disclose his previous affliation with AIG Financial Products, Barclays, or Starr Inc.</t>
  </si>
  <si>
    <t>"Gorton, Grennan, and Zentefis have nothing to disclose"|10.3386/w29322;"Gorton, Grennan, and Zentefis have nothing to disclose"|10.3386/w28016;"and the National Science Foundation for support"|10.3386/w27113;"Gorton has nothing to currently disclose. He was a consultant to AIG Financial Products from 1996-2008"|10.3386/w25452;"We also thank some traders who wish to remain anonymous for help in providing the haircut data used in this paper. The authors have no sources of funding or relevant financial relationships to disclose"|10.3386/w24866;"Gorton has nothing to currently disclose. He was a consultant to AIG Financial Products from 1996-2008"|10.3386/w22787;"Special thanks to the Federal Reserve Bank of Cleveland for sharing the data of the late Bruce Champ"|10.3386/w22619;"Gorton and He have nothing to disclose"|10.3386/w22599;"The author has nothing to disclose"|10.3386/w22210;"Neither author has anything to disclose"|10.3386/w22064;"Gorton has nothing to currently disclose. He was a consultant to AIG Financial Products from 1996-2008"|10.3386/w21243;"Gorton has consulting relationships with Starr Inc. and Barclays Bank. He worked for AIG Financial Products during 1996-2008"|10.3386/w20255;"Gorton was a consultant to AIG Financial Products during 1996-2008"|10.3386/w20027;"Neither author has anything currently relevant to disclose. Gorton worked with AIG Financial Products during 1996-2008"|10.3386/w19292;"The research funding for this paper was all from regular Yale funds. We have no relevant financial relationships to discloses"|10.3386/w18455;"and AIG Financial Products and the Q-Group for financial support"|10.3386/w13249;"Thanks to Moody’s Investors Service, Sunita Ganapati of Lehman Brothers, and Andrew Silver of Moody’s for assistance with data"|10.3386/w11190;"We thank Thompson Financial for providing access to the First Call database, the Rodney White Center for Financial Research for financial assistance, and Andrew Metrick for providing the Investor Responsibility Research Center governance index data"|10.3386/w10567;"Gorton thanks the Bank of England for support during his tenure as a Houblon-Normal Fellow"|10.3386/w5453;"Gorton thanks the Bank of England for support during his tenure as a Houblon-Normal Fellow"|10.3386/w4858;|"This research was supported by National Science Foundation Grant No. SES86-18130 and a University of Pennsylvania Research Fund grant for which the author is very grateful"|10.3386/w4400;"The first author thanks the NSF for financial support through #SES8618130"|10.3386/w3711;"The second author thanks the NSF for financial support through #SES8618130"|10.3386/w3687;"This research was supported by National Science Foundation Grant No. SES86-18130 and a University of Pennsylvania Research Fund grant for which the author is very grateful"|10.3386/w3645;"and to the Geewax—Terker Research Program in Financial Instruments for research support for this project"|10.3386/w3551</t>
  </si>
  <si>
    <t>"1983-1990: Virginia Electric and Power Company, Richmond, Virginia, Senior
Economist. Financial analysis; corporate capital structure and project financing
decisions; cost of capital calculations; analyzed choice between fixed-rate and
variable-rate debt; forecasted electricity demand, appliance ownership and various
price indices"</t>
  </si>
  <si>
    <t>CV discloses preparing an Amici Curiae for the SCOTUS in General Electric Co. vs Lisa Perez Jackson, Administrator, United State Enivornmental Protection Agency, et al. Graham is direction of the Richmond Fed's CFO survey.</t>
  </si>
  <si>
    <t>Co-editor|Journal of Finance|2006|2012;Associate editor|Journal of Financial Economics|2000|2006;Associate editor|Journal of Finance|2000|2006;Associate editor|Finance Research Letters|2002|2015;Associate editor|Financial Management|2002|2005;Associate editor|Review of Financial Studies|2001|2004</t>
  </si>
  <si>
    <t>CFO Magazine;CFO Magazine;CFO Magazine;CFO Magazine;Financial Executives International</t>
  </si>
  <si>
    <t>10.3386/w23255;10.3386/w17370;10.3386/w16309;10.3386/w15552;10.3386/w8678</t>
  </si>
  <si>
    <t>"We thank William Goetzmann for sharing data on historical stock prices and Charlie Hadlock, Jesus Salas, and Timothy Quigley for sharing data on CEO deaths"|10.3386/w26004;"This research uses data from the Census Bureau's Longitudinal Employer Household Dynamics Program, which was partially supported by the following National Science Foundation Grants SES-9978093, SES-0339191 and ITR-0427889; National Institute on Aging Grant AG018854; and grants from the Alfred P. Sloan Foundation. We are grateful to Lynn LoPucki at UCLA for sharing his Bankruptcy Research Database and Edward Altman at NYU for sharing his dataset of default events"|10.3386/w25922;"We thank CFO magazine, Fuqua's Center on Leadership and Ethics (COLE), and Columbia Business School External Relations for their partnership in conducting the survey"|10.3386/w23255;"Financial support from the Hartman Center is acknowledged"|10.3386/w17387;"We acknowledge financial support from the Hartman Center at the Fuqua School of Business. Graham acknowledges financial support from an Alfred P. Sloan Foundation fellowship"|10.3386/w17388;"We thank Andy Clifton, Kees Koedijk, Peter Roosenboom, Susan Simko and Cheri Varnadoe for their help in implementing the survey, and Chief Executive magazine, CFO magazine, CFO Asia, and CFO Europe for allowing us to survey their subscribers"|10.3386/w17370;"We thank CFO Magazine for helping us conduct the survey"|10.3386/w16309;"We thank CFO magazine for helping us conduct the survey, though we note that our analysis and conclusions do not necessarily reflect those of CFO"|10.3386/w15552;"We
acknowledge financial support from the John W. Hartman Center at Duke University and the University of
Washington"|10.3386/w10550;"This research is partially sponsored by Financial Executives International (FEI), although the views expressed herein do not necessarily represent those of FEI. We acknowledge financial support from the Capital Markets Center at Duke and Graham acknowledges financial support from an Alfred P. Sloan Research Fellowship"|10.3386/w9657;"Graham acknowledges financial support from the Alfred P. Sloan Research Foundation"|10.3386/w9289;"We thank the Financial Executives International (FEI) executives who took the time to fill out the surveys...This research is partially sponsored by FEI but the opinions expressed in the paper are those of the authors and do not necessarily represent the views of FEI. Graham acknowledges financial support from the Alfred P. Sloan Research Foundation"|10.3386/w8678;"Research support by the research board of the University of Illinois and by the Rutgers Research Council is gratefully acknowleged"|10.3386/w2898</t>
  </si>
  <si>
    <t>"Member, Financial Advisory Roundtable, Federal Reserve Bank of New York (unpaid)
Academic Partner, State Street Associates (2021-present)
Academic Advisory Board, Martingale Asset Management (chairman)
Consultant, Martingale Asset Management
AllianceBernstein, research presentation and consultation
Capital structure consultation to two non-financial public companies
Associate Editor, Review of Financial Studies (unpaid)
Editor, Review of Financial Studies (2014-2016, unpaid)"</t>
  </si>
  <si>
    <t>"Academic Advisory Board, Martingale Asset Management (chairman). Consultant, Martingale Asset Management AllianceBernstein, research presentation and consultation Capital structure consultation to two non-financial companies...No institution had any say on the content of these papers or on what I write"|10.3386/w29827;"All authors received an honorarium from Brookings for preparing this paper. I have nothing else to disclose"|10.3386/w28104;"Academic Advisory Board, Martingale Asset Management (chairman)..."|10.3386/w27615;"Academic Advisory Board, Martingale Asset Management (chairman)..."|10.3386/w27396;"Academic Advisory Board, Martingale Asset Management (chairman)..."|10.3386/w25747;"Academic Advisory Board, Martingale Asset Management (chairman)..."|10.3386/w23191;"Academic Advisory Board, Martingale Asset Management (chairman)..."|10.3386/w21944;"Academic Advisory Board, Martingale Asset Management (chairman)..."|10.3386/w21750;"We are grateful to Jared Dourdeville for excellent research assistance and to Clarkson Research for providing data"|10.3386/w19246;"We are grateful to the Survey Research Center at the University of Michigan for providing access to their data"|10.3386/w18686;"Greenwood received funding from the George F. Baker Foundation at the Harvard Business School"|10.3386/w18537;"The Division of Research at the Harvard Business School provided funding"|10.3386/w17197;"The Division of Research at the Harvard Business School provided funding"|10.3386/w15948;"The Division of Research at the Harvard Business School provided generous funding"|10.3386/w15910;"The Division of Research at the Harvard Business School provided funding"|10.3386/w14557;"We thank Morningstar and Sarah Woolverton for data"|10.3386/w14111;"Financial support from the Paul Woolley Centre at the LSE is gratefully acknowledged"|10.3386/w13806;"Baker and Greenwood gratefully acknowledge financial support from the Division of Research of the Harvard Business School"|10.3386/w13762</t>
  </si>
  <si>
    <t>Editor|Review of Financial Studies|2014|2016;Associate editor|Review of Financial Studies|2012|present</t>
  </si>
  <si>
    <t>"2013–2014: Consultant to former Treasury Secretary Geithner on his book
about the financial crisis, Stress Test: Reflections on Financial Crises.
2014: Academic Consultant for The D. E. Shaw Group.
2015–2016: Academic Consultant for Bracebridge Capital.
2016: Academic Consultant for the Federal Reserve Bank of Minneapolis."</t>
  </si>
  <si>
    <t>CV discloses consulting positions to D.E. Shaw Group (2014), and Bracebridge Capital (2015-2016). University Disclosure Form also discloses being comissioned by the Clearing House Association for an unpublished working paper.</t>
  </si>
  <si>
    <t>At least one paper discloses sources of funding. Multiple papers disclose Greenwood's consulting activities and affiliations with corporations. One paper uses proprietary data from Morningstar Inc.</t>
  </si>
  <si>
    <t>Morningstar Inc.;Clarkson Research</t>
  </si>
  <si>
    <t>10.3386/w14111;10.3386/w19246</t>
  </si>
  <si>
    <t>Paynet Inc.;Clarkson Research</t>
  </si>
  <si>
    <t>10.3386/w23843;10.3386/w19246</t>
  </si>
  <si>
    <t>"Greenwood, Hanson, and Sunderam gratefully acknowledge funding from the Harvard Business School Division of Research"|10.3386/w27615;"Greenwood and Hanson gratefully acknowledge funding from the Division of Research at Harvard Business School"|10.3386/w27396;"Greenwood and Hanson gratefully acknowledge funding from the Division of Research at Harvard Business School"|10.3386/w25747;"We are especially grateful to Bill Phelan, Mark Zoff and others at PayNet Inc. for helpful comments and for providing access to data...Hanson gratefully acknowledges funding from the Harvard Business School Division of Research"|10.3386/w23843;"We gratefully acknowledge funding from the Harvard Business School Division of Research"|10.3386/w22763;"This research was funded by the Division of Research at Harvard Business School"|10.3386/w21750;"Hanson and Sunderam gratefully acknowledge funding from the Division of Research at Harvard Business School"|10.3386/w20777;"We are grateful to Jared Dourdeville for excellent research assistance and to Clarkson Research for providing data"|10.3386/w19246;"The Division of Research at the Harvard Business School provided funding"|10.3386/w17197;"The Division of Research at the Harvard Business School provided funding"|10.3386/w15948</t>
  </si>
  <si>
    <t>Associate editor|Journal of Economic Perspectives|1997|2000;Associate editor|Quarterly Journal of Economics|1995|2003;Editorial board|Journal of Economics and Management Strategy|1991|1998;Associate editor|Journal of Accounting, Auditing, and Finance|1989|1996;Associate editor|Games and Economic Behavior|1988|1993;Editorial Advisory Board|Cambridge Surveys of Economic Literature|1984|1990;Associate editor|Econometrica|1984|1987;Managing editor|Review of Economic Studies|1979|1983;Assistant editor|Review of Economic Studies|1978|1979;Editorial Advisory Board|Review of Economic Studies|1975|1988;Associate editor|Journal of Economic Theory|1976|1979</t>
  </si>
  <si>
    <t>Co-editor|Review of Asset Pricing Studies|2021|present;Executive editor|Review of Asset Pricing Studies|2022|present;Guest editor|Review of Finance|2020|2022;Associate editor|Journal of Finance|2016|present;Associate editor|Review of Financial Studies|2015|2018;Associate Editor|Management Science|2014|2016;Associate Editor|Special issue on Blockchain and Crypto Economics Research Management Science|2021|2022</t>
  </si>
  <si>
    <t>CV discloses expert witness assignment in US-China Economic and Security Review Commission Hearing on China’s Quest for Capital: Motivations, Methods, and Implications</t>
  </si>
  <si>
    <t>"Testified at U.S.-China Economic and Security Review Commission Hearing on “China’s
Quest for Capital: Motivations, Methods, and Implications” Expert Witness (2020)"</t>
  </si>
  <si>
    <t>"Zhiguo He acknowledges financial support from the John E. Jeuck Endowment at the University of Chicago Booth School of Business"|10.3386/w29899;"Zhiguo He acknowledges financial support from the John E. Jeuck Endowment at the University of Chicago Booth School of Business"|10.3386/w29775;"We thank Yongxiang Wang, the Tsinghua University – University of Chicago Joint Research Center for Economics and Finance and the Becker Friedman Institute China for financial support... Zhiguo He acknowledges financial support from the John E. Jeuck Endowment at the University of Chicago Booth School of Business"|10.3386/w29731;"Zhiguo He acknowledges financial support from the John E. Jeuck Endowment at the University of Chicago Booth School of Business"|10.3386/w29632;"Zhiguo He is grateful for support from the John E. Jeuck Endowment at the University of Chicago Booth School of Business. Zhiguo He and Jiasun Li are grateful for research grants from the Paris-Dauphine Partnership Foundation"|10.3386/w29515;"Zhiguo He acknowledges financial support from the Center for Research in Security Prices at the University of Chicago Booth School of Business"|10.3386/w28599;"Zhiguo He acknowledges financial support from the Center for Research in Security Prices at the University of Chicago Booth School of Business"|10.3386/w28118;"Zhiguo He acknowledges financial support from the Center for Research in Security Prices at the University of Chicago Booth School of Business"|10.3386/w27665;"Zhiguo He acknowledges financial support from the Macro Finance Research Program's China Initiative at the University of Chicago. All authors have nothing to disclose with respect to The Journal of Finance's conflict of interest disclosure policy"|10.3386/w26520;"Zhiguo He acknowledges financial support from the Fama-Miller Center at the University of Chicago, Booth School of Business"|10.3386/w26494;"This research was funded in part by the Ewing Marion Kauffman Foundation... We are equally grateful for funding from the Initiative on Global Markets, the Stigler Center, and the Center for Research in Security Prices at the University of Chicago, and from the Multidisciplinary Research (MDR) Initiative in Modeling, Simulation and Data Analytics at George Mason"|10.3386/w25592;"Zhiguo He acknowledges the financial support from China Initiative at Macro Financial Research program at University of Chicago"|10.3386/w25549;"Zhiguo He acknowledges financial support from the Center for Research in Security Price at the University of Chicago Booth School of Business"|10.3386/w25040;"There are no financial support to acknowledge"|10.3386/w24415;"We thank Yunjun Yu and Yilin Zhang for providing more recent issuance purpose data of municipal corporate bonds"|10.3386/w23598;"We acknowledge the financial supported from the Fama-Miller Center at Booth School of Business, University of Chicago"|10.3386/w20638;"and Simon Gilchrist and Egon Zakrajsek for their EBP data"|10.3386/w19885;"Part of this project was completed while Zhiguo He visited the Institution of Financial Studies at Southwest University of Finance and Economics in Chengdu (China) in summer 2011"|10.3386/w18513;"Zhiguo He acknowledges financial support from the Center for Research in Security Prices at the University of Chicago Booth School of Business"|10.3386/w18408</t>
  </si>
  <si>
    <t>Coeditor|Journal of Financial Economics|2020|present;Executive editor|Review of Financial Studies|2011|2014;Ad Hoc Editor|Review of Financial Studies|2014|2017;Editor|Review of Financial Studies|1994|1997;Ad Hoc Editor|Proceedings of the National Academy of Sciences|2020|2020;Associate editor|Journal of Financial Economics|2019|2020;Associate editor|Journal of Finance|2003|2011;Associate editor|Review of Financial Studies|1990|1994;Associate editor|Review of Financial Studies|1997|1999;Associate editor|Review of Asset Pricing Studies|2010|2011;Associate editor|The Critical Finance Review|2010|2011;Associate editor|Journal of Financial Intermediation|1993|2013;Co-editor|Economics, Economics as an Evolutionary Science section (EconEvoSci)|2021|present;Associate editor|Journal of Corporate Finance|1994|present;Associate editor|European Financial Management|2008|present;Co-editor|Journal of Economics and Management Strategy|1993|2003;Advisory Editor|Financial Management|2016|present;Editorial Board|Journal of Money and Finance (journal of Korea Money and Finance Association)|2010|present;Associate editor|Journal of Financial Economic Policy|2008|2009;Advisory Board|Quarterly Journal of Finance|2009|present;Ad Hoc Associate Editor|Contemporary Accounting Research|2009|2009;Advisory Editor|Economics Letters|2002|2003;Editor|Journal of Financial Intermediation Special Issue, 2000 Amsterdam Symposium, “The Blurring of Boundaries between Financial Institutions and Markets and Its Implications for Corporate Finance”;Advisory editor|SSRN Journal in Behavioral and Experimental Finance|2004|present;Associate editor|North American Journal of Economics and Finance|2010|present;Editorial Advisory Board|Global Finance Journal|2021|present</t>
  </si>
  <si>
    <t>CV discloses consulting to US and international investment firms on investment strategies, behavioral finance, and risk management. Firms are not named</t>
  </si>
  <si>
    <t>"Consultant to U.S. and international investment firms on investment strategies, behavioral
finance, and risk management."</t>
  </si>
  <si>
    <t>Facebook;AQR Capital Management</t>
  </si>
  <si>
    <t>10.3386/w29543;10.3386/w25201</t>
  </si>
  <si>
    <t>At least one paper discloses sources of funding. Multiple papers use proprietary data</t>
  </si>
  <si>
    <t>"We thank Facebook for providing the anonymized SCI data"|10.3386/w29543;"We thank Michael Drake for sharing the daily Google Search Volume data"|10.3386/w28931;"This work was supported by Economic and Social Research Council grants ES/K002201/1, ES/N018192/1, ES/P008976/1, and Leverhulme grant RP2012-V-022"|10.3386/w25567;"We thank... AQR and Ken French for making factor returns publicly available, Andrea Frazzini for making customer-supplier links publicly available, and Marcin Kacperczyk for making broker merger data publicly available"|10.3386/w25201;"We thank the National Center for the Middle Market (USA) and the Social Sciences and Humanities Research Council (Canada) for financial support"|10.3386/w24142;"This research has received financial support from the Moore School Research Grant Program"|10.3386/w24144;"and the Don Beall Center for Innovation &amp; Entrepreneurship and Batten Institute for Entrepreneurship and Innovation for financial support"|10.3386/w23432;"Hirshleifer thanks the Nippon Telephone and Telegraph Program of Asian Finance and Economics for financial support"|10.3386/w7615</t>
  </si>
  <si>
    <t>Associate editor|Journal of Empirical Finance|2016|present;Associate editor|Journal of Banking and Finance|2016|present;Associate editor|Review of Finance|2010|2014;Review Board|National Academies of Science Engineering and Medicine Review Board for National Science Foundation SBIR STTR Program|2020|present</t>
  </si>
  <si>
    <t>"2019 – Flywheel Innovation, LLC Houston, TX Founder and Managing Member
2012 – Landmark Partners Simsbury, CT Landmark Fellow
2000 – 2001 GetInventory.com Palo Alto, CA Interim CFO and Dir. of Operations, Founding Team
1997 Intraactive Washington, DC Developer
1996 Oracle Corporation Bethesda, MD Technology Group
1992 – 1993 Israel National Police Force Jerusalem, Israel National Service"</t>
  </si>
  <si>
    <t>CV discloses affliations with Flywheel Innovation LLC and Landmark Partners. CV does not disclose consulting relationship with Analysis Group</t>
  </si>
  <si>
    <t>10.3386/w20587</t>
  </si>
  <si>
    <t>"We are grateful to Andrew Metrick, Jay Ritter, Michelle Lowry, Peter Iliev, and Michael Ewens for kindly providing access to their data. We are also grateful to Josh Lerner, Leslie Jeng, and the Private Capital Research Institute for access to the certicates of incorporation data"|10.3386/w28609;"We are grateful to the Startup Cartography Project and Jorge Guzman for the provision of data used in this project"|10.3386/w28606;"We gratefully acknowledge the support of the Stigler Center and the Becker Friedman Center at the University of Chicago Booth School of Business"|10.3386/w27008;"We thank Dow Jones Venture Source and Sand Hill Econometrics for venture finance and startup-exit data, RPX Corp for data on patent transactions"|10.3386/w20587;"Hochberg and Rauh gratefully acknowledge funding from the Zell Center for Risk Research at the Kellogg School of Management. Hochberg gratefully acknowledges funding from the Heizer Center for Private Equity and Venture Capital at the Kellogg School of Management"|10.3386/w17122</t>
  </si>
  <si>
    <t xml:space="preserve"> Dow Jones Venture Source-Sand Hill Econometrics-RPX Corp</t>
  </si>
  <si>
    <t>Foreign editor|Review of Economic Studies|1984|1986;Associate editor|Review of Economic Theory|1983|1993;Associate editor|RAND Journal of Economics|1986|1989;Associate editor|Econometrica|1984|2000;Associate editor|Finnish Economic Papers|1988|present;Associate editor|Journal of Law, Economics and Organization|1989|present;Associate editor|Journal of Financial Intermediation|1989|1995;Associate editor|Journal of Economics and Management Strategy|1990|1998;Advisory board|Journal of Institutional and Theoretical Economics|1992|present;Editorial board|Review of Economic Design|1993|present;</t>
  </si>
  <si>
    <t>"Boards: Kuusakoski Ltd., Finland (metal recycling), 1989-2008; Prospectus, Finland (investment
banking), 1994-95; Nokia Corporation, Finland (telecommunications), 1999-2012; Finnish
Business and Policy Forum (EVA), 2005-2018; Research Institute of the Finnish Economy
(ETLA), 2005-2018; Aalto University Foundation, Finland, 2008-2017; American-Scandinavian
Foundation (Advisory Trustee) 2018-; Mathematical Sciences Research Institute 2017-
Consulting: Nokia, Pellervo Group, Finnish Ministry of Finance, Finnish Bureau of Competition,
Research Institute for the Finnish Economy, William M. Mercer Corporation, Tapiola Insurance
Group, Daimler-Benz, McKinsey &amp; Co., Northwest Airlines, Catalan Ministry of Innovation,
Universities and Enterprise, Prime Minister’s Office, Finland."</t>
  </si>
  <si>
    <t>CV discloses consulting with McKinsey, as well as various other affliations such as Nokia, William M. Mercer Corporation, and Tapiola Insurance Group.</t>
  </si>
  <si>
    <t>"Research support from the National Science Foundation is gratefully acknowledged"|10.3386/w14613;"This research was supported by grants from the National Science Foundation and the Center for Advanced Studies in Managerial Econoimcs at Northwestern University"|10.3386/w6875;"This research was supported by a grant from the National Science Foundation"|10.3386/w6673;"This research was supported by a grant from the National Science Foundation"|10.3386/w5817</t>
  </si>
  <si>
    <t>Co-Editor|Journal of the Japanese and International Economies|2013|Present;Editor-in-Chief|Journal of the Japanese and International Economies|1999|2012;Associate editor|Journal of the Japanese and International Economies|1993|1998;
Associate editor|International Review of Finance|1998|present;Associate editor|Journal of Financial Services Research|2000|present;Associate editor|Journal of Financial Stability|2010|present</t>
  </si>
  <si>
    <t>"Board of Directors, Union BanCal Corporation (2009-2014); Board of Directors, San
Diego World Trade Center (2007-2010)
Federal Reserve Bank of San Francisco (January 2013 – Present) Visiting Scholar"</t>
  </si>
  <si>
    <t>Could only find 2016 CV from his old Stanford site: https://aparc.fsi.stanford.edu/people/takeo_hoshi. CV does not disclose consulting for Mitsubishi or Gerson Lehrman Group</t>
  </si>
  <si>
    <t>Nikkei Data Bureau;Nikkei Data Bureau</t>
  </si>
  <si>
    <t>10.3386/w3435;10.3386/w3079</t>
  </si>
  <si>
    <r>
      <t>"Takeo Hoshi: Compensated Professional Activities, 2011-Present...Japan Human Resources December 2019-June 2020. Federal Reserve Bank of San Francisco January 2013 – December 2019. Mitsubishi UFJ Financial Group April – December 2016. Gerson Lehrman Group August 2010 - June 2015"|10.3386/w27332;"We have received financial supports from the Key Project of Philosophy and Social Sciences Research from the Ministry of Education of China (Approval No. 15JZD023), the National Key Technology Research and Development Program of the Ministry of Science and Technology of China (Approval No. 2015BAH27F01), the National Key Research and Development Program of China (Approval No. 2016YFC0801906) and the Key Project of National Social Science Fund (Approval No. 16ZDA045)"|10.3386/w25432;"Part of this research was funded by the Economic and Social Research Institute of the Cabinet Office of Japan...Board of Directors Union Bank N.A. 2009-2014...Mosley and Gearinger LLP June-October 2007"|10.3386/w23715;"Hoshi declares that he has no relevant or material financial interests that relate to the research described in this paper"|10.3386/w21507;"Hoshi is also an independent director of UnionBanCal Corporation, a wholly owned subsidiary of Bank of Tokyo Mitsubishi UFJ"|10.3386/w18287;"Compensated Professional Activities 2006-Present..."|10.3386/w17305;"Global Markets all at the University of Chicago Graduate School of Business for research support. This research was also funded in part by the Ewing Marion Kauffman Foundation</t>
    </r>
    <r>
      <rPr>
        <b/>
        <sz val="11"/>
        <color theme="1"/>
        <rFont val="Calibri"/>
        <family val="2"/>
        <scheme val="minor"/>
      </rPr>
      <t>"|10.3386/w12129;"Hoshi's work was supported by a grant from Tokyo Center for Economic Research"|10.3386/w7250;"MIT's International Financial Services Research Center for financial support, and the Nikkei Data Bureau for allowing us to use their data"|10.3386/w3435;"The data were generously provided by the Nikkei Data Bank Bureau"|10.3386/w3079</t>
    </r>
  </si>
  <si>
    <t>Department editor|Management Science|2019|present;Associate editor|Journal of Financial Intermediation|2013|present;Associate editor|Journal of Financial Economics|2019|2021;Associate editor|Review of Financial Studies|2015|2018;Associate editor|Review of Corporate Finance Studies|2016|2019;Associate editor|Journal of Banking and Finance|2011|2015;</t>
  </si>
  <si>
    <t>"AfricInvest (2021), International Monetary Fund (2019), Moody’s Corporation (2019), Loan Syndication and
Trading Association, CLO Credit Risk Retention (2009), Congressional Oversight Panel, TARP Repayments,
Including Repurchases of Stock Warrants (2009)"</t>
  </si>
  <si>
    <t>"Ivashina testified before the SUBCOMMITTEE ON CONSUMER PROTECTION AND FINANCIAL INSTITUTIONS COMMITTEE ON FINANCIAL SERVICES as an expert witness"</t>
  </si>
  <si>
    <t>CV discloses testifying before a congressional panel as an expert witness</t>
  </si>
  <si>
    <t>At least one paper discloses sources of funding. Multiple papers disclose Ivanshina's financial support and private dealings. Multiple papers note that an author or authors have advised private equity funds/groups, but the authors are not specifically named</t>
  </si>
  <si>
    <t>"The Harvard Business School Private Capital Project, Private Equity Research Consortium (PERC) and the Institute for Private Capital (IPC) provided support for this project"|10.3386/w29890;"In addition to Harvard University, in the past three years, I received significant financial support from the Federal Reserve Bank of Boston, European Central Bank, Superintendency of Banking and Insurance of Peru, Long Term Investors @ UniTo, and AfricInvest"|10.3386/w29888;"inally, we are very grateful to Peruvian Superintendencia de Banca, Seguros y AFP for facilitating access to the data used in this project...In addition to Harvard University, in the past three years, I received significant financial support from the Federal Reserve Bank of Boston, European Central Bank, International Monetary Fund, Superintendency of Banking and Insurance of Peru, and Moody’s Corporation"|10.3386/w2705;"We are also grateful to Eric Swanson for sharing data on monetary policy shocks...In the past three years, I received significant financial support from the Federal Reserve Bank of Boston, and European Central Bank"|10.3386/w25185;"We are grateful to BMC Group, Donlin Recano &amp; Company, EPIQ Systems, and Kurtzman Carson Consultants (KCC) for their help in collecting the claims data used in this project"|10.3386/w24269;"There was no external financial support provided for this paper...In the past three years, I received significant financial support from the Federal Reserve Bank of Boston, and European Central Bank"|10.3386/w23316;"Harvard Business School’s Division of Research and the Private Capital Research Institute provided support for this project. One of the authors has advised institutional investors in private equity funds, private equity groups, and governments designing policies relevant to private equity"|10.3386/w22660;"Harvard Business School's Division of Research provided financial support. A number of the authors has advised institutional investors in private equity funds, private equity groups, and governments designing policies relevant to private equity"|10.3386/w19300;"We thank Peter Crane from Crane Data LLC for sharing money-market-fund data with us, Toomas Laarits and Chris Allen for research assistance, and the Division of Research at Harvard Business School for research support"|10.3386/w18528;"We acknowledge research support from the Division of Research at Harvard Business School"|10.3386/w16766</t>
  </si>
  <si>
    <t>BMC Group-Donlin Recan &amp; Company-EPIQ Systems-Kurtzman Carson Consultants;Crane Data LLC</t>
  </si>
  <si>
    <t>10.3386/w24269;10.3386/w18528</t>
  </si>
  <si>
    <t>Download link for CV is broken. University Website Discloses that Jensen has testified as an expert witness before courts and congress, as well as his experiencing consulting for various firms (unnamed).</t>
  </si>
  <si>
    <t>"Dr. Jensen has served as consultant and board member to various corporations, foundations and governmental agencies and has given expert testimony before congressional and state committees and state and federal courts"</t>
  </si>
  <si>
    <t>"Jensen has received financial support from the Harvard Business School Division of Research. Both authors are associated with the non-profit Erhard-Jensen Ontological / Phenomenological Initiative (from which the authors receive no financial benefit other than a reimbursement of travel expenses when dealing with the Initiative's activities)...Various management consulting and public program delivery firms (some from which the authors derive a financial benefit) utilize some of the ideas presented in this paper in their consulting activities or programs"|10.3386/w19986</t>
  </si>
  <si>
    <t>Co-editor|Review of Financial Studies|2017|2020;Associate editor|Journal of Finance|December 2010|2016;Finance Area editor|Management Science|2012|2014;Associate editor|Management Science|2009|2011;Associate editor|Review of Financial Studies|2012|2015</t>
  </si>
  <si>
    <t>"Prudential Securities (New York Office)
Consultant, October 1997-June 1998.
Prudential Securities (Shanghai Office)
Analyst &amp; Associate, December 1994-August 1996"</t>
  </si>
  <si>
    <t>"Financial support was provided by the INSEAD Corporate Governance Centre, Columbia Business School, Duke, and Harvard Law School"|10.3386/w26171;"We thank Bert Grider at the Triangle Census Research Data Center for help with data and clearance requests"|10.3386/w17517</t>
  </si>
  <si>
    <t>Associate editor|Journal of Financial Economics|2004|2011;Associate editor|The Review of Economics and Statistics|2003|present;Editorial Board|Journal of Comparative Economics|2007|present;Editor|quarterly edition of Russian Economic Trends|1997|1998</t>
  </si>
  <si>
    <t>"Consultant, Salomon Brothers International, 1997-98
Monthly columnist, Project Syndicate, from 2010.
Weekly columnist, Economix, NYT.com, 2009-14.
Regular columnist, Bloomberg and Bloomberg View, 2010-13. 
Co-founder, http://BaselineScenario.com, from 2008"
"He is not on the board of any company, does not currently serve as a consultant to anyone, and does not work as an expert witness or conduct sponsored research. His investment portfolio comprises cash and broadly diversified mutual funds; he does not trade stocks, bonds, derivatives or other financial products actively" (Google Search result, NYT)</t>
  </si>
  <si>
    <t>"This study was funded by Effective Intervention, a UK registered charity"|10.3386/w27799;"Simon Johnson sometimes speaks for a fee to financial sector groups"|10.3386/w20064;"Simon Johnson sometimes speaks for a fee to financial sector groups"|10.3386/w19701;"We are grateful to the National Bureau of Economic Research (NBER), Cambridge, MA, USA, and Effective Intervention, a UK charity, for financial support. Pratham, an Indian charity, kindly provided assistance with test design...Simon Johnson sometimes speaks for a fee to financial sector groups"|10.3386/w18971;"Johnson thanks the MIT Entrepreneurship Center for support"|10.3386/w8460;"and to the National Science Foundation for financial support"|10.3386/w7523;"and the NSF and the MIT Entrepreneurship Center for financial support"|10.3386/w7447</t>
  </si>
  <si>
    <t>Associate editor|Journal of Financial Research|1981|87;Associate editor|Journal of Financial Research|1991-93;Associate editor|Journal of Financial Research|2018|present;Advisory Editor|The Pacific Basin Finance Journal|1992|2007;Associate editor|Multinational Finance Journal|1996|present;Associate editor|Atlantic Economic Journal|2005|present;Associate editor|Reviewof Financial Economics|2009|present;Associate editor|Quarterly Review of Finance|2009|present</t>
  </si>
  <si>
    <t>"Expert witness: Canada Revenue Agency,2008-;Alston and Bird, 1999; McFadden Winner and Savage, 1999; Sherborne, Powers &amp; Needham, 1994; Davis, Polk, and Wardell, 1992-93; Spriggs and Hollingsworth, 1992; Sidley and Austin, 1991; Department ofJustice, l987-90; InternalRevenue Service, l987-90; Frost and Jacobs, l987-88; Covington and Burling, l987; Hendricks and Lewis(Seattle,WA), l987; City of Los Angeles, l985-86; Morrison, Mahoney, and Miller (Boston, Mass.), l97l"</t>
  </si>
  <si>
    <t>CV discloses previous consulting for Saloman Brothers international as well as various columnist positions. Member of the Congressional Budget Office's Panel of Economic Adviser and a member of the FDIC’s Systemic Resolution Advisory Committee</t>
  </si>
  <si>
    <t>CV discloses many expert witness assignments as well as many consulting affiliations</t>
  </si>
  <si>
    <t>"The authors thank the Fundación de las Cajas de Ahorros (Funcas) for supporting this research...Kane is grateful for support received on a related project from the Institute for New Economic Thinking"|10.3386/w16787;"The authors thank Larry Wall for helpful comments and the Fundación de las Cajas de Ahorros (Funcas) for supporting this research"|10.3386/w15447;"Research support by the Fundación de las Cajas de Ahorros (Funcas) is acknowledged and appreciated"|10.3386/w13782;"The author wishes to acknowledge the financial support of the World Bank"|10.3386/w8224;"and to
acknowledge financial support from the Filene Research Institute and the Center for Credit Union Research at the University of Wisconsin-Madison"|10.3386/w4648</t>
  </si>
  <si>
    <t>No papers disclose Kane's experience as an expert witness or his consulting affiliations. At least one pape discloses sources of funding</t>
  </si>
  <si>
    <t>CV discloses pre-doctoral employment at Deutsche Bank and Monitor Company GmbH</t>
  </si>
  <si>
    <t>"Deutsche Bank AG Frankfurt am Main, Germany
Group Strategy &amp; Planning, Analyst, 2010—2011
Strategic Finance, Intern, 2007
Monitor Company GmbH Munich, Germany
Strategy Consulting, Intern, 2008"</t>
  </si>
  <si>
    <t>"Kempf gratefully acknowledges financial support from the Initiative on Global Markets, the Fama-Miller Center for Research in Finance, and the Becker Friedman Institute at the University of Chicago"|10.3386/w30183;"Kempf gratefully acknowledges financial support from the Initiative on Global Markets and the Fama-Miller Center for Research in Finance at Chicago Booth"|10.3386/w29280;"This research was supported by the Fama-Miller Center for Research in Finance at Chicago Booth"|10.3386/w27849;"Kempf gratefully acknowledges financial support from the James S. Kemper Foundation, the Initiative on Global Markets, and the Fama-Miller Center for Research in Finance at the University of Chicago, Booth School of Business"|10.3386/w25292</t>
  </si>
  <si>
    <t>Associate editor|Journal of Financial Economics|1991|present ;Associate editor|European Financial Management|1994|present;Associate editor|Journal of Investment Management|2017|present;Associate editor|Journal of Finance|1994|2000;Associate editor|Journal of Finance|2006|2012;Associate editor|Journal of Empirical Finance|2001|2006;Associate editor|Journal of Financial and Quantitative Analysis|1994|1998;Associate editor|Review of Financial Studies|1993|1996;Editor|Entrepreneurship &amp; Finance eJournal|2009|2020</t>
  </si>
  <si>
    <t>"Summer 1984 BOOZ, ALLEN &amp; HAMILTON, INC. NEW YORK, NY
Summer Associate. Consultant in corporate strategy.
1981-1983 KIDDER, PEABODY &amp; CO. INCORPORATED NEW YORK, NY
Analyst, Corporate Finance Department. " 
"Board of directors: Morningstar (MORN).
Board of directors (not-for-profit): Illinois Venture Capital Association.
Advisory Board: Access Capital Holdings, Correlation Ventures, INCE Capital Partners, NextGen Growth Partners and Vistria Group."
"Sources of Speaking Fees, Consulting Fees or Honoraria Since October, 2015:
Accenture, Analysis Group, AQR, D.E. Shaw, Dimensional Fund Advisors, Duff and Phelps, Francisco Partners, ILPA,
Journal of Investment Management, Kauffman Foundation, Lincoln International, NBER, Perella Weinberg, Qatalyst."</t>
  </si>
  <si>
    <t>CV discloses Kaplan's position on board of directors for Morningstar, and advisory board positions for Access Capital Holdings, Correlation Ventures, INCE Capital Partners, NextGen Growth Partners, and Vistria Group</t>
  </si>
  <si>
    <t>"We thank Burgiss for supplying data. Kaplan has consulted to venture capital and buyout general partners and limited partners"|10.3386/w28109;"Gompers and Kaplan have consulted to general partners and limited partners investing in private equity"|10.3386/w27889;"This research has been supported by the Fama-Miller Center and the Center for Research in Security Prices"|10.3386/w27853;"Gompers, Kaplan, and Strebulaev have consulted for general partners and limited partners investing in venture capital"|10.3386/w27824;" We thank the Private Equity Research Consortium and the UAI Foundation for their support and Burgiss for supplying data...Kaplan has consulted to private equity fund general partners and limited partners"|10.3386/w26755;"This research has been supported by the Fama-Miller Center, the Center for Research in Security Prices and the Booth Initiative on Global Markets...Kaplan has consulted to venture fund general partners and limited partners. Kaplan serves as a director on two corporate boards. As a director, he is involved in executive personnel decisions"|10.3386/w23832;"And thanks to the Fama-Miller Center at Chicago Booth for financial support. Kaplan has sat on the boards of several U.S. companies and one U.S. mutual fund"|10.3386/w23464;"This research has been supported by the UAI Foundation and the Private Equity Research Consortium. We thank Burgiss for supplying data...Kaplan has invested in and consulted to buyout and venture capital funds of funds"|10.3386/w23428;"Gompers, Kaplan, and Strebulaev have consulted to general partners and limited partners investing in venture capital...Kaplan has consulted to venture fund general partners and limited partners"|10.3386/w22587;"Kaplan and Lerner have consulted to venture capital general partners and limited partners and have invested in venture capital funds...Kaplan has consulted to venture fund general partners and limited partners"|10.3386/w22500;"This research has benefited from the support of the Private Equity Research Consortium (PERC) and the UAI Foundation. Kaplan has consulted to buyout and venture fund general partners and limited partners...Kaplan has consulted to venture fund general partners and limited partners"|10.3386/w22493;"We thank Geoff Smart, Randy Street and Alan Foster of ghSMART and Charles O’Reilly for providing the data on CEO personality...This research was funded in part by the Fama-Miller Center for Research in Finance at the University of Chicago Booth School of Business"|10.3386/w22435;"This research has been supported by the Division of Research at the Harvard Business School (Gompers) and the Fama-Miller Center (Kaplan)...Gompers and Kaplan have consulted to private equity general partners and limited partners"|10.3386/w21133;"Kaplan serves on public company and mutual fund boards"|10.3386/w18395;"We thank Burgiss for supplying data. Kaplan has consulted to private equity general partners and limited partners. He also has invested in private and public equities"|10.3386/w17874;"Kaplan and Moskowitz thank the Initiative on Global Markets and CRSP at the University of Chicago Booth School of Business for financial support"|10.3386/w16335;"This research has been supported by the Kauffman Foundation, by the Lynde and Harry Bradley Foundation and the Olin Foundation through grants to the Stigler Center for the Study of the Economy and the State, and by the Center for Research in Security Prices"|10.3386/w14207;"We thank Geoff Smart and Randy Street of ghSMART &amp; Company for providing the data...This research has been supported by the Lynde and Harry Bradley Foundation and the Olin Foundation through grants to the Stigler Center for the Study of the Economy and the State, the Center for Research in Security Prices, the Kauffman Foundation, and Kathryn Gould"|10.3386/w14195;"This research has been supported by the Center for Research in Security Prices, the Stigler Center for the Study of the Economy and the State, and the Global Financial Markets Initiative"|10.3386/w13270;"This research has been supported by the Center for Research in Security Prices, by the Lynde and Harry Bradley Foundation and the Olin Foundation through grants to the Center for the Study of the Economy and the State, and the Dice Center for Research in Financial Economics"|10.3386/w12465;"This research has been supported by the Kauffman Foundation, by the Lynde and Harry Bradley Foundation and the Olin Foundation through grants to the Center for the Study of the Economy and the State, and by the Center for Research in Security Prices. We thank the venture capital partnerships for providing data"|10.3386/w11581;"This research has been supported by the Kauffman Foundation, by the Lynde and Harry Bradley Foundation and the Olin Foundation through grants to the Center for the Study of the Economy and the State, and by the Center For Research in Security Prices...We thank the venture capital partnerships for providing data"|10.3386/w10097;"This research has been supported by the Kauffman Foundation, by the Lynde and Harry Bradley Foundation and the Olin Foundation through grants to the Center for the Study of the Economy and the State, and by the Center For Research in Security Prices...We are grateful to the venture capital partnerships for providing data"|10.3386/w8764;"This research has been supported by the Kauffman Foundation, by the Lynde and Harry Bradley Foundation and the Olin Foundation through grants to the Center for the Study of the Economy and the State, and by the Center For Research in Security Prices"|10.3386/w8202;"This research has been supported by the Kauffman Foundation and by the Center For Research in Security Prices"|10.3386/w8017;"This research has been supported by the Center For Research in Security Prices and by the Olin Foundation through grants to the Center for the Study of the Economy and the State"|10.3386/w7659;"This research has been supported by the Kauffman Foundation, by the Lynde and Harry Bradley Foundation and the Olin Foundation through grants to the Center for the Study of the Economy and the State, and by the Center For Research in Security Prices...We are grateful to the venture capital partnerships for providing data"|10.3386/w7660;"This research has been supported by the Lynde and Harry Bradley Foundation and the Olin
Foundation through grants to the Center for the Study of the Economy and the State, and the Center
For Research in Security Prices"|10.3386/w6145;"This research has been supported by the Sloan Foundation through a grant to the National Bureau of Economic Research"|10.3386/w5999;"This research has beens upported by the Center for Research in Security Prices and by the Olin Foundation through grants to the Center for Research in Security Prices and by the Olin Foundation through grants to the Center for the Study of the Economy and the State"|10.3386/w5267;"This research is supported by the William Ladany Faculty Research Fund, the Center For Research in Security Prices (Kaplan), and the Division of Research at Harvard
Business School (Ruback)"|10.3386/w4724;"The author acknowledges research support from the William Ladany Facutly Research Fund, the Olin Foundation, and the Center for Research in Security Prices"|10.3386/w4416;"The author acknowledges research support from the William Ladany Facutly Research Fund, the Olin Foundation, and the Center for Research in Security Prices"|10.3386/w4276;"This research is supported by the Center For Research in Security Prices (Kaplan) and International Financial Services Research Center (Stein)"|10.3386/w3695;"The Center for Research in Security Prices provided research support"|10.3386/w3653;"We thank the Center for Research in Security Prices (Kaplan), MERC ard the John M. Olin Foundation (Weisbach) for financial support"|10.3386/w3484;"We would like to thank Morgan Stanley for providing lower grade bond price data"|10.3386/w3390</t>
  </si>
  <si>
    <t>Burgiss;Burgiss;Burgiss;ghSMART;Burgiss;ghSMART;Venture Capital Partnerships;Venture Capital Partnerships;Venture Capital Partnerships;Venture Capital Partnerships;Morgan Stanley</t>
  </si>
  <si>
    <t>10.3386/w28109;10.3386/w26755;10.3386/w23428;10.3386/w22435;10.3386/w17874;10.3386/w14195;10.3386/w11581;10.3386/w10097;10.3386/w8764;10.3386/w7660;10.3386/w3390</t>
  </si>
  <si>
    <t>At least one paper discloses sources of funding. Multiple papers disclose that Kaplan has consulted to venture capital and buyout general partners and limited partners. One paper notes that Kaplan serves as a director on two corporate boards. As a director, he is involved in executive personnel decisions</t>
  </si>
  <si>
    <t xml:space="preserve">"Board of Governors of the Federal Reserve System, Economist, August 1988 – June 1991.
Board of Governors of the Federal Reserve System, Research Assistant, August 1982 – August
1984."
</t>
  </si>
  <si>
    <t>Board of Associate Editors|Journal of Japanese and International Economics|1996|present;Board of Editors|Japan and the World Economy|2006|present;Board of Editors|Journal of Economic Perspectives|2009|2014;Board of Editors|American Economic Journal: Macroeconomics|2007|2015;Editorial search committee|AEJ: Macroeconomics|2006;Editorial search committee|AEJ: Macroeconomics|2008;Co-editor|Journal of Political Economy|2003|2005;Co-editor|Journal of Business|1999|2001;Board of Associate Editors|Journal of Financial Intermediation|1998|2005</t>
  </si>
  <si>
    <t>CV and Dislosure form does not disclose affiliation with Proof Analytics, a consulting firm which Anil Kashyap is a member of the advisory board.</t>
  </si>
  <si>
    <t>At least one paper discloses Non-Teaching compensated activities. One paper notes consuliting for Swedish Riksbank which is not found on Kashyap's CV or disclosure form. At least one paper discloses sources of funding</t>
  </si>
  <si>
    <t>SymphonyIRI;SymphonyIRI;Nikkei Data Bureau;Nikkei Data Bureau</t>
  </si>
  <si>
    <t>10.3386/w20768;10.3386/w16680;10.3386/w3435;10.3386/w3079</t>
  </si>
  <si>
    <t>"Center for Economic Research Pakistan Fiduciary board membership
Giving Tuesday	Fiduciary board membership"</t>
  </si>
  <si>
    <t>"Einaudi Institute of Economics and Finance, 2007 – 2018
Federal Reserve Bank of Chicago, 1991—present
European Central Bank, 2018 – present
Bank of Canada 2020"
"Speeches
Morningstar, 2018
Yates Lecture, Tulane University, 2017"</t>
  </si>
  <si>
    <t>Co-Editor &amp; Co-Chair|Review of Economics and Statistics|2010|present;Associate editor|Journal of Development Economics;</t>
  </si>
  <si>
    <t>CV discloses that Khwaja is director of the Center of International Development at Harvard and cofounder and board member of Center of Economic Research Pakistan (CERP)</t>
  </si>
  <si>
    <t>"This paper was funded through support from the Ministry of Labor and Social Development (MLSD) and the Human Resources Development Fund (HRDF) of the Kingdom of Saudi Arabia"|10.3386/w29921;"This paper was funded through support from the Abdul Latif Jameel Poverty Action Lab’s Governance Initiative, as well as the Roy and Lila Ash Center for Democratic Governance and Innovation, the Weatherhead Center for International Affairs, and the South Asia Institute at Harvard University"|10.3386/w24611;"Financial support for the project came from 3ie, the IGC, and the NSF (under grant SES-1124134)...This project received the in‐kind support of the Government of Punjab, Pakistan, which provided access to administrative tax data for the project and which implemented the transfers described in this paper. I have received no financial payments from the Government of Punjab..."|10.3386/w24383;"Financial support for the evaluation came from 3ie, the IGC, and the NSF (under grant SES-1124134), and financial support for the incentive payments described here came from the Government of the Punjab, Pakistan"|10.3386/w20627;"We are extremely grateful to the State Bank of Pakistan (SBP) for providing the data used in this paper"|10.3386/w12612</t>
  </si>
  <si>
    <t>At least one paper discloses sources of funding. Multiple papers note Khwaja's position in various non-profit organizations</t>
  </si>
  <si>
    <t>"Senior Advisor, Patomak Partners, 2009 – present.
Member, Advisory Board, GETCO LLC, 2010 - 2011.
Visiting Scholar, Research Department, Federal Reserve Bank of Kansas City, 1997.
Visiting Professor, Institute for International Economic Studies, Stockholm University, 1996.
Visiting Scholar, Research Department, Federal Reserve Bank of St. Louis, 1996.
Visiting Professor, Kennedy Institute of North American Studies, Free University of Berlin, Germany, 1995.
Visiting Professor, Finance Department, Stockholm School of Economics, Sweden, 1994.
Visiting Scholar on International Financial Markets, U.S. Securities and Exchange Commission, 1992.
Research Fellow, G.T. Management (Asia) Ltd., Hong Kong, 1990"
"Congressional Testimony:
Testimony before the Committee on Small Business, U.S. House of Representatives,
concerning the Effects of the financial crisis on small business, November 20, 2008.
Testimony before the Committee on Financial Services, U.S. House of Representativesconcerning Federal Housing Administration Housing Stabilization and Homeownership
Act, April 9, 2008.
Testimony before the committee on Financial Services, U.S. House of Representatives,
concerning loan modifications and foreclosure prevention, December 6, 2007.
Testimony before the Committee on Financial Services, U.S. House of Representatives,
concerning legislative proposals on reforming mortgage practices, October 24, 2007.
Testimony before the Committee on Banking, Housing, and Urban Affairs, U.S. Senate,
concerning Renomination to the Board, August 2, 2007.
Testimony before the Committee on Financial Services, U.S. House of Representatives,
concerning the role of federal banking agencies in strengthening financial consumer
protection, June 13, 2007.
Testimony before the Committee of Banking, Housing, &amp; Urban Affairs, Unites States Senate, concerning the
confirmation of Randall S. Kroszner as a Member of the Board of Governors of the Federal Reserve
System, February 14, 2006.
Testimony before the Finance Committee, United States Senate, concerning pension reform and the Pension
Benefit Guarantee Corporation, March 1, 2005.
Testimony before the Clean Air Subcommittee of the Committee on Environment and Public Works,
United States Senate, concerning the Clear Skies Act of 2003, June 5, 2003.
Testimony before the Joint Economic Committee, United States Congress, concerning the 2003
Economic Report of the President, February 26, 2003.
Testimony before the Subcommittee on Government Efficiency, Financial Management and Intergovernmental
Regulations of the Committee on Government Reform, United States House of Representatives,
concerning the Confidential Information Protection and Statistical Efficiency Act of 2002, September
17, 2002.
Testimony before the Joint Economic Committee, United States Congress, concerning the 2002 Economic
Report of the President, February 26, 2002.
Testimony before the Committee on Banking and Financial Services, United States Senate, concerning the
confirmation of Randall S. Kroszner as a Member of the Council of Economic Advisers, November,
2001.
Testimony before the Committee on Banking and Financial Services, United States House of Representatives,
concerning bank mergers and bank powers, April 29, 1998"</t>
  </si>
  <si>
    <t>Editor|Journal of Law and Economics|2000|2001;Editor|Journal of Law and Economics|2003|2006;Editorial Advisory Board|Regulation Magazine|2001;Associate editor|Journal of Financial Services Research|1999|2001;Associate editor|Journal of Economics and Business|1998|2001;Associate editor|Economics of Governance|1997|2001</t>
  </si>
  <si>
    <t>CV discloses senior advisor position with Patomak Partners, a consulting firm. CV also discloses board position on GETCO LLC. CV also discloses many experiences as an expert witness.</t>
  </si>
  <si>
    <t>"Kroszner would like to thank the Lynde and Harry Bradley Foundation for research support"|10.3386/w8694;"Kroszner would like to thank the Lynde and Harry Bradley Foundation for support from a grant to the George J. Stigler Center for the Study of the Economy and the State and to thank the University of Chicago Law School where he is the John M. Olin Visiting Fellow in Law and Economics"|10.3386/w7582;"Kroszner would like to thank the Lynde and Harry Bradley Foundation for support from a grant to the George J. Stigler Center for the Study of the Economy and the State, the University of Chicago, Graduate School of Business"|10.3386/w7475;"Kroszner would like to thank The Lynde and Harry Bradley Foundation for support from a grant to the George J. Stigler Center for the Study of the Economy and the State, Graduate School of Business, University of Chicago"|10.3386/w7319;"Kroszner would like to thank the George J. Stigler Center for the Study of the Economy and the State"|10.3386/w6637;"Kroszner from the George J. Stigler Center for the Study of the Economy and the State, Graduate School of Business, University of Chicago"|10.3386/w6550;"We wish to thank the George J. Stigler Center for the Study of the Economy and the State for research support"|10.3386/w6112;"and the George J. Stigler Center for the Study of the Economy and the State for support"|10.3386/w5510;"Research support from the National Science Foundation and the Graduate School of Business of the University of Chicago is gratefully acknowledged"|10.3386/w5256</t>
  </si>
  <si>
    <t>At least one paper discloses sources of funding. No papers note Kroszner's consulting affliations or experience as an expert witness\</t>
  </si>
  <si>
    <t>Associate editor|Journal of Financial Economics;</t>
  </si>
  <si>
    <t>CV discloses receiving a $13,500 research grant from Facebook. CV does not disclose Kuchler's research consulting agreement with Facebook</t>
  </si>
  <si>
    <t>"This research was facilitated through a research consulting agreement between the academic authors and Facebook"|10.3386/w29925;"This research was facilitated through a research consulting agreement between the academic authors and Facebook"|10.3386/w28234;"Both authors have been research consultants at Facebook, a social networking company, in order to work with anonymized data on research topics in the "social finance" space"|10.3386/w27973;"Kuchler and Stroebel have a research consulting relationship with Facebook"|10.3386/w27833;"For part of this project, Stroebel and Kuchler were research consultants at Facebook"|10.3386/w27299;"The data on social connectedness data used in this paper (as well as similar data for a wide range of other geographies) are accessible to other researchers by emailing sci_data@fb.com. The authors have a research consulting relationship with Facebook.Since this project only uses data that is available to the broader research community, nobody at Facebook reviewed the contents of this paper"|10.3386/w26990;"This research was facilitated through a research consulting agreement between some of the academic authors (Kuchler and Stroebel) and Facebook"|10.3386/w26960;"We thank the Center for Global Economy and Business at NYU Stern for generous research support...This research was facilitated through a research consulting agreement between the academic authors (Farrell, Kuchler, and Stroebel) and Facebook"|10.3386/w26029;"his research was facilitated through a research consulting agreement between some of the academic authors (Johnston, Kuchler, and Stroebel) and Facebook"|10.3386/w25843;"We are grateful to the team at ReadyForZero for providing the data and making this research possible, especially to Rod Ebrahimi and Ignacio Thayer. Financial support to Theresa Kuchler from the B.F. Haley and E.S. Shaw Fellowship through SIEPR is gratefully acknowledged"|10.3386/w24091;"This project was supported through a grant of the Center for Global Economy and Business at NYU Stern"|10.3386/w24091;"The Center for Global Economy and Business at NYU Stern provided generous research support...This research was facilitated through a research consulting agreement between some of the academic authors (Cao, Kuchler, and Stroebel) and Facebook. This research cooperation was established to allow researchers to collaborate with Facebook in order to exploit anonymized data sets based on Facebook’s unique data asset to address questions of policy importance. Bailey is a full-time employee at Facebook"|10.3386/w23608;"This research was facilitated through a research consulting agreement between the academic authors and Facebook. This research cooperation was established to allow researchers to collaborate with Facebook in order to exploit anonymized data sets based on Facebook’s unique data asset to address questions of policy importance"|10.3386/w22258;"We appreciate support from the National Science Foundation, the Stanford Institute for Economic Policy Research, and the Toulouse Network on Information Technology. The data for this study were obtained under a consulting agreement between the Stanford authors (Einav, Kuchler, Levin) and eBay Research"|10.3386/w17385</t>
  </si>
  <si>
    <t>Facebook;Facebook;Facebook;Facebook;Facebook;Facebook;Facebook;Facebook;ReadyForZero;Facebook;Facebook;eBay</t>
  </si>
  <si>
    <t>10.3386/w29925;10.3386/w28234;10.3386/w27973;10.3386/w27833;10.3386/w27299;10.3386/w26960;10.3386/w26029;10.3386/w25843;10.3386/w24881;10.3386/w23608;10.3386/w22258;10.3386/w17385</t>
  </si>
  <si>
    <t>At least one paper discloses Kuchler's research consultant position with Facebook. Multiple papers note that they were possible through Kuchler's consulting with Facebook. At least one paper discloses sources of funding. Multiple papers use proprietary data</t>
  </si>
  <si>
    <t>CV discloses former position as financial consultant for Farallon Asset Management</t>
  </si>
  <si>
    <t>Lex Mundi</t>
  </si>
  <si>
    <t>10.3386/w8890</t>
  </si>
  <si>
    <t>"and to Kauffman Foundation, EDHEC Business School, and IADB for financial support"|10.3386/w18268;"This research was supported by the Kauffman Foundation"|10.3386/w14520;"We are grateful to the Inter-American Development Bank, the Gildor Foundation, the BSI Gamma Foundation, the NSF, the International Institute for Corporate Governance at Yale University, and the Doing Business project of the World Bank for financial support"|10.3386/w9882;"and to the World Bank, the NSF, and the Gildor Foundation for financial support"|10.3386/w9775;"This research was funded by the World Bank’s World Development Report 2002, the World Bank’s Financial Sector, the International Institute of Corporate Governance at Yale SOM, and conducted with the extensive cooperation of Lex Mundi and Lex Africa member firms"|10.3386/w8890;"and to the World Bank, the NSF, and the Gildor Foundation for financial support"|10.3386/w8759;"and to the National Science Foundation and the Dean’s Research Fund at the Kennedy School of Government, Harvard University for financial support of this research"|10.3386/w7620;"and to the National Science Foundation for financial support"|10.3386/w7523;"and to the NSF for financial support"|10.3386/w7428;"and to the NSF for support of this research"|10.3386/w7403;"and the National Science Foundation for financial support to the NBER"|10.3386/w6625;"This work has been supported by a grant from the National Science Foundation to the National Bureau of Economic Research"|10.3386/w6278;"and to the HIID and the National Science Foundation for support of this research"|10.3386/w5879;"and to the NSF, the NBER and the HIID for financial
support of this research"|10.3386/w5661;"Financial support was provided by the National Science Foundation, the Bradley Foundation, and the national Bureau of Econoimc Research Advisory Group"|10.3386/w5311;"The authors wish to thank the Ford Foundation, the Federal Reserve Bank of New York for
research support"|10.3386/w4571</t>
  </si>
  <si>
    <t>Associate editor|Review of Finance|2020|present;Associate editor|Management Science|2016|2020</t>
  </si>
  <si>
    <t>"Senior Financial Analyst, CVS Corporation, Woonsocket, RI, 1998-2001
Assistant Economist, Federal Reserve Bank of New York, New York, NY 1994-1996 "</t>
  </si>
  <si>
    <t>CV discloses pre-doctoral employment at CVS as a Senior Financial Analyst</t>
  </si>
  <si>
    <t>"We thank William Goetzmann for sharing data on historical stock prices and Charlie Hadlock, Jesus Salas, and Timothy Quigley for sharing data on CEO deaths"|10.3386/w26004</t>
  </si>
  <si>
    <t>Editor|Journal of Accounting Research|2011|present;Associate editor|Journal of Accounting and Economics|2006|2011;Associate editor|European Accounting Review|2000|2004;Editorial board|Journal of Business, Finance &amp; Accounting|2011|present;Editorial board|Review of Managerial Science|2006|present;Editorial board|SSRN Corporate Governance Network|2009|present;Editorial board|Review of Accounting Studies|2011|2013;Editorial board|Journal of Accounting Research|2005|2011;Editorial board|The International Journal of Accounting|2005|2009;Editorial board|Accounting Review|2005|2008;</t>
  </si>
  <si>
    <t>"Build an earnings quality model for Criterion, LLC in New York. (Criterion has since been
sold to CFRA, which is now part of RiskMetrics Group)"</t>
  </si>
  <si>
    <t>"Prepared an independent research report for the Sustainability Accounting Standards Board (SASB) on
“Economic Analysis of Widespread Adoption of Sustainability and CSR Reporting Standards: Market
Consequences, Real Effects, and Implementation” (together with Hans Christensen and Luzi Hail)
Gave PD Leake Lecture and independently prepared paper on “Evidence‐Based Policy Making:
Challenges and Opportunities for Accounting and Financial Markets Research” for the Institute of
Chartered Accountants of England and Wales (ICAEW)"</t>
  </si>
  <si>
    <t xml:space="preserve">CV discloses working as a consultant for nonprofits (PCAOB, FASB, SASB). Gave lecture and independently prepared paper for Institute of Chartered Accountants of England and Wales. CV discloses building an earning quality model for Criterion LLC (now part of RiskMetrics). </t>
  </si>
  <si>
    <t>PCAOB;OTC Markets Group-Standard &amp; Poors-Mergent-NASDAQ</t>
  </si>
  <si>
    <t>10.3386/w24018;10.3386/w19358</t>
  </si>
  <si>
    <t>"This study is based on data from Eurostat, the Community Innovation Survey (CIS) of 2000 to 2014"|10.3386/w26291;"I have worked as an economic advisor to the PCAOB and still serve as a consultant from time to time. I have also co-written independent research reports on policy questions for the FASB and the SASB"|10.3386/w24535;"This research would not have been possible without the collaboration of a German bank and we gratefully acknowledge the help provided by the bank and its employees. We thank Sebastian de Schmidt and BaFin for kindly providing data on German tout cases and many helpful conversations about the institutional setting. Christian Leuz gratefully acknowledges financial support by the Initiative on Global Markets"|10.3386/w24083;"This study uses proprietary PCAOB data...Christian Leuz is Economic Advisor of the PCAOB’s Center of Economic and Risk Analysis"|10.3386/w24018;"and Christian Leuz was an Economic Advisor to the PCAOB...Christian Leuz gratefully acknowledges financial support by the Initiative on Global Markets"|10.3386/w21530;"We thank Marie Johann (DAAD) for kindly providing data on the Erasmus program. Christian Leuz gratefully acknowledges research funding provided by the Initiative on Global Markets (IGM) at the University of Chicago Booth School of Business"|10.3386/w20888;"We thank the following individuals for helping us with or providing data: Juan Alcacer; Burch Kealey; Matthew Fuchs, Ed McCann and the OTC Markets Group; Frank Lovaglio and Standard &amp; Poor’s; Pedro Saffi; Michael Strauss and Mergent; Aysem Tkacik and NASDAQ...Christian Leuz gratefully acknowledges financial support by Chicago Booth’s Initiative on Global Markets and the Humboldt Research Award"|10.3386/w19358;"Christian Leuz gratefully acknowledges financial support by the Sondheimer Family Charitable Foundation and the Business and Public Policy Faculty Research Fund"|10.3386/w16737;"Christian Leuz gratefully acknowledges the support by the Neubauer Family Faculty Fellowship and the Initiative on Global Markets (IGM) at the University of Chicago Booth School of Business"|10.3386/w15515;"Christian Leuz gratefully acknowledges research funding provided by the Initiative on Global Markets (IGM) at the University of Chicago Booth School of Business"|10.3386/w14897</t>
  </si>
  <si>
    <t>Associate editor|Journal of Corporate Finance|2021|present</t>
  </si>
  <si>
    <t>"We thank the Yale Tobin Center for Economic Policy, Yale Center for Research Computing, Yale University Library, and Yale International Center for Finance for research support"|10.3386/w29853;"Yale International Center for Finance provided research support. We thank Erik Gilje for generously sharing data on county-level shale oil shocks"|10.3386/w29189;"Ma and Wang acknowledge the financial support of the Social Sciences and Humanities Research Council of Canada (SSHRC)"|10.3386/w28856</t>
  </si>
  <si>
    <t>"We acknowledge the financial support of the Behavioral Finance and Finance Stability Initiative at Harvard Business School and the Pershing Square Venture Fund for Research on the Foundations of Human Behavior"|10.3386/w24932;"We are deeply grateful to John Graham and Campbell Harvey for providing data from the CFO survey"|10.3386/w21260</t>
  </si>
  <si>
    <t>"1996 German Federal Reserve Bank (Deutsche Bundesbank), Frankfurt (Germany).
Summer Intern. Project on credit risk derivatives.
1993-1995 Instructor at Deutsche Bank (GER). Teaching (for trainees/undergraduates) in microeconomics,
corporate finance, tax law, corporate law, accounting.
1993 EU Representation of Deutsche Bank, Brussels (Belgium).
Summer Intern. Project on drafts of Capital Adequacy Directive 93/6/EEC.
1992 Banque PARIBAS, Paris (France).
Summer Intern. Export Financing Department.
1991-1993 Deutsche Bank AG, Aachen/Cologne/Frankfurt (Germany).
Diploma in Banking (Staatl. Geprüfte Bankkauffrau) with Highest Distinction."</t>
  </si>
  <si>
    <t>CV discloses several pre-doctoral affiliations with Deutsche Bank</t>
  </si>
  <si>
    <t>Co-editor|Journal of Economic Perspectives|2012|2015;Guest Associate Editor|Management Science Special Issue on Behavioral Economics and Finance|2009|2010;Associate editor|Journal of the European Economic Association|2008|2012;Associate editor|Journal of Financial Intermediation|2005|2012;Associate editor|Economic Journal|2005|2012;</t>
  </si>
  <si>
    <t>Nielsen Company (US) LLC</t>
  </si>
  <si>
    <t>10.3386/w26237</t>
  </si>
  <si>
    <t>"We gratefully acknowledge financial support from the University of Chicago Booth School of Business and the Fama--Miller Center for Research in Finance to run the surveys"|10.3386/w26837;"Researchers’ own analyses calculated (or derived) based in part on data from The Nielsen Company (US), LLC and marketing databases provided by the Kilts Center for Marketing Data Center at The University of Chicago Booth School of Business"|10.3386/w26237;"Funding for this research was obtained from funds of the Becker Friedman Institute at the University of Chicago"|10.3386/w18748;"Financial support by Deutsche Forschungsgemeinschaft through SFB-TR 15, the Excellence Initiative of the German government, and the Alfred P. Sloan Foundation is gratefully acknowledged"|10.3386/w18543;"Harvard Business School's Division of Research and the National Science Foundation provided financial support"|10.3386/w16918;"Ulrike Malmendier would like to thank the Coleman Fung Risk Management Research Center for financial support"|10.3386/w15659;"We acknowledge financial support from the Russell Sage Foundation"|10.3386/w14140;"Ulrike Malmendier would like to thank the Center for Electronic Business and Commerce at Stanford GSB and the Coleman Fung Risk Management Research Center for financial support"|10.3386/w13699;"Ulrike Malmendier gratefully acknowledges financial support from the Coleman Fung Risk Management Research Center"|10.3386/w13124;"Harvard Business School’s Division of Research
provided financial support"|10.3386/w11292;"Malmendier acknowledges financial support from Harvard University (Dively Foundation) and the German Academic Exchange Service (DAAD)"|10.3386/w10807;"For financial support, DellaVigna thanks Bank of Italy, Malmendier thanks the DAAD"|10.3386/w10819</t>
  </si>
  <si>
    <t>"2000 – 2001 McKinsey and Company, Boston, MA
1999 Federal Trade Commission, Washington, DC"</t>
  </si>
  <si>
    <t>CV discloses pre-doctoral employment by McKinsey</t>
  </si>
  <si>
    <t>Associate editor|Journal of Finance|2018|present</t>
  </si>
  <si>
    <t>"We are grateful to the New York State Education Department for the data employed in this article. We also appreciate financial support from the National Center for the Analysis of Longitudinal Data in Education Research (CALDER)"|10.3386/w25263;"We are grateful to the data management team at the company that provided the application data for this research"|10.3386/w22929;"We are grateful to the research and data management teams at the company that provided the data for this research"|10.3386/w18208</t>
  </si>
  <si>
    <t>unnamed online job search platform;unnamed online job search platform</t>
  </si>
  <si>
    <t>10.3386/w22929;10.3386/w18208</t>
  </si>
  <si>
    <t>At least one paper discloses funding. Two papers use prorpietary data from an unnamed company</t>
  </si>
  <si>
    <t>Editor|Review of Financial Studies|2020|present;Associate editor|Journal of Finance|2016|2020;Editor|Review of Corporate Finance Studies|2016|2020; Associate editor|Management Science|2014|2017; Associate editor|Review of Corporate Finance Studies|2015|2016</t>
  </si>
  <si>
    <t>"Seru and Matvos thank Initiative on Global Markets for funding"|10.3386/w18910;"We are grateful to the Initiative on Global Markets and the Fama-Miller Center at the University of Chicago Booth School of Business for funding"|10.3386/w17717</t>
  </si>
  <si>
    <t>Editor|Review of Financial Studies|2002|2006;Associate editor|Financial Management|2000|2006;Associate editor|Journal of Financial and Quantitiative Analysis|1992|present;Associate editor|Journal of Financial Intermediation|2013|present;Associate editor|Journal of Finance|2000|2003;Associate editor|Management Science|1992|1997;Associate editor|Review of Financial Studies|2000|2002;Associate editor|The North-American Journal of Economics and Finance|2010|present</t>
  </si>
  <si>
    <t>"Board of Directors, Eris Exchange, 2011 – 2019 Board of Directors, LMX Labs, 2020 – present...Research Associate, Federal Reserve Bank of Boston, August 1978 to August 1979"
"Chicago Board Options Exchange, derivatives training, 1986-2000 Valuemetrics, Inc., advisory board member and valuation consultant,
1986-2005
– Deutsche Terminb¨orse, consultant, 1992
– Director, ”Portfolio Management with Derivative Securities”, executive program run jointly with Morgan Stanley and Co., 1992 and
1994
– Enron Corp., derivatives training program, 1993-95
– AlliedSignal Corp., consultant on internal financial training, 1995
– Irish Life of North America, derivatives training program, 1996
– Hay Management Consultants, compensation valuation consulting,
1997
– Options Clearing Corporation, consultant, 2001
– Expert witness: US Dept of Justice, in Coltec Industries v US (01-72
T), 2004
– Federal Reserve Bank of Chicago, Consultant, 2006 - present
– Expert: Internal Revenue Service, in Tigers Eye Trading, LLC, Sentinel Advisors, LLC, Tax Matters Partner v. Commissioner of Internal Revenue (14510-05), 2007-2009
– Advisor, US Dept of Treasury, Office of Financial Stability 2009
– “Valuation of Derivatives”, class at the Florence Insitute of Banking
and Finance, October 2019
– Testifying Expert for Citigroup, Citigroup Inc v. United States,
Court of Federal Claims No 15-953 T. 2019-2022"</t>
  </si>
  <si>
    <t>CV discloses expert witness assignments for Tigers Eye Trading, LLC, Sentinel Advisors, LLC, Tax Matters Partner v. Commissioner of Internal Revenue and  Citigroup Inc v. United States, Court of Federal Claims No 15-953 T. 2019-2022. CV also notes various consulting affiliations and board of directors positions on Eris Exchange and LMX Labs</t>
  </si>
  <si>
    <t>"We thank the TIAA-CREF Institute for funding this research"|10.3386/w25046;"I am a director of Eris, a futures exchange"|10.3386/w21108;"I am a director of Eris, a futures exchange"|10.3386/w18724;"which was financed by a grant from the American Council of Life Insurance"|10.3386/w1091;"Research support from the
Boston University School of Management is gratefully acknowledged"|10.3386/w1019</t>
  </si>
  <si>
    <t>At least one paper discloses sources of funding. At least one paper discloses McDonald's position as director of Eris. No papers note McDonald's experience as an expert witness or his consulting affiliations</t>
  </si>
  <si>
    <t>Associate editor|Journal of Finance|2003|2012;Associate editor|Journal of Banking and Finance|2008|2013;Associate editor|Journal of Financial Intermediation|2008|2013;Associate editor|Journal of Financial Stability|2019|present;Executive editor, Journal of Financial Crises|2019|present</t>
  </si>
  <si>
    <t>"2008 – 2021 Affiliated Expert, Analysis Group, Boston MA"</t>
  </si>
  <si>
    <t>CV discloses consulting for Analysis Group</t>
  </si>
  <si>
    <t>Moody's Investors Service-Lehman Brothers;Thompson Financial;Anonymous traders</t>
  </si>
  <si>
    <t>10.3386/w11190;10.3386/w10567;10.3386/w24866</t>
  </si>
  <si>
    <t>Anonymous traders;Anonymous traders-Capital market participants;Hewitt Associates;Hewitt Associates;Hewitt Associates;Hewitt Associates</t>
  </si>
  <si>
    <t>10.3386/w24866;10.3386/w15273;10.3386/w11074;10.3386/w8651;10.3386/w8655;10.3386/w7878</t>
  </si>
  <si>
    <t>"We also thank some traders who wish to remain anonymous for help in providing the haircut data used in this paper. The authors have no sources of funding or relevant financial relationships to disclose"|10.3386/w24866;"Neither author has anything currently relevant to disclose"|10.3386/w19292;"The research funding for this paper was all from regular Yale funds. We have no relevant financial relationships to disclose"|10.3386/w18455;"Thanks to the many anonymous traders and capital markets participants willing to share their data"|10.3386/w15273;"We thank Hewitt Associates for their help in providing the data"|10.3386/w11074;"Gompers and Metrick acknowledge support from NSF grant #SES-0136791"|10.3386/w10671;"Financial support from the National Institute on Aging (grants R01-AG021640 and R01-AG16605) is gratefully acknowledged"|10.3386/w10454;"Gompers and Metrick acknowledge support from NSF grant #SES-0136791"|10.3386/w10240;"We acknowledge financial support from the National Institute of Aging (grant R01AG021650)"|10.3386/w9917;"We thank Hewitt Associates for their help in providing the data"|10.3386/w8651;"We thank Hewitt Associates for their help in providing the data"|10.3386/w8655;"We thank... Hewitt Associates LLC for generously providing the data and extensive resources that made this project possible...Metrick acknowledges financial support from the Rodney White Center at the Wharton School of the University of Pennsylvania"|10.3386/w7878;"We acknowledge financial support from Harvard Business School (Jeng) and the Hernstein Fund (Metrick and Zeckhauser)"|10.3386/w6913;"This project was partially supported by the Richard Hernstein Fund at Harvard University"|10.3386/w6648</t>
  </si>
  <si>
    <t>At least one paper discloses sources of funding. No papers note Metrick's affiliation with Analysis group. Multiple papers disclose that the authors have no relevant conflicts of interest. Multiple papers use proprietary data from Hewitt Associates</t>
  </si>
  <si>
    <t>Board of Editors|American Economic Journal: Applied Economics;Board of Editors|Real Estate Economics|2016|present;</t>
  </si>
  <si>
    <t>"Director and Co-founder Center for Economic Research in Pakistan (CERP)"
"Visiting Scholar, San Francisco Federal Reserve (2011-2012)
Visiting Scholar, New York Federal Reserve (2012-2013)"</t>
  </si>
  <si>
    <t>"We are thankful to the staff of the Central Bank of Brazil for their comments and support"|10.3386/w29386;"the Julis Rabinowitz Center for Public Policy and Finance at Princeton for financial support"|10.3386/w29368;"and the Julis Rabinowitz Center For Public Policy and Finance at Princeton for financial support"|10.3386/w25505;"This research was supported by funding from the Julis Rabinowitz Center For Public Policy and Finance at Princeton, and the Fama-Miller Center and Initiative on Global Markets at Chicago Booth"|10.3386/w24823;"We also thank the Julis Rabinowitz Center for Public Policy and Finance at Princeton and the Initiative on Global Markets and the Fama-Miller Center at Chicago Booth for financial support"|10.3386/w24322;"This research was supported by funding from the Washington Center for Equitable Growth, the Julis Rabinowitz Center for Public Policy and Finance at Princeton, and the Initiative on Global Markets at Chicago Booth"|10.3386/w23802;"This research was supported by funding from the Initiative on Global Markets at Chicago Booth, the Fama-Miller Center at Chicago Booth, and Princeton University"|10.3386/w21581;"This research was supported by funding from the Initiative on Global Markets at Chicago Booth, the Fama-Miller Center at Chicago Booth, and Princeton University. We thank Jung Sakong and Xiao Zhang for excellent research assistance"|10.3386/w21316;"This research was supported by funding from the Initiative on Global Markets at Chicago Booth, the Fama-Miller Center at Chicago Booth, and Princeton University. We thank Jung Sakong and Xiao Zhang for excellent research assistance"|10.3386/w21203;" We gratefully acknowledge financial support from the Fama-Miller Center and the Initiative on Global Markets at Chicago Booth"|10.3386/w20947;"This research was supported by funding from the Initiative on Global Markets at Chicago Booth, the Fama-Miller Center at Chicago Booth, and the Global Markets Institute at Goldman Sachs...We are very grateful to Doug McManus and his team at Freddie Mac for providing us with data"|10.3386/w20152;"We are grateful to the National Science Foundation, the Initiative on Global Markets at the University of Chicago Booth School of Business, and the Center for Research in Security Prices for funding"|10.3386/w17830;"We also thank the National Science Foundation and the Initiative on Global Markets at the University of Chicago Booth School of Business for funding"|10.3386/w16685;"Financial support from the Coleman Fung Risk Management Research Center at University of California Berkeley is gratefully acknowledged"|10.3386/w16595;"We are grateful to the National Science Foundation, the Initiative on Global Markets at the University of Chicago Booth School of Business, and the Center for Research in Security Prices for funding"|10.3386/w16351;"We are grateful to the Initiative on Global Markets at Chicago Booth for financial support"|10.3386/w16107;"We are grateful to the National Science Foundation, the Initiative on Global Markets at the University of Chicago Booth School of Business, the Center for Research in Security Prices, and the FMC Corporation for funding"|10.3386/w15896;"We are grateful to the National Science Foundation and the Initiative on Global Markets at the University of Chicago Booth School of Business for funding"|10.3386/w15283;"We are grateful to the Initiative on Global Financial Markets at Chicago GSB for financial support"|10.3386/w14468;"We gratefully acknowledge financial support from the Initiative on Global Markets at the University of Chicago Graduate School of Business and the IBM Corporation. The data analysis was made possible by the generous help of Myra Hart (Equifax Predictive Services), Jim DiSalvo (Philadelphia Fed), Robert Shiller, Cameron Rogers (Fiserv), Greg Runk (CapIndex), and David Stiff (Fiserv)"|10.3386/w13936;"We are extremely grateful to the State Bank of Pakistan (SBP) for providing the data used in this paper"|10.3386/w12612</t>
  </si>
  <si>
    <t>"Norwegian Ministry of Finance
Member of the Expert Panel for Oversight of the $1 trillion Norwegian sovereign wealth
fund, 2015 – 2021
Primary advisory topics: Sustainable/Climate Investing (ESG integration, green bonds,
climate infrastructure projects,), VC and innovation ecosystems, asset class weights to
innovation economies, updates on EU/EC climate agenda
Board Member, Governance and Allocations Committee, California Small Business Rebuilding
Fund, 2020
A public-private partnership with the State of California of private capital, public funds and
philanthropy structured with CDFIs to provide affordable small business loans"
"Consultant, Impact Investment Measurement Report, IFC, World Bank; 2018-2019
Volunteer, Development Finance Projects for Winrock International, Haiti and Guinea; 2001
District Accounting Manager/Auditor, Browning-Ferris Industries (BFI), Fort Lauderdale, FL; 1995-
1996
Founder, Bascule Leather International, Atlanta &amp; Poland; 1992-1995
English Teacher, (afternoon programs) State School System, Krakow, Poland; 1991
Intern, U.S. Department of Commerce, Washington, DC; 1987"</t>
  </si>
  <si>
    <t>"I am currently on leave from Berkeley, having been appointed Deputy Assistant Secretary for Capital Access at the Department of the Treasury."</t>
  </si>
  <si>
    <t>CV discloses consulting for World Bank. Currently on leave from Berkeley because they are Deputy Assistant Secretary for Capital Access at the Department of the Treasury</t>
  </si>
  <si>
    <t>SafeGraph Inc-HomeBase</t>
  </si>
  <si>
    <t>10.3386/w27629</t>
  </si>
  <si>
    <t>"We also want to thank the SafeGraph and HomeBase companies who have generously shared their data to for research related to COVID-19’s impact on U.S. businesses... and the Berkeley Center for Law and Business for support"|10.3386/w27629;"Financial support from the Fisher Center for Real Estate and Urban Economics, Haas School of Business, University of California at Berkeley is gratefully acknowledged"|10.3386/w25943;"We thank the Fama-Miller Center at the University of Chicago Booth School of Business for financial support"|10.3386/w22982;"This research was funded in part by the Fama-Miller Center for Research in Finance, the Polsky Center for Entrepreneurship at the University of Chicago, Booth School of Business, and the Goult Faculty Research Endowment"|10.3386/w21552</t>
  </si>
  <si>
    <t>"Goldman Sachs, London
Mergers &amp; Acquisitions 1994
Deutsche Bank, New York
Portfolio Management 1992
NM Rothschild &amp; Sons, London
Precious Metal Trading 1991
Salomon Brothers, Frankfurt
Mergers &amp; Acquisitions 1990"</t>
  </si>
  <si>
    <t>Editor|Reviiew of Financial Studies|2019|present;Editor|Review of Finance|2009|2013</t>
  </si>
  <si>
    <t>"This research was performed at a Federal Statistical Research Data Center under FSRDC Project Number 1908 (CBDRB-FY21-P1908-R9062)"|10.3386/w29084;"We are grateful to Manuel Adelino and Albert Saiz for providing us with data"|10.3386/w21076;"The research in this paper was conducted while the authors were Special Sworn Status researchers of the U.S. Census Bureau at the New York and Boston Census Research Data Centers"|10.3386/w18592;"Financial support from the ESRC is gratefully acknowledged"|10.3386/w17010;"We thank the Austrian Hotel - and Tourism Bank, especially Bernhard Fuchs,and the Austrian Central Institute for Meteorology and Geodynamics for providing us with data"|10.3386/w16497;"We are grateful to Mara Faccio, Pierre Fortin, and Bernie Yeung for providing us with data"|10.3386/w12739</t>
  </si>
  <si>
    <t>University Website discloses that Mullainathan is cofounder of Nightingale, co-founder of Pique, co-founder of Dandelion. CV does not note these affiliations, CV notes that sendhil is co-founder of ideas42</t>
  </si>
  <si>
    <t>"Sendhil is the cofounder of the computational medicine initiative, Nightingale.  He’s also a co-founder of Pique, a an app that changes how people read books and learn; and Dandelion, a company that catalyzes AI in healthcare"</t>
  </si>
  <si>
    <t>CVS Caremark Corporation-Experion Systems</t>
  </si>
  <si>
    <t>10.3386/w17410</t>
  </si>
  <si>
    <t>"The authors gratefully acknowledge support for the construction of the New York City algorithm discussed in the paper from the non-profit Criminal Justice Agency to the University of Chicago Crime Lab, and for support for this paper specifically from the Sloan Foundation and the Center for Applied Artificial Intelligence at the University of Chicago Booth School of Business"|10.3386/w29267;"We gratefully acknowledge generous funding and support from the Weiss Family Program for Research in Development Economics, the Eric M. Mindich Research Fund for the Foundations of Human Behavior, the Accountability Group, and the National Science Foundation"|10.3386/w28338;"We acknowledge grants from the NIH (DP5OD012161, P01AG005842) and the Pershing Square Fund for Research on the Foundations of Human Behavior"|10.3386/w26168;"to the MacArthur, Simons, and Russell Sage Foundations for financial support for this work on algorithmic fairness"|10.3386/w25548;"All authors declare that they have no relevant or material financial interests that relate to the research described in this paper"|10.3386/w24272;"The main data we analyze are provided by the New York State Division of Criminal Justice Services (DCJS), and the Office of Court Administration"|10.3386/w23180;"This project was supported by the University of Chicago’s Office of the Provost, Center for Health Administration Studies, and School of Social Service Administration, the city of Chicago, the Chicago Public Schools, the Illinois Criminal Justice Information Authority, the Eunice Kennedy Shriver National Institute of Child Health and Human Development of the National Institutes of Health (R21-HD061757 and P01-HD076816), CDC grant 5U01CE001949- 02 to the University of Chicago Center for Youth Violence Prevention, Office of Juvenile Justice and Delinquency Prevention of the U.S. Department of Justice (2012-JU-FX-0019), and grants from the Laura and John Arnold Foundation, the Chicago Community Trust, the Edna McConnell Clark Foundation, the Crown Family, the Exelon corporation, the Joyce Foundation, J-PAL, the Reva and David Logan Foundation, the John D. and Catherine T. MacArthur Foundation, the McCormick Foundation, the Polk Bros Foundation, the Smith Richardson Foundation, the Spencer Foundation, the University of Chicago Women’s Board, a pre-doctoral fellowship to Heller from the U.S. Department of Education’s Institute for Education Sciences, and visiting scholar awards to Ludwig from the Russell Sage Foundation and LIEPP at Sciences Po"|10.3386/w21178;"We are grateful to the Pew Charitable Trusts, MacArthur Foundation, the Mott Foundation, and the TIAA-CREF Research Institute for financial support"|10.3386/w19063;"We are grateful to the Sloan Foundation for financial support of our research on the economics of energy efficiency"|10.3386/w17977;"We would also like to acknowledge financial support for the audit study from ideas42. All mistakes are of course our own. Sendhil Mullainathan is the assistant director of research at the CFPB"|10.3386/w17929;"This project was supported by Ideas42, a social science research and development laboratory...We also thank CVS Caremark Corporation and Experion Systems (www.planprescriber.com) for sharing data. We gratefully acknowledge funding for this work provided by the John D. and Catherine T. MacArthur Foundation, the Charles Stuart Mott Foundation, the Robert Wood Johnson Foundation's Changes in Health Care Financing and Organization Initiative, the University of Chicago's Defining Wisdom Project and the John Templeton Foundation, and the National Institute on Aging (P01 AG005842)"|10.3386/w17410;" For financial support we thank the Russell Sage Foundation (through a visiting scholar award to Ludwig)"|10.3386/w17062;"We are grateful to the Bill and Melinda Gates Foundation, CGAP, the Ford Foundation, the Center for Retirement Research at Boston College, Netspar, and the National Science Foundation for funding research operations"|10.3386/w16205;"We thank the Smith Richardson Foundation, Alfred P. Sloan Foundation, and Russell Sage Foundation for financial support"|10.3386/w15328;"This project was funded by the National Science Foundation"|10.3386/w13926;"We are grateful to the Pew Charitable Trusts and the TIAA-CREF Research Institute for financial support"|10.3386/w13748;"This project was conducted and funded by the International Finance Corporation"|10.3386/w12274;"Michael Haid for giving us access to his data set of oil companies, and David Yermack for giving us access to his data on executive compensation. Financial support was provided by the Russell Sage Foundation, the Princeton Industrial Relations Section and the Princeton Center for Economic Policy Studies"|10.3386/w7604</t>
  </si>
  <si>
    <t>At least one paper discloses sources of funding. No papers note Mullainathan's affiliations with ideas42, Nightingale, Dandelion, or Pique</t>
  </si>
  <si>
    <t>"Director, Putnam, Hayes and Bartlett, Inc., 1989-1991.
Founder and Principal, The Brattle Group, Inc., 1991-
Director, CAT Ltd., 1993-1998.
Trustee, MIT Retirement Plan, 1995-2001.
Board of Managers, Cambridge Endowment for Research in Finance, 2001-2008.
Director, Entergy Corporation, 2009-2015.
Director, Syntax LLC, 2018-"
"Office of Economics, Federal Power Commission Palladian Software, Inc.
Federal Communications Commission Merck &amp; Co., Inc.
Eurofinance (Paris) Marriott Corp.
Communications Satellite Corporation Pfizer, Inc.
PPG Industries Phillips Petroleum Corp.
Association of Oil Pipelines Shell International Petroleum Co.,
New York State Public Service Commission Ltd. (London)
Buckeye Pipeline Company Morgan Stanley, Inc.
Brunswick Corporation Arnold &amp; Porter
Digital Equipment Corporation B.P. (London)
Federal Energy Regulatory Commission Chase Manhattan Bank
LOOP, Inc. Kennecott Copper Corp.
Georgia Pacific Corporation Thinking Investments, Inc.
New Zealand Commerce Commission Nomura Securities (Tokyo)
Hannaford Brothers (Delhaize Group)"</t>
  </si>
  <si>
    <t xml:space="preserve">CV discloses that Myers is founding and principal of the Brattle Group, a consulting firm, and has consulted for many companies and served as an expert witness. </t>
  </si>
  <si>
    <t>"Financial support from the ESRC (grant RES-062-23-0078) is gratefully acknowledged"|10.3386/w16210;"Research support from the Office of Naval Research is gratefully
acknowledged"|10.3386/w0884</t>
  </si>
  <si>
    <t>No papers disclose Myers's consulting affiliation with the Brattle Group. At least one paper discloses sources of funding</t>
  </si>
  <si>
    <t>Associate editor|Journal of Finance|1971|1983;Associate editor|Journal of Financial Economics|1974|1988;Associate editor|Journal of Financial and Quantitative Analysis|1970|1975;Associate editor|Journal of Financial Research|1983|1988;Associate editor|Journal of Applied Corporate Finance|1989|present;Advisory editor|North Holland Handbooks of Finance|2000|present;Editorial Committee|Annual Review of Financial Economics|2008|2012</t>
  </si>
  <si>
    <t>"2009-11 Senior Policy Advisor, White House National Economic Council
2007-09 Research Analyst, The Brookings Institution, The Hamilton Project"</t>
  </si>
  <si>
    <t>"Authors were paid an honorarium by Brookings for the preparation of this research with an amount under $5,000 per author"|10.3386/w27617;"This research was made possible by a data-use agreement between the authors and the JPMorgan Chase Institute (JPMCI), which has created de-identified data assets that are selectively available to be used for academic research. All statistics from JPMCI, including medians, reflect cells with at least 10 observations. The opinions expressed are those of the authors alone and do not represent the views of JPMorgan Chase &amp; Co. While working on this paper, the authors were compensated for providing research advice on public reports produced by the JPMCI research team. We gratefully acknowledge the financial support of the Center for Research in Security Prices, the Fama-Miller Center, and the Fujimori/Mou Faculty Research Fund at the University of Chicago Booth School of Business"|10.3386/w27585;"This research was made possible by a data-use agreement between three of the authors and the JPMorgan Chase Institute (JPMCI), which has created de-identified data assets that are selectively available to be used for academic research. DIana Farrell, Fiona Greig, and Chris Wheat are employees of JPMorgan Chase &amp; Co. All statistics from JPMCI data, including medians, reflect cells with multiple observations. The opinions expressed are those of the authors alone and do not represent the views of JPMorgan Chase &amp; Co. We gratefully acknowledge funding from the the UChicago Center for Data and Computing, the UChicago Center for the Study of Race, Politics, and Culture, and the Kathryn and Grant Swick and Fujimori/Mou Faculty Research Funds at the University of Chicago Booth School of Business"|10.3386/w27552;"We thank the Becker Friedman Institute at the University of Chicago for financial support"|10.3386/w27216;"This research was made possible by a data-use agreement between the authors and the JPMorgan Chase Institute (JPMCI), which has created de-identified data assets that are selectively available to be used for academic research. More information about JPMCI de-identified data assets and data privacy protocols are available at www.jpmorganchase.com/institute...We gratefully acknowledge funding from the Washington Center for Equitable Growth, the Charles E. Merrill Faculty Research Fund at the University of Chicago Booth School of Business, the Alfred P. Sloan Foundation Grant No. G-2011-6-22, “Pre-Doctoral Fellowship Program on the Economics of an Aging Workforce,” awarded to the National Bureau of Economic Research, and the National Institute on Aging Grant No. T32-AG000186 awarded to the National Bureau of Economic Research"|10.3386/w25417;"his research uses outcomes calculated based on depersonalized credit data provided by TransUnion, a global information solutions company, through relationships with Harvard University and the University of Chicago Booth School of Business. This research was made possible by a data-use agreement between the authors and the JPMorgan Chase Institute (JPMCI), which has created de-identified data assets that are selectively available to be used for academic research"|10.3386/w24964</t>
  </si>
  <si>
    <t>JP Morgan Chase;JP Morgan Chase;JP Morgan Chase</t>
  </si>
  <si>
    <t>10.3386/w27585;10.3386/w27552;10.3386/w24964</t>
  </si>
  <si>
    <t>At least one paper discloses sources of funding. Multiple papers were created through an agreement with JP Morgan Chase</t>
  </si>
  <si>
    <t>"2018 – Academic Affiliate, ideas42
2015 – 17 Visiting Scholar, Federal Reserve Bank of San Francisco
2011 – 14 Visiting Fellow, Federal Reserve Bank of Boston…
2011 – 18 Small Business Mentor, G&amp;V Tailoring"</t>
  </si>
  <si>
    <t>Google search reveals that Palmer is listed as an expert for Vega Economics, a consulting firm. This is not found on his CV</t>
  </si>
  <si>
    <t>10.3386/w26645;10.3386/w25668;10.3386/w24699</t>
  </si>
  <si>
    <t>Anonymous information-technology firm;Anonymous information-technology firm;Anonymous information-technology firm</t>
  </si>
  <si>
    <t>"Palmer acknowledges funding from NSF CAREER Grant 1944138"|10.3386/w28926;"Palmer acknowledges funding from NSF CAREER Grant 1944138"|10.3386/w28901;"Palmer thanks the Fisher Center for Real Estate and Urban Economics for support. An anonymous information-technology firm provided the data"|10.3386/w26645;"This research was funded by the Bill &amp; Melinda Gates Foundation, Chan-Zuckerberg Initiative, Surgo Foundation, the William T. Grant Foundation, and Harvard University"|10.3386/w26164;"This research was conducted in conjunction with the Financial Conduct Authority, where Adams, Hunt, and Zaliauskas were employed during the trials"|10.3386/w25718;"An anonymous information-technology firm provided the data"|10.3386/w25668;"An anonymous information-technology firm provided the data"|10.3386/w24699;"We acknowledge generous financial support from the Lincoln Institute of Land Policy (TDA051711), the National Science Foundation (SES-962572), and the Alfred P. Sloan Foundation (B2009-47). Palmer thanks the National Science Foundation Graduate Research Fellowship (grant 0645960) and the Fisher Center for Real Estate and Urban Economics...Cambridge Police Department for facilitating extensive access to Cambridge Police archives"|10.3386/w23914;"and the staff at the Cambridge Assessor's Office for invaluable access to expertise and data. We acknowledge generous support from the Alfred P. Sloan Foundation, the Lincoln Institute for Land Policy, the National Science Foundation (grant SES--962572), and the Rappaport Institute for Greater Boston. Palmer thanks the National Science Foundation Graduate Research Fellowship (grant 0645960)"|10.3386/w18125;"Palmer acknowledges support from the National Science Foundation Graduate Research Fellowship under Grant No. 0645960"|10.3386/w17698</t>
  </si>
  <si>
    <t>At least one paper discloses sources of funding. No papers note of Palmer's ties to Vega Economics</t>
  </si>
  <si>
    <t>"Strategic Advisor, OCA Ventures 2014-present...Academic Advisory Board, Moody’s Investor Services, 2003-2012"
"Outside Activities:
Consulting and advisory:
Federal Deposit Insurance Corporation - Center for Financial Research. Federal
Reserve Bank of Chicago, Jerónimo Martins, Moody’s Academic Advisory
Research Committee, OCA Ventures, Powder Hound, Union Pacific Railroad,
and a family investment office.
Teaching:
Abbott Laboratories, Accenture LLP, Blue Cross and Blue Shield Association,
Hyatt Corporation, Sonepar USA, Takeda Pharmaceuticals, Women’s Food
Service Forum"</t>
  </si>
  <si>
    <t>Associate editor|Journal of Finance|2004|2013;Associate editor|Financial Management|2002|2009;Editor|Journal of Financial Intermediation|1998|2002;Associate editor|Review of Financial Studies|1995|1997;Associate editor|Journal of Financial Intermediation|1995|1998;Editorial Advisory Board|Journal of Pension Plan Investing|1995|1997</t>
  </si>
  <si>
    <t>CV notes potsitions as Strategic Advisor for OCA Ventures and member of the academic advisory board for Moody's Investor Services</t>
  </si>
  <si>
    <t>"Petersen thanks the Heizer Center at Northwestern University’s Kellogg School for support"|10.3386/w20310;"Petersen thanks the Heizer Center at Northwestern University's Kellogg School for support"|10.3386/w15248;"Ithank the Financial Institutions and Markets Research Center at Northwestern University’s Kellogg School for support"|10.3386/w11280;"Petersen thanks the Banking Research Center at Northwestern University’s Kellogg School while Rajan thanks the Center for Research in Security Prices and the Center for the Study of the State and the Economy at the University of Chicago, as well as the National Science Foundation for support"|10.3386/w7685;"and to the National Institute of Aging, the National Science Foundation, and the James Phillips Fund for research support"|10.3386/w4501</t>
  </si>
  <si>
    <t>At least one paper discloses sources of funding. No papers note any of Petersen's other affiliations</t>
  </si>
  <si>
    <t>"Consultant at New York Federal Reserve (Fall 2011)"
"Financial Stability Board, Academic Advisor, 2019-2021
Hong Kong Institute for Monetary and Financial Research, Academic Advisor, 2019-
Federal Reserve Bank of New York , Monetary Policy Advisory Panel, since 2015-2019
ACPR (French Prudential Regulator), Scientific Committee Director and Board Member, since 2014-2019
French Treasury, Senior Economic Advisor to the Finance Minister, 2012-2013"</t>
  </si>
  <si>
    <t>Co-editor|Journal of Finance|2022|present;Editorial board|American Economic Review|2018|present;Associate editor|American Economic Journal: Macroeconomics|2007|2015</t>
  </si>
  <si>
    <t>"We are grateful to the Smith Richardson Foundation for a research grant"|10.3386/w28023;"We are grateful to the Smith Richardson Foundation for a research grant"|10.3386/w27985;"We are grateful to the Smith Richardson Foundation for a research grant"|10.3386/w26001;"We are grateful to the Smith Richardson Foundation for a research grant"|10.3386/w25983;"We are grateful to the Smith Richardson Foundation for a research grant"|10.3386/w25529;"We are grateful to the Smith Richardson Foundation for a research grant"|10.3386/w24700;"We thank the Fondation Banque de France for financial support"|10.3386/w20572;"The Smith Richardson Foundation provided financial support for this project"|10.3386/w19728;"We acknowledge the support of the Smith Richardson Foundation"|10.3386/w17652;"We are grateful to Mara Faccio, Pierre Fortin, and Bernie Yeung for providing us with data"|10.3386/w12739;"We also thank Ed Altman for providing data on default rates of high yield bonds, and Joost Driessen for providing data on risk neutral default probabilities"|10.3386/w11685</t>
  </si>
  <si>
    <t>Associate editor|Financial Management Association|2009|2015;Academic Director|Financial Management Association|2009|2015;Associate editor|Review of Corporate Financial Studies|2010|2015;Associate editor|Finance Research Letters|2008|2016;Associate editor|Annals of Finance|2004|present;
Associate editor|Review of Financial Studies|2003|2006; Associate editor|Journal of Corporate Finance|2002|2010; Associate editor|Journal of Financial Research|2006|2011; Associate editor|Lecture Notes in Economics and Mathematical Systems (A Springer-Verlag series)|1999|2002</t>
  </si>
  <si>
    <t>TransUnion;TransUnion</t>
  </si>
  <si>
    <t>10.3386/w22846;10.3386/w22274</t>
  </si>
  <si>
    <t>"Herkenhoff and Phillips thank the National Science Foundation (Award No. SES-1824422), the Washington Center for Equitable Growth, and the Heller-Hurwicz Institute for funding. This research uses data from the Census Bureau's Longitudinal Employer Household Dynamics Program, which was partially supported by the following National Science Foundation Grants SES-9978093, SES-0339191 and ITR-0427889; National Institute on Aging Grant AG018854; and grants from the Alfred P. Sloan Foundation"|10.3386/w27026;"Herkenhoff and Phillips were supported by NSF grant SES-1824422...This research uses data from the Census Bureau's Longitudinal Employer Household Dynamics Program, which was partially supported by the following National Science Foundation Grants SES-9978093, SES- 0339191 and ITR-0427889; National Institute on Aging Grant AG018854; and grants from the Alfred P. Sloan Foundation"|10.3386/w25179;"All of the authors have read the Journal of Finance’s disclosure policy and have no conflicts of interest to disclose"|10.3386/w24081;"erkenhoff and Phillips thank the Washington Center for Equitable Growth for generous funding. Cohen-Cole and Phillips thank the NSF (Grant No. 0965328) for funding and TransUnion for providing credit data"|10.3386/w22846;"Herkenhoff and Phillips thank the Washington Center for Equitable Growth for generous funding. Cohen-Cole and Phillips thank the NSF (Grant No. 0965328) for funding and TransUnion for providing credit data"|10.3386/w22274;"Phillips was supported by NSF grant #0965328"|10.3386/w18346;"Funding for Gordon Phillips was provided through NSF Grant #0823319"|10.3386/w17233;"The research in this paper was conducted while the authors were Special Sworn Status researchers of the U.S. Census Bureau at the Center for Economic Studies"|10.3386/w14291;"The research in this paper was conducted while the authors were Special Sworn Status researchers of the U.S. Census Bureau at the Center for Economic Studies"|10.3386/w12297;"We thank the financial support provided by the Rodney White Center for financial research"|10.3386/w11294</t>
  </si>
  <si>
    <t>Associate editor|Journal of Finance|2020|present;Associate editor|Review of Financial Studies|2020|present;Associate editor|Review of Corporate Finance Studies|2020|present;Associate editor|Journal of Financial Intermediation|2018|present</t>
  </si>
  <si>
    <t>"I have no other activities to disclose"
"6/2018 Federal Reserve Bank of Philadelphia, Visiting Scholar"</t>
  </si>
  <si>
    <t>Associate editor|Review of Finance|2021|present</t>
  </si>
  <si>
    <t>GSMA</t>
  </si>
  <si>
    <t>10.3386/w27192</t>
  </si>
  <si>
    <t>"We are grateful to The University of Chicago Booth School of Business, the Fama Research Fund, the Liew Family Junior Faculty Fellowship, the Initiative on Global Markets, the Stanford SEED, SCID, and IRiSS centers, the CEPR-PEDL Initiative, and the J-PAL Governance Initiative for financial support"|10.3386/w29627;"This project has received funding from the European Research Council (ERC) under the European Union’s Horizon 2020 research and innovation program (grant agreement no. 716388)"|10.3386/w28995;"Ponticelli gratefully acknowledges financial support received for this project from the Cohen and Keenoy Faculty Research Fund and the Fama-Miller Center at the University of Chicago Booth School of Business...We are grateful to the staff at GSMA for their help with the mobile phones data. The GSMA data used in this study are covered by a confidential license agreement"|10.3386/w27192;"We are also grateful to acknowledge financial support from the UK Department for International Development (DFID) and the Centre for Economic Policy Research (CEPR) (PEDL Scale-Up ERG no. 3787)"|10.3386/w25871</t>
  </si>
  <si>
    <t>"HONGKONG &amp; SHANGHAI BANKING CORP., London &amp; Mumbai
Corporate Banking Executive 1983-1989"
"Board of Governors, Fed, Washington D.C.
- Model Validation Council 2015 – 2016
Federal Reserve Bank, New York
- Financial Advisory Roundtable 2014 – 2016
(group of select economists advising the Fed President, NY)"</t>
  </si>
  <si>
    <t>Editor|Review of Finacial Studies|2019|present;Editor|Journal of Financial Intermediation|2005|2013;Associate editor|Journal of Finance|2006|2012;Associate editor|Journal of Financial Research|2006|2012;Associate editor|Journal ofEmpirical Finance|2005|2017;Associate editor|Journal of Financial Intermediation|2002|2005;Associate editor|Journal of Money Credit and Banking|2001|2011;Associate editor|Journal of Banking and Finance|1999|2005;Associate editor|Journal of Financial Services Research|1999|present</t>
  </si>
  <si>
    <t>CV notes positions on Federal Reserve Bank and at the Ministry of Finance of India</t>
  </si>
  <si>
    <t>"This work was supported by a grant from FIRM (Frankfurt Institute for Risk Management and Regulation)"|10.3386/w24551;"The research presented in this paper was conducted while the authors were Special Sworn Status Researchers at the Boston Research Data Center (RDC) of the U.S. Census Bureau"|10.3386/w20149;"We are grateful to the FDIC for funding and to the German Savings Bank Association for access to data"|10.3386/w16967;"We thank the FDIC for financial support"|10.3386/w14280;"The research in this paper was conducted while the authors were Special Sworn researchers of the U.S. Census Bureau at the Triangle Census Research Data Center"|10.3386/w14250;"We also thank Steven Drucker, Jun Ishii and Shu Wu for excellent research assistance and the Center for Entrepreneurial Studies at the Stanford Graduate School of Business and the National Science Foundation for financial support. Puri thanks the Sloan Foundation for partial funding support"|10.3386/w10535;"Puri is grateful to the Sloan Foundation for partial funding of this research"|10.3386/w10491</t>
  </si>
  <si>
    <t xml:space="preserve">"2007 Consultant, Capital Markets Function, Federal Reserve Bank of New York.
2005–2006 Consultant, Federal Reserve Bank of Chicago"
</t>
  </si>
  <si>
    <t>Associate editor|Review of Corporate Finance Studies|2020|present;Associate editor|Journal of Finance|2018|2021;Associate editor|Management Science|2009|2016</t>
  </si>
  <si>
    <t>No papers disclose any consulting relationships or conflicts of interest</t>
  </si>
  <si>
    <t>"2008–Present NETSPAR, AMSTERDAM, NETHERLANDS
 Research Fellow"
"2021- Analysis Group, Consulting Project
2014-2015 Brattle Group, Consulting Project
2012 Cornerstone Research, Consulting Project
1998 – 2000 Goldman Sachs International, London, UK
Associate Economist (1999–2000), Research Assistant (1998–1999)
Summer 1997 Deutsche Bank, Frankfurt, Germany
Research Intern (Corporate and Institutional Banking)
Summer 1996 Émigré Memorial German Internship Program, Bonn, Germany
 Internship at the German Bundestag "</t>
  </si>
  <si>
    <t>CV discloses consulting for Analysis Group, Brattle Group, and Cornerstone Research. Rauh does not show up on the Analysis group or Cornerstone websites</t>
  </si>
  <si>
    <t>Associate editor|Journal of Finance|2011|2019;Associate editor|Journal of Finance|2020|present;Senior Editor|Journal of Pension Economics and Finance|2021|present;Board of Editors|American Economic Journal: Economic Policy|2016|2019;Editor|Review of Corporate Finance Studies|2011|2013;Editor|Journal of Pension Economics and Finance|2010|2016</t>
  </si>
  <si>
    <t>"I have periodically received speaking fees, consulting fees, or honoraria. During the last five years, I have received these types of fees from each of the following organizations: the American Finance Association, the Brattle Group, the Brookings Institution, Commonfund, Cornerstone Research, George Mason University, the Hoover Institution, the Kauffman Fellows Program, Makena Capital Management, NC State University, Netspar, NBER, Stanford University, SIEPR, University of California Irvine, University of California Berkeley, University of Florida, University of Pennsylvania IUR, University of Oregon, and Loyola Marymount University. In 2013, I received a research grant from the Social Security Administration, through grant #5RRC08098400-05-00 to the National Bureau of Economic Research as part of the SSA Retirement Research Consortium. In 2017, I received a grant from the Smith Richardson Foundation administered through NBER to support conferences on business taxation. In 2017, I received a grant from the Laura and John Arnold Foundation administered through SIEPR to support a research project on personal income taxation"|10.3386/w27251;"We are grateful to the California Franchise Tax Board (FTB) for providing the data used in this study...This work was supported in part by a grant from the Laura and John Arnold Foundation, from which we gratefully acknowledge support (references 130402FX and SPO 130402)"|10.3386/w26349;"I have...In 2017, I received a grant from the Laura and John Arnold Foundation administered through SIEPR to support a research project on personal income taxation"|10.3386/w25045;"I have...In 2017, I received a grant from the Laura and John Arnold Foundation administered through SIEPR to support a research project on personal income taxation"|10.3386/w21534;"Joshua Rauh-Funding and Outside Activities...periodically received standard speaking fees, consulting fees, or honoraria..."|10.3386/w18491;"Rauh gratefully acknowledges funding from the Zell Center for Risk Research at the Kellogg School of Management"|10.3386/w18489;"Hochberg and Rauh gratefully acknowledge funding from the Zell Center for Risk Research at the Kellogg School of Management"|10.3386/w17122;"We gratefully acknowledge financial support from the Center for Research in Security Prices and the IBM Corporation"|10.3386/w14488;"We thank the Global Association of Risk Professionals (GARP) Risk Management Research Program, Netspar, and the Chicago GSB Initiative on Global Markets (IGM) for support"|10.3386/w14343;"This research has been supported by the Center for Research in Security Prices, the Stigler Center for the Study of the Economy and the State, and the Global Financial Markets Initiative. We are grateful to Emmanuel Saez for useful discussions and help with tax data"|10.3386/w13270;"and to the National Institute of Aging for research support under grant number P01 AG005842"|10.3386/w12597;"The Division of Research at Harvard Business School provided generous financial support"|10.3386/w10543;"We are grateful to the National Institute on Aging (grants P30 AG12810 and P01 AG05842) and the National Science Foundation (Poterba) for research support"|10.3386/w9892</t>
  </si>
  <si>
    <t>Multiple papers disclose Rauh's fellowship with Netspar, and how he periodically recieves speaking fees and consulting fees from various organizations</t>
  </si>
  <si>
    <t>Co-editor|Journal of Finance|2012|2016;Co-editor|Review of Corporate Finance Studies|2010|2012;Associate editor|Journal of Finance|2009|2012;Associate editor|Review of Financial Studies|2009|2012;Associate editor|Mangement Science|2009|2010;Associate editor|Journal of Financial and Quantitative Analysis|2006|2010;Associate editor|Financial Research Letters|2007|2012;Associate editor|International Review of Finance|2008|2012;Associate editor|North American Journal of Economics and Finance|2010|present</t>
  </si>
  <si>
    <t>"Speaker at CEO Summit, 2019, 2020
Consultant, Deloitte Services LLP, 2011
Expert Witness, San Antonio Fire &amp; Police Pension Fund v. Amylin Pharmaceuticals, Inc., 2009
Financial Engineer, Financial Engineering Associates, Berkeley, CA (Summers: 1998, 1999)
Senior Analyst, Cedars-Sinai Health System, Los Angeles, CA (Jan 1996 – Aug 1996)
Senior Analyst, Regional Economic Research Inc., San Diego, CA (Jan 1994 – Jan 1995)
Programmer, Regional Economic Research Inc., San Diego, CA (Jan 1993– Dec 1993)"</t>
  </si>
  <si>
    <t>CV discloses consulting for Deloitte Services LLP. CV also discloses expert witness assignment in San Antonio Fire &amp; Police Pension Fund v. Amylin Pharmaceuticals, Inc (2009)</t>
  </si>
  <si>
    <t>"1. I have received no external research support
2. I hold no formal positions or titles outside of the University of Pennsylvania
3. I have occasionally received small honoraria (less than 5% of my Wharton salary) for talks at professional meetings
4. I have been paid for external consulting not directly related to my academic research"</t>
  </si>
  <si>
    <t>Intex Solutions</t>
  </si>
  <si>
    <t>10.3386/w29410</t>
  </si>
  <si>
    <t>"We thank Jeremy Brizzi, Alan Huang, Yilin Huang, Akhtar Shah, and the customer support team at Intex Solutions for their invaluable assistance in constructing the data set for this paper...We gratefully acknowledge financial support from the Jacobs Levy Equity Management Center"|10.3386/w29410;"We gratefully acknowledge financial support from the Jacobs Levy Equity Management Center, the Rodney L. White Center, and the Wharton Financial Institutions Center"|10.3386/w27195;"oberts gratefully acknowledges financial support from the Jacobs Levy Equity Management Center for Quantitative Financial Research"|10.3386/w20581;"Roberts gratefully acknowledges financial support from the Jacobs Levy Equity Management Center for Quantitative Financial Research and the Greener Family Research Fellowship"|10.3386/w20484;"Roberts gratefully acknowledges financial support from an Aronson, Johnson and Ortiz Fellowship and Geewax-Terker Fellowship, and support from the Jacobs Levy Equity Management Center for Quantitative Financial Research"|10.3386/w19910</t>
  </si>
  <si>
    <t>No papers disclose Roberts' expert witness experience or consulting experience</t>
  </si>
  <si>
    <t>"Corrum Capital Management, Charlotte, NC
Senior Strategic Adviser (2013-)
Landmark Partners
Research Fellow (2013-2020)"</t>
  </si>
  <si>
    <t>"External Relationships
Analysis Group Inc.
Arab Bank Accelerator
Corrum Capital
Landmark Capital Partners
National Bureau of Economic Research Inc."</t>
  </si>
  <si>
    <t>University Website discloses that Robinson is affiliated with Analysis Group inc, this does not show up on his CV or the Analysis group Website. CV notes affiliations with Corrum Capital and Landmark Capital Partners</t>
  </si>
  <si>
    <t>Associate editor|Journal of Banking and Finance|2017|2018;Associate editor|Journal of Empirical Finance|2017|2018;Associate editor|Journal of Finance|2012|2018;Associate editor|Review of Financial Studies|2010|2013</t>
  </si>
  <si>
    <t>Burgiss</t>
  </si>
  <si>
    <t>10.3386/w26755</t>
  </si>
  <si>
    <t>"We thank the Private Equity Research Consortium and the UAI Foundation for their support and Burgiss for supplying data"|10.3386/w26755;"We are especially grateful to Magnus Dahlquist, José Martinez and Paul Söderlind for sharing their data on coordinated trades"|10.3386/w25061;"This research does not express the views of LinkedIn and has been funded by Vinnova and the Nasdaq OMX Foundation"|10.3386/w21356</t>
  </si>
  <si>
    <t>At least one paper discloses sources of funding. No papers note of Robinson's affiliation with Analysis Group</t>
  </si>
  <si>
    <t>"1980-1981 Law Clerk to Hon. Jon O. Newman, U.S. Court of Appeals, Second Circuit
1979 Covington &amp; Burling, Washington, D.C. (summer employment)"</t>
  </si>
  <si>
    <t>Co-editor|Journal of Law Economics and Organization|1988|1992;Editorial board|Journal of Law Economics and Organization|1992|present;General Editor|Foundations of Law Readers Series LexisNexis|2011|present;General Editor|Foundations of Law Readers Series Foundation Press|1999|2011;General Editor|Interdisciplinary Readers in Law Series Oxford University Press|1992|1999;Editorial board|Foro de Derecho Mercantil - Revista Internacional (Forum of Commercial Law - International Journal)|2003|present;Editorial board|Journal of Financial Perspectives|2012|present;Editorial board|Journal of Financial Regulation|2012|present;Editorial board|Supreme Court Economic Review|1992|present;Editorial advisory board|Account Economics and Law - a CONVIVIUM|2009|present;Advisory board|Journal of Corporate Law Studies|2001|present;Advisory board|Corporate Securities and Finance Law Abstracts - Legal Scholarship Network|1995|present;Advisory board|Experimental and Empirical Studies Abstracts - Legal Scholarship Network|2000|present;Advisory board|White Collar Crime Abstracting Journal - Social Science Research Network|2006|present;International Advisory Board|European Business Organization Law Review|2000|present;Editorial board|American Law and Economics Review|1998|2012;Associate editor|The Financial Review|1998|2003;Associate editor|Journal of Corporate Finance|1993|2001;Board of Academic Advisors|Journal of Law Economics and Policy|2003|present;Advisory Committee|Yale Journal on Regulation|1993|present;Advisory board|The New Palgrave Dictionary of Economics and the Law - MacMillan Press (London) and Stockton Press (New York)|1995|1998</t>
  </si>
  <si>
    <t>Legal 500</t>
  </si>
  <si>
    <t>10.3386/w21362</t>
  </si>
  <si>
    <t>"We would like to thank The Legal 500 Series for generously providing us access to their archived law firm ratings for use in our analysis"|10.3386/w21362;"This research was supported by the Yale Law School and Yale School of Management."|10.3386/w15449</t>
  </si>
  <si>
    <t>"In the last three years I have been compensated as an independent director for Tim (since April
2021)"</t>
  </si>
  <si>
    <t>Associate editor|Journal of Finance|2012|2014;Associate editor|Management Science|2009|2012;Associate editor|Journal of Economic Perspectives|2005|2007</t>
  </si>
  <si>
    <t>CV discloses position as independent director of TIM. CV discloses former position at the bank of Italy and affliations with the European corporate Governance institute</t>
  </si>
  <si>
    <t>Great Place to Work Institute</t>
  </si>
  <si>
    <t>10.3386/w19557</t>
  </si>
  <si>
    <t>"This research was funded by the Russell Sage Foundation…"|10.3386/w28596;"We appreciate the financial support from the National Institutes of Child Health and Human Development (Figlio), National Science Foundation (Figlio), and US Department of Education (Figlio and Özek). We are especially grateful to the Florida Department of Education and Health for providing the linked population-level administrative data that permitted this analysis to take place"|10.3386/w22541;"We thank the Templeton Foundation for financial support"|10.3386/w21695;"We thank the Great Place to Work Institute for sharing the data with us...Paola Sapienza from the Zell Center for Risk and Research at Kellogg School of Management"|10.3386/w19557;"Paola Sapienza from the Zell Center for Risk and Research at Kellogg School of Management"|10.3386/w19284;"We thank the Initiative on Global Markets at the University of Chicago Booth School of Business"|10.3386/w15845;"This work is part of a larger project funded by the Templeton Foundation, whose support is gratefully acknowledged. Without the foundation's generous support none of this would have been possible. In addition, Paola Sapienza thanks the Zell Center for Risk Research at the Kellogg School of Management"|10.3386/w15654;"We are extremely grateful to Giuliano Milani for his advice and help in obtaining data and references on Medieval history. Antonello Montesanti has very kindly given us access to his data on the Etruscan origin of Italian cities...Paola Sapienza the Zell Center"|10.3386/w14278;"Paola Sapienza the Zell Center..."|10.3386/w13712;"We would like to thank the Templeton Foundation for financial support"|10.3386/w13713;"This work is part of a larger project funded by the Templeton Foundation. Without its support none of this would have been possible. In addition, Paola Sapienza thanks the Zell Center"|10.3386/w13387;"We also thank Eliezer Fich for sharing his board size data with us"|10.3386/w12765;"We are grateful to the Foundation Banque de France for funding this paper"|10.3386/w12501;"Paola Sapienza the Zell Center"|10.3386/w11999;"Paola Sapienza the Center for International Economics and Development at Northwestern University"|10.3386/w11648;"We would like to thank Giuseppe Nicoletti for providing the OECD dataset, Michele Gambera for providing the Morningstar portfolio data...Paola Sapienza acknowledges financial support from the Center for International Economics and Development at Northwestern University"|10.3386/w11005;"We acknowledge support from the Investment Analysts Society of Chicago Michael J. Borrelli CFA Research Grant Award"|10.3386/w10563</t>
  </si>
  <si>
    <t>Board of Editors|Journal of Economic Literature|2013|2016;Associate editor|Economic Letters|1994|present;Associate editor|Journal of Financial Services Research|2000|2005;Editor|RAND Journal of Economics|1995|1998;Associate editor|Journal of Finance|1990|2000;Associate editor|Review of Financial Studies|1990|1994</t>
  </si>
  <si>
    <t>"Senior Adviser to the Secretary of the U.S. Department of Treasury, September 2009 – May 31,
2010 (and staff of National Economic Council, Executive Office of the President)"
"Member, Financial Advisory Roundtable, Federal Reserve Bank of New York, October 2012 –
December 2016"
"Director, M&amp;T Bank Corporation and M&amp;T Bank, April 18, 2017 – present.
Executive Education at Harvard Business School: Leveraging Fintech Innovation to Compete and
Grow, 2019 and 2020 Co-Chair (scheduled); Egyptian Banking Institute Executive Leadership
Program, Co-Chair, 2019 and 2020 (scheduled).
Expert reports and testimony related to private equity, bankruptcy, banking, financial services, and
mergers and acquisitions
Affiliated Expert, Analysis Group
Executive education for non-financial firms, banks and non-profit organizations
Consulting on finance issues for two large technology companies, a large bank and a hedge fund"</t>
  </si>
  <si>
    <t>CV discloses consulting for Analysis group, as well as director position for M&amp;T Bank Corporation</t>
  </si>
  <si>
    <t>"For financial support, Sergey Chernenko thanks the Blake Family Fund for Ethics, Leadership and Governance, and David Scharfstein thanks the Harvard Business School Division of Research. Disclosure: David Scharfstein is on the board of directors of M&amp;T Bank Corporation, which made loans through the Paycheck Protection Program"|10.3386/w29748;"We gratefully acknowledge funding from the Harvard Business School Division of Research"|10.3386/w22763;"Scharfstein thanks the Division of Research at Harvard Business School for financial support"|10.3386/w22689;"We thank Freddie Mac for data and Toomas Laarits for excellent research assistance. We also thank the Harvard Business School Division of Research for financial support"|10.3386/w19156;"We thank Peter Crane from Crane Data LLC for sharing money-market-fund data with us, Toomas Laarits and Chris Allen for research assistance, and the Division of Research at Harvard Business School for research support"|10.3386/w18528;"Harvard Business School's Division of Research and the National Science Foundation provided financial assistance"|10.3386/w12592;"Harvard Business School's Division of Research and the National Science Foundation provided financial assistance"|10.3386/w11385;"This research was supported by grantsfrom the National Science Foundation, Harvard Business School Division of Research, and the Program on the Pharmaceutical Industry at MIT"|10.3386/w10933;"We thank Harvard Business School’s Division of Research and the National Science Foundation for financial support...We also thank David Witherow of VentureOne and Tracey Boylston of Thomson Delphion for providing us with the data"|10.3386/w9816;"This research was supported by National Science Foundation Grant SES 00-79176"|10.3386/w9001;"The research was supported by a grant from the National Institutes of Aging"|10.3386/w6523;"This paper reports on research in progress supported by the National Science Foundation, a Sloan Foundation Research Fellowship, and MIT's Finance Research Center"|10.3386/w6352;"This research was supported by the National Science Foundation and the Finance Research Center at MIT"|10.3386/w5969;"This research was supported by the National Science Foundation, the International Financial Services Research Center at the Massachusetts Institute of Technology and a Sloan Foundation Research Fellowship"|10.3386/w4776;" We thank Information Resources, Inc. for providing these data. Scharfstein received research support from the National Science Foundation, the IFSRC at MIT, and a Sloan Foundation Research Fellowship"|10.3386/w4614;"We received research support from the UCSD Committee on Research, the University of Chicago GSB, the University of Chicago Center for International Business Education and Research, IBM Corporation Faculty Research Fund, the Federal Reserve Bank of Chicago, the International Services Research Center at MIT, and the National Science Foundation"|10.3386/w4421;"We are also grateful to the IFSRC and the Center for Energy Policy at MIT, the Department of Research at Harvard Business School, and Batterymarch Financial Management ofr generous financial support"|10.3386/w4084;"MIT's International Financial Services Research Center for financial support, and the Nikkei Data Bureau for allowing us to use their data. Scharfstein is grateful for research support from a John M. Olin Fellowship at the National Bureau of Economic Research and a fellowship from Batterymarch Financial Management"|10.3386/w3435;"We are also grateful for research support from the Olin and Ford Foundations, MIT's International Financial Research Center, and the Division of Research at Harvard Business School."|10.3386/w3250;"The data were generously provided by the Nikkei Data Bank Bureau"|10.3386/w3079</t>
  </si>
  <si>
    <t>At least one paper discloses Scharfstein's position as Director of M&amp;T Bank Corporation. No paper notes Scharfstein's affiliation with Analysis Group</t>
  </si>
  <si>
    <t xml:space="preserve">Co-Editor|Journal of Financial Economics|2021|present;Associate editor|Journal of Finance|2016|2021;Associate editor|Journal of Financial Intermediation|2013|present;Associate editor|Review of Financial Studies|2016|2019;Associate editor|Management Science|2014|2016 </t>
  </si>
  <si>
    <t>"New York Federal Reserve Board
− Visiting Scholar, January 2017 – December 2017"</t>
  </si>
  <si>
    <t>CV notes consulting for Communidty Future Trading Commission</t>
  </si>
  <si>
    <t>"Co-founder ideas42
Board member ideas42
Advisory Board of the Toulouse School of Economics September 2015 - present
Member of the Federal Reserve of New York Financial Advisory Roundtable, 2014 – 2021
Member of the CFPB Academic Research Council, 2009 – 2015"</t>
  </si>
  <si>
    <t>Editorial Committee|Annual Review of Financial Economics|2012|present;Associate editor|Journal of Finance|2006|2014;Associate editor|American Economic Journal: Applied Economics|2007|2009;Associate editor|Journal of Economic Perspective|2006|2008;Associate editor|Journal of Financial Intermediation|2005|2007</t>
  </si>
  <si>
    <t>CV does not disclose consulting for Analysis Group</t>
  </si>
  <si>
    <t>No papers disclose any consulting</t>
  </si>
  <si>
    <t>"All authors except Simester served as unpaid consultants for the large financial services company that provided access to data that was used for this paper. Simester also served as a paid consultant of the company during this time. The company provided research support through MIT. Data was accessed under a non-disclosure agreement as well as a data use agreement that protects academic freedom. We have no other relevant or material financial interests that relate to the research described in this paper"|10.3386/w29881;"This research was made possible by a data-use agreement between the authors and the JPMorgan Chase Institute (JPMCI), which has created de-identified data assets that are selectively available to be used for academic research"|10.3386/w28151;"Schoar acknowledges financial support from the MIT Sloan School of Management"|10.3386/w27487;"Data were obtained under a non-disclosure agreement with a financial institution. All authors are consultants for the large financial institution, but only Duncan Simester receives financial compensation"|10.3386/w25108;"We thank Will Kinlaw and J.R. Lowry for their support of this research. Harvard Business School’s Division of Research, the Private Capital Research Institute, and the Smith-Richardson Foundation provided financial support for this project. Lerner and Schoar have advised institutional investors in private capital funds, private capital groups, and/or governments designing policies relevant to private capital"|10.3386/w24941;"and the Sloan Foundation and ideas42 for financial support"|10.3386/w22360;"We thank numerous angel groups for their willingness to share data and their patience in answering our many queries...We thank the Harvard Business School’s Division of Research and the Ewing Marion Kauffman Foundation for financial support"|10.3386/w21808;"The data used in this paper is confidential but not the authors' exclusive access"|10.3386/w20717;"We thank IPA for the funding that made this study possible"|10.3386/w19303;"We would also like to acknowledge financial support for the audit study from ideas42"|10.3386/w17929;"We acknowledge financial support from the MIT Sloan School of Management"|10.3386/w17590;"We thank Yale's Institution for Social and Policy Studies for financial support"|10.3386/w17061;"We thank the IFC for financial support and ideas42 for funding and operational support"|10.3386/w17020;"We thank the IFC for financial support and ideas42 for funding and operational support"|10.3386/w16944;"We thank James Geshwiler of CommonAngels, Warren Hanselman and Richard Sudek of Tech Coast Angels, and John May of the Washington Dinner Club for their enthusiastic support of this project and willingness to share data...Harvard Business School's Division of Research and the Kauffman Foundation supported this research"|10.3386/w15831;"Harvard Business School’s Division of Research provided financial support"|10.3386/w11136;"We thank many private equity groups for making this study possible by providing the transaction information...Harvard Business School’s Division of Research provided financial support"|10.3386/w10348;"All data for thei project were obtained from the VentureExpert database collected by Venture Economics"|10.3386/w9807;"We thank a number of institutional and individual investors for making this paper possible by providing access to the limited partnership agreements in their files...Harvard Business School’s Division of Research provided fiancial support"|10.3386/w9146</t>
  </si>
  <si>
    <t>10.3386/w29881;10.3386/w28151;10.3386/w25108;10.3386/w21808;10.3386/w20717;10.3386/w15831;10.3386/w10348;10.3386/w9807;10.3386/w9146</t>
  </si>
  <si>
    <t>No downloadable CV available? Co-founder of now-defunct Platinum Grove Asset Management. Google search reveals that Scholes was also a partner with Long-Term Capital Management (a hedge fund). Became chief investment strategist at Janus Henderson in 2014. Google search also reveals that Scholes was a consultant to Salomon Brothers Inc</t>
  </si>
  <si>
    <t>"We are grateful to Arthur Young Foundation for financial support"|10.3386/w3095</t>
  </si>
  <si>
    <t>"1998-2001 Accenture, Senior Consultant in the Process Reengineering Group"</t>
  </si>
  <si>
    <t>CV discloses pre-doctoral employment at Accenture. CV does not disclose consulting with Compass Lexecon</t>
  </si>
  <si>
    <t>Co-editor|Journal of Finance|2016|present;Associate editor|Journal of Finance|2014|2016;Associate Editor|Journal of Political Economy|2016|present;Department Editor|Management Science|2014|2016;Associate editor|Management Science|2012|2013;Editor|Review of Corporate Financial Studies|2014|2016;Associate editor|Journal of Financial Intermediation|2013|2016</t>
  </si>
  <si>
    <t>Equifax-BlackBox Logic</t>
  </si>
  <si>
    <t>10.3386/w18843</t>
  </si>
  <si>
    <t>"Harvard Business School’s Division of Research and Doctoral Programs provided financial support for this project"|10.3386/w28980;"Piskorski and Seru thank the National Science Foundation Award (1628895) on “The Transmission from Households to the Real Economy: Evidence from Mortgage and Consumer Credit Markets” for financial support"|10.3386/w28357;"Piskorski and Seru thank the National Science Foundation Award (1628895) for financial support..."|10.3386/w28252;"Piskorski and Seru thank the National Science Foundation Award (1628895) on “The Transmission from Households to the Real Economy: Evidence from Mortgage and Consumer Credit Markets” for financial support"|10.3386/w25403;"Harvard Business School’s Division of Research (Lerner) and Center for Research in Security Prices at University of Chicago (Seru’s previous affiliation) provided financial support"|10.3386/w24053;" Seru thanks the Fama Miller Center at Booth for financial support. We are grateful to Atif Mian and Amir Sufi for sharing their auto sales data"|10.3386/w20561;"Seru thanks the Fama Miller Center at the University of Chicago that funded the project"|10.3386/w20241;"Seru and Matvos thank Initiative on Global Markets for funding"|10.3386/w18910;"We are grateful to Equifax and BlackBox Logic for their data which were invaluable for the analysis in this paper...Seru thanks the Initiative on Global Markets at Booth for financial support"|10.3386/w18843;"Seru acknowledges the funding from the Initiative on Global Markets at Booth School of Business at the University of Chicago"|10.3386/w18311;"The authors thank the Fama-Miller Center at University of Chicago, the Zell Center and the Jerome Kenney Fund for financial assistance"|10.3386/w17769;"We are grateful to the Initiative on Global Markets and the Fama-Miller Center at the University of Chicago Booth School of Business for funding"|10.3386/w17717</t>
  </si>
  <si>
    <t>At least one paper discloses sources of funding. No papers disclose Seru's relationship with Compass Lexecon</t>
  </si>
  <si>
    <t>Associate editor|Journal of Finance|2021|present;Associate editor|Journal of Financial Economics|2018|present;Editor|Review of Finance|2018|2020;Associate editor|Management Science|2016|2017</t>
  </si>
  <si>
    <t>"This research was funded in part by the International Center for Finance at Yale SOM"|10.3386/w26914;"and the International Center for Finance at the Yale School of Management for their support"|10.3386/w25751;"This research was funded in part by the Initiative on Global Markets and the Fama Miller Center at the University of Chicago Booth School of Business"|10.3386/w24343;"We thank Sam Hanson and Adi Sunderam for sharing data. The authors have nothing to disclose"|10.3386/w23883;"We acknowledge financial support from the Initiative on Global Markets"|10.3386/w23091;"Kelly Shue gratefully acknowledges support from National Science Foundation Graduate Research Fellowship Grant 2006042992"|10.3386/w12709</t>
  </si>
  <si>
    <t>Associate editor|Quarterly Journal of Economics|2020|present;Associate editor|Journal of European Economic Association|2011|2012</t>
  </si>
  <si>
    <t>anonymous social networking site</t>
  </si>
  <si>
    <t>10.3386/w24176</t>
  </si>
  <si>
    <t>"I acknowledge support from the National Science Foundation (NSF) under Grant Number SES-1455319"|10.3386/w28426;"Caballero and Simsek acknowledge support from the National Science Foundation (NSF) under Grant Numbers SES-1848857 and SES-1455319, respectively"|10.3386/w27712;"Caballero and Simsek acknowledge support from the National Science Foundation (NSF) under Grant Numbers SES-1848857 and SES-1455319, respectively"|10.3386/w27313;"Caballero and Simsek acknowledge support from the National Science Foundation (NSF) under Grant Numbers SES-1848857 and SES-1455319, respectively"|10.3386/w27044;"Simsek acknowledges support from the National Science Foundation (NSF) under Grant Number SES-1455319"|10.3386/w25977;"Simsek acknowledges support from the National Science Foundation (NSF) under Grant Number SES-1455319"|10.3386/w25959;"Simsek acknowledges support from the National Science Foundation (NSF) under Grant Number SES-1455319"|10.3386/w24400;"We thank the operators of the social network for providing us the data...We acknowledge the financial support of NSF Early Career Grant under Grant Number SES-1455319"|10.3386/w24176;"Caballero and Simsek acknowledge support from the National Science Foundation (NSF) under Grant Numbers SES-1848857 and SES-1455319, respectively"|10.3386/w23614;"Simsek acknowledges support from the National Science Foundation (NSF) under Grant Number SES-1455319"|10.3386/w22751;"and the NSF for financial support"|10.3386/w14997</t>
  </si>
  <si>
    <t>Department editor|Management Science (Finance)|2021|present;Associate editor|Journal of Finance|2018|present;Associate Editor|Journal of the European Economic Association|2010|2016</t>
  </si>
  <si>
    <t>Unnamed large financial services company;JP Morgan Chase;Unnamed large financial institution;Unnamed Angel Groups;Unnamed confidential source;CommonAngel-Tech Coast Angels-Washington Dinner Club;Unnamed private equity groups;Venture Economics Inc;Unnamed institutional and individual investors</t>
  </si>
  <si>
    <t>Unnamed confidential source</t>
  </si>
  <si>
    <t>10.3386/w20717</t>
  </si>
  <si>
    <t>"We have no relevant or material financial interests that relate to the research described in this paper"|10.3386/w26369;"The data used in this paper is confidential but not the authors’ exclusive access"|10.3386/w20717;"Sraer gratefully acknowledges support from the European Research Council (Grant No. FP7/2007-2013 - 249429) as well as the hospitality of the Toulouse School of Economics"|10.3386/w18547;"Sraer gratefully acknowledges support from the European Research Council (Grant No. FP7/2007-2013 - 249429) as well as the hospitality of the Toulouse School of Economics"|10.3386/w18548;"We are grateful to Institut Europlace de Finance for financial support"|10.3386/w16060</t>
  </si>
  <si>
    <t>Editor|Review of Financial Studies|2008|2014;Editor|FMA Survey and Synthesis Series|2016|present;Advisory Editor|Financial Analysts Journal|2016|present;Advisory Editor|Financial Management|2016|present;Associate editor|Journal of Finance;Associate editor|Review of Financial Studies;Associate editor|Financial Management;Associate editor|Contemporary Finance Digest;Associate editor|Journal of Financial Services Research;Associate editor|Journal of Financial Research;Associate editor|International Review of Finance;Associate editor|Journal of Corporate Finance;Associate editor|Revista Mexicana de Economia y Finanzas;Associate editor|AB ANTE</t>
  </si>
  <si>
    <t xml:space="preserve">"Independent Director, CREF Retirement Equities, TIAA-CREF mutual funds (July 2006-present)
Chair, Corporate Governance and Social Responsibility Committee (2017- present);
Chair, Nominating and Governance Committee (2014-2017)
Academic Advisory Board, FTSE-Russell (2015-present)...Consulting for a number of different companies and organizations"
</t>
  </si>
  <si>
    <t>CV discloses vaguely consulting for different companies and organizations, but does not disclose relationship with Cornerstone or Analysis Group. CV does not note start/end years of past editor positions. CV notes Starks is an independent director of CREF Retirement Equities and TIAA CREF Mutual funds</t>
  </si>
  <si>
    <t>"Laura Starks has served on the boards of directors for mutual funds and retirement annuities and has occasionally consulted for financial institutions"|10.3386/w30100;"Laura Starks has served on the boards of directors for mutual funds and retirement annuities and has occasionally consulted for financial institutions"|10.3386/w29994;"Laura Starks is a trustee of mutual funds and variable annuities offered by a retirement service provider. She has also consulted for mutual fund management companies and 401(k) plan sponsors"|10.3386/w19569</t>
  </si>
  <si>
    <t>Editor|Review of Financial Studies|2014|present;Associate Editor|Review of Financial Studies|2011|2014;Associate Editor|Journal of Finance|2012|2014;Associate Editor|Journal of Financial Intermediation|2013|present;Editor|Journal of Financial Intermediation|2009|2013</t>
  </si>
  <si>
    <t>"FEDERAL RESERVE BANK OF NEW YORK, Visiting Scholar (3-5 days per year), 2002-2017
FEDERAL RESERVE BANK OF NEW YORK, Research Economist, August 1993-May 2001"</t>
  </si>
  <si>
    <t>Cerved</t>
  </si>
  <si>
    <t>10.3386/w23541</t>
  </si>
  <si>
    <t>"Strahan has visited the Federal Reserve Bank of New York on many occasions over the past 10 years as a research consultant. In addition, he served for three years on the Federal Reserve's Model Validation Council, which provides input into the U.S. stress testing regime"|10.3386/w27256;"Strahan has... provides input into the U.S. stress testing regime"|10.3386/w26887;"Strahan acts as an academic visitor to the Federal Reserve Bank of New York"|10.3386/w26163;"We are also grateful to Cerved for access to the Gruppi Italiani data set"|10.3386/w23541;"and Boston College and University of Georgia for financial support"|10.3386/w17238;"We would like to thank the FDIC Center for Financial Research for financial support"|10.3386/w12234;"The authors also thank the Fondation Banque de France for financial support"|10.3386/w11983;"Financial support from Boston College is gratefully acknowledged"|10.3386/w11052</t>
  </si>
  <si>
    <t>At least one paper discloses Strahan's consulting with US Federal Reserve Banks. At least one paper discloses sources of funding</t>
  </si>
  <si>
    <t>"Faculty leader, executive workshops and economic consulting, 2010–
Expert witness, multiple legal cases, 2015–"|</t>
  </si>
  <si>
    <t>Associate edtior|Finance Research Letters|2013|2017;Associate editor|Management Science|2012|2016</t>
  </si>
  <si>
    <t>CV discloses position as member of board of Directors of Yandex. CV discloses multiple unnamed expert witness assignments and economic consulting. Google search reveals Illya is listed as an outside expert for the Brattle Group</t>
  </si>
  <si>
    <t>"Professor Strebulaev has also led many workshops and executive sessions on new innovation trends, venture capital, the ecosystem of Silicon Valley, corporate innovation, and strategic decision making for senior business and government leaders around the world. He also has been consulting companies and investors around the world on valuation of VC-backed companies, selection of VC investments and managers, and portfolio allocation. He also serves as an expert witness in litigation matters"</t>
  </si>
  <si>
    <t>At least one paper notes that Strebulaev has consulted for venture capital funds and litigation matters concerning early stage investments</t>
  </si>
  <si>
    <t>"We thank the Kauffman Fellows Program, Harvard Business School, the Stanford Graduate School of Business, and the University of Chicago Booth School of Business for providing us access to their members and alumni...Strebulaev is grateful for the financial support from the Stanford Graduate School of Business Venture Capital Initiative"|10.3386/w27824;"Strebulaev consulted for venture capital funds, limited partners of venture capital funds, and in litigation matters concerning early stage investments"|10.3386/w23895;"No further disclosures need to be made. No conflicts of interest"|10.3386/w20978;"Research efforts on a previous paper in this project were partly financed by a Moody's grant"|10.3386/w17854;"Strebulaev is grateful to the London Business School's Center for Corporate Governance (under ESRC contract number R060230004)"|10.3386/w15848</t>
  </si>
  <si>
    <t>At least one paper discloses that Starks has served on the boards of directors for mutual funds and retirement annuities and has consulted for financial institutions. No papers directly name Starks connections to any consulting firms</t>
  </si>
  <si>
    <t>Associate editor|Econometrica|2020|present;Associate editor|The Journal of Political Economy|2019|present;Foreign editor|The Review of Economic Studies|2017|present;Associate editor|The Journal of Finance|2016|present</t>
  </si>
  <si>
    <t>"Temporary Research Visits...August 2017 Federal Reserve Bank of Philadelphia"</t>
  </si>
  <si>
    <t>CV discloses receiving a $13500 dollar grant from Facebook. Google search reveals that Stroebel was a contractor for Facebook and this is not listed in CV.</t>
  </si>
  <si>
    <t>"This research was facilitated through a research consulting agreement between the academic authors and Facebook"|10.3386/w29925;"and to Enigma, Middesk, Lendio, Biz2Credit, and Ocrolus for sharing part of their data"|10.3386/w29364;"Stroebel acknowledges financial support from NBIM through their grant to the Volatility and Risk Institute at NYU Stern"|10.3386/w28226;"This research was facilitated through a research consulting agreement between the academic authors and Facebook"|10.3386/w28234;"Both authors have been research consultants at Facebook, a social networking company, in order to work with anonymized data on research topics in the "social finance" space"|10.3386/w27973;"Kuchler and Stroebel have a research consulting relationship with Facebook"|10.3386/w27833;"For part of this project, Stroebel and Kuchler were research consultants at Facebook"|10.3386/w27299;"Giglio, Maggiori, and Stroebel are unpaid consultants at Vanguard in order to access the anonymized data. Vanguard provided anonymized portfolio and survey data as well as survey research services for this project"|10.3386/w27272;"This research was facilitate through an ongoing research consulting agreement with Facebook"|10.3386/w26990;"This research was facilitated through a research consulting agreement between some of the academic authors (Kuchler and Stroebel) and Facebook"|10.3386/w26960;"We thank the Center for Global Economy and Business at NYU Stern for generous research support...This research was facilitated through a research consulting agreement between the academic authors"|10.3386/w26029;"This research was facilitated through a research consulting agreement between some of the academic authors (Johnston, Kuchler, and Stroebel) and Facebook"|10.3386/w25843;"Giglio, Maggiori, and Stroebel are unpaid consultants at Vanguard in order to access the anonymized data. Vanguard provided anonymized portfolio and survey data as well as survey research services for this project"|10.3386/w25744;"Generous grant support was provided by the Norwegian Finance Initiative and the Global Risk Institute"|10.3386/w25734;"This research cooperation was established to allow researchers to collaborate with Facebook in order to exploit anonymized data sets based on Facebook’s unique data asset to address questions of policy importance"|10.3386/w24091;"This research cooperation was established to allow researchers to collaborate with Facebook in order to exploit anonymized data sets based on Facebook’s unique data asset to address questions of policy importance"|10.3386/w23608;"This research cooperation was established to allow researchers to collaborate with Facebook in order to exploit anonymized data sets based on Facebook’s unique data asset to address questions of policy importance"|10.3386/w22258;"We thank iProperty and Rightmove for sharing part of their data"|10.3386/w21767;"We also thank Trulia for providing data. This research is supported by an NSF grant"|10.3386/w20823;"The Institute for Global Markets at Chicago Booth provided financial support"|10.3386/w20710;"We gratefully acknowledge the generous research support from the HarvardWeatherhead Center for International Affairs, the NYU Stern Center for the Global Economy and Business, and the Fama-Miller Center and the Initiative on Global Markets at the University of Chicago Booth School of Business. We thank Rightmove and iProperty for sharing part of their data"|10.3386/w20154;"as well as Trulia, iProperty, and Rightmove for sharing part of their data"|10.3386/w20133;"We thank Trulia for providing data"|10.3386/w19875</t>
  </si>
  <si>
    <t>Facebook;Enigma-Middesk-Lendio-Biz2Credit-Ocrolus;Facebook;Facebook;Facebook;Vanguard;Facebook;Facebook;Facebook;Facebook;Vanguard;Facebook;Facebook;Facebook;iProperty-Rightmove;Trulia;iProperty-Rightmove;Trulia-iProperty-Rightmove;Trulia</t>
  </si>
  <si>
    <t>10.3386/w29925;10.3386/w29364;10.3386/w28234;10.3386/w27973;10.3386/w27299;10.3386/w27272;10.3386/w26990;10.3386/w26960;10.3386/w26029;10.3386/w25843;10.3386/w25744;10.3386/w24091;10.3386/w23608;10.3386/w22258;10.3386/w21767;10.3386/w20823;10.3386/w20154;10.3386/w20133;10.3386/w19875</t>
  </si>
  <si>
    <t>At least one paper discloses Stroebel's research consultant position with Facebook. Multiple papers note that they were possible through consulting with Facebook</t>
  </si>
  <si>
    <t>Board of Editors|American Economic Review;Associate Editor|Journal of Finance</t>
  </si>
  <si>
    <t>CV and disclosure form do not note any consulting activities. CV does not note start and end date of editor positions. CV does not note former position in research department of Federal Reserve Bank of Chicago</t>
  </si>
  <si>
    <t>At least one paper discloses sources of funding. One paper has a broken link to Deutsche Bank Securities but does not directly thank them for data in the disclosure (10.3386/w25792)</t>
  </si>
  <si>
    <t>Freddie Mac</t>
  </si>
  <si>
    <t>10.3386/w20152</t>
  </si>
  <si>
    <t>Crane Data LLC;VentureOne-Thomas Delphion;Information Resources Inc;Nikkei Data Bureau;Nikkei Data Bureau;Freddie Mac</t>
  </si>
  <si>
    <t>10.3386/w18528;10.3386/w9816;10.3386/w4614;10.3386/w3435;10.3386/w3079;10.3386/w19156</t>
  </si>
  <si>
    <t>Freddie Mac;Equifax Predictive Services-Fiserv-CapIndex</t>
  </si>
  <si>
    <t>10.3386/w20152;10.3386/w13936</t>
  </si>
  <si>
    <t>"Lectures: I have received payments for lectures at educational institutions, government
agencies, and financial institutions. I deliver on average two to four paid lectures a year.
Over the past two years, I have only delivered paid lectures to the CFA Institute and
Pictet Asset Management. I have also been paid for executive education by Chicago
Booth for lectures delivered at KPMG’s M&amp;A and Economic Forum"</t>
  </si>
  <si>
    <t>For disclosures related to Deutsche Bank Securities Inc. please see https://ger.gm.cib.intranet.db.com/ger/disclosure/DisclosureDirectory.eqsr. Mishkin and Sufi thank the Initiative on Global Markets at Chicago Booth for financial support|10.3386/w25792;"and the Julis Rabinowitz Center For Public Policy and Finance at Princeton for financial support"|10.3386/w25505;"This research was supported by funding from the Julis Rabinowitz Center For Public Policy and Finance at Princeton, and the Fama-Miller Center and Initiative on Global Markets at Chicago Booth"|10.3386/w24823;"We also thank the Julis Rabinowitz Center for Public Policy and Finance at Princeton and the Initiative on Global Markets and the Fama-Miller Center at Chicago Booth for financial support"|10.3386/w24322;"This research was supported by funding from the Washington Center for Equitable Growth, the Julis Rabinowitz Center for Public Policy and Finance at Princeton, and the Initiative on Global Markets at Chicago Booth"|10.3386/w23802;"This research was supported by funding from the Initiative on Global Markets at Chicago Booth, the Fama-Miller Center at Chicago Booth, and Princeton University"|10.3386/w21316;"This research was supported by funding from the Initiative on Global Markets at Chicago Booth, the Fama-Miller Center at Chicago Booth, and Princeton University"|10.3386/w21203;"We gratefully acknowledge financial support from the Fama-Miller Center and the Initiative on Global Markets at Chicago Booth"|10.3386/w20947;"This research was supported by funding from the Initiative on Global Markets at Chicago Booth, the Fama-Miller Center at Chicago Booth, and the Global Markets Institute at Goldman Sachs...Doug McManus and his team at Freddie Mac for providing us with data"|10.3386/w20152;"We are grateful to the National Science Foundation, the Initiative on Global Markets at the University of Chicago Booth School of Business, and the Center for Research in Security Prices for funding"|10.3386/w17830;"We also thank the National Science Foundation and the Initiative on Global Markets at the University of Chicago Booth School of Business for funding"|10.3386/w16685;"We are grateful to the National Science Foundation, the Initiative on Global Markets at the University of Chicago Booth School of Business, and the Center for Research in Security Prices for funding"|10.3386/w16351;"We are grateful to the Initiative on Global Markets at Chicago Booth for financial support"|10.3386/w16107;"We are grateful to the National Science Foundation, the Initiative on Global Markets at the University of Chicago Booth School of Business, the Center for Research in Security Prices, and the FMC Corporation for funding"|10.3386/w15896;"We are grateful to the National Science Foundation and the Initiative on Global Markets at the University of Chicago Booth School of Business for funding"|10.3386/w15283;"We gratefully acknowledge financial support from the Center for Research in Security Prices and the IBM Corporation"|10.3386/w14488;"We are grateful to the Initiative on Global Financial Markets at Chicago GSB for financial support"|10.3386/w14468;"We gratefully acknowledge financial support from the Initiative on Global Markets at the University of Chicago Graduate School of Business and the IBM Corporation. The data analysis was made possible by the generous help of Myra Hart (Equifax Predictive Services), Jim DiSalvo (Philadelphia Fed), Robert Shiller, Cameron Rogers (Fiserv), Greg Runk (CapIndex), and David Stiff (Fiserv)"|10.3386/w13936;"and the National Institute of Aging (Finkelstein and McGarry) and the Boston College Center for Retirement Research (Sufi) for financial support"|10.3386/w11039</t>
  </si>
  <si>
    <t>"Paid Consulting Academic consultant to Treasury Secretary Timothy Geithner on his book, Stress Test,
2013-2014
Unpaid Consulting Academic consultant to Federal Reserve Bank of Boston President Eric Rosengren on
the design of the Federal Reserve’s Main Street Lending Programs, 2020"</t>
  </si>
  <si>
    <t>CV discloses paid consulting for Treasury Secretary Timothy Geithner on his book</t>
  </si>
  <si>
    <t>Associate editor|Journal of Finance|2020|present</t>
  </si>
  <si>
    <t>Conference of State Bank Supervisors;Alignable;Freddie Mac</t>
  </si>
  <si>
    <t>10.3386/w30125;10.3386/w27623;10.3386/w19156</t>
  </si>
  <si>
    <t>"We are grateful to the Conference of State Bank Supervisors (CSBS) for granting us access to data from NMLS Consumer AccessSM, please see https://nmlsconsumeraccess.org/"|10.3386/w30125;"We thank Karen Mills for connecting us to Alignable and Alignable’s founders for providing data"|10.3386/w27623;"Greenwood, Hanson, and Sunderam gratefully acknowledge funding from the Harvard Business School Division of Research"|10.3386/w27615;"Egan and Sunderam gratefully acknowledge funding from the Harvard Business School Division of Research"|10.3386/w23291;"We gratefully acknowledge funding from the Harvard Business School Division of Research"|10.3386/w22763;"Hanson and Sunderam gratefully acknowledge funding from the Division of Research at Harvard Business School"|10.3386/w20777;"We thank Freddie Mac for data and Toomas Laarits for excellent research assistance"|10.3386/w19156;"This material is based upon work supported by the National Science Foundation under Grant No. 0214061 to Campbell, and by Harvard Business School Research Funding"|10.3386/w14701</t>
  </si>
  <si>
    <t>Editor|Review of Finance|2018|present</t>
  </si>
  <si>
    <t>"We acknowledge financial support from the Russell Sage Foundation"|10.3386/w14140</t>
  </si>
  <si>
    <t>"2012 - Senior Research Consultant, CFM, Paris &amp; New York"</t>
  </si>
  <si>
    <t>CV discloses position as senior research consultant at CFM Paris &amp; New York</t>
  </si>
  <si>
    <t>Associate editor|Journal of Finance|2012|present;Associate editor|Review of Finance|2008|present</t>
  </si>
  <si>
    <t>Thesmar notes that he received an honorarium from Brookings for preparing a paper</t>
  </si>
  <si>
    <t>"The authors are grateful to the Sustainability Initiative at MIT for funding"|10.3386/w29647;"All authors received an honorarium from Brookings for preparing this paper. I have nothing else to disclose"|10.3386/w28104;"Thesmar works as a consultant for CFM, a quantitative asset management firm"|10.3386/w27160;"The data used in this paper is confidential but not the authors’ exclusive access"|10.3386/w20717;"David Thesmar thanks the HEC foundation for financial support"|10.3386/w19680;"David Thesmar thanks the HEC foundation for financial support"|10.3386/w18857;"David Thesmar thanks the HEC foundation for financial support"|10.3386/w18537;"We are grateful to Institut Europlace de Finance for financial support"|10.3386/w16060</t>
  </si>
  <si>
    <t>Editor|Review of Financial Studies|1996|1998;Editor|International Review of Finance|1999|2004;Editor|Foundations and Trends in Finance|2013|present;Associate editor|Real Estate Economics|1986|present;Associate editor|Journal of Real Estate Finance and Economics|1987|present;Associate editor|Review of Financial Studies|1987|1990;Associate editor|Journal of Finance|1990|2000;Associate editor|Journal of Housing Economics|1991|present;Associate editor|Journal of Financial and Quantitative Analysis|1991|1995;Associate editor|Pacific Basin Finance Journal|1991|present;Associate editor|Review of Financial and Quantitiative Analysis|1994|present;Associate editor|Journal of Financial Research|1996|2000</t>
  </si>
  <si>
    <t>CV does not disclose Titman's relationship with Finance Scholars Group, a consulting firm. Titman was an expert witness in Liddle &amp; Robinson, L.L.P. v. Fin. Scholars Grp. CV does not note any consulting affiliations</t>
  </si>
  <si>
    <t>Moody's KMV</t>
  </si>
  <si>
    <t>10.3386/w17290</t>
  </si>
  <si>
    <t>One paper notes that Titman has had consulting arrangements with institutions that use some of the strategies described in one of his papers, another notes Titman's affiliation with a asset management firm.</t>
  </si>
  <si>
    <t>"Sheridan Titman acknowledges that some of this research was initiated when he visited the Shanghai Advanced Institute of Finance as a Special Term Professor"|10.3386/w29453;"Sheridan Titman acknowledges that some of this research was initiated when he visited the Shanghai Advanced Institute of Finance as a Special Term Professor"|10.3386/w29212;The work described in this paper was supported by a grant from the Research Grant Council of the Hong Kong Special Administrative Region, China (Project No. CUHK 24501519), the 2019 Alternative Risk Premia Research Grant of the Paris-Dauphine House of Finance and Unigestion, and a grant from Geneva Institute for Wealth Management...heridan Titman acknowledges that he has had consulting arrangements with institutions -that use some of the strategies described in this paper"|10.3386/w28156;"Titman works as an advisor in the asset management business"|10.3386/w25777;"We thank John Graham for providing corporate marginal tax rates data and Shisheng Qu and Erika Jimenez at Moody's KMV for providing data on their expected default frequency. Financial support from the FDIC Center for Financial Research is gratefully acknowledged"|10.3386/w17290;"Sheridan Titman and John Wei acknowledge the financial support from an RGC Competitive Earmarked Research Grant of the Hong Kong Special Administration Region, China (HKUST6014/99H)"|10.3386/w9951;"Much of this work was done while one or both authors were at Hong Kong University of Science and Technology, the support of which is gratefully acknowledged"|10.3386/w7786;"Titman gratefully acknowledges research support from the John L. Collins, S.J. Chair in International Finance"|10.3386/w5604</t>
  </si>
  <si>
    <t>Associate editor|The Review of Economics and Statistics|2019|present;Associate editor|Mangement Science|2019|present;Associate editor|Journal of Corporate Finance|2021|present</t>
  </si>
  <si>
    <t>"NON-ACADEMIC WORK EXPERIENCE
Petrola Hellas S.A. (Current Hellenic Petroleum S.A.), 2002-2003
Procter &amp; Gamble Hellas, 2001-2002 "</t>
  </si>
  <si>
    <t>CV discloses pre-doctoral work experience at Hellenic Petroleum SA and Proctor &amp; Gamble Hellas</t>
  </si>
  <si>
    <t>"The authors do not have any conflicts of interest to disclose"|10.3386/w30183;"Tsoutsoura gratefully acknowledges financial support from the Fama-Miller Center for Research in Finance at Chicago Booth"|10.3386/w29850;"We are grateful to The University of Chicago Booth School of Business, the Fama Research Fund, the Liew Family Junior Faculty Fellowship, the Initiative on Global Markets, the Stanford SEED, SCID, and IRiSS centers, the CEPR-PEDL Initiative, and the J-PAL Governance Initiative for financial support"|10.3386/w29627;"We are grateful for financial support from the Danish National Research Foundation (Niels Bohr Professorship)"|10.3386/w25435;"his research was funded in part by the Fama-Miller Center for Research in Finance, the Polsky Center for Entrepreneurship at the University of Chicago, Booth School of Business, and the Goult Faculty Research Endowment. Tsoutsoura gratefully acknowledges financial support from the Charles E. Merrill and the PCL Faculty Research Funds at the University of Chicago, Booth School of Business"|10.3386/w21552</t>
  </si>
  <si>
    <t>Advisory editor|Review of Finance|2016|2019;Co-editor|Review of Finance|2013|2016;Associate editor|Journal of Financial Intermediation|2013|present;Associate editor|Finance Research Letters|2013|2014</t>
  </si>
  <si>
    <t>Google search reveals that Vig is a consultant for Oxera, this is not listed on his CV</t>
  </si>
  <si>
    <t>"In addition, Vikrant Vig would like to thank the RAMD research grant at the London Business School for their generous support"|10.3386/w18095</t>
  </si>
  <si>
    <t>Co-editor|Journal of Financial Intermediation|2005|2013;Associate editor|Review of Financial Studies|1996|1999;Associate editor|Journal of Financial Intermediation|1996|2005;Associate editor|Journal of Financial Markets|1995|2016;Associate editor|Management Science|2000|2006;Associate editor|Journal of Banking and Finance|2015|present</t>
  </si>
  <si>
    <t>"Federal Reserve Bank of New York, May 2009, November 2010"</t>
  </si>
  <si>
    <t>Managing editor|Critical Finance Review|2011|present;Publisher and Associate editor|FAMe|2013|2015</t>
  </si>
  <si>
    <t>"For-Profit Board Service: Tropic BioSciences, 2017-2018. Just Insurance, 2019-."</t>
  </si>
  <si>
    <t>CV discloses for-profit board service on Tropic BioSciences and Just Insurance. Google search reveals a blog post by Welch that criticizes the lucrative business of hiring social scientists as expert witnesses</t>
  </si>
  <si>
    <t>"none"|10.3386/w26105;"none"|10.3386/w24258</t>
  </si>
  <si>
    <t>Two papers have a single word personal disclosure of "none"</t>
  </si>
  <si>
    <t>"Board of Governors of the Federal Reserve System: Economist, 1989–1990"</t>
  </si>
  <si>
    <t>Editor-in-Chief|Journal of Financial Economics|2021|present;Co-editor|Journal of Financial Economics|2014|2021;Advisory editor|Journal of Financial Economics|2011|2014;Associate editor|Journal of Financial Economics|2008|2011;Associate editor|Review of Financial Studies|2014|2017;Advisory board|Carnegie-Rochester Conference Series on Public Policy|2010|2016;Associate editor|Financial Management|2011|2016;Advisory editor|Financial management|2016|present;Associate editor|Journal of Macroeconomics|2003|2015;Advisory editor|Journal of Macroeconomics|2015|present;Co-editor|Finance Research Letters|2003|2008;Associate editor|Finance Research Letters|2008|2014</t>
  </si>
  <si>
    <t>"This work would have been impossible without the Extreme Science and Engineering Discovery Environment (XSEDE), which is supported by National Science Foundation grant number ACI-1053575. This research was funded in part by the Fama-Miller Center for Research in Finance at the University of Chicago Booth School of Business"|10.3386/w29636</t>
  </si>
  <si>
    <t>Editorial board|Journal of International Business Studies|2016|2022</t>
  </si>
  <si>
    <t>"TIAA Bank, Board of Directors 2016 - Present
Board Chairman, Member of Exceutive Committee, Trust Committee, Risk Committee,
Former Chair of Risk Committee, Former Member of Credit Committee and Audit
Committee.
TIAA FSB Holdings, Inc, Board of Directors 2020 - Present
Board Member
Document Systems, Inc, Board of Directors 2019 – Present
Chariman of the Board, Member Finance Committee
Chrysler Corporation 1989 - 1993
Financial Analyst, Auburn Hills, MI
Various positions including Vehicle components analysis, Subsidiary relations and
servicing for Chrysler Financial Corporation. Member of business planning and analysis
team with responsibilities for international subsidiaries and fleet services for Chrysler
Motors. The position was responsible for all finance related aspects of the corporate
strategy.
Lockheed Corporation 1985 - 1987
Aircraft Research Engineer, Marietta, GA
Design and test military aircraft and components for current and future cargo and fighter
aircraft"</t>
  </si>
  <si>
    <t>CV discloses that Williamson is on the board of directors of TIAA Bank, TIAA FSB Holdings, Document Systems. Wiliamson was also previously a financial analysist for Chrysler</t>
  </si>
  <si>
    <t>At least one paper discloses that Williamson is on the board of directors of a bank</t>
  </si>
  <si>
    <t>"Rohan Williamson is chair of the board of a bank"|10.3386/w29284;"Rohan Williamson is chair of the board of a bank"|10.3386/w29106;"We thank Francis Warnock for providing us with his data. Pinkowitz and
Williamson thank the Capital Markets Research Center at Georgetown University for support"|10.3386/w8680</t>
  </si>
  <si>
    <t>"OUTSIDE ACTIVITIES
Paid speeches
The Norwegian Society of Financial Analysts
Board memberships
Pevisa, Manufacturing firm
Expert Testimony
Charles River Associates"</t>
  </si>
  <si>
    <t>CV discloses consulting and expert witness assignment through Charles River Associates. Wolfenzon does not appear on the CRA website. CV also discloses board membership on Pevisa</t>
  </si>
  <si>
    <t>Disclosure Form notes paid activities with Battery Ventures (2006) and Charles River Associates (2002). CV discloses former employment by Charles River Associates from 1994 to 1996 before beginning doctoral studies. Disclosure form reveals that Baker is a director of Acadian Asset Management (2006-), board member of Triton International (2016-), board member of TAL international (2006-2016). Baker does not show up on CRA's website</t>
  </si>
  <si>
    <t>anonymous institutional investor</t>
  </si>
  <si>
    <t>10.3386/w14180</t>
  </si>
  <si>
    <t>"We are grateful for financial support from the Danish National Research Foundation (Niels Bohr Professorship)"|10.3386/w25435;"Paravisini, Rappoport, and Wolfenzon thank Jerome A. Chazen Institute of International Business for financial support"|10.3386/w16975;"We are grateful to an anonymous institutional investor for making data available for this study; to the Salomon Center at NYU Stern for generous financial assistance"|10.3386/w14180;"We are grateful to the Berkley Center for Entrepreneurial Studies, CEBR and the Danish Social Science Research Foundation (project GOCOW) for financial support. We are also grateful to the Danish Commerce andCompanies Agency and the Research Office in Statistics Denmark for providing us with data"|10.3386/w12356</t>
  </si>
  <si>
    <t>CV discloses consulting for Acadian Asset Management, Boshi Fund Management, and JP Morgan Fleming Asset management</t>
  </si>
  <si>
    <t>"Board of Advisors, Society of Quantitative Analysts (SQA), New York, 2011 –
Consultant, Acadian Asset Management, Boston, 2006 – 2014
Consultant, Boshi Fund Management, China, 2006
Consultant, JPMorgan Fleming Asset Management, New York, 2002"</t>
  </si>
  <si>
    <t>Special Issue Editor|Journal of Financial Economics "Socially Responsible Investment"|2021;Special Issue Associate Editor|Management Science "Business and Climate Change"|2019;Special Issue Guest Editor|International Review of Financial Analysis "Green Finance: Closing the Gap"|2022;Special Issue Guest Editor|Finance Research Letters "Mobilizing Climate Finance"|forthcoming;Associate Editor|Critical Finance Review|2012|present;Associate Editor|Journal of Financial Economics|2011|2021;Associate Editor|Review of Asset Pricing Studies|2011|2013;Associate Editor|Review of Asset Pricing Studies|2013|2016;Special Issue Editor|Journal of Financial Economics "Investor Sentiment"|2012;Associate Editor|Management Science|2009|2013;Editorial board|SSRN Behavioral and Experimental Finance|2008|present</t>
  </si>
  <si>
    <t>Morgan Stanley Capital;Standard &amp; Poors</t>
  </si>
  <si>
    <t>10.3386/w23557;10.3386/w8895</t>
  </si>
  <si>
    <t>At least one paper discloses that Wurgler is a consultant for Acadian asset management. At least one paper discloses sources of funding</t>
  </si>
  <si>
    <t>"The Division of Research at the Harvard Business School provided research support"|10.3386/w29827;"We are also very grateful to Morgan Stanley Capital International for providing data on the extent of indexation"|10.3386/w23557;"Baker and Wurgler also serve as consultants to Acadian Asset Management"|10.3386/w22116;"In addition to their academic affiliations, Malcolm Baker and Jeffrey Wurgler serve as consultants to Acadian Asset Management"|10.3386/w19018;"We gratefully acknowledge financial support from the Q Group (Baker and Wurgler) and the Division of Research of the Harvard Business School (Baker)"|10.3386/w10449;"and Rick Mendenhall and Standard and Poor’s for providing data"|10.3386/w8895;"Financial support from the Division of Research of the Harvard Graduate School of Business Administration (Baker and Wurgler) and from the National Science Foundation (Stein) is gratefully acknowledged"|10.3386/w8750</t>
  </si>
  <si>
    <t>"Private Capital Research Institute
Data Scientist 2010–"</t>
  </si>
  <si>
    <t>Small Business Administration-Homebase-Womply-Opportunity Insights</t>
  </si>
  <si>
    <t>10.3386/w27095</t>
  </si>
  <si>
    <t>"Zwick gratefully acknowledges financial support from the Neubauer Family Foundation, the Polsky Center, and the Hultquist Faculty Research Endowment at the University of Chicago Booth School of Business"|10.3386/w29400;"Zidar and Zwick thank the Kauffman Foundation for support...and Zwick also thanks the Fama Research Fund, Neubauer Family Foundation, the Polsky Center, and the Hultquist Faculty Research Endowment at Chicago Booth"|10.3386/w29374;"This work is supported by National Science Foundation under Grant Number 1752431. We declare that we have no relevant or material financial interests that relate to the research described in this paper other than owning some assets which have unrealized accrued capital gains"|10.3386/w28362;"Parts of the paper draw on Zwick's testimony before the Joint Economic Committee of Congress on October 11, 2019"|10.3386/w27752;"We gratefully acknowledge research funding from the Russell Sage Foundation, Swarthmore College, the Boettner Center, the Wharton School, the Wharton Behavioral Lab, and the Alfred P. Sloan Foundation"|10.3386/w27443;"Zwick gratefully acknowledges financial support from the Neubauer Family Foundation, the Initiative on Global Markets, and the Booth School of Business at the University of Chicago"|10.3386/w27363;"Zwick has provided compensated expert testimony on behalf of a PPP loan servicer. We are grateful to the Small Business Administration, Homebase, Womply, and Opportunity Insights for data"|10.3386/w27095;"Zidar and Zwick gratefully acknowledge financial support from Chicago Booth's Initiative on Global Markets (IGM), the Kauffman Foundation, and the University of Chicago Booth School of Business...and Zwick gratefully acknowledges financial support from the Neubauer Family Foundation, the Polsky Center, and the Hultquist Faculty Research Endowment at the University of Chicago Booth School of Business"|10.3386/w25442;"Zwick gratefully acknowledges the University of Chicago Booth School of Business, the Neubauer Family Foundation, and the Harvard Business School Doctoral Office for financial support"|10.3386/w24382;"and Zwick gratefully acknowledges financial support from the Fama Miller Center and Booth School of Business at the University of Chicago"|10.3386/w23449;"Zwick thanks the University of Chicago Booth School of Business, the Neubauer Family Foundation, and the Harvard Business School Doctoral Office for financial support"|10.3386/w23030;"Zwick gratefully acknowledges financial support from the Neubauer Family Foundation, Initiative on Global Markets, and Booth School of Business at the University of Chicago"|10.3386/w22903;"Zwick gratefully acknowledges financial support from the Harvard Business School Doctoral Office, and the Neubauer Family Foundation and Booth School of Business at the University of Chicago"|10.3386/w21876;"Zwick gratefully acknowledges financial support from the Neubauer Family Foundation, the Polsky Center, and the Hultquist Faculty Research Endowment at the University of Chicago Booth School of Business"|10.3386/w21651</t>
  </si>
  <si>
    <t>One paper notes that Zwick has provided compensated expert testimony on behalf of a PPP loan servicer. At least one paper discloses sources of funding</t>
  </si>
  <si>
    <t>"2019-present Growth Catalyst Partners
2016-2020 55 Capital
2014-present Fiscal Note
2007-present Consulting or Speaking Engagements at Some Point: U.S. Department of Justice, Internal Revenue
Service, 1-800-Flowers, Abbott, Access Midstream, Advance Auto Parts, Advent, Airgas, Alibaba,
AlixPartners, Alternative Investment Group, Amazon, American Century, America’s Health Insurance
Plans, AMVAC, ApexBrasil, Republic of Argentina, Association for Corporate Growth, Atlantic Point,
AXA, Banco Bradesco, Bank of America, Bank of New York Mellon, Barclays Services Corporation,
BBVA Compass, BGC, BNP Paribas, Brevan Howard, Calamos, Capital Research, Carlyle Group,
Christofferson Robb, CIBC, Citigroup, Commonfund, Compagnie Financiere Tradition, ComScore,
Coty, Credit Suisse, Dell, Deutsche Bank, FactSet, Donald Fewer, Fidelity, Flutter, Franklin Resources,
Freddie Mac, Gartner, Goldman Sachs, Good, Government of Greece, Great-West, Sue Ann Hamm,
Hanson, The Hartford, HFF, Huntsman Corp., Insurance Information Institute, Intel, Investcorp, Jarden,
JP Morgan Chase, Key Bank, Kosmos, Lincoln National, Loews, Lotte, LVMH, Macquarie, Mastercard,
Mattel, Medtronic, Microsoft, Morgan Stanley, Mylan, NAI, NAREIT, NASCAR, National Rural Utilities
Cooperative Finance Corporation, Nationwide, Adam Neumann, New York Bankers Association,
NextEra, NMS Group, Nuveen, Ocwen, Oracle, Panera, Patriarch, Pension Real Estate Association,
Pershing Square, PNC, Principal Management Corporation, Prium, Promontory, Rabobank, Real
Estate Roundtable, Related Properties, Republic of Argentina, Reynolds American, Rio Tinto, Royal
Bank of Canada, Royal Bank of Scotland, Rural/Metro, Samsung, Sarshar, SCE&amp;G, Steven Scott,
Sears, SIG, Sinclair, Solera, SunTrust, Telia Sonera, Tesco, Trust Company of the West, Tullett
Prebon, Visa, Walter Energy, William Walters, Wells Fargo, Wilmington Trust, Zillow
2005-2009 Arcapita
2005-2010 Nomura Holdings America
2008 Laurus Funds
2005-2008 Chart Venture Partners
2003-2009 Ripplewood Holdings"</t>
  </si>
  <si>
    <t>Associate editor|Journal of Applied Corporate Finance;Former associate editor|Federal Reserve Bank of New York Economic Policy Review;Former associate editor|International Finance|Former associate editor|International Tax and Public Finance;Former associate editor|Journal of Industrial Economics;Former associate editor|Journal of Macroeconomics;Former associate editor|Journal of Small Business Finance;Former associate editor|National Tax Journal</t>
  </si>
  <si>
    <t>CV discloses many consulting and speaking engagements. CV does not directly name affiliation with Analysis Group. CV also discloses current board positions on multiple corporations (MetLIfe, TotalEnergies, BlackRock Fixed Income Fund). Google search reveals that R. Glenn Hubbard delived expert testimony that helped two former Bear Stearns hedge fund mangers get acquitted. CV does not have start and end dates for editorial positions</t>
  </si>
  <si>
    <t>"Hubbard thanks the Harvard Business School for financial support for this research"|10.3386/w7894;"and to the Federal Reserve Bank of New York, the Center for the Study of the Economy and the State of the University of Chicago, and the National Science Foundation for financial support"|10.3386/w5996;"Financial support from the Faculty Research Fund of the Graduate School of Business of Columbia University, the American Enterprise Institute, and the Securities Industry Association is gratefully acknowledged"|10.3386/w5686;"Hubbard acknowledges support from the Center for the Study of the Economy and the State of the University of Chicago and the Federal Reserve Bank of New York"|10.3386/w5210;"Hubbard is grateful for support from a John M. Oliin Foundation grant to the Center for the Study of the Economy and the State of the University of Chicago and from the Federal Reserve Bank of New York"|10.3386/w5232;"Hubbard acknowledges support from the Center for the Study of the Economy and the State of the University of Chicago and the Federal Reserve Bank of New York"|10.3386/w5079"Financial support from the Center for the Study of the Economy and the State of the University of Chicago and the Federal Reserve Bank of New York"|10.3386/w4977;"This research was supported by the Harry and Lynde Bradley Foundation and the National Science Foundation. Hubbard acknowledges financial support from the Faculty ResearchFund of the Graduate School of Business of Columbia University, the Federal Reserve Bank of New York, and a grant from the John M. Olin Foundation to the Center for the Study of the Economy and the State of the University of Chicago"|10.3386/w4884;"This research was supported by the Harry and Lynde Bradley Foundation and the National Science Foundation..."|10.3386/w4516;". Hubbard thanks the Faculty Research Fund of Columbia University Graduate School of Business for support"|10.3386/w4392;"We also thank the Garn Institute of Finance and the C.V. Starr Center for support"|10.3386/w3902;"Both of us benefitted from financial support provided by the Olin Fellowship program at the NBER"|10.3386/w3111;"and to the National Bureau of Economic Research for financial support"|10.3386/w2931;"Hubbard acknowledges support from a John M. Olin Foundation to the Center for the Study of the Economy"|10.3386/w2497;"Financial support
from the Federal Reserve Banks of Chicago and St. Louis is acknowledged"|10.3386/w2387;" and to the National Science Foundation (SES—8420152) for financial support"|10.3386/w2115;"Financial support from the Alfred P. Sloan Foundation is acknowledge"|10.3386/w1736;"Financial support from the National Science Foundation (SES—8408805) is acknowledged"|10.3386/w1738;"and financial support from
Northwestern University is acknowledged"|10.3386/w1767</t>
  </si>
  <si>
    <t>At least one paper discloses sources of funding. No papers disclose Hubbard's relationship with Analysis group or expert witness assignments</t>
  </si>
  <si>
    <t>Multiple papers disclose Hoshi's possible conflicts of interst and his positions at various corporations</t>
  </si>
  <si>
    <t>"For information on Josh’s compensated outside activities, please see www.bella-pm.com"</t>
  </si>
  <si>
    <t>Co-editor|Innovation Policy and the Economy|1999|present;Editorial board|Small Business Economics|1993|present;Advisory board|Journal of Private Equity|1997|present;Editorial board|Venture Capital: An international Journal of Entrepreneurial Finance|1998|present;Editorial board|Journal of Entrepreneurial Finance and Business Ventures|2001|2009;Editorial board|Review of Industrial Organization|2002|present;Editorial board|International Journal of Industrial Organization|2005|present;Editorial board|Journal of Economic Behavior and Organization|2005|2011;Editorial board|Journal of Business Venturing|2006|present;Editorial board|Journal of Financial Economics|2009</t>
  </si>
  <si>
    <t>CV discloses position as managing partner and co-founder of consulting firm Bella Private Markets. Google search reveals that Lerner was a paid consultant to Dubai-based equity firm Abraaj and endorsed how Abraaj valued its investments. Abraaj is currently in liquidation due to accusations of fraud</t>
  </si>
  <si>
    <t>Patent Sight;Unnamed Angel Groups;VentureOne-Thomson Delphion;Venture Economics</t>
  </si>
  <si>
    <t>10.3386/w22685;10.3386/w21808;10.3386/w9816;10.3386/w5753</t>
  </si>
  <si>
    <t>"Funding for this research was provided by the Institute for New Economic Thinking, the Ewing Marion Kauffman Foundation, Harvard Business School’s Division of Research and Doctoral Programs, the Alfred P. Sloan Foundation, the Toulouse Network on Information Technology, and the Wheeler Institute for Business and Development. Lerner has received compensation from advising institutional investors in venture capital funds, venture capital groups, and governments designing policies relevant to venture capital"|10.3386/w28999;"Lerner has received compensation for consulting with financial institutions"|10.3386/w28980;"Harvard Business School's Division of Research and Doctoral Programs provided financial support for this project...Josh Lerner has received compensation for advising institutional investors in venture capital funds, venture capital groups, and governments designing policies relevant to venture capital"|10.3386/w28744;"Lerner has received compensation from advising institutional investors in venture capital funds, venture capital groups, and governments designing policies relevant to venture capital"|10.3386/w27828;"Lerner has received compensation from advising institutional investors in venture capital funds, venture capital groups, and governments designing policies relevant to venture capital"|10.3386/w27492;"Lerner has received compensation from advising institutional investors in venture capital funds, venture capital groups, and governments designing policies relevant to venture capital"|10.3386/w27150;"Lerner has received compensation from advising institutional investors in venture capital funds, venture capital groups, and governments designing policies relevant to venture capital"|"Lerner has received compensation from advising institutional investors in venture capital funds, venture capital groups, and governments designing policies relevant to venture capital"|10.3386/w26884;"We thank the Harvard Business School’s Division of Research, the Private Capital Research Institute, the Ewing Marion Kauffman Foundation, and especially the Smith Richardson Foundation for generous research support...Lerner has received compensation from advising institutional investors in venture capital funds, venture capital groups, and governments designing policies relevant to venture capital"|10.3386/w26371;"We thank Harvard Business School’s Division of Research, the Private Capital Research Institute, the Smith-Richardson Foundation, and the Toulouse Network on Information Technology for financial support. Josh Lerner periodically receives compensation for advising institutional investors, private equity firms, corporate venturing groups, and government agencies on topics related to entrepreneurship, innovation, and private capital"|10.3386/w25414;"Harvard Business School’s Division of Research and the Toulouse Network provided financial support...Josh Lerner periodically receives compensation for advising institutional investors, private equity firms, corporate venture groups, and government agencies on topics related to entrepreneurship, innovation, and private capital"|10.3386/w25098;"We thank Will Kinlaw and J.R. Lowry for their support of this research. Harvard Business School’s Division of Research, the Private Capital Research Institute, and the Smith-Richardson Foundation provided financial support for this project. Lerner and Schoar have advised institutional investors in private capital funds, private capital groups, and/or governments designing policies relevant to private capital"|10.3386/w24941;"Josh Lerner periodically receives compensation for advising institutional investors, private equity firms, corporate venturing groups, and government agencies on topics related to entrepreneurship, innovation, and private capital. Nick Bloom and Josh Lerner are members of the Toulouse Network on Information Technology, which is sponsored by the Microsoft Corporation. Harvard Business School's Division of Research provided financial support for this project"|10.3386/w24793;" Harvard Business School’s Division of Research (Lerner) and Center for Research in Security Prices at University of Chicago (Seru’s previous affiliation) provided financial support...Josh Lerner periodically receives compensation for advising institutional investors, private equity firms, corporate venturing groups, and government agencies on topics related to entrepreneurship, innovation, and private capital"|10.3386/w24053;"Lerner periodically receives compensation for advising institutional investors, private equity firms, corporate venturing groups, and government agencies on topics related to entrepreneurship, innovation, and private capital. Lerner acknowledges support from the Division of Research of Harvard Business School"|10.3386/w23981;"One of the authors has advised institutional investors in private equity funds, private equity groups, and governments designing policies relevant to private equity"|10.3386/w23626;"This research was partially sponsored by the funding from the National Science Foundation (Grant no. 0830288), Toulouse Network for Information Technology, Harvard Business School’s Division of Research, and European Research Council (Grants no. FP7/2007-2013-249429 and 669217). Josh Lerner is a member of the Toulouse Network on Information Technology, which receives support from Microsoft, and has done advisory work relating to corporate venturing with a number of technology firms"|10.3386/w22768;"We thank Harvard Business School’s Division of Research for their financial support. Patent Sight provided helpful data"|10.3386/w22685;"Harvard Business School’s Division of Research and the Private Capital Research Institute provided support for this project. One of the authors has advised institutional investors in private equity funds, private equity groups, and governments designing policies relevant to private equity"|10.3386/w22660;"Kaplan and Lerner have consulted to venture capital general partners and limited partners and have invested in venture capital funds"|10.3386/w22500;"We thank numerous angel groups for their willingness to share data and their patience in answering our many queries"|10.3386/w21808;"Worked with a variety of venture capital and corporate venturing groups, though not on IP policy. Director of non profit organization seeking to build private equity and venture capital academic database"|10.3386/w21140;"The research leading to these results has received funding from the European Research Council under the European Community's Seventh Framework Programme (FP7/2007-2013) Grant Agreement #249429, the National Science Foundation (NSF grant "Patent Pools and Biomedical Innovation", award #0830288) and from Harvard Business School's Division of Research"|10.3386/w19664;"The World Economic Forum, Kauffman Foundation, Harvard Business School's Division of Research, Initiative on Global Markets at the University of Chicago Booth School of Business, and the US Census Bureau provided generous financial support for this research. One of the authors has advised institutional investors in private equity funds, private equity groups, and governments designing policies relevant to private equity"|10.3386/w19458;"Harvard Business School's Division of Research provided financial support. A number of the authors has advised institutional investors in private equity funds, private equity groups, and governments designing policies relevant to private equity"|10.3386/w19299;"Harvard Business School's Division of Research provided financial support. A number of the authors has advised institutional investors in private equity funds, private equity groups, and governments designing policies relevant to private equity"|10.3386/w19300;"The World Economic Forum, the Kauffman Foundation, Harvard Business School's Division of Research, and the Global Markets Initiative at the University of Chicago Booth School of Business provided generous financial support for this research. One of the authors has advised institutional investors in private equity funds, private equity groups, and governments designing policies relevant to private equity"|10.3386/w17399;"Harvard Business School's Division of Research and the National Science Foundation provided financial support"|10.3386/w16918;"We thank the Division of Faculty Research and Development at the Harvard Business School for support of this project"|10.3386/w16780;"We thank the World Economic Forum and Harvard Business School's Division of Research for financial support"|10.3386/w15632;"he second author thanks the Harvard Business School's Division of Research for financial support"|10.3386/w15325;"Harvard Business School's Division of Research provided financial assistance"|10.3386/w15102;"We thank Harvard Business School's Division of Research for financial assistance"|10.3386/w14861;"The World Economic Forum and Harvard Business School's Division of Research provided financial support for this research"|10.3386/w14623;"We thank Harvard Business Schools' Division of Research and a private equity investor for research support"|10.3386/w12626;"Harvard Business School's Division of Research and the National Science Foundation provided financial assistance"|10.3386/w12592;"Harvard Business School's Division of Research and the National Science Foundation provided financial assistance"|10.3386/w11385;"Harvard Business School’s Division of Research provided financial support"|10.3386/w11292;"Harvard Business School’s Division of Research provided financial support"|10.3386/w11168;"Harvard Business School's Division of Research and the National Science Foundation provided financial support"|10.3386/w11156;"Harvard Business School’s Division of Research provided financial support"|10.3386/w11136;"we thank Harvard Business School’s Division of Research and the U.S. National Science Foundation for financial support"|10.3386/w10664;"Harvard Business School’s Division of Research provided financial support"|10.3386/w10348;"Harvard Business School’s Division of Research provided financial support"|10.3386/w10223;"Harvard Business School’s Division of Research provided financial assistance"|10.3386/w10165;"We also thank David Witherow of VentureOne and Tracey Boylston of Thomson Delphion for providing us with the data"|10.3386/w9816;"Harvard Business School’s Division of Research provided financial support"|10.3386/w9680;"Harvard Business School’s Division of Research provided financial assistance"|10.3386/w9363;"Harvard Business School’s Division of Research provided financial support"|10.3386/w9146;"Financial support was provided by Harvard Business School’s Division of Research"|10.3386/w9175;"Harvard Business School’s Division of Research provided financial support"|10.3386/w8977;"Harvard Business School’s Division of Research provided financial support"|10.3386/w8505;"Harvard Business School’s Division of Research provided financial support"|10.3386/w8251;"Harvard Business School’s Division of Research provided financial support"|10.3386/w7918;"Harvard Business School’s Division of Research provided financial support"|10.3386/w7600;"Financial support was provided by the Consortium on Competitiveness and Cooperation, Harvard Business School's Division of Research, and the NBER Project on Industrial Technology and Productivity, with support of the Alfred P. Sloan Foundation"|10.3386/w7464;"Harvard Business School’s Division of Research provided financial support"|10.3386/w7477;"Harvard Business School’s Division of Research provided financial support"|10.3386/w7478;"funded by the Alfred P. Sloan Foundation via a grant to the NBER Project on Industrial Technology and Productivity, and by the Harvard Business School's Division of Research"|10.3386/w7064;"Support for this prooject was provided by the Advanced Technology Program and the Division of Research, Harvard Business School"|10.3386/w6906;"The U.S. National Science Foundation and the Harvard Busines School's Division of Research provided financial support"|10.3386/w6846;"Research support was provided by Division of Research, Harvard Business School"|10.3386/w6847;"We thank Harvard Business School's Division of Research for financial support"|10.3386/w6725;"Financial support was provided by the National Science Foundation through a grant to the National Bureau of Economic REsearch and by Harvard Business School"|10.3386/w6204;"Support was provided by the Consortium on Competitiveness and Cooperation; the NBER Project on Industrial Technology and Productivity, with support of the Alfred P. Sloan Foundation; and Harvard Business School's Division of Research"|10.3386/w6014;"and Jesse Reyes of Venture Economics for access to data"|10.3386/w5753;"Financial support was provided by the Division of Research at Harvard Business School"|10.3386/w5689</t>
  </si>
  <si>
    <t>Co-editor|La Prise de décision dans les entreprises au Canada|1995;Editor|A History of Corporate Governance around the World: Family Business Groups to Professional Managers, National Bureau of Economic Research Conference Volume|2005;Editor|A History of Corporate Governance around the World: Family Business Groups to Professional Managers National Bureau of Economic Research Conference Volume|2005</t>
  </si>
  <si>
    <t>"The authors received no funding for this research"|10.3386/w29035;"This work was supported the NUS Start-up Grant [grant number R-315-000-119-133 to B.C.] and the Singapore Ministry of Education Tier 1 Research Grant [grant number R-315-000-127-115 to B.C.]"|10.3386/w25525;"Randall Morck gratefully acknowledges partial funding from the Bank of Canada and from the Social Sciences and Humanities Research Council of Canada (SSHRC)"|10.3386/w22865;"Randall Morck would like to thank the Bank of Canada for partial funding"|10.3386/w22001;"We are grateful to the Bank of Canada for partial funding"|10.3386/w21707;"The authors gratefully acknowledge financial support from the Bank of Canada, Social Sciences and Humanities Research Council, National Science Foundation and Arkansas Science and Technology Authority, with resources managed by the Arkansas High Performance Computing Center"|10.3386/w19809;"Morck gratefully acknowledges financial support from the SSHRC and the Bank of Canada"|10.3386/w19691;"Morck gratefully acknowledges financial support from the SSHRC and the Bank of Canada"|10.3386/w19462;"Morck gratefully acknowledges financial support from the SSHRC and the Bank of Canada"|10.3386/w19017;"Morck gratefully acknowledges financial support from the SSHRC and the Bank of Canada"|10.3386/w19004;"Randall Morck thanks the SHRC and the Bank of Canada for partial funding"|10.3386/w18754;"and gratefully acknowledge financial support from the NBER and the SSHRC"|10.3386/w18080;"We are grateful to Institute of Economics and Finance of The Chinese University of Hong Kong for funding"|10.3386/w17687;"Partial funding from the Social Sciences and Humanities Research Council is gratefully acknowledged"|10.3386/w16870;"Randall Morck thanks the Social Sciences Research Council for partial funding"|10.3386/w16871;"We acknowledge financial support from the Grant-in-Aid for Scientific Research (the grant number 18203022) provided by the Japanese Ministry of Education, Culture, Sports, Science and Technology (MEXT), the Murata Foundation, the Japanese Bankers Association Foundation, the Social Sciences and Humanities Research Council, and the Ishii Memorial Securities Research Promotion Foundation"|10.3386/w16874;"Partial financial support from the Social Sciences and Humanities Research Council is gratefully acknowledged"|10.3386/w16678;"Partial financial assistance from the SSHRC and the Poole Endowment at the University of Alberta is gratefully acknowledged"|10.3386/w16558;"Partial financial support from the SSHRC is gratefully acknowledged"|10.3386/w16490;"Randall Morck thanks the SSHRC for financial support"|10.3386/w16340;"We gratefully acknowledge financial support from the University of Alberta SAS fellowship and the Social Sciences and Humanities Research Council"|10.3386/w14733;"Randall Morck thanks the SSHRC for partial funding. Bernard Yeung acknowledges partial funding from The Lally School of Management and Technology at Rensselaer University, where he was a visiting scholar in Jan 2008"|10.3386/w14650;"Support from the Social Sciences and Humanities Research Council is gratefully acknowledged"|10.3386/w13171;"Chun, Kim, and Morck acknowledge partial funding from PSC-CUNY, University of Alberta SAS and Nova fellowships, and the SSHRC, respectively"|10.3386/w13011;"Randall Morck gratefully acknowledgesfinancial support from the SSHRC"|10.3386/w12394;"and to John Poole for providing initial seed money for this project, and the
Social Sciences and Humanities Research Council and University of Alberta for additional funding"|10.3386/w11254;"This research was supported by the University of Alberta School of Business and the University of Alberta Centre for Entrepreneurship and Family Enterprise in cooperation with the National Bureau of Economic Research"|10.3386/w1106;"Financial support was provided by the Social Sciences and
Humanities Research Council"|10.3386/w10944;"Financial support from the University of Alberta School of Business, the University of Alberta Centre for Entrepreneurship &amp; Family Enterprise, and the Social Sciences and Humanities Research Council is gratefully acknowledged"|10.3386/w10635;"This research was funded in part by the Social Sciences and Humanities Research Council"|10.3386/w10644;"This research was funded in part by the Social Sciences and Humanities Research Council"|10.3386/w10410;"We thank the Center for International Business Education at the School of Business Administration, University of Michigan for providing financial support"|10.3386/w3924;"and for financial support to the Russel Sage Foundation, the Center for the Study of the Economy and the State, the William S. Fishman and the Dimensional Fund Advisers Facutly Research Funds at the Graduate School of Business University of Chicago"|10.3386/w3000;"We also acknowledge the financial support of the Center for the Study of the Economy and the State, and the William S. Fishman and Dimensional Fund Advisors Faculty Research Funds at the Graduate School of Business, University of Chicago"|10.3386/w2532;"Support from the Seaver Institute is gratefully acknowledged"|10.3386/w2295;"We are grateful to the Sloan Foundation and to the National Bureau of Economic Research for financial support"|10.3386/w2055;"This study has been funded by a grant from the U.S. Department of Health and Human Service"|10.3386/w1315</t>
  </si>
  <si>
    <t>At least one paper discloses sources of funding. One paper notes that the authors received no funding for this research</t>
  </si>
  <si>
    <t>"Current: Senior Economic Advisor, BDT and Company; Chairman of the External Advisory Council,
CDPQ; Director, Chicago Council on Global Affairs; Member of the External Advisory Group to the
Managing Director of the IMF; Member of the Economic Advisory Panel, Federal Reserve Bank of
New York; Member of the Academic Advisory Council, KREA University
Past: Economic Advisor to Indian Prime Minister, Member, Eminent Persons Group advising G20 on
the Global Financial Architecture, Advisory Board of the Comptroller General of the United States,
Advisory Committee on Systemic Resolution, FDIC, Director Heymath, Advisory Boards:Bank ItauUnibanco, Moodys, and senior advisor, Booz and Co."</t>
  </si>
  <si>
    <t>Associate Editor|American Economic Review;Associate Editor|Annual Review of Finance;Associate Editor|Journal of Finance;Associate Editor|Quarterly Journal of Economics;Associate Editor|Journal of Financial Intermediation;Associate Editor|Review of FInancial Studies;Associate Editor|Financial Management</t>
  </si>
  <si>
    <t>CV discloses economic advisor position at BDT and Company, Unibvanco, Moodys, and Booz and Co.</t>
  </si>
  <si>
    <t>CV and University Disclosure form note Greenwood's position as chairman of Martingale Asset management, and a consultant to Martingale Asset Management. It also notes his position as an academic partner to State Street Associates.</t>
  </si>
  <si>
    <t>Disclosure form is for 2020. "I have not offered expert testimony for lawsuits or undertaken paid consulting work for private corporations"</t>
  </si>
  <si>
    <t>PrimeRevenue</t>
  </si>
  <si>
    <t>10.3386/w17146</t>
  </si>
  <si>
    <t>"Rajan thanks IGM and the Fama Miller Center at the Booth School as well as the Hoover Institution for research support"|10.3386/w29680;Diamond and Rajan thank the Center for Research in Security Prices at Chicago Booth for research support. Rajan also thanks the Fama-Miller Center, the Stigler Center and IGM at Chicago Booth for research support"|10.3386/w28377;"Rajan thanks the Fama Miller Center, IGM, and the Stigler Center at the University of Chicago Booth School for research support"|10.3386/w26799;"Rajan thanks the Fama Miller Center, IGM, and the Stigler Center at Chicago Booth for funding"|10.3386/w26637;"Diamond and Rajan thank the Center for Research in Security Prices at Chicago Booth and the National Science Foundation for research support. Rajan also thanks the Stigler Center...The authors have read the Journal of Finance’s disclosure policy and have no conflicts of interest to disclose"|10.3386/w23055;"Rajan benefited from grants from the Stigler Center for the Study of the State and the Economy, from the Initiative on Global Markets, and from the National Science Foundation"|10.3386/w18027;"I bear responsibility for all errors. This research was funded in part by the Initiative on Global Markets and the Fama Miller Center at the University of Chicago Booth School of Business"|10.3386/w17760;"Rajan acknowledges support from the Stigler Center and the Initiative on Global Markets at the University of Chicago's Booth School and from the National Science Foundation"|10.3386/w17542;"Rajan thanks the Stigler Center for the Study of the State and the Economy and the Initiative on Global Markets, both at the University of Chicago’s Booth School, as well as the National Science Foundation, for funding"|10.3386/w17266;"We thank PrimeRevenue for generously sharing the trade credit contract data"|10.3386/w17146;"We thank the National Science Foundation and the Center for Research on Securities Prices at Chicago Booth for research support. Rajan also thanks the Initiative on Global Markets at Chicago Booth for research support"|10.3386/w16994;"Raghuram Rajan acknowledges support from the Center for Research on Securities Prices at the University of Chicago, the National Science Foundation, the Stigler Center, and the Initiative on Global Markets"|10.3386/w15568;"We thank the National Science Foundation and the Center for Research on Securities Prices at Chicago Booth for research support. Rajan also thanks the Initiative on Global Markets at Chicago Booth for research support"|10.3386/w15197;"Rajan benefited from grants from the Stigler Center for the Study of the State and the Economy, from the Initiative on Global Markets, and from the National Science Foundation"|10.3386/w15083;"Both authors are from the University of Chicago's Booth School of Business. We thank the Center for Research in Security Prices for research support. Rajan thanks the Initiative on Global Markets and the Stigler Center for research support"|10.3386/w14925;"Diamond and Rajan acknowledge support from the Center for Research on Securities Prices at the University of Chicago's Booth School of Business. Rajan also acknowledges support from the Initiative on Global Markets and the Stigler Center at the Booth School"|10.3386/w14739;"Rajan benefited from grants from the Stigler Center for the Study of the State and the Economy,from the Inititiative on Global Markets, and from the National Science Foundation"|10.3386/w14347;"as well as the NSF and the Center for the Study of the State and the Economy at the GSB Chicago for financial support"|10.3386/w12093;"Rajan thanks the National Science Foundation for research support"|10.3386/w10494;"Rajan thanks the National Science Foundation, the Center for the Study of the State and the Economy at the Graduate School of Business, University of Chicago for research support during part of this study. We also thank the World Bank for financial support"|10.3386/w10380;"Rajan also thanks the Center for the Study of the State and the Economy for financial support"|10.3386/w10070;"We are grateful for financial support from the National Science Foundation and the Center for Research on Security Prices. Rajan also thanks the Center for the Study of the State and the Economy for financial support"|10.3386/w10071;"Rajan thanks the Center for Research on Securities Prices, the Center for the Study of the State and the Economy as well as the National Science Foundation for research support"|10.3386/w9633;"the Center for Research in Security Prices and the Stigler Center at the University of Chicago for financial support"|10.3386/w9595;"We are grateful for financial support from the National Science Foundation and the Center for Research on Security Prices. Rajan also thanks the Center for the Study of the State and the Economy for financial support"|10.3386/w8937;"Research support from the following sources is gratefully acknowledged: the National Science Foundation (Rajan, Stein), and the George J. Stigler Center for Study of the State and Economy (Rajan)"|10.3386/w8752;"We thank the Bradley Foundation, the Center for Study of the State and the Economy, the Center for Research on Securities Prices, the Kauffman Foundation, and the World Bank for funding support. Rajan also thanks the National Science Foundation and M.I.T. for research support"|10.3386/w8178;"We are grateful for financial support from the National Science Foundation and the Center for Research in Security Prices"|10.3386/w7764;"Rajan thanks the Center for Research in Security Prices and the Center for the Study of the State and the Economy at the University of Chicago, as well as the National Science Foundation for support"|10.3386/w7685;"We are grateful for support from the Brookings Institute and the National Science Foundation (grant #SBR9423645)"|10.3386/w7546;"We are grateful for financial support from the Center for Research in Security Prices and the National Science Foundation"|10.3386/w7430;"Research support from the following sources is gratefully acknowledged: the NSF (Kashyap, Rajan, Stein) the University of Chicago GSB Faculty Research Fund... CRSP (Rajan)"|10.3386/w6962;"Rajan and Zingales acknowledge financial support from NSF grant #SBS-9423645 and the Center for Research on Security Prices at the University of Chicago"|10.3386/w6368;"We are also grateful for support from the National Science foundation grant #SBS-9423645"|10.3386/w6274;"A preliminary study was supported by the World Bank. We gratefully acknowledge financial support from NSF grant #SBR-9423645"|10.3386/w5758;"Both authors gratefully acknowledge the financial support of the Center for Research on Security Prices and the National Science Foundation"|10.3386/w5396;"Research supoprt from the National Science Foundation and the Graduate School of Business of the University of Chicago"|10.3386/w5256;"Rajan thanks the Center for Research on Securities Prices while Zingales thanks the Graduate School of Business for funding. This project was also made possible with a grant from the Center for International Business Research at the University of Chicago"|10.3386/w4875</t>
  </si>
  <si>
    <t>Associate editor|Journal of Financial Economics|1988|present;Advisory editor|Journal of Financial Economics|1988|present;Associate Editor|Journal of Finance|1988|1991;Editor|Quarterly Journal of Economics|1989|1999;Editor|Quarterly Journal of Economics|2012|present;Editor|Journal of Economic Perspectives|2003|2008</t>
  </si>
  <si>
    <t>"Advisor, Government of Russia, 1991 - 1997.
Principal, LSV Asset Management, 1994 - 2003"</t>
  </si>
  <si>
    <t>CV discloses that Shleifer was Principal of LSV Asset Management</t>
  </si>
  <si>
    <t>"We are grateful to...to Antonio Spilimbergo for sharing the structural reform data set"|10.3386/w18937;"and to Kauffman Foundation, EDHEC Business School, and IADB for financial support"|10.3386/w18268;"We are grateful to the Inter-American Development Bank, the Gildor Foundation, the BSI Gamma Foundation, the NSF, the International Institute for Corporate Governance at Yale University, and the Doing Business project of the World Bank for financial support"|10.3386/w9882;"and to the World Bank, the NSF, and the Gildor Foundation for financial support"|10.3386/w9775;"This research was supported by the World Bank, the Gildor Foundation, the National Science Foundation, and the International Institute for Corporate Governance at Yale University"|10.3386/w9756;"This research was funded by the World Bank’s World Development Report 2002, the World Bank’s Financial Sector, the International Institute of Corporate Governance at Yale SOM, and conducted with the extensive cooperation of Lex Mundi and Lex Africa member firms"|10.3386/w8890;"and to the World Bank, the NSF, and the Gildor Foundation for financial support"|10.3386/w8759;"The collection of data for this paper was organized and financed by the World Bank"|10.3386/w7892;" to the National Science Foundation and the Dean’s Research Fund at the Kennedy School of Government, Harvard University for financial support of this research"|10.3386/w7620;"and to the National Science Foundation for financial support"|10.3386/w7523;"and to the National Science Foundation for financial support"|10.3386/w7428;"and to the NSF for support"|10.3386/w7403;"This work has been supported by a grant from the National Science Foundation to the National Bureau of Economic Research"|10.3386/w6594;"and the National Science Foundation for financial support to the NBER"|10.3386/w6625;"This work has been supported by a grant from the National Science Foundation to the National Bureau of Economic Research"|10.3386/w6278;"The second author acknowledges research support from the Dean's Research Fund of the Kennedy School of Government and from the David Rockefeller Center for Latin American studies at Harvard University"|10.3386/w6215;"and to the HIID and the National Science Foundation for support of this research"|10.3386/w5879;"and to the NSF, the NBER and the HIID for financial support of this research"|10.3386/w5661;"and to the National Science Foundation and Harvard Instiute of International Development for research support"|10.3386/w5113;"and to the NSF for financial support of this research"|10.3386/w4258;"and conducted with the extensive cooperation of Lex Mundi and Lex Africa member firms"|10.3386/w8890</t>
  </si>
  <si>
    <t>"We are grateful to Alejandro Ponce from the World Justice Project for providing us with their data, and especially to Joseph Shapiro for his data on water pollution"|10.3386/w22701;"We are deeply grateful to John Graham and Campbell Harvey for providing data from the CFO survey, and to Joy Tianjiao Tong for helping us to access the data"|10.3386/w21260;"Disclosure: Shleifer was a co-founder of LSV Asset Management, a money management firm, but is no longer a shareholder in the firm. Shleifer's wife is a partner in a hedge fund, Bracebridge Capital"|10.3386/w19117;"Disclosure: Shleifer was a co-founder of LSV Asset Management, a money management firm, but is no longer a shareholder in the firm. Shleifer's wife is a partner in a hedge fund, Bracebridge Capital"|10.3386/w18174;"We thank Transparency International for sharing the TI Global Barometer 2009 data"|10.3386/w18119;"This research was supported by the Kauffman Foundation"|10.3386/w14520;"and conducted with the extensive cooperation of Lex Mundi and Lex Africa member firms"|10.3386/w8890;"and Rick Mendenhall and Standard and Poor’s for providing data"|10.3386/w8895;"The collection of the data was organized and financed by the World Development Report 2001: Institutions for Markets"|10.3386/w8288;"The collection of data for this paper was organized and financed by the World Bank"|10.3386/w7892</t>
  </si>
  <si>
    <t>10.3386/w22701;10.3386/w18119;10.3386/w8890;10.3386/w8895;10.3386/w8288;10.3386/w7892</t>
  </si>
  <si>
    <t>World Justice Project-Transparency International;Lex Mundi;Standard and Poors;World Development Report;World Bank</t>
  </si>
  <si>
    <t>At least one paper discloses that the authors have no material or financial interests related to the research enclosed. Onne paper notes that Shleifer was a co-founder of LSV Asset Management, but is no longer a shareholder in the firm and that Shleifer's wife is a partner at Bracebridge Capital. Shleifer was completed earlier by Joshua so I only looked for data conflicts</t>
  </si>
  <si>
    <t>Disclosure of all activities since 2006</t>
  </si>
  <si>
    <t>"Federal Reserve Board: Governor, May 30, 2012 to May 28, 2014"</t>
  </si>
  <si>
    <t>University Disclosure notes consulting for Key Square Capital Management, Blue Mountain Capital Management, Guggenheim partners, as well as various paid speaking engagements</t>
  </si>
  <si>
    <t>Co-editor|Quarterly Journal of Economics|2011|2012;Co-editor|Journal of Economic Perspectives|2007;Associate editor|Journal of Financial Economics|2000|2011;Associate editor|Journal of Financial Economics|2015|2021;Advisory Editor|Journal of Financial Economics|2021|present;Associate editor|Journal of Finance|1993|2000;Associate editor|Journal of Finance|2003|2006;Associate editor|Quarterly Journal of Economics|1992|2006;Associate editor|Quarterly Journal of Economics|2010|2011;Editorial board|American Economic Review|1993|1996;Advisory Editor|Economic Letters|1993|2002</t>
  </si>
  <si>
    <t>Multiple paper disclose Stein's outside activities and consulting with various firms</t>
  </si>
  <si>
    <t>"This research has been supported by a grant from the Alfred P. Sloan Foundation to the Macro Financial Modeling project at the University of Chicago"|10.3386/w28020;"Kashyap thanks the Initiative on Global Markets at the University of Chicago for financial support...We acknowledge financial support from Center for Advanced Research in Finance (CARF) at the University of Tokyo"|10.3386/w27332;"Kashyap has received research support from the Initiative on Global Markets at the University of Chicago Booth School of Business, the Houblon Norman George Fellowship Fund, a grant from the Alfred P. Sloan Foundation to the Macro Financial Modeling (MFM) project at the University of Chicago and the National Science Foundation for a grant administered by the National Bureau of Economic Research. Kashyap’s disclosures of his outside compensated activities are available on his web page... Anil K Kashyap’s Information on Non-Teaching Compensated Activities: 2014 through 2018..."|10.3386/w26689;"This research has been supported by a grant from the Alfred P. Sloan Foundation to the MFM project at the University of Chicago...Anil K Kashyap’s Information on Non-Teaching Compensated Activities: 2014 through 2018 (excludes honoraria less than $1500). See my CV for various unpaid affiliations..."|10.3386/w25337;"Kashyap thanks the Stigler Center, the Center for Research on Securities Prices and the Initiative on Global Markets at the University of Chicago Booth School of Business as well as the National Science Foundation for a grant administered by the National Bureau of Economic Research for research support...See my CV for various unpaid affiliations"|10.3386/w23654;"Kashyap acknowledges research support from the Houblon/Norman/George fellowship at the Bank of England, a grant from the National Science Foundation administered through the NBER and the Initiative on Global Markets at Chicago Booth...Anil K Kashyap’s Information on Non-Teaching Compensated Activities: 2012 through 2016..."|10.3386/w23658;"e thank the Initiative on Global Markets at Chicago Booth, the Fama Miller Center at Chicago Booth and the National Science Foundation for grants administered through the NBER for research support...Kashyap has an ongoing visiting scholar relationship with the Federal Reserve Bank of Chicago and is an advisor to the Riksbank, see his web page for a complete list of his non-teaching compensated activities"|10.3386/w22053;"We acknowledge support from the NSF through a grant administered by the NBER. Kashyap thanks the Chicago Booth Initiative on Global Markets and the Center for Research on Securities Prices for research support...We are grateful to the SymphonyIRI Group for data...Anil K Kashyap’s Information on Non-Teaching Compensated Activities: 2009 through 2013"|10.3386/w20768;"Kashyap thanks the National Science Foundation, as well as the Initiative on Global Markets and the Center for Research on Security Prices at Chicago Booth for research support...For information on Kashyap's outside compensated activities see http://faculty.chicagobooth.edu/anil.kashyap/"|10.3386/w18923;"Kashyap thanks the Initiative on Global Markets and the Center for Research on Securities Prices at Chicago Booth for research support. For information on his outside compensated activities, see http://faculty.chicagobooth.edu/anil.kashyap/"|10.3386/w17909;"Kashyap thanks the Chicago Booth Initiative on Global Markets for research support...We are grateful to the Kilts Marketing Center and SymphonyIRI Group for the data. As a condition of use, SymphonyIRI reviews all papers using their data to check that the data are not described in a misleading fashion"|10.3386/w16680;"Kashyap thanks the Initiative on Global Markets at the University of Chicago for financial support"|10.3386/w14735;"Kashyap thanks the Center for Research in Securities Prices, Initiative on Global Financial Markets and the Stigler Center all at the University of Chicago Graduate School of Business for research support"|10.3386/w13157;"Kashyap thanks the Center for Research in Securities Prices, the Stigler Center, and the Initiative on Global Markets all at the University of Chicago Graduate School of Business for research support"|10.3386/w12129;"Kashyap thanks the ECB, the Houblon Norman Fund and the National Science Foundation (through a grant administered by the National Bureau of Economic Research) for financial support"|10.3386/w9984;"Kashyap thanks the ECB, the University of Chicago George J. Stigler Center for the Study of the Economy and the State, and the National Science Foundation (through a grant administered by the National Bureau of Economic Research) for financial support"|10.3386/w9985;"I am grateful to the University of Chicago Stigler Center and the Houblon-Norman Fund for research support"|10.3386/w9384;"We are grateful for financial support from Graduate School of Business, University of Chicago..."|10.3386/w7981;"We thank Raghu
Rajan for providing data from National Survey of Small Business Finance, Itsuko Takemura from the Institute of Fiscal and Monetary Policy at the Japanese Ministry of Finance for providing data from Hojin Kigyo Tokei...Kashyap's work was supported through a grant from the National Science Foundation to the National Bureau of Economic Research"|10.3386/w7250;"Research support from the following sources is gratefully acknowledged..."|10.3386/w6962;"This research is supported by a grant from the National Science Foundation to the National Bureau of Economic Research, the Sloan Foundation, the Finance Research Center at MIT, and the University of Chicago Graduate School of Business Faculty Research Fund"|10.3386/w6056;"We thank the University of Chicago Graduate School of Business Faculty Research Fund"|10.3386/w5310;"Cecchetti and Kashyap acknowledge the financial support of the National Science Foundation and research support of the Federal Reserve Banks of Cleveland and Chicago respectively"|10.3386/w5011;"I thank the National Science Foundation and the Federal Reserve Bank of Chicago for research support"|10.3386/w4855;"This research was supported by the National Science
Foundation, and by the International Financial Services Research Center at M.I.T"|10.3386/w4821;"We recieved research support from the UCSD Committee on Research... and the National Science Foundation"|10.3386/w4421;"Kashyap thanks the National Science Foundation, the University of Chicago IBM Faculty Research Fund and the Federal Reserve Bank of Chicago for support"|10.3386/w4392;"This research is supported by the Federal Reserve Bank of Chicago, the IBM Faculty Research Fund, the National Science Foundation, MIT's International Finance Service Research Center, and Batterymarch Financial Management"|10.3386/w4211;"MIT's International Financial Services Research Center for financial support, and the Nikkei Data Bureau for allowing us to use their data"|10.3386/w3435;"he data were generously provided by the Nikkei Data Bank Bureau"|10.3386/w3079;"Research support from the following sources is gratefully acknowledged..."|10.3386/w6962</t>
  </si>
  <si>
    <t>Crane Data LLC;Freddie Mac;Morgan Stanley</t>
  </si>
  <si>
    <t>10.3386/w18528;10.3386/w5961;10.3386/w3390</t>
  </si>
  <si>
    <t>"Outside Activities...Consulting Key Square Capital Management: consultant, July 2016-present. BlueMountain Capital Management: consultant, 2015. Guggenheim Partners: consultant, 2005-2007."|10.3386/w24485;"Outside Activities...for-profit firms of $500 or less in a given year"|10.3386/w24485;"Outside Activities...for-profit firms of $500 or less in a given year"|10.3386/w21879;"Outside Activities...for-profit firms of $500 or less in a given year"|10.3386/w21569;"Speaking Engagements Real Colegio Complutense, 2008. Credit Agricole Cheuvreux, 2009. Handelsbanken, 2009. Duisenberg School of Finance, 2010. Deutsche Bank, 2010. State Street, 2010. Alliance Bernstein, 2010. Bank of America Merrill Lynch, 2011"|10.3386/w20288;"We thank Peter Crane from Crane Data LLC for sharing money-market-fund data with us"|10.3386/w18528;"This research is supported by the National Science Foundation"|10.3386/w13370;"This research is supported by the National Science Foundation"|10.3386/w11542;"This research is supported by the National Science Foundation"|10.3386/w11488;"This research is supported by the National Science Foundation and the Division of Research at Harvard Business School"|10.3386/w10998;"I am grateful to the National Science Foundation for financial support"|10.3386/w10259;"Thanks to the National Science Foundation for financial support, to Stefan Nagel and John Griffin for providing some of the data"|10.3386/w10218;"We are grateful to the National Science Foundation for research support"|10.3386/w10013;"Thanks to the National Science Foundation for research support"|10.3386/w9711;"Financial support from the Division of Research of the Harvard Graduate School of Business Administration (Baker) and from the National Science Foundation (Stein) is gratefully acknowledged"|10.3386/w8816;"Financial support from the Division of Research of the Harvard Graduate School of Business Administration (Baker and Wurgler) and from the National Science Foundation (Stein) is gratefully acknowledged"|10.3386/w8750;"Research support from the following sources is gratefully acknowledged: the National Science Foundation (Rajan, Stein), and the George J. Stigler Center for Study of the State and Economy (Rajan)"|10.3386/w8752;"We are grateful to the National Science Foundation for research support"|10.3386/w8358;"I am grateful to the NSF"|10.3386/w8342;"We are grateful to the National Science Foundation and Division of Research at Harvard Business School for research support"|10.3386/w8151;"I am grateful to the National Science Foundation"|10.3386/w7705;"We would like to thank the National Science Foundation and the Finance Research Center at MIT for financial support"|10.3386/w7376;"This research is supported by the National Bureau of Economic Research through a grant to the National Bureau of Economic Research, and the Finance Research Center at MIT"|10.3386/w6553;"This research is supported by a grant from the National Science Foundation to the National Bureau of Economic Research, the Sloan Foundation, the Finance Research Center at MIT, and the University of Chicago Graduate School of Business Faculty Research Fund"|10.3386/w6056;"This research is supported by: The FMC Faculty Research Fund at the Graduate School of Business, University of Chicago (Lamont); National Science Foundation (Stein); and the Finance Research Center at MIT (Stein)... and to Freddie Mac for providing some of the data"|10.3386/w5961;"This research was supported by the National Science Foundation and by the Finance Research Center at MIT"|10.3386/w5969;"This research was supported by the National Science Foundation and by the Finance Research Center at MIT"|10.3386/w5496;"This research was supported by the Global Financial System Project at HBS (Froot), the international Finance Research Center at MIT (Stein), and the National Science Foundation (Stein)"|10.3386/w5403;"This research was supported by the National Science Foundation and by the Finance Research Center at MIT"|10.3386/w5217;"This research was supported by the National Science Foundation and by the Finance Research Center at MIT"|10.3386/w5101;"This research was supported by the National Science Foundation and by the Finance Research Center at MIT"|10.3386/w4821;"This research is supported by MIT's International Finance Research Center and the National Science Foundation"|10.3386/w4782;"This research was supported by the National Science Foundation and by the Finance Research Center at MIT"|10.3386/w4776;"We are also grateful to the Federal Reserve Bank of Chicago, University of Chicago IBM Faculty Research Fund, the National Science Foundation and MiT's International Financial Services Research Center for research and financial support. We gratefully acknowledge the Bradley Foundation for financial support"|10.3386/w4317;"and MIT's International Finance Research Center, Batterymarch Financial Management, and the National Science Foundation for financial support"|10.3386/w4373;"This research is supported by the Federal Reserve Bank of Chicago, the IBM Faculty Research Fund, the National Science Foundation, MIT's International Finance Service Research Center, and Batterymarch Financial Management"|10.3386/w4211;"We are also grateful to the IFSRC and the Center for Energy Policy at MIT, the Department of Research at Harvard Business School, and Batterymarch Financial Management for generous financial support"|10.3386/w4084;"This research is supported by a Batterymarch Fellowship and by the International Financial Services Research Center at MIT"|10.3386/w4028;"This research is supported by the Center For Research in Security Prices (Kaplan) and International Financial Services Research Center (Stein)"|10.3386/w3695;"We thank the Division of Research at MBS and the International Financial Services Research Center at MIT's Sloan School for generous research support"|10.3386/w3638;"We would like to thank Morgan Stanley for providing lower grade bond price data"|10.3386/w3390;"We are also grateful for research support from the Olin and Ford Foundations, MIT's International Financial Research Center, and the Division of Research at Harvard Business School"|10.3386/w3250</t>
  </si>
  <si>
    <t>"Consultant to the World Bank, the IMF, the NYSE, Federal Reserve Bank of New York,
corporations, and law firms.
Expert testimony in federal courts, state courts, and domestic and international arbitrations.
Taught executives in Europe, Asia and North America (open enrollment as well as for
corporations, courses on risk management, banking, derivatives, corporate valuation,
investments).
Advisory Committee, Morningstar, 2000-2002.
Director, Banque Bonhôte, 2002 to present.
Director, Wegelin Fund Management, 1999 to 2010.
President, Gamma Foundation, 2002 to 2013.
Director, Community First Financial Group, Inc., 2001 to 2010.
Director, Peninsula Banking Group, Inc., 2001 to 2010.</t>
  </si>
  <si>
    <t>CV has generic disclosed of having given "Expert testimony in federal courts, state courts, and domestic and international arbitrations". CV does not note relationship with Cornerstone. Stulz was also on the Advisory committee of Morning star and is currently director of Banque Bonhote</t>
  </si>
  <si>
    <t>Advisory Board|ECGI Corporate Governance blog|2021|present;Advisory Board|Journal of Risk and Financial Management|2018|present;Editorial Board|Journal of Financial Intermediation|2013|present;Advisory Editor|Journal of Investment Management|2003|present;Advisory Editor|Journal of Financial Economics|2000|2021;Advisory Editor|Journal of Financial Services|1999|present;Editor|Journal of Finance|1988|2000;Editor|Corporate Finance Abstracts Social Science Research Network|1998|present;Editor|Journal of Financial Economics|1982|1987;Board of editors|Journal of Banking and Finance|2008;Co-editor|Banking and Financial Instiutions Abstracts Social Science Research Network|1998|present;Co-editor|Financial Markets and Portfolio Management|1999|present;Associate Editor|Journal of Risk|2006|present;Board of editors|Japan and the World Economy|2006|present;Advisory editor|The Review of Finance|2003|2009;Advisory editor|Journal of Economic Perspectives|2006|2008;Associate Editor|Journal of Economic Perspectives|2003|2005;Associate Editor|Journal of Financial Abstracts|1994|1998;Associate Editor|Journal of Financial Economics|1988|1999;Associate Editor|Journal of International Finance and Accounting|1988|present;Associate Editor|Global Finance Journal|1988|2015;Associate Editor|Journal of International Financial Markets Institutions and Money|1989|present;Associate Editor|Journal of Fixed Income|1991|present;Associate Editor|Journal of International Trade and Finance|1992|present;Associate Editor|Journal of Financial and Quantitative Analysis|1983|1985</t>
  </si>
  <si>
    <t>At least one paper discloses that Sulz consults for financial institutions and is retained by their attorneys for expert testimony</t>
  </si>
  <si>
    <t>SafeGraph Inc.;Thomson Financial;I/B/E/S International Inc-First Call</t>
  </si>
  <si>
    <t>10.3386/w29205;10.3386/w11697;10.3386/w10773</t>
  </si>
  <si>
    <t>"We would like to thank SafeGraph, Inc. for making their data available for academic research related to COVID-19"|10.3386/w29205;"Rene Stulz consults for financial institutions and is retained by their attorneys for expert testimony"|10.3386/w29205;"This project was funded in part by The University of Texas at San Antonio, Office of the Vice President for Research...Stulz consults for financial institutions and is retained by their attorneys for expert testimony"|10.3386/w29106;"Stulz consults and provides expert testimony on issues involving financial institutions that may employ analysts"|10.3386/w28038;"Stulz has a consulting practice where he is at times retained by financial institutions or their attorneys. He also belongs to the board of trustees of the Global Association of Risk Professionals"|10.3386/w27593;"Stulz serves on the board of a bank and consults and provides expert testimony for financial institutions. He also belongs to the board of trustees of the Global Association of Risk Professionals"|10.3386/w26062;"Stulz serves on the board of a bank and consults and provides expert testimony services for financial institutions"|10.3386/w25794;"Stulz serves on the board of a bank and consults and provides expert testimony for financial institutions. He also belongs to the board of trustees of the Global Association of Risk Professionals"|10.3386/w25467;"Stulz serves on the board of a bank and consults and provides expert testimony for financial institutions. He also belongs to the board of trustees of the Global Association of Risk Professionals"|10.3386/w24409;"Stulz serves on the board of a bank and consults and provides expert testimony for financial institutions"|10.3386/w24265;"Stulz serves on the board of a bank and consults and provides expert testimony for financial institutions"|10.3386/w24270;"Stulz serves on the board of a bank and consults and provides expert testimony for financial institutions"|10.3386/w24102;"Stulz serves on the board of a bank and consults and provides expert testimony for financial institutions"|10.3386/w23317;"Stulz serves on the board of a bank and consults and provides expert testimony for financial institutions"|10.3386/w23212;"Stulz serves on the board of a bank and consults and provides expert testimony for financial institutions"|10.3386/w22924;"Stulz serves on the board of a bank and consults and provides expert testimony for financial institutions"|10.3386/w22857;"The authors acknowledge financial support from the British Academy/Leverhulme Trust, Center for Financial Studies and Inquire Europe...Stulz serves on the board of a bank and consults and provides expert testimony for financial institutions"|10.3386/w22492;"Stulz serves on the board of a bank and consults and provides expert testimony for financial institutions"|10.3386/w22089;"Stulz serves on the board of a bank and consults and provides expert testimony for financial institutions"|10.3386/w21181;"I serve on the board of a bank and consult and provide expert testimony for financial institutions"|10.3386/w21150;"Stulz serves on the board of a bank that is affected by capital requirements and consults and provides expert testimony for financial institutions"|10.3386/w19984;"Stulz serves on the board of a bank that is affected by capital requirements and consults and provides expert testimony for financial institutions"|10.3386/w19139;"Stulz has been and is involved in compensated activities, including expert testimony, on behalf of large financial institutions related to the securities studied in this paper"|10.3386/w17269;"The authors gratefully acknowledge funding for this project from the International Business Center at the University of Pittsburgh"|10.3386/w16676;"and the Office of Research at Singapore Management University for financial support"|10.3386/w14971;"This research was supported by the Charles E. Cook/Community Bank and Kenneth King Stonier Chairs at the Marshall School of Business of the University of Southern California"|10.3386/w13285;"We also thank Matthew Leighton of the London Stock Exchange and Jean Tobin of the New York Stock Exchange for their help with the data on listing counts"|10.3386/w13079;"We are grateful to Thomson Financial for accessto their Institutional Brokers Estimate System(I/B/E/S) provided as part of a broad academic program to encourage earnings expectationsresearch"|10.3386/w11697;"This research is supported by the NSF under Grant No. NSF-0215754"|10.3386/w11162;"We gratefully acknowledge the contributions of I/B/E/S International Inc. and First Call for providing forecast data"|10.3386/w10773;"This research was supported by the Charles E. Cook/Community Bank and Kenneth King Stonier Chairs at
USC and the Everett D. Reese Chair at OSU"|10.3386/w10599;"I thank the NYSE and the Bourse de Paris for financial support"|10.3386/w7021</t>
  </si>
  <si>
    <t>Associate Editor|Journal of Financial Economics|1988|1999;Associate Editor|Journal of Finance|1988|1999</t>
  </si>
  <si>
    <t>"Founding Partner, LSV Asset Management, 1994-2007...
Trustee, College Retirement Equities Fund (CREF), 1996-2004.
Director, American Finance Association, 1994 - 1996.
Advisor, Russian Privatization Ministry, 1992 - 1995."</t>
  </si>
  <si>
    <t>CV states that Vishny is a founding partner of LSV Asset Management, and a former Trustee of the College Retirement Equities Fund</t>
  </si>
  <si>
    <t>"Vishny was a co-founder of LSV Asset Management. He retains an ownership interest"|10.3386/w19117;"Vishny was a co-founder of LSV Asset Management. He retains an ownership interest"|10.3386/w18174;"and to the NSF for financial support of this research"|10.3386/w8439;"and to the NSF for financial support of this research"|10.3386/w7428;"and the NSF for support of this research"|10.3386/w7403;"This work has been supported by a grant from the National Science Foundation to the National Bureau of Economic Research"|10.3386/w6594;"and to the HIID and the National Science Foundation for support of this research"|10.3386/w5879;"Finally, we are grateful to the National Science Foundation for support of this work"|10.3386/w5744;"and to the NSF, the NBER and the HIID for financial
support of this research"|10.3386/w5661;"and to the NSF for financial support"|10.3386/w5554;""and to the National Science Foundation and Harvard Institute of International Development for research support"|10.3386/w5113;"The research was supported by the National Science Foundation, Bradley Foundation, Russell Sage Foundation, and the National Center for Supercomputing Applications, University of Illinois"|10.3386/w4360;" Financial support from LOR-Nikko and Dimensional Fund Advisors is gratefully acknowledged"|10.3386/w3846;"and to Bradley and Sloan Foundations for financial support"|10.3386/w3791;"We are also grateful to the NSF, Bradley and Sloan Foundations, and Dimensional Fund Advisors for finanrial support"|10.3386/w3618;"We also appreciate the support of the National Science Foundation"|10.3386/w3530;"and to the NSF for financial support"|10.3386/w2709;"Support from the Seaver Institute is gratefully acknowledged"|10.3386/w2295;"We are grateful to the Sloan Foundation and to the National Bureau of Economic Research for financial support"|10.3386/w2055;"and for financial support to the Russel Sage Foundation, the Center for the Study of the Economy and the State, the William S. Fishman and the Dimensional Fund Advisors Faculty Research Funds at the Graduate School of Business University of Chicago"|10.3386/w3000;"We are grateful to the National Science Foundation for financial support"|10.3386/w3014</t>
  </si>
  <si>
    <t>At least one paper discloses Vishny's position at LSV asset management</t>
  </si>
  <si>
    <t>Editor|Review of Financial Studies|2006|2013; Associate Editor|Financial Management|1999|present;Associate Editor|Journal of Financial Economics|2001|2008;Associate Editor|Journal of Corporate Finance|2001|present;Associate Editor|Journal of Multinational Financial Management|2003|present;Associate Editor|Journal of Finance|2004|2006;Editor|Special Review of Financial Studies issue on Corporate Governance|2010</t>
  </si>
  <si>
    <t>CV discloses multiple expert witness assignments, as well as consulting with various law firms and Analysis Group, Brattle Group, Bates Group, and Cornerstone Research</t>
  </si>
  <si>
    <t>"Deposition and Report in Whatever it Takes Transmissions and Parts v. John Maynard, Case 3:20-
cv-00462-WHR, July 2021.
Deposition and Report in Solargenix Energy LLC v. Acciona Solar Energy LLC, Case No. 14-L10618, July-August 2015.
Report and Response Report in re. Payment Card Interchange Fee and Merchant Discount
Antitrust Litigation, Case No. 1:05-md-01720-JG-JO, May 2013.
Testimony in Galinsky vs. Advanced Equities, Inc., Keith G. Daubenspeck and Dwight O. Badger,
Arbitration before the Financial Industry Regulatory Authority, January 2012.
Deposition and Report in re: Marc S. Kirschner as Trustee of the Refco Litigation Trust v. Thomas
H. Lee Partners, L. P. et al., Case No. 07 Civ. 7074 (JSR), March 2010.
Report in re. Thomas H. Lee Equity Fund V., L.P. et al., v. Mayer, Brown, Rowe &amp; Maw LLP and
Joseph P. Collins, Case No. 07 Civ. 6767 (JSR), June 2010.
Testimony, Deposition, Report, and Supplemental Report in re: Russell-Stanley Holdings et al., in
the United States Bankruptcy Court for the District of Delaware, Case No. 05-12339, October
2005.
Declaration of Professor Michael S. Weisbach in re: The Kendall Trust and Frederic Ian Fischbein
and Michael Feder v. March &amp; McLennan Companies, Inc., in the United States District Court for
the Southern District of New York, NO: 04-CV-08144 (SWK); NO: 04-CVG-08179 (SWK); NO: 04-
CV-08225 (SWK).
Law firms worked with: Bluestein &amp; Wayne; Brouse &amp; McDowell; Faruki; Goodwin Proctor; Grant
&amp; Eisenhofer; Jones Day; Kellogg, Huber, Hansen, Todd, Evans &amp; Figel; Laner, Muchin, Dombrow,
Becker, Levin &amp; Tomimberg; Manchel &amp; Brennan; Paul, Weiss, Rifkind, Wharton &amp; Garrison;
Swidler, Berlin; Vorys, Sater, Seymour &amp; Pease; Sidley &amp; Austin; Weil, Gotshal &amp; Manges;
Weinberg, Wheeler, Hudgins, Gunn, &amp; Dial.
Litigation Consulting firms affiliated with: Analysis Group; Brattle Group; Bates Group;
Cornerstone Research."</t>
  </si>
  <si>
    <t>10.3386/w28691;10.3386/w25207;10.3386/w22404;10.3386/w17509</t>
  </si>
  <si>
    <t>Anonymous intermediary;Anonymous intermediary;Anonymous intermediary;Multiple Israeli businesses</t>
  </si>
  <si>
    <t>"We are grateful to the partners at an anonymous intermediary for providing us with data"|10.3386/w28691;"The authors would like to thank the Risk Institute at the Fisher College of Business, Ohio State University, for supporting this research"|10.3386/w25677;"We are grateful to the partners at an anonymous intermediary for providing us with data"|10.3386/w25207;"The authors are Fellows of the National Center for the Middle Market at the Fisher College of Business, Ohio State University, and acknowledge the Center’s support for this research. Some of this research was completed when Michael Weisbach was a visiting scholar at the University of Hong Kong"|10.3386/w23493;"We are extremely grateful to the partners at an anonymous intermediary for providing us with data"|10.3386/w22404;"Isil Erel and Michael Weisbach are Fellows of the National Center for the Middle Market at the Fisher College of Business, Ohio State University, and acknowledge the Center's support for this research"|10.3386/w18840;"Isil Erel and Michael Weisbach are Fellows of the National Center for the Middle Market at the Fisher College of Business, Ohio State University, and acknowledge the Center's support for this research"|10.3386/w17867;"We also thank the companies studied, which kindly provided us with private and sensitive data"|10.3386/w17509;"Hermalin, Weisbach, and Wosinka acknowledge the support of the NSF (Grant SBR-9616675)"|10.3386/w8201;"The NSF (Grant SBR-9616675) and the Wilils H. Booth Chair in Banking and Finance provided financial support"|10.3386/w8161;"The NSF (Grant SBR-9616675) provided financial support"|10.3386/w8164;"We thank the Center for Research in Security Prices (Kaplan), MERC and the John M. Olin Foundation (Weisbach) for financial support"|10.3386/w3484</t>
  </si>
  <si>
    <t>No papers disclose any of Weisback's consulting affiliations</t>
  </si>
  <si>
    <t xml:space="preserve">CV discloses role as Data Scientist at Private Capital Research Insititute. Google search reveals testifying before the Joint Economic Committee for measuring inequality in the united states. CV does not disclose compensated expert testimony. </t>
  </si>
  <si>
    <t>CV discloses board poisitions on Telecom Italia. University disclosure notes consulting for Williams &amp; Connolly LLP on a case involving an alleged market manipulation of the Italian Government
bonds by Standard and Poors, as well as various paid speeches. CV also records congressional testimonies. Google search reveals Zingales stating on an econtalk podcast that he occassionally does expert witness</t>
  </si>
  <si>
    <t>"Member of the Board of Telecom Italia. Chairman of the Compensation Committee of Telecom Italia. Member of the Compensation Committee Telecom Italia. Member of the Control Committee of Telecom Italia."</t>
  </si>
  <si>
    <t>Disclosure from 2018 covering last two years. "During the last two years:
1. I have been an advisor to the PCAOB
2. I have been compensated for speeches given at the following institutions:…
I have done consulting work for
Williams &amp; Connolly LLP on a case involving an alleged market manipulation of the Italian Government
bonds by Standard and Poor’s"</t>
  </si>
  <si>
    <t>dotEcon;Great Place to Work Institute</t>
  </si>
  <si>
    <t>10.3386/w23041;10.3386/w19557</t>
  </si>
  <si>
    <t>"Luigi Zingales gratefully acknowledges financial support from Stigler Center at the University of Chicago"|10.3386/w29975;"Luigi Zingales gratefully acknowledges financial support from Stigler Center at the University of Chicago"|10.3386/w27710;"Zingales also acknowledges financial support from the Stigler Center. Zingales is an investor and a board member of BrandEmpower a social sport community"|10.3386/w27146;" Luigi Zingales gratefully acknowledges financial support from the Stigler Center at the University of Chicago Booth School of Business"|10.3386/w23964;"Financial support from the Stigler Center at the University of Chicago is gratefully acknowledged"|10.3386/w23866;"Financial support from the Stigler Center and from the George Rinder Research fund at the University of Chicago is gratefully acknowledged"|10.3386/w23593;"We gratefully acknowledge financial support from the Stigler Center at the University of Chicago Booth School of Business... We also thank DotEcon for sharing their spectrum auction data. Luigi Zingales was an independent board member of Telecom Italia from April 2007 to April 2014"|10.3386/w23041;"We thank the Templeton Foundation for financial support"|10.3386/w21695;"Luigi Zingales gratefully acknowledges financial support from the Center for Research in Security Prices (CRSP) and the Initiative on Global Markets at the University of Chicago"|10.3386/w21121;"Prepared for the 2015 AFA Presidential Address. While a consultant to the PCAOB..."|10.3386/w20894;"Luigi Zingales gratefully acknowledges financial support from the Center for Research in Security Prices (CRSP) and the Initiative on Global Markets at the University of Chicago"|10.3386/w20207;"We thank the Great Place to Work Institute for sharing the data with us...Luigi Zingales from the Stigler Center and the Initiative on Global Markets at the University of Chicago Booth School of Business"|10.3386/w19557;"and Luigi Zingales from the Stigler Center and the Initiative on Global Markets at the University of Chicago Booth School of Business"|10.3386/w19284;"Luigi Zingales gratefully acknowledges financial support from the Center for Research in Security Prices (CRSP), and the Initiative on Global Markets at the University of Chicago"|10.3386/w19184;"Luigi Zingales gratefully acknowledges financial support from the Center for Research in Security Prices (CRSP), the Stigler Center, and the Initiative on Global Markets at the University of Chicago"|10.3386/w17299;"We thank the Initiative on Global Markets at the University of Chicago Booth School of Business"|10.3386/w15845;"This work is part of a larger project funded by the Templeton Foundation, whose support is gratefully acknowledged...and Luigi Zingales thanks the Center for Research in Security Prices (CRSP) and the Initiative on Global Markets at the University of Chicago for financial support"|10.3386/w15654;"Luigi Zingales thanks the IGM Center at the University of Chicago for financial support"|10.3386/w15458;"We would like to thank the University of Chicago Booth School of Business and Kellogg School of Management for financial support in establishing and maintaining the Chicago Booth / Kellogg School Financial Trust Index"|10.3386/w15145;"Zingales the Initiative on Global Markets and the Stigler Center at the University of Chicago"|10.3386/w14769;"and Zingales thanks the Center for Research on Security Prices, the George Stigler Center at the University of Chicago, and the Initiatives on Global Markets for financial support"|10.3386/w14360;"We are extremely grateful to Giuliano Milani for his advice and help in obtaining data and references on Medieval history. Antonello Montesanti has very kindly given us access to his data on the Etruscan origin of Italian cities...and Luigi Zingales the Center for Research in Security Prices (CRSP), the Stigler Center, and the Initiative on Global Markets at the University of Chicago for financial support"|10.3386/w14278;"and Luigi Zingales the Center for Research in Security Prices(CRSP), the Stigler Center, and the Initiative on Global Markets at the University of Chicago for financial support"|10.3386/w13712;"We would like to thank the Templeton Foundation for financial support"|10.3386/w13713;"This work is part of a larger project funded by the Templeton Foundation...and Luigi Zingales thanks the Center for Research in Security Prices (CRSP), George J. Stigler Center, and the Initiative on Global Markets at the University of Chicago for financial support"|10.3386/w13387;"and Luigi Zingales the Center For Research on Security Prices, the Stigler Center, and the Initiative on Global Financial Markets at the University of Chicago for financial support"|10.3386/w12882;"Luigi Zingales thanks the Gamma Foundation, the CRSP center, and the George Stigler Center at the University of Chicago for financial support"|10.3386/w12525;"We are grateful to the Foundation Banque de France for funding this paper...while Luigi Zingales thanks the Center for Security Prices and the Stigler Center at the University of Chicago for financial support"|10.3386/w12501;"and Luigi Zingales, the Stigler Center at the University of Chicago"|10.3386/w12245;"and Luigi Zingalesthe Stigler Center at the University of Chicago"|10.3386/w11999;"and Luigi Zingales the Stigler Center at the University of Chicago for financial support"|10.3386/w11648;"We would like to thank Giuseppe Nicoletti for providing the OECD dataset, Michele Gambera for providing the Morningstar portfolio data.... Luigi Zingales acknowledges financial support from the Center for Research on Security Prices and the Stigler Center at the University of Chicago"|10.3386/w11005;"and Zingales the Center for Research on Security Prices and the George Stigler Center at the University of Chicago for financial support"|10.3386/w10978;"Zingales gratefully acknowledges financial support from the Center for Research on Security Prices and the George Stigler Center at the University of Chicago for financial support..."|10.3386/w9763;"the Center for Research in Security Prices and the Stigler Center at the University of Chicago for financial support"|10.3386/w9595;"and Luigi Zingales from the George Stigler Center at the University of Chicago"|10.3386/w9309;"and Luigi Zingales from the George Stigler Center at the University of Chicago"|10.3386/w9237;"Luigi Zingales also thanks the Center for Security Prices and the Stigler Center at the University of Chicago for financial support"|10.3386/w8923;"We also gratefully acknowledge financial support from Division of Research, Harvard Business School, the Center for Research on Security Prices and the George Stigler Center at the University of Chicago"|10.3386/w8711;"We thank the Bradley Foundation, the Center for Study of the State and the Economy, the Center for Research on Securities Prices, the Kauffman Foundation, and the World Bank for funding support"|10.3386/w8178;"This research has been supported by the Center For Research in Security Prices and by the Olin Foundation through grants to the Center for the Study of the Economy and the State"|10.3386/w7659;"We are grateful for support from the Brookings Institute and the National Science Foundation (grant #SBR9423645)"|10.3386/w7546;"Luigi Zingales acknowledges financial support from the Center for Research on Security Prices at the University of Chicago"|10.3386/w7563;"Rajan and Zingales acknowledge financial support from NSF grant #SBS-9423645 and the Center for Research on Security Prices at the University of Chicago"|10.3386/w6368;"This project is supported by the NSF grant #SBS-9423645 and the Center for Research on Security Prices at the University of Chicago"|10.3386/w6309;"Research expenses have been supported by the Center for the Study of the Economy and the State. The author also acknowledges financial support from the Center for Research in Security Prices and the NSF grant #SBR-9423645"|10.3386/w6273;"We are also grateful for support from the National Science Foundation grant #SBR-9423645"|10.3386/w6274;"A preliminary study was supported by the World Bank. We gratefully acknowledge financial support from NSF grant #SBR-9423645"|10.3386/w5758;"Zingales from the Center for Research in Security Prices"|10.3386/w5584;"Both authors gratefully acknowledge the financial support of the Center for Research in Security Prices and the National Science Foundation"|10.3386/w5396;"The second author acknowledges financial support from the Center for Research in Security Prices"|10.3386/w5384;"This paper is part of the research project on "The decision to go public and the stock market as a source of capital", promoted by the Ente "Luigi Einaudi" per gli studi monetari bancari e finanziair... and Zingales from the Center for Research on Security Prices at the University of Chicago and NSF grant #SBR-9423645"|10.3386/w5367;"This research has been supported by the Center for Research in Security Prices and by the Olin Foundation through grants to the Center for the Study of the Economy and the State"|10.3386/w5267;"Rajan thanks the Center for Research on Securities Prices while Zingales thanks the Graduate School of Business for funding. This project was also made possible with a grant from the Center for International Business Research at the University of Chicago and the National Science Foundation (grant SBR9423645)"|10.3386/w4875</t>
  </si>
  <si>
    <t>No papers disclose Desai's link to the Analysis Group. Desai joined Analysis Group in 2020. At least one paper discloses sources of funding.</t>
  </si>
  <si>
    <t>At least one paper discloses sources of funding.</t>
  </si>
  <si>
    <t>At least one paper discloses sources of funding. Multiple papers note that Gompers has consulted for venture capital firms. Cornerstone is not directly named in any papers</t>
  </si>
  <si>
    <t>At least one paper discloses sources of funding. Multiple papers note that Gorton is a consultant to AIG Financial Products, another paper notes Gorton's relations to Barclays and Starr inc.</t>
  </si>
  <si>
    <t>At least one paper discloses sources of funding. No papers note Graham's writing of an amicus curae for the SCOTUS</t>
  </si>
  <si>
    <t>At least one paper discloses sources of funding. No mention of Hanson's consulting relationships</t>
  </si>
  <si>
    <t>At least one paper discloses sources of funding. No papers note Hochberg's affiliation with Analysis Group</t>
  </si>
  <si>
    <t>Multiple papers note that Johnson has receieved speaking fees from firms. At least one paper discloses sources of funding</t>
  </si>
  <si>
    <t>At least one paper notes that Lerner has received compensation from advising institutional investors in venture capital. His affiliation with Bella Private Markets is not directly mentioned</t>
  </si>
  <si>
    <t>One paper notes that Schoar has advised institutional investors in private capital funds, private capital groups, and/or governments designing policies relevant to private capital. Analysis group is not directly mentioned in any papers</t>
  </si>
  <si>
    <t>At least one paper discloses sources of funding. One paper notes that Zingales is an investor and board member of BrandEmplower, this does not show up on his CV or disclosure form</t>
  </si>
  <si>
    <t>At least one paper discloses sources of funding. A paper notes that various management consulting and public program delivery firms that the authors derive a financial benefit from utilize the ideas in the paper for their consulting activites. No mention of expert witness assignments</t>
  </si>
  <si>
    <t>At least one paper discloses sources of funding. One paper notes that Leuz has worked as an economic advisor to the PCAOB and still serves as a consultant from time to time</t>
  </si>
  <si>
    <t>brattle</t>
  </si>
  <si>
    <t>keystone</t>
  </si>
  <si>
    <t>Alberto Abadie</t>
  </si>
  <si>
    <t>https://www.nber.org/people/alberto_abadie?page=1&amp;perPage=50</t>
  </si>
  <si>
    <t>Labor Studies</t>
  </si>
  <si>
    <t>John M. Abowd</t>
  </si>
  <si>
    <t>https://www.nber.org/people/john_abowd?page=1&amp;perPage=50</t>
  </si>
  <si>
    <t>Katharine G. Abraham</t>
  </si>
  <si>
    <t>https://www.nber.org/people/katharine_abraham?page=1&amp;perPage=50</t>
  </si>
  <si>
    <t>Daron Acemoglu</t>
  </si>
  <si>
    <t>https://www.nber.org/people/daron_acemoglu?page=1&amp;perPage=50</t>
  </si>
  <si>
    <t>Amanda Y. Agan</t>
  </si>
  <si>
    <t>https://www.nber.org/people/amanda_agan?page=1&amp;perPage=50</t>
  </si>
  <si>
    <t>Randall Akee</t>
  </si>
  <si>
    <t>https://www.nber.org/people/randall_akee?page=1&amp;perPage=50</t>
  </si>
  <si>
    <t>Joseph G. Altonji</t>
  </si>
  <si>
    <t>https://www.nber.org/people/joseph_altonji?page=1&amp;perPage=50</t>
  </si>
  <si>
    <t>Patricia M. Anderson</t>
  </si>
  <si>
    <t>http://economics.mit.edu/faculty/abadie</t>
  </si>
  <si>
    <t>US Census Bureau (Formerly Cornell)</t>
  </si>
  <si>
    <t>https://economics.cornell.edu/john-abowd</t>
  </si>
  <si>
    <t>University of Maryland</t>
  </si>
  <si>
    <t>https://www.econ.umd.edu/facultyprofile/abraham/katharine</t>
  </si>
  <si>
    <t>http://economics.mit.edu/faculty/acemoglu/index.htm</t>
  </si>
  <si>
    <t>https://sites.google.com/site/amandayagan/</t>
  </si>
  <si>
    <t>https://luskin.ucla.edu/person/randall-akee</t>
  </si>
  <si>
    <t>https://sites.google.com/yale.edu/joseph-altonji/home</t>
  </si>
  <si>
    <t>https://sites.dartmouth.edu/pmanderson/</t>
  </si>
  <si>
    <t>https://www.nber.org/people/isaiah_andrews?page=1&amp;perPage=50</t>
  </si>
  <si>
    <t>https://www.nber.org/people/patricia_anderson?page=1&amp;perPage=50</t>
  </si>
  <si>
    <t>https://scholar.harvard.edu/iandrews/home</t>
  </si>
  <si>
    <t>Rodney Andrews</t>
  </si>
  <si>
    <t>Isaiah Andrews</t>
  </si>
  <si>
    <t>https://www.nber.org/people/rodney_andrews?page=1&amp;perPage=50</t>
  </si>
  <si>
    <t>University of Texas at Dallas</t>
  </si>
  <si>
    <t>https://rodneyandrews.wordpress.com/</t>
  </si>
  <si>
    <t>Joshua Angrist</t>
  </si>
  <si>
    <t>https://www.nber.org/people/joshua_angrist?page=1&amp;perPage=50</t>
  </si>
  <si>
    <t>http://economics.mit.edu/faculty/angrist/index.htm</t>
  </si>
  <si>
    <t>David Autor</t>
  </si>
  <si>
    <t>https://www.nber.org/people/david_autor?page=1&amp;perPage=50</t>
  </si>
  <si>
    <t>https://economics.mit.edu/faculty/dautor</t>
  </si>
  <si>
    <t>Martha J. Bailey</t>
  </si>
  <si>
    <t>https://www.nber.org/people/martha_bailey?page=1&amp;perPage=50</t>
  </si>
  <si>
    <t>https://sites.google.com/g.ucla.edu/marthajbailey</t>
  </si>
  <si>
    <t>Michael Baker</t>
  </si>
  <si>
    <t>https://www.nber.org/people/michael_baker?page=1&amp;perPage=50</t>
  </si>
  <si>
    <t>University of Toronto</t>
  </si>
  <si>
    <t>https://www.economics.utoronto.ca/index.php/index/person/person/faculty/5</t>
  </si>
  <si>
    <t>Ann P. Bartel</t>
  </si>
  <si>
    <t>https://www.nber.org/people/ann_bartel?page=1&amp;perPage=50</t>
  </si>
  <si>
    <t>https://www8.gsb.columbia.edu/cbs-directory/detail/apb2</t>
  </si>
  <si>
    <t>Paul Beaudry</t>
  </si>
  <si>
    <t>https://www.nber.org/people/paul_beaudry?page=1&amp;perPage=50</t>
  </si>
  <si>
    <t>https://www.bankofcanada.ca/profile/paul-beaudry/</t>
  </si>
  <si>
    <t>Eli Berman</t>
  </si>
  <si>
    <t>https://www.nber.org/people/eli_berman?page=1&amp;perPage=50</t>
  </si>
  <si>
    <t>https://econweb.ucsd.edu/~elib/</t>
  </si>
  <si>
    <t>Sandra E. Black</t>
  </si>
  <si>
    <t>https://www.nber.org/people/sandra_black?page=1&amp;perPage=50</t>
  </si>
  <si>
    <t>https://www.sandraeblack.com/</t>
  </si>
  <si>
    <t>David G. Blanchflower</t>
  </si>
  <si>
    <t>https://www.nber.org/people/david_blanchflower?page=1&amp;perPage=50</t>
  </si>
  <si>
    <t>https://sites.dartmouth.edu/blanchflower/</t>
  </si>
  <si>
    <t>Francine D. Blau</t>
  </si>
  <si>
    <t>https://www.nber.org/people/francine_blau?page=1&amp;perPage=50</t>
  </si>
  <si>
    <t>https://www.ilr.cornell.edu/people/francine-blau</t>
  </si>
  <si>
    <t>Cornell University: ILR</t>
  </si>
  <si>
    <t>Hoyt Bleakley</t>
  </si>
  <si>
    <t>https://www.nber.org/people/hoyt_bleakley?page=1&amp;perPage=50</t>
  </si>
  <si>
    <t>http://www-personal.umich.edu/~hoytb/</t>
  </si>
  <si>
    <t>David E. Bloom</t>
  </si>
  <si>
    <t>https://www.hsph.harvard.edu/david-bloom/</t>
  </si>
  <si>
    <t>https://www.nber.org/people/david_bloom?page=1&amp;perPage=50</t>
  </si>
  <si>
    <t>Harvard University: T.H. Chan</t>
  </si>
  <si>
    <t>George J. Borjas</t>
  </si>
  <si>
    <t>https://www.nber.org/people/george_borjas?page=1&amp;perPage=50</t>
  </si>
  <si>
    <t>https://scholar.harvard.edu/gborjas</t>
  </si>
  <si>
    <t>John Bound</t>
  </si>
  <si>
    <t>https://www.nber.org/people/john_bound?page=1&amp;perPage=50</t>
  </si>
  <si>
    <t>Charles C. Brown</t>
  </si>
  <si>
    <t>https://www.nber.org/people/charles_brown?page=1&amp;perPage=50</t>
  </si>
  <si>
    <t>https://www.psc.isr.umich.edu/people/profile/471/Charles_C_Brown.html</t>
  </si>
  <si>
    <t>Moshe Buchinsky</t>
  </si>
  <si>
    <t>https://www.nber.org/people/moshe_buchinsky?page=1&amp;perPage=50</t>
  </si>
  <si>
    <t>NO CV</t>
  </si>
  <si>
    <t>Kristin Butcher</t>
  </si>
  <si>
    <t>https://www.nber.org/people/kristin_butcher?page=1&amp;perPage=50</t>
  </si>
  <si>
    <t>https://www.wellesley.edu/economics/faculty/butcherk</t>
  </si>
  <si>
    <t>Wellesley College</t>
  </si>
  <si>
    <t>Peter Cappelli</t>
  </si>
  <si>
    <t>https://www.nber.org/people/peter_cappelli?page=1&amp;perPage=50</t>
  </si>
  <si>
    <t>https://mgmt.wharton.upenn.edu/profile/cappelli/</t>
  </si>
  <si>
    <t>David Card</t>
  </si>
  <si>
    <t>https://www.nber.org/people/david_card?page=1&amp;perPage=50</t>
  </si>
  <si>
    <t>https://davidcard.berkeley.edu/index.html</t>
  </si>
  <si>
    <t>Amitabh Chandra</t>
  </si>
  <si>
    <t>https://www.nber.org/people/amitabh_chandra?page=1&amp;perPage=50</t>
  </si>
  <si>
    <t>https://www.hbs.edu/faculty/Pages/profile.aspx?facId=868461</t>
  </si>
  <si>
    <t>Kerwin Kofi Charles</t>
  </si>
  <si>
    <t>https://www.nber.org/people/kerwin_charles?page=1&amp;perPage=50</t>
  </si>
  <si>
    <t>https://som.yale.edu/faculty/kerwin-k-charles</t>
  </si>
  <si>
    <t>Kenneth Chay</t>
  </si>
  <si>
    <t>https://www.nber.org/people/kenneth_chay?page=1&amp;perPage=50</t>
  </si>
  <si>
    <t>https://vivo.brown.edu/display/kchay</t>
  </si>
  <si>
    <t>Raj Chetty</t>
  </si>
  <si>
    <t>https://www.nber.org/people/raj_chetty?page=1&amp;perPage=50</t>
  </si>
  <si>
    <t>https://rajchetty.com/</t>
  </si>
  <si>
    <t>Patricia Cortes</t>
  </si>
  <si>
    <t>https://www.nber.org/people/patricia_cortes?page=1&amp;perPage=50</t>
  </si>
  <si>
    <t>https://sites.google.com/site/pcortesbu/</t>
  </si>
  <si>
    <t>Julie Berry Cullen</t>
  </si>
  <si>
    <t>https://www.nber.org/people/julie_cullen?page=1&amp;perPage=50</t>
  </si>
  <si>
    <t>https://econweb.ucsd.edu/~jbcullen/</t>
  </si>
  <si>
    <t>Zoe B. Cullen</t>
  </si>
  <si>
    <t>https://www.nber.org/people/zoe_cullen?page=1&amp;perPage=50</t>
  </si>
  <si>
    <t>https://www.hbs.edu/faculty/Pages/profile.aspx?facId=879471</t>
  </si>
  <si>
    <t>Janet Currie</t>
  </si>
  <si>
    <t>https://www.nber.org/people/janet_currie?page=1&amp;perPage=50</t>
  </si>
  <si>
    <t>https://scholar.princeton.edu/jcurrie</t>
  </si>
  <si>
    <t>Gordon Dahl</t>
  </si>
  <si>
    <t>https://www.nber.org/people/gordon_dahl?page=1&amp;perPage=50</t>
  </si>
  <si>
    <t>https://econweb.ucsd.edu/~gdahl/</t>
  </si>
  <si>
    <t>Steven J. Davis</t>
  </si>
  <si>
    <t>https://www.nber.org/people/steven_davis?page=1&amp;perPage=50</t>
  </si>
  <si>
    <t>https://stevenjdavis.com/</t>
  </si>
  <si>
    <t>Rajeev H. Dehejia</t>
  </si>
  <si>
    <t>https://www.nber.org/people/rajeev_dehejia?page=1&amp;perPage=50</t>
  </si>
  <si>
    <t>http://users.nber.org/~rdehejia/</t>
  </si>
  <si>
    <t>New York University: Wagner</t>
  </si>
  <si>
    <t>Stefano DellaVigna</t>
  </si>
  <si>
    <t>https://www.nber.org/people/stefano_dellavigna?page=1&amp;perPage=50</t>
  </si>
  <si>
    <t>https://eml.berkeley.edu/~sdellavi/index.html</t>
  </si>
  <si>
    <t>Ellora Derenoncourt</t>
  </si>
  <si>
    <t>https://www.nber.org/people/ellora_derenoncourt?page=1&amp;perPage=50</t>
  </si>
  <si>
    <t>https://www.elloraderenoncourt.com/</t>
  </si>
  <si>
    <t>Will S. Dobbie</t>
  </si>
  <si>
    <t>https://www.nber.org/people/will_dobbie?page=1&amp;perPage=50</t>
  </si>
  <si>
    <t>https://sites.google.com/site/willdobbie/</t>
  </si>
  <si>
    <t>Arindrajit Dube</t>
  </si>
  <si>
    <t>https://www.nber.org/people/arindrajit_dube?page=1&amp;perPage=50</t>
  </si>
  <si>
    <t>https://arindube.com/</t>
  </si>
  <si>
    <t>University of Massachusetts Amherst</t>
  </si>
  <si>
    <t>Ronald G. Ehrenberg</t>
  </si>
  <si>
    <t>https://www.nber.org/people/ronald_ehrenberg?page=1&amp;perPage=50</t>
  </si>
  <si>
    <t>https://www.ilr.cornell.edu/people/ronald-ehrenberg</t>
  </si>
  <si>
    <t>David T. Ellwood</t>
  </si>
  <si>
    <t>https://www.nber.org/people/david_ellwood?page=1&amp;perPage=50</t>
  </si>
  <si>
    <t>https://www.hks.harvard.edu/faculty/david-ellwood</t>
  </si>
  <si>
    <t>Erica M. Field</t>
  </si>
  <si>
    <t>https://www.nber.org/people/erica_field?page=1&amp;perPage=50</t>
  </si>
  <si>
    <t>https://sites.duke.edu/ericafield/</t>
  </si>
  <si>
    <t>Nicole Fortin</t>
  </si>
  <si>
    <t>University of British Columbia</t>
  </si>
  <si>
    <t>https://www.nber.org/people/nicole_fortin?page=1&amp;perPage=50</t>
  </si>
  <si>
    <t>https://sites.google.com/view/nicole-m-fortin</t>
  </si>
  <si>
    <t>Richard B. Freeman</t>
  </si>
  <si>
    <t>https://www.nber.org/people/richard_freeman?page=1&amp;perPage=50</t>
  </si>
  <si>
    <t>https://scholar.harvard.edu/freeman</t>
  </si>
  <si>
    <t>Chao Fu</t>
  </si>
  <si>
    <t>University of Wisconsin-Madison</t>
  </si>
  <si>
    <t>https://www.nber.org/people/chao_fu?page=1&amp;perPage=50</t>
  </si>
  <si>
    <t>https://www.ssc.wisc.edu/~cfu/</t>
  </si>
  <si>
    <t>Victor R. Fuchs</t>
  </si>
  <si>
    <t>https://www.nber.org/people/victor_fuchs?page=1&amp;perPage=50</t>
  </si>
  <si>
    <t>Stanford University: Health Policy</t>
  </si>
  <si>
    <t>https://healthpolicy.fsi.stanford.edu/people/Victor_R_Fuchs</t>
  </si>
  <si>
    <t>George-Levi Gayle</t>
  </si>
  <si>
    <t>https://www.nber.org/people/george_gayle?page=1&amp;perPage=50</t>
  </si>
  <si>
    <t>https://sites.wustl.edu/glgayle/</t>
  </si>
  <si>
    <t>Washington University in St Louis</t>
  </si>
  <si>
    <t>Robert S. Gibbons</t>
  </si>
  <si>
    <t>https://www.nber.org/people/robert_gibbons?page=1&amp;perPage=50</t>
  </si>
  <si>
    <t>http://web.mit.edu/rgibbons/www/</t>
  </si>
  <si>
    <t>Donna K. Ginther</t>
  </si>
  <si>
    <t>https://www.nber.org/people/donna_ginther?page=1&amp;perPage=50</t>
  </si>
  <si>
    <t>https://ipsr.ku.edu/dginther/</t>
  </si>
  <si>
    <t>University of Kansas</t>
  </si>
  <si>
    <t>Laura Giuliano</t>
  </si>
  <si>
    <t>https://www.nber.org/people/laura_giuliano?page=1&amp;perPage=50</t>
  </si>
  <si>
    <t>University of California, Santa Cruz</t>
  </si>
  <si>
    <t>https://lauragiuliano.weebly.com/</t>
  </si>
  <si>
    <t>Claudia Goldin</t>
  </si>
  <si>
    <t>https://www.nber.org/people/claudia_goldin?page=1&amp;perPage=50</t>
  </si>
  <si>
    <t>https://scholar.harvard.edu/goldin</t>
  </si>
  <si>
    <t>Bryan S. Graham</t>
  </si>
  <si>
    <t>https://www.nber.org/people/bryan_graham?page=1&amp;perPage=50</t>
  </si>
  <si>
    <t>http://bryangraham.github.io/econometrics/</t>
  </si>
  <si>
    <t>Wayne B. Gray</t>
  </si>
  <si>
    <t>Clark University</t>
  </si>
  <si>
    <t>https://www2.clarku.edu/faculty/facultybio.cfm?id=12</t>
  </si>
  <si>
    <t>https://www.nber.org/people/wayne_gray?page=1&amp;perPage=50</t>
  </si>
  <si>
    <t>Michael Greenstone</t>
  </si>
  <si>
    <t>https://www.nber.org/people/michael_greenstone?page=1&amp;perPage=50</t>
  </si>
  <si>
    <t>https://www.michaelgreenstone.com/</t>
  </si>
  <si>
    <t>Jesse M. Gregory</t>
  </si>
  <si>
    <t>https://www.nber.org/people/jesse_gregory?page=1&amp;perPage=50</t>
  </si>
  <si>
    <t>https://www.ssc.wisc.edu/~jmgregory/</t>
  </si>
  <si>
    <t>Jeffrey Grogger</t>
  </si>
  <si>
    <t>https://www.nber.org/people/jeffrey_grogger?page=1&amp;perPage=50</t>
  </si>
  <si>
    <t>University of Chicago: Harris</t>
  </si>
  <si>
    <t>https://harris.uchicago.edu/directory/jeffrey-grogger</t>
  </si>
  <si>
    <t>Hebrew University</t>
  </si>
  <si>
    <t>Reuben Gronau</t>
  </si>
  <si>
    <t>https://www.nber.org/people/reuben_gronau?page=1&amp;perPage=50</t>
  </si>
  <si>
    <t>Jonathan Gruber</t>
  </si>
  <si>
    <t>https://www.nber.org/people/jonathan_gruber?page=1&amp;perPage=50</t>
  </si>
  <si>
    <t>http://economics.mit.edu/faculty/gruberj/index.htm</t>
  </si>
  <si>
    <t>Jonathan Guryan</t>
  </si>
  <si>
    <t>https://www.nber.org/people/jonathan_guryan?page=1&amp;perPage=50</t>
  </si>
  <si>
    <t>https://www.ipr.northwestern.edu/who-we-are/faculty-experts/guryan.html</t>
  </si>
  <si>
    <t>https://www.nber.org/people/alan_gustman?page=1&amp;perPage=50</t>
  </si>
  <si>
    <t>Alan L. Gustman</t>
  </si>
  <si>
    <t>https://sites.dartmouth.edu/agustman/</t>
  </si>
  <si>
    <t>Daniel Haanwinckel</t>
  </si>
  <si>
    <t>https://www.nber.org/people/daniel_haanwinckel?page=1&amp;perPage=50</t>
  </si>
  <si>
    <t>https://sites.google.com/view/haanwinckel</t>
  </si>
  <si>
    <t>Kevin F. Hallock</t>
  </si>
  <si>
    <t>https://www.nber.org/people/kevin_hallock?page=1&amp;perPage=50</t>
  </si>
  <si>
    <t>https://president.richmond.edu/hallock/vitae.html</t>
  </si>
  <si>
    <t>University of Richmond</t>
  </si>
  <si>
    <t>Daniel S. Hamermesh</t>
  </si>
  <si>
    <t>https://www.nber.org/people/daniel_hamermesh?page=1&amp;perPage=50</t>
  </si>
  <si>
    <t>University of Texas at Austin</t>
  </si>
  <si>
    <t>https://liberalarts.utexas.edu/economics/faculty/hamermes</t>
  </si>
  <si>
    <t>Eric A. Hanushek</t>
  </si>
  <si>
    <t>https://www.nber.org/people/eric_hanushek?page=1&amp;perPage=50</t>
  </si>
  <si>
    <t>http://hanushek.stanford.edu/</t>
  </si>
  <si>
    <t>Stanford University: Hoover</t>
  </si>
  <si>
    <t>Jerry A. Hausman</t>
  </si>
  <si>
    <t>https://www.nber.org/people/jerry_hausman?page=1&amp;perPage=50</t>
  </si>
  <si>
    <t>http://economics.mit.edu/faculty/hausman/short</t>
  </si>
  <si>
    <t>James J. Heckman</t>
  </si>
  <si>
    <t>https://www.nber.org/people/james_heckman?page=1&amp;perPage=50</t>
  </si>
  <si>
    <t>https://cehd.uchicago.edu/?page_id=71</t>
  </si>
  <si>
    <t>Sara B. Heller</t>
  </si>
  <si>
    <t>https://www.nber.org/people/sara_heller?page=1&amp;perPage=50</t>
  </si>
  <si>
    <t>https://sites.google.com/view/sara-heller/</t>
  </si>
  <si>
    <t>Mitchell Hoffman</t>
  </si>
  <si>
    <t>https://www.nber.org/people/mitchell_hoffman?page=1&amp;perPage=50</t>
  </si>
  <si>
    <t>https://sites.google.com/site/mhoffman2</t>
  </si>
  <si>
    <t>John J. Horton</t>
  </si>
  <si>
    <t>https://www.nber.org/people/john_horton?page=1&amp;perPage=50</t>
  </si>
  <si>
    <t>http://john-joseph-horton.com/</t>
  </si>
  <si>
    <t>Caroline M. Hoxby</t>
  </si>
  <si>
    <t>https://www.nber.org/people/caroline_hoxby?page=1&amp;perPage=50</t>
  </si>
  <si>
    <t>http://web.stanford.edu/~choxby/</t>
  </si>
  <si>
    <t>Hilary W. Hoynes</t>
  </si>
  <si>
    <t>https://www.nber.org/people/hilary_hoynes?page=1&amp;perPage=50</t>
  </si>
  <si>
    <t>University of California, Berkeley: Goldman</t>
  </si>
  <si>
    <t>Peter Hull</t>
  </si>
  <si>
    <t>https://www.nber.org/people/peter_hull?page=1&amp;perPage=50</t>
  </si>
  <si>
    <t>https://about.peterhull.net/home</t>
  </si>
  <si>
    <t>John Eric Humphries</t>
  </si>
  <si>
    <t>https://johnerichumphries.com/</t>
  </si>
  <si>
    <t>https://www.nber.org/people/john_eric_humphries?page=1&amp;perPage=50</t>
  </si>
  <si>
    <t>Jennifer Hunt</t>
  </si>
  <si>
    <t>https://www.nber.org/people/jennifer_hunt?page=1&amp;perPage=50</t>
  </si>
  <si>
    <t>http://www.jenniferhunt.org/</t>
  </si>
  <si>
    <t>Alex Imas</t>
  </si>
  <si>
    <t>https://www.nber.org/people/alex_imas?page=1&amp;perPage=50</t>
  </si>
  <si>
    <t>http://www.aleximas.com/</t>
  </si>
  <si>
    <t>Guido Imbens</t>
  </si>
  <si>
    <t>https://www.nber.org/people/guido_imbens?page=1&amp;perPage=50</t>
  </si>
  <si>
    <t>https://www.gsb.stanford.edu/faculty-research/faculty/guido-w-imbens</t>
  </si>
  <si>
    <t>https://www.nber.org/people/kirabo_jackson?page=1&amp;perPage=50</t>
  </si>
  <si>
    <t>C. Kirabo Jackson</t>
  </si>
  <si>
    <t>https://www.ipr.northwestern.edu/who-we-are/faculty-experts/jackson.html</t>
  </si>
  <si>
    <t>Simon Jager</t>
  </si>
  <si>
    <t>https://www.nber.org/people/simon_jaeger?page=1&amp;perPage=50</t>
  </si>
  <si>
    <t>http://economics.mit.edu/faculty/sjaeger</t>
  </si>
  <si>
    <t>Rucker Johnson</t>
  </si>
  <si>
    <t>https://www.nber.org/people/rucker_johnson?page=1&amp;perPage=50</t>
  </si>
  <si>
    <t>https://gsppi.berkeley.edu/~ruckerj/</t>
  </si>
  <si>
    <t>Chinhui Juhn</t>
  </si>
  <si>
    <t>University of Houston</t>
  </si>
  <si>
    <t>https://www.nber.org/people/chinhui_juhn?page=1&amp;perPage=50</t>
  </si>
  <si>
    <t>https://uh.edu/~cjuhn/</t>
  </si>
  <si>
    <t>Lisa B. Kahn</t>
  </si>
  <si>
    <t>https://www.nber.org/people/lisa_kahn?page=1&amp;perPage=50</t>
  </si>
  <si>
    <t>University of Rochester</t>
  </si>
  <si>
    <t>https://sites.google.com/site/lbkahn</t>
  </si>
  <si>
    <t>Thomas J. Kane</t>
  </si>
  <si>
    <t>https://www.gse.harvard.edu/faculty/thomas-kane</t>
  </si>
  <si>
    <t>Harvard University: GSE</t>
  </si>
  <si>
    <t>https://www.nber.org/people/thomas_kane?page=1&amp;perPage=50</t>
  </si>
  <si>
    <t>Lawrence F. Katz</t>
  </si>
  <si>
    <t>https://www.nber.org/people/lawrence_katz?page=1&amp;perPage=50</t>
  </si>
  <si>
    <t>https://scholar.harvard.edu/lkatz</t>
  </si>
  <si>
    <t>Supreet Kaur</t>
  </si>
  <si>
    <t>https://www.nber.org/people/supreet_kaur?page=1&amp;perPage=50</t>
  </si>
  <si>
    <t>https://www.supreetkaur.com/</t>
  </si>
  <si>
    <t>Melissa Schettini Kearney</t>
  </si>
  <si>
    <t>https://www.nber.org/people/melissa_kearney?page=1&amp;perPage=50</t>
  </si>
  <si>
    <t>http://econweb.umd.edu/~kearney/melissa_website/index.html</t>
  </si>
  <si>
    <t>Morris M. Kleiner</t>
  </si>
  <si>
    <t>https://www.nber.org/people/morris_kleiner?page=1&amp;perPage=50</t>
  </si>
  <si>
    <t>https://www.hhh.umn.edu/directory/morris-kleiner</t>
  </si>
  <si>
    <t>Patrick M. Kline</t>
  </si>
  <si>
    <t>https://www.nber.org/people/patrick_kline?page=1&amp;perPage=50</t>
  </si>
  <si>
    <t>https://eml.berkeley.edu//~pkline/</t>
  </si>
  <si>
    <t>Jeffrey R. Kling</t>
  </si>
  <si>
    <t>https://www.nber.org/people/jeffrey_kling?page=1&amp;perPage=50</t>
  </si>
  <si>
    <t>Congressional Budget Office (Formerly Princeton)</t>
  </si>
  <si>
    <t>Andreas R. Kostol</t>
  </si>
  <si>
    <t>Arizona State University</t>
  </si>
  <si>
    <t>https://www.nber.org/people/andreas_kostol?page=1&amp;perPage=50</t>
  </si>
  <si>
    <t>https://sites.google.com/site/andreaskostol/</t>
  </si>
  <si>
    <t>Douglas L. Kruse</t>
  </si>
  <si>
    <t>https://www.nber.org/people/douglas_kruse?page=1&amp;perPage=50</t>
  </si>
  <si>
    <t>https://smlr.rutgers.edu/faculty-staff/douglas-l-kruse</t>
  </si>
  <si>
    <t>Peter J. Kuhn</t>
  </si>
  <si>
    <t>https://www.nber.org/people/peter_kuhn?page=1&amp;perPage=50</t>
  </si>
  <si>
    <t>University of California, Santa Barbara</t>
  </si>
  <si>
    <t>https://sites.google.com/view/peter-kuhn/home</t>
  </si>
  <si>
    <t>Ilyana Kuziemko</t>
  </si>
  <si>
    <t>https://www.nber.org/people/ilyana_kuziemko?page=1&amp;perPage=50</t>
  </si>
  <si>
    <t>https://scholar.princeton.edu/kuziemko#</t>
  </si>
  <si>
    <t>Thibaut Lamadon</t>
  </si>
  <si>
    <t>https://www.nber.org/people/thibaut_lamadon?page=1&amp;perPage=50</t>
  </si>
  <si>
    <t>https://lamadon.com/</t>
  </si>
  <si>
    <t>Kevin Lang</t>
  </si>
  <si>
    <t>https://www.nber.org/people/kevin_lang?page=1&amp;perPage=50</t>
  </si>
  <si>
    <t>https://sites.bu.edu/kevinlang/</t>
  </si>
  <si>
    <t>Fabian Lange</t>
  </si>
  <si>
    <t>https://www.nber.org/people/fabian_lange?page=1&amp;perPage=50</t>
  </si>
  <si>
    <t>McGill University</t>
  </si>
  <si>
    <t>http://www.fabianlange.ca/</t>
  </si>
  <si>
    <t>Victor Lavy</t>
  </si>
  <si>
    <t>University of Warwick</t>
  </si>
  <si>
    <t>https://warwick.ac.uk/fac/soc/economics/staff/vlavy</t>
  </si>
  <si>
    <t>https://www.nber.org/people/victor_lavy?page=1&amp;perPage=50</t>
  </si>
  <si>
    <t>David S. Lee</t>
  </si>
  <si>
    <t>https://www.nber.org/people/david_lee?page=1&amp;perPage=50</t>
  </si>
  <si>
    <t>https://www.princeton.edu/~davidlee/</t>
  </si>
  <si>
    <t>Lars Lefgren</t>
  </si>
  <si>
    <t>Brigham Young University</t>
  </si>
  <si>
    <t>https://www.nber.org/people/lars_lefgren?page=1&amp;perPage=50</t>
  </si>
  <si>
    <t>https://economics.byu.edu/directory/lars-j-lefgren</t>
  </si>
  <si>
    <t>Thomas Lemieux</t>
  </si>
  <si>
    <t>https://www.nber.org/people/thomas_lemieux?page=1&amp;perPage=50</t>
  </si>
  <si>
    <t>https://economics.ubc.ca/faculty-and-staff/thomas-lemieux/</t>
  </si>
  <si>
    <t>Phillip B. Levine</t>
  </si>
  <si>
    <t>https://www.nber.org/people/phillip_levine?page=1&amp;perPage=50</t>
  </si>
  <si>
    <t>https://www.wellesley.edu/economics/faculty/levinep</t>
  </si>
  <si>
    <t>Ethan G. Lewis</t>
  </si>
  <si>
    <t>https://www.nber.org/people/ethan_lewis?page=1&amp;perPage=50</t>
  </si>
  <si>
    <t>http://ethang.host.dartmouth.edu/index.html</t>
  </si>
  <si>
    <t>Lance Lochner</t>
  </si>
  <si>
    <t>Western University</t>
  </si>
  <si>
    <t>https://economics.uwo.ca/people/faculty/lochner.html</t>
  </si>
  <si>
    <t>https://www.nber.org/people/lance_lochner?page=1&amp;perPage=50</t>
  </si>
  <si>
    <t>Corinne Low</t>
  </si>
  <si>
    <t>https://www.nber.org/people/corinne_low?page=1&amp;perPage=50</t>
  </si>
  <si>
    <t>https://corinnelow.github.io/</t>
  </si>
  <si>
    <t>Lisa M. Lynch</t>
  </si>
  <si>
    <t>https://www.nber.org/people/lisa_lynch?page=1&amp;perPage=50</t>
  </si>
  <si>
    <t>Brandeis University</t>
  </si>
  <si>
    <t>https://heller.brandeis.edu/facguide/person.html?emplid=c68be5f10489adb925c37f876bcdbd52b969987b</t>
  </si>
  <si>
    <t>Alexandre Mas</t>
  </si>
  <si>
    <t>https://www.nber.org/people/alexandre_mas?page=1&amp;perPage=50</t>
  </si>
  <si>
    <t>https://sites.google.com/view/alex-mas/home</t>
  </si>
  <si>
    <t>Hugh Macartney</t>
  </si>
  <si>
    <t>https://hughmacartney.com/</t>
  </si>
  <si>
    <t>https://www.nber.org/people/hugh_macartney?page=1&amp;perPage=50</t>
  </si>
  <si>
    <t>Brigitte C. Madrian</t>
  </si>
  <si>
    <t>https://www.nber.org/people/brigitte_madrian?page=1&amp;perPage=50</t>
  </si>
  <si>
    <t>https://marriott.byu.edu/directory/details?id=63227</t>
  </si>
  <si>
    <t>Brigham Young University: Mariott</t>
  </si>
  <si>
    <t>Nicole Maestas</t>
  </si>
  <si>
    <t>https://www.nber.org/people/nicole_maestas?page=1&amp;perPage=50</t>
  </si>
  <si>
    <t>https://hcp.hms.harvard.edu/people/nicole-maestas</t>
  </si>
  <si>
    <t>Harvard University: Medical</t>
  </si>
  <si>
    <t>Robert A. Margo</t>
  </si>
  <si>
    <t>https://www.nber.org/people/robert_margo?page=1&amp;perPage=50</t>
  </si>
  <si>
    <t>https://www.bu.edu/econ/margora/</t>
  </si>
  <si>
    <t>Ioana Marinescu</t>
  </si>
  <si>
    <t>https://www.nber.org/people/ioana_marinescu?page=1&amp;perPage=50</t>
  </si>
  <si>
    <t>http://www.marinescu.eu/</t>
  </si>
  <si>
    <t>University of Pennsylvania: Social Policy and Practice</t>
  </si>
  <si>
    <t>Gerald R. Marschke</t>
  </si>
  <si>
    <t>https://www.nber.org/people/gerald_marschke?page=1&amp;perPage=50</t>
  </si>
  <si>
    <t>State University of New York at Albany</t>
  </si>
  <si>
    <t>https://www.albany.edu/economics/faculty/gerald-r-marschke</t>
  </si>
  <si>
    <t>Arnaud Maurel</t>
  </si>
  <si>
    <t>https://www.nber.org/people/arnaud_maurel?page=1&amp;perPage=50</t>
  </si>
  <si>
    <t>https://www.amaurel.net/</t>
  </si>
  <si>
    <t>Justin McCrary</t>
  </si>
  <si>
    <t>https://www.nber.org/people/justin_mccrary?page=1&amp;perPage=50</t>
  </si>
  <si>
    <t>https://www.law.columbia.edu/faculty/justin-mccrary</t>
  </si>
  <si>
    <t>Costas Meghir</t>
  </si>
  <si>
    <t>https://www.nber.org/people/costas_meghir?page=1&amp;perPage=50</t>
  </si>
  <si>
    <t>https://sites.google.com/yale.edu/costasmeghir/home</t>
  </si>
  <si>
    <t>Bruce D. Meyer</t>
  </si>
  <si>
    <t>https://voices.uchicago.edu/brucemeyer/</t>
  </si>
  <si>
    <t>https://www.nber.org/people/bruce_meyer?page=1&amp;perPage=50</t>
  </si>
  <si>
    <t>Conrad Miller</t>
  </si>
  <si>
    <t>https://www.nber.org/people/conrad_miller?page=1&amp;perPage=50</t>
  </si>
  <si>
    <t>https://sites.google.com/site/conradcmiller/</t>
  </si>
  <si>
    <t>Olivia S. Mitchell</t>
  </si>
  <si>
    <t>https://www.nber.org/people/olivia_mitchell?page=1&amp;perPage=50</t>
  </si>
  <si>
    <t>https://bepp.wharton.upenn.edu/profile/mitchelo/</t>
  </si>
  <si>
    <t>Magne Mogstad</t>
  </si>
  <si>
    <t>https://sites.google.com/site/magnemogstad/</t>
  </si>
  <si>
    <t>https://www.nber.org/people/magne_mogstad?page=1&amp;perPage=50</t>
  </si>
  <si>
    <t>Edward B. Montgomery</t>
  </si>
  <si>
    <t>https://www.nber.org/people/edward_montgomery?page=1&amp;perPage=50</t>
  </si>
  <si>
    <t>Western Michigan University</t>
  </si>
  <si>
    <t>https://wmich.edu/president/directory/montgomery</t>
  </si>
  <si>
    <t>Enrico Moretti</t>
  </si>
  <si>
    <t>https://www.nber.org/people/enrico_moretti?page=1&amp;perPage=50</t>
  </si>
  <si>
    <t>https://eml.berkeley.edu//~moretti/</t>
  </si>
  <si>
    <t>Jack Mountjoy</t>
  </si>
  <si>
    <t>https://www.nber.org/people/john_mountjoy?page=1&amp;perPage=50</t>
  </si>
  <si>
    <t>https://sites.google.com/site/jackmountjoyeconomics/</t>
  </si>
  <si>
    <t>Ismael Mourifie</t>
  </si>
  <si>
    <t>https://www.nber.org/people/ismael_mourifie?page=1&amp;perPage=50</t>
  </si>
  <si>
    <t>https://sites.google.com/site/ismaelymourifie/</t>
  </si>
  <si>
    <t>Andreas I. Mueller</t>
  </si>
  <si>
    <t>https://www.nber.org/people/andreas_mueller?page=1&amp;perPage=50</t>
  </si>
  <si>
    <t>https://sites.google.com/view/andreasimueller/</t>
  </si>
  <si>
    <t>Richard Murnane</t>
  </si>
  <si>
    <t>https://www.nber.org/people/richard_murnane?page=1&amp;perPage=50</t>
  </si>
  <si>
    <t>https://www.gse.harvard.edu/faculty/richard-murnane</t>
  </si>
  <si>
    <t>Kevin M. Murphy</t>
  </si>
  <si>
    <t>https://www.nber.org/people/kevin_murphy?page=1&amp;perPage=50</t>
  </si>
  <si>
    <t>https://www.chicagobooth.edu/faculty/directory/m/kevin-m-murphy</t>
  </si>
  <si>
    <t>Suresh Naidu</t>
  </si>
  <si>
    <t>https://www.nber.org/people/suresh_naidu?page=1&amp;perPage=50</t>
  </si>
  <si>
    <t>https://www.sipa.columbia.edu/faculty-research/faculty-directory/suresh-naidu</t>
  </si>
  <si>
    <t>Derek Neal</t>
  </si>
  <si>
    <t>https://www.nber.org/people/derek_neal?page=1&amp;perPage=50</t>
  </si>
  <si>
    <t>https://www.derekneal.economics.uchicago.edu/</t>
  </si>
  <si>
    <t>NBER link broken, using link from Uchicago instead</t>
  </si>
  <si>
    <t>David Neumark</t>
  </si>
  <si>
    <t>University of California, Irvine</t>
  </si>
  <si>
    <t>https://www.nber.org/people/david_neumark?page=1&amp;perPage=50</t>
  </si>
  <si>
    <t>https://www.socsci.uci.edu/~dneumark/</t>
  </si>
  <si>
    <t>Whitney Newey</t>
  </si>
  <si>
    <t>https://www.nber.org/people/whitney_newey?page=1&amp;perPage=50</t>
  </si>
  <si>
    <t>https://economics.mit.edu/faculty/wnewey</t>
  </si>
  <si>
    <t>Muriel Niederle</t>
  </si>
  <si>
    <t>https://www.nber.org/people/muriel_niederle?page=1&amp;perPage=50</t>
  </si>
  <si>
    <t>https://web.stanford.edu/~niederle/</t>
  </si>
  <si>
    <t>Matthew J. Notowidigdo</t>
  </si>
  <si>
    <t>https://www.nber.org/people/matthew_notowidigdo?page=1&amp;perPage=50</t>
  </si>
  <si>
    <t>http://users.nber.org/~notom/</t>
  </si>
  <si>
    <t>Claudia Olivetti</t>
  </si>
  <si>
    <t>https://www.nber.org/people/claudia_olivetti?page=1&amp;perPage=50</t>
  </si>
  <si>
    <t>http://www.claudiaolivetti.website/</t>
  </si>
  <si>
    <t>Philip Oreopoulos</t>
  </si>
  <si>
    <t>https://www.nber.org/people/philip_oreopoulos?page=1&amp;perPage=50</t>
  </si>
  <si>
    <t>https://oreopoulos.faculty.economics.utoronto.ca/</t>
  </si>
  <si>
    <t>Emily Oster</t>
  </si>
  <si>
    <t>https://www.nber.org/people/emily_oster?page=1&amp;perPage=50</t>
  </si>
  <si>
    <t>https://emilyoster.net/</t>
  </si>
  <si>
    <t>https://gsb-faculty.stanford.edu/paul-oyer/</t>
  </si>
  <si>
    <t>Amanda Pallais</t>
  </si>
  <si>
    <t>https://www.nber.org/people/amanda_pallais?page=1&amp;perPage=50</t>
  </si>
  <si>
    <t>https://scholar.harvard.edu/pallais/home</t>
  </si>
  <si>
    <t>M. Daniele Paserman</t>
  </si>
  <si>
    <t>https://www.nber.org/people/daniele_paserman?page=1&amp;perPage=50</t>
  </si>
  <si>
    <t>https://people.bu.edu/paserman/</t>
  </si>
  <si>
    <t>Jorn-Steffen Pischke</t>
  </si>
  <si>
    <t>London School of Economics</t>
  </si>
  <si>
    <t>https://www.nber.org/people/jorn-steffen_pischke?page=1&amp;perPage=50</t>
  </si>
  <si>
    <t>https://personal.lse.ac.uk/pischke/</t>
  </si>
  <si>
    <t>Luigi Pistaferri</t>
  </si>
  <si>
    <t>https://www.nber.org/people/luigi_pistaferri?page=1&amp;perPage=50</t>
  </si>
  <si>
    <t>https://sites.google.com/view/pistaferri/home?authuser=0</t>
  </si>
  <si>
    <t>Robert A. Pollak</t>
  </si>
  <si>
    <t>https://www.nber.org/people/robert_pollak?page=1&amp;perPage=50</t>
  </si>
  <si>
    <t>http://apps.olin.wustl.edu/faculty/pollak/?</t>
  </si>
  <si>
    <t>Devin G. Pope</t>
  </si>
  <si>
    <t>https://www.nber.org/people/devin_pope?page=1&amp;perPage=50</t>
  </si>
  <si>
    <t>http://devingpope.com/</t>
  </si>
  <si>
    <t>Joseph Price</t>
  </si>
  <si>
    <t>https://www.nber.org/people/joseph_price?page=1&amp;perPage=50</t>
  </si>
  <si>
    <t>https://economics.byu.edu/directory/joseph-p-price</t>
  </si>
  <si>
    <t>Steven Raphael</t>
  </si>
  <si>
    <t>https://www.nber.org/people/steven_raphael?page=1&amp;perPage=50</t>
  </si>
  <si>
    <t>https://gspp.berkeley.edu/faculty-and-impact/faculty/steven-raphael</t>
  </si>
  <si>
    <t>James B. Rebitzer</t>
  </si>
  <si>
    <t>https://www.nber.org/people/james_rebitzer?page=1&amp;perPage=50</t>
  </si>
  <si>
    <t>https://sites.google.com/site/jimrebitzer/</t>
  </si>
  <si>
    <t>Boston University: Questrom</t>
  </si>
  <si>
    <t>John Van Reenen</t>
  </si>
  <si>
    <t>https://www.nber.org/people/john_vanreenen?page=1&amp;perPage=50</t>
  </si>
  <si>
    <t>https://www.lse.ac.uk/economics/people/faculty/john-van-reenen</t>
  </si>
  <si>
    <t>Pascual Restrepo</t>
  </si>
  <si>
    <t>https://www.nber.org/people/pascual_restrepo?page=1&amp;perPage=50</t>
  </si>
  <si>
    <t>http://pascual.scripts.mit.edu/</t>
  </si>
  <si>
    <t>Evan K. Rose</t>
  </si>
  <si>
    <t>https://www.nber.org/people/evan_rose?page=1&amp;perPage=50</t>
  </si>
  <si>
    <t>https://ekrose.github.io/</t>
  </si>
  <si>
    <t>Alvin E. Roth</t>
  </si>
  <si>
    <t>https://www.nber.org/people/alvin_roth?page=1&amp;perPage=50</t>
  </si>
  <si>
    <t>https://web.stanford.edu/~alroth/</t>
  </si>
  <si>
    <t>Jesse Rothstein</t>
  </si>
  <si>
    <t>https://www.nber.org/people/jesse_rothstein?page=1&amp;perPage=50</t>
  </si>
  <si>
    <t>https://eml.berkeley.edu/~jrothst/</t>
  </si>
  <si>
    <t>Raffaella Sadun</t>
  </si>
  <si>
    <t>https://www.nber.org/people/raffaella_sadun?page=1&amp;perPage=50</t>
  </si>
  <si>
    <t>https://www.hbs.edu/faculty/Pages/profile.aspx?facId=541712</t>
  </si>
  <si>
    <t>Raffaele Saggio</t>
  </si>
  <si>
    <t>https://www.nber.org/people/raffaele_saggio?page=1&amp;perPage=50</t>
  </si>
  <si>
    <t>https://sites.google.com/site/raffaelesaggio/</t>
  </si>
  <si>
    <t>Heather Sarsons</t>
  </si>
  <si>
    <t>https://www.nber.org/people/heather_sarsons?page=1&amp;perPage=50</t>
  </si>
  <si>
    <t>https://sites.google.com/view/sarsons/</t>
  </si>
  <si>
    <t>Johannes F. Schmieder</t>
  </si>
  <si>
    <t>https://www.nber.org/people/johannes_schmieder?page=1&amp;perPage=50</t>
  </si>
  <si>
    <t>https://sites.google.com/site/johannesschmieder/</t>
  </si>
  <si>
    <t>Benjamin Schoefer</t>
  </si>
  <si>
    <t>https://www.nber.org/people/benjamin_schoefer?page=1&amp;perPage=50</t>
  </si>
  <si>
    <t>https://eml.berkeley.edu/~schoefer/</t>
  </si>
  <si>
    <t>Bradley Setzler</t>
  </si>
  <si>
    <t>Pennsylvania State University</t>
  </si>
  <si>
    <t>https://www.bradleysetzler.com/</t>
  </si>
  <si>
    <t>https://www.nber.org/people/bradley_setzler?page=1&amp;perPage=50</t>
  </si>
  <si>
    <t>Kathryn L. Shaw</t>
  </si>
  <si>
    <t>https://www.nber.org/people/kathryn_shaw?page=1&amp;perPage=50</t>
  </si>
  <si>
    <t>https://www.gsb.stanford.edu/faculty-research/faculty/kathryn-shaw</t>
  </si>
  <si>
    <t>Jeffrey A. Smith</t>
  </si>
  <si>
    <t>https://www.nber.org/people/jeffrey_smith?page=1&amp;perPage=50</t>
  </si>
  <si>
    <t>Gary Solon</t>
  </si>
  <si>
    <t>https://www.nber.org/people/gary_solon?page=1&amp;perPage=50</t>
  </si>
  <si>
    <t>https://lsa.umich.edu/econ/people/emeriti/gsolon.html</t>
  </si>
  <si>
    <t>Isaac Sorkin</t>
  </si>
  <si>
    <t>https://www.nber.org/people/isaac_sorkin?page=1&amp;perPage=50</t>
  </si>
  <si>
    <t>https://sites.google.com/site/isaacsorkin/home</t>
  </si>
  <si>
    <t>Christopher T. Stanton</t>
  </si>
  <si>
    <t>https://www.nber.org/people/christopher_stanton?page=1&amp;perPage=50</t>
  </si>
  <si>
    <t>https://www.hbs.edu/faculty/Pages/profile.aspx?facId=602452</t>
  </si>
  <si>
    <t>Melvin Stephens</t>
  </si>
  <si>
    <t>https://www.nber.org/people/melvin_stephens?page=1&amp;perPage=50</t>
  </si>
  <si>
    <t>https://sites.lsa.umich.edu/mstep/</t>
  </si>
  <si>
    <t>Ann Huff Stevens</t>
  </si>
  <si>
    <t>https://www.nber.org/people/ann_stevens?page=1&amp;perPage=50</t>
  </si>
  <si>
    <t>https://liberalarts.utexas.edu/economics/faculty/aah467</t>
  </si>
  <si>
    <t>https://www.nber.org/people/christopher_taber?page=1&amp;perPage=50</t>
  </si>
  <si>
    <t>Christopher R. Taber</t>
  </si>
  <si>
    <t>https://www.ssc.wisc.edu/~ctaber/</t>
  </si>
  <si>
    <t>Lowell Taylor</t>
  </si>
  <si>
    <t>https://www.nber.org/people/lowell_taylor?page=1&amp;perPage=50</t>
  </si>
  <si>
    <t>https://www.heinz.cmu.edu/faculty-research/profiles/taylor-lowell/</t>
  </si>
  <si>
    <t>Carnegie Mellon University: Heinz</t>
  </si>
  <si>
    <t>Petra E. Todd</t>
  </si>
  <si>
    <t>https://www.nber.org/people/petra_todd?page=1&amp;perPage=50</t>
  </si>
  <si>
    <t>http://athena.sas.upenn.edu/petra/</t>
  </si>
  <si>
    <t>Robert H. Topel</t>
  </si>
  <si>
    <t>https://www.nber.org/people/robert_topel?page=1&amp;perPage=50</t>
  </si>
  <si>
    <t>https://www.chicagobooth.edu/faculty/directory/t/robert-h-topel</t>
  </si>
  <si>
    <t>Stephen J. Trejo</t>
  </si>
  <si>
    <t>https://www.nber.org/people/stephen_trejo?page=1&amp;perPage=50</t>
  </si>
  <si>
    <t>https://liberalarts.utexas.edu/economics/faculty/trejosj</t>
  </si>
  <si>
    <t>Sarah Turner</t>
  </si>
  <si>
    <t>https://www.nber.org/people/sarah_turner?page=1&amp;perPage=50</t>
  </si>
  <si>
    <t>https://economics.virginia.edu/people/set5h</t>
  </si>
  <si>
    <t>https://www.nber.org/people/steven_venti?page=1&amp;perPage=50</t>
  </si>
  <si>
    <t>Steven F. Venti</t>
  </si>
  <si>
    <t>https://economics.dartmouth.edu/people/steven-f-venti</t>
  </si>
  <si>
    <t>Alessandra Voena</t>
  </si>
  <si>
    <t>https://www.nber.org/people/alessandra_voena?page=1&amp;perPage=50</t>
  </si>
  <si>
    <t>https://avoena.people.stanford.edu/</t>
  </si>
  <si>
    <t>Till M. von Wachter</t>
  </si>
  <si>
    <t>https://www.nber.org/people/till_vonwachter?page=1&amp;perPage=50</t>
  </si>
  <si>
    <t>http://www.econ.ucla.edu/tvwachter/</t>
  </si>
  <si>
    <t>Christopher R. Walters</t>
  </si>
  <si>
    <t>https://www.nber.org/people/christopher_walters?page=1&amp;perPage=50</t>
  </si>
  <si>
    <t>https://eml.berkeley.edu/~crwalters/</t>
  </si>
  <si>
    <t>Bruce A. Weinberg</t>
  </si>
  <si>
    <t>https://www.nber.org/people/bruce_weinberg?page=1&amp;perPage=50</t>
  </si>
  <si>
    <t>https://economics.osu.edu/people/weinberg.27</t>
  </si>
  <si>
    <t>Ohio State University</t>
  </si>
  <si>
    <t>Robert J. Willis</t>
  </si>
  <si>
    <t>https://www.nber.org/people/robert_willis?page=1&amp;perPage=50</t>
  </si>
  <si>
    <t>https://lsa.umich.edu/econ/people/emeriti/rjwillis.html</t>
  </si>
  <si>
    <t>David A. Wise</t>
  </si>
  <si>
    <t>https://www.nber.org/people/david_wise?page=1&amp;perPage=50</t>
  </si>
  <si>
    <t>https://www.hks.harvard.edu/faculty/david-wise</t>
  </si>
  <si>
    <t>https://fordschool.umich.edu/faculty/justin-wolfers</t>
  </si>
  <si>
    <t>https://www.nber.org/people/basit_zafar?page=1&amp;perPage=50</t>
  </si>
  <si>
    <t>Basit Zafar</t>
  </si>
  <si>
    <t>https://sites.google.com/site/basitakzafar/</t>
  </si>
  <si>
    <t>Seth D. Zimmerman</t>
  </si>
  <si>
    <t>https://www.nber.org/people/seth_zimmerman?page=1&amp;perPage=50</t>
  </si>
  <si>
    <t>https://sites.google.com/site/sethdavidzimmerman/</t>
  </si>
  <si>
    <t>Bank of Canada (Formerly University of British Columbia)</t>
  </si>
  <si>
    <t>scopus_id</t>
  </si>
  <si>
    <t>editor_positions</t>
  </si>
  <si>
    <t xml:space="preserve">NBER_disclosure </t>
  </si>
  <si>
    <t>University_Disclosure</t>
  </si>
  <si>
    <t>CV_consulting</t>
  </si>
  <si>
    <t>vega</t>
  </si>
  <si>
    <t>https://www.hilaryhoynes.com/about</t>
  </si>
  <si>
    <t>CV found at https://web.stanford.edu/group/scspi/media/affiliates/cv/lynch_lisaCV.pdf</t>
  </si>
  <si>
    <t>https://sites.google.com/site/econjeffsmith/home</t>
  </si>
  <si>
    <t>Associate editor|American Economic Review: Insights;Associate editor|Journal of Causal Inference;Co-editor|Review of Economics and Statistics|2007|2011;Former Associate editor|Econometrica;Former Associate editor|Review of Economics and Statistics;Former Associate editor|Journal of Business and Economic Statistics;Former Associate editor|Investigaciones Economicas;Former Associate editor|Moneda y Credito;Former Associate editor|Spanish Economic Review;Advisory board|Review of Economics and Statistics</t>
  </si>
  <si>
    <t>CV discloses position as academic research consultant for Amazon. CV does not record start and end dates for editorial positions</t>
  </si>
  <si>
    <t>Building Owners and Managers Association of Chicago</t>
  </si>
  <si>
    <t>10.3386/w12678</t>
  </si>
  <si>
    <t>"Financial support for this research was generously provided through NSF grant 0820361"|10.3386/w17442;"Financial support for this article was generously provided through NSF grant SES-0617810 ("The Economic Impact of Terrorism: Lessons from the Real Estate Office Markets of New York and Chicago"). We are also grateful to the Building Owners and Managers Association of Chicago (BOMA/Chicago) for access to the CoStar Group data"|10.3386/w12678;"Financial support for this research was generously provided through NSF grants SES-0350645 (Abadie) and SES-0136789 and SES-0452590 (Imbens)"|10.3386/t0325;"Financial support for this research was generously provided through NSF grant SES-0350645"|10.3386/w10859;"Financial support for this research was generously provided through NSF grants SBR9818644 and SES 0136789 (Imbens)"|10.3386/t0283;"Financial support from the Bank of Spain is gratefully acknowledged"|10.3386/t0260;"Abadie acknowledges financial support from the Bank of Spain"|10.3386/t0229</t>
  </si>
  <si>
    <t>Standard and Poors;unnamed compensation consulting company</t>
  </si>
  <si>
    <t>10.3386/w3148;10.3386/w3149</t>
  </si>
  <si>
    <t>"The authors have no financial or organizational conflicts of interest on this work"|10.3386/w29737;"Abowd acknowledges direct support from NSF Grants SES-0339191, CNS-0627680, SES-0922005, TC-1012593, and SES-1131848"|10.3386/w23224;"This research uses data from the Census Bureau's Longitudinal Employer Household Dynamics Program, which was partially supported by the following National Science Foundation Grants SES-9978093, SES-0339191 and ITR-0427889; National Institute on Aging Grant AG018854; and grants from the Alfred P. Sloan Foundation. Abowd also acknowledges direct support from NSF Grants SES-0339191, CNS-0627680, SES-0922005, TC-1012593, and SES-1131848"|10.3386/w20472;"This research uses data from the Census Bureau's Longitudinal Employer Household Dynamics Program, which was partially supported by the following National Science Foundation Grants SES-9978093, SES-0339191 and ITR-0427889; National Institute on Aging Grant AG018854; and grants from the Alfred P. Sloan Foundation. Abowd also acknowledges direct support from NSF Grants SES-0339191, CNS-0627680, SES-0922005, TC-1012593, and SES-1131848"|10.3386/w15546;"This research is a part of the U.S. Census Bureau's LEHD Program, which is partially supported by the National Science Foundation Grants SES-9978093 and SES-0427889 to Cornell University (Cornell Institute for Social and Economic Research), the National Institute on Aging Grant R01~AG018854, and the Alfred P. Sloan Foundation"|10.3386/w13043;"We are grateful for financial support from the National Science Foundation"|10.3386/w7124;"The authors gratefully acknowledge financial support from CIRANO, the National Science Foundation (SBR-93-21053 and SBER-96-18111 to the NBER) and the Fonds pour la Formation de Chercheurs et l'Aide a la Recherche"|10.3386/w6996;"Abowd acknowledges the support of the National Science Foundation (SBER-96-18111 to the NBER)"|10.3386/t0214;"The authors are grateful for research support in the United States by the National Science Foundation (grants SBR 91-11186 and SBR 93-21053) to Cornell University and the National Bureau of Economic Research, and in France by the Departement de la Recherche in the Centre de Recherche en Economie et Statistique (CREST) at INSEE"|10.3386/w6109;"The authors gratefully acknowledge financial support from CIRANO, the National Science Foundation (SBR-93-21053 to Abowd and Margolis) to the National Bureau of Economic Research, and the Fonds pour la Formation de Chercheurs et l'Aide à la Recherche (97-NC-1676 to Margolis)"|10.3386/w6111;"Abowd acknowledges the financial support of the National Science Foundation (grants SBR-91-11186 and SBR-93-21053) to Cornell"|10.3386/w6110;"The authors gratefully acknowledge the financial support of the National Science Foundation"|10.3386/w5551;"This research was supported in the United States by the National Science Foundation (grants SBR 91-11186 and SBR-93-21053) and in France by the Departement de la Recherche and the Centre de REcherche en Economie et Statistique (CREST)"|10.3386/w5493;"Abowd acknowledges financial support from the National Science Foundation (SBR 91-11186) and the Ministère de la Recherche et la Technologie"|https://www.nber.org/papers/t0180;"Abowd acknowledges financial support from the National Science Foundation"|10.3386/w5077;"We gratefully acknowledge the financial and computing support of INSEE. Abowd and Margolis were also supported by the National Science Foundation (SBR 91-11186 and SBR 93-21053)"|10.3386/w4917;"The first author acknowledges the financial support of the United States National Science Foundation (SES91-11186) and the Ministère de la Recherche et de la Technologie de la République Française"|10.3386/w4044;"The authors acknowledge financial support from the Ford Foundation, the National Science Foundation (Grant SES 88-13847 to Abowd), the SSHRC... and from the Industrial Relations Section of Princeton University"|10.3386/w3808;"The author acknowledges financial support from the Ford Foundation and the NSF (Grant Number 88-13847 to Abowd), and the Industrial Relations Section at Princeton University"|10.3386/w3352;"The author acknowledges financial support front the Ford Foundation and the NSF (Grant Number 88-13847)"|10.3386/w3351;"Abowd acknowledges the financial support of the NSF (grant number SES-8813847)"|10.3386/w3353;"The authors acknowledge financial support front the Ford Foundation and the NSF (Grant Number 88-13847 to Abowd)"|10.3386/w3321;"Financial data from the COMPUSTAT system must be licensed separately from Standard and Poors COMPUSTAT service"|10.3386/w3148;"The author is grateful to... a major compensation consulting company for providing data for this study"|10.3386/w3149</t>
  </si>
  <si>
    <t>Associate editor|Journal of Business and Economic Statistics|1983|1989;Editorial board|Journal of Applied Econometrics|1987|1989;Associate editor|Journal of Econometrics|1987|1989</t>
  </si>
  <si>
    <t>"President and Principal, ACES-Research, LLC, john@aces-research.com, July 2007 —"</t>
  </si>
  <si>
    <t>Abowd is currently chief scientist of the US Census Bureau. He testified in federal court over the Trump administration citizenship census question</t>
  </si>
  <si>
    <t>Editorial board|ILR Review|2015|present;Co-editor|Labour Economics|2006|2011;Editorial board|Industrial and Labor Relations Review|2003|2011;Advisory board|Journal of Economic Perspectives|2003|2006;Board of Reviewers|Industrial Relations|1984|1993;Associate editor|Quarterly Journal of Economics|1985|1992;Associate editor|Brookings Papers on Economic Activity|1985|1987</t>
  </si>
  <si>
    <t>"The research reported herein was performed pursuant to grant RDR18000003 from the US Social Security Administration (SSA) funded as part of the Retirement and Disability Research Consortium… The Ewing Marion Kauffman Foundation, the Russell Sage Foundation, the Kellogg Foundation, and the Sloan Foundation provided additional support for this project"|10.3386/w26612;"We are grateful to the Russell Sage Foundation for funding (grant #98-15-08)"|10.3386/w24804;"The authors are grateful for financial support from the Princeton Data Improvement Initiative"|10.3386/w14805;"Financial support was received from the National Science Foundation"|10.3386/w4468;"Support for this research was received from the School of Public Affairs at the University of maryland and the University of Maryland Computer Center."|10.3386/w3155;"The study has been supported by the National Science Foundation (Grant SES 82-08-539)"|10.3386/w1085;"The study has been supported by the National Science Foundation (Grant SES 82-08-539)"|10.3386/w1086;"The study was supported by a National Science Foundation Grant (DAR-7828104') to the
National Bureau"|10.3386/w0634</t>
  </si>
  <si>
    <t>Co-editor|Journal of Policy Analysis and Management|2022|present</t>
  </si>
  <si>
    <t>"And we acknowledge financial support from the W.E. Upjohn Institute, Facebook Research and the Kauffman Foundation"|10.3386/w29460;"We gratefully acknowledge funding from the W.T. Grant Foundation and the Chan Zuckerberg Initiative"|10.3386/w28600;"The experiment was generously funded by the Princeton University Industrial Relations Section, the University of Michigan Empirical Legal Studies Center, and the University of Michigan Office of Research"|10.3386/w28153;"The authors have no outside funding to disclose"|10.3386/w25116</t>
  </si>
  <si>
    <t>"National Academies of Science Commissioned Paper on “Reducing Child Poverty—Alaska Native and
American Indian Children,” July-October 2017.
US Treasury Department, American Indian Community Development Financial Institutions Research,
2013. 
Research Associate, Federal Reserve Bank of Minneapolis, Center for Indian Country Development,
2020-Current"</t>
  </si>
  <si>
    <t>"We thank the University of Hawaii Economic Research Organization for providing funding to purchase data from the Hawaii Health Information Corporation"|10.3386/w26030;"Akee acknowledges financial support for this work from the Institute on Inequality and Democracy at UCLA Luskin School and the UCLA American Indian Studies Center"|10.3386/w23733;"The work presented here was supported by the National Institute of Mental Health (MH080230, MH63970, MH63671, MH48085, MH075766, MH094605), the National Institute on Drug Abuse (DA/MH11301, DA011301, DA016977, DA011301, DA036523), NARSAD (Early Career Award to WEC), and the William T Grant Foundation"|10.3386/w21562</t>
  </si>
  <si>
    <t>Google search reveals Agan's signature on an amici curiae for Don Mathews vs Xavier Becerra</t>
  </si>
  <si>
    <t>Editor|American Indian Culture and Research Journal|2019|present;Editorial board|Journal of Economic Literature|2022|present;Editorial board|Journal of Economics, Race and Policy|2020|present</t>
  </si>
  <si>
    <t>"Consultant, Federal Reserve Bank of Chicago, July 1996-September 2002, 2016-2017 (short
term) Consultant, Federal Reserve Bank of Cleveland, 2017 (short term)"</t>
  </si>
  <si>
    <t>Board of editors|American Economic Reivew|1991|1994;Co-editor|Journal of Human Resources|1991|1997;Editorial board|Labour economics|1992|1997;Editorial board|Labour economics|2001|present;Associate editor|Econometrica|2001|2013;Editorial board|Labour|2008|present;Editorial board|Journal of Labor Economics|2009|2014;Associate editor|Quantitative Economics|2009|2012;Editorial board|Microeconomic Insights|2015|present</t>
  </si>
  <si>
    <t>CV discloses pre-doctoral employment at Charles River, does not note any current afilliations.</t>
  </si>
  <si>
    <t>"This research was supported by the Yale Tobin Center for Economic Policy, the Cowles Foundation, and the National Science Foundation (award 2117362). It uses restricted-use data under a license with the National Center for Science and Engineering Statistics, National Science Foundation"|10.3386/w30105;"Altonji's and Hynsjo's research was supported by the Cowles Foundation at Yale University"|10.3386/w30095;"Our research has been supported by the Cowles Foundation and the Economic Growth Center, Yale University (Altonji). This work was also supported in part by the facilities and staff of the Yale University Faculty of Arts and Sciences High Performance Computing Center, and by the National Science Foundation under grant #CNS 08-21132 that partially funded acquisition of the facilities"|10.3386/w28400;"This research uses data from the National Center for Education Statistics under a restricted use data license"|10.3386/w25167</t>
  </si>
  <si>
    <t>"Long-Term Unemployment in the Great Recession," testimony before the Joint Economic
Committee of the Congress of the United States, April 29, 2010.
"Lessons from Evaluations of the Economic Impacts of Employment and Training Programs,"
testimony before the House Committee on Economic Opportunities and Education, Feb. 7, 1995.
"Lessons from Evaluations of Government Training Programs," testimony before the Labor and
Human Resources Committee of the U.S. Senate, March 10, 1994.
"The Labor Market and the Disadvantaged," testimony before the Ways and Means Committee of
the U.S. House of Representatives, December 7, 1993.
"Immigration Issues and the North American Free Trade Agreement," testimony before the
Judiciary Committee of the House of Representatives, Nov. 1993.
"Creating High-Wage Jobs in a Global Economy," testimony before the Joint Economic
Committee of the Congress of the United States, September 1992."</t>
  </si>
  <si>
    <t>Editor|Quarterly Journal of Economics|1991|present</t>
  </si>
  <si>
    <t>CV notes testimony before congress committees. Katz was chief economist for the US Department of labor in 1993-1994. CV notes that Katz is on the board of directors for nonprofit MDRC, advisory board member for Federal Reserve bank of Minneapolis, and director of JPAL. No mention of consulting in CV</t>
  </si>
  <si>
    <t>"Support for this research was provided by a contract from the U.S. Department of Housing and Urban Development (HUD; C-CHI-00808) and grants from the National Science Foundation (SES-0527615), National Institute of Mental Health (R01-MH077026), National Institute on Aging (P30-AG012810, R01-AG031259, and P01-AG005842-22S1), Smith Richardson Foundation (SRF-20161249), University of Chicago's Center for Health Administration Studies, Russell Sage Foundation, and Robert Wood Johnson Foundation"|10.3386/w28454;"Lawrence Katz is an unpaid member of the Board of Directors of MDRC"|10.3386/w28248;"For the sake, of full disclosure, I list my positions as an officer, director, or board member of non-profit organizations: (a) Editor, Quarterly Journal of Economics (b) Board of Directors, MDRC (c) Advisory Board, Opportunity and Inclusive Growth Institute, Federal Reserve Bank of Minneapolis (d) Co-Scientific Director, J-PAL North America"|10.3386/w26993;"I don't think any of these positions or organizations are relevant to the article, but, for the sake, of full disclosure, I list my positions as an officer, director, or board member of non-profit organizations: (a) Editor, Quarterly Journal of Economics (b) Board of Directors, MDRC (c) Advisory Board, Opportunity and Inclusive Growth Institute, Federal Reserve Bank of Minneapolis (d) Co-Scientific Director, J-PAL North America"|10.3386/w26705;"We are grateful to our partners who implemented the experiment analyzed in this paper: the Seattle and King County Housing Authorities... This research was funded by the Bill &amp; Melinda Gates Foundation, Chan-Zuckerberg Initiative, Surgo Foundation, the William T. Grant Foundation, and Harvard University"|10.3386/w26164;"Financial support from the Sloan Foundation is greatly appreciated"|10.3386/w25425;"This research was funded by the National Science Foundation, the European Research Council, the Economic and Social Research Council, the MIT Initiative on the Digital Economy, and the Swiss National Science Foundation"|10.3386/w23396;"Adam Looney for advice on tax data; and Mathew Baird, Karen Edwards, and Diana Malouf of RAND for help with the survey. The Princeton University Industrial Relations Section provided funding to conduct the RAND Survey"|10.3386/w22667;"We gratefully acknowledge the financial support of the Alfred P. Sloan Foundation’s Working Longer program under grant no. 2013-6-16, Women Working Longer."|10.3386/w22607;"HUD allowed the authors special access to the experimental data under Data License DL14MA001, approved March 28, 2014... This research was funded by the National Science Foundation, NIA Grant R01 AG031259, the Lab for Economic Applications and Policy at Harvard, and Laura and John Arnold Foundation"|10.3386/w21156;"We gratefully acknowledge support from the Institute of Education Sciences, U.S. Department of Education, through Grant R305C110011 to Teachers College, Columbia University"|10.3386/w20890;"I am a member of the Board of Trustees of the Russell Sage Foundation, the Board of Directors of the Manpower Demonstration Research Corporation, and the Panel of Economic Advisers of the Congressional Budget Office"|10.3386/w20528;"Support for this research was provided by a contract from the U.S. Department of Housing and Urban Development (HUD; C-CHI-00808) and grants from the National Science Foundation (SES-0527615), National Institute for Child Health and Human Development (R01-HD040404, R01-HD040444), Centers for Disease Control (R49-CE000906), National Institute of Mental Health (R01-MH077026), National Institute for Aging (P30-AG012810, R01-AG031259, and P01-AG005842-22S1), the National Opinion Research Center's Population Research Center (through R24-HD051152-04 from the National Institute of Child Health and Human Development), University of Chicago's Center for Health Administration Studies, U.S. Department of Education/Institute of Education Sciences (R305U070006), Bill &amp; Melinda Gates Foundation, John D. and Catherine T. MacArthur Foundation, Russell Sage Foundation, Smith Richardson Foundation, Spencer Foundation, Annie E. Casey Foundation, and Robert Wood Johnson Foundation... I am a member of the Board of Trustees of the Russell Sage Foundation, the Board of Directors of the Manpower Demonstration Research Corporation, and the Panel of Economic Advisors of the Congressional Budget Office. Over the past three years our research team has received at least $10,000 in support from two organizations that might be viewed as having some stake in the results of this paper – the U.S. Department of Housing and Urban Development, or HUD (the sponsor of the Moving to Opportunity experiment that we study in our paper), and the MacArthur Foundation"|10.3386/w18772;"I am a member of the Board of Trustees of the Russell Sage Foundation, the Board of Directors of the Manpower Demonstration Research Corporation, and the Panel of Economic Advisors of the Congressional Budget Office"|10.3386/w18752;"The research reported here was supported by the Institute of Education Sciences, U.S. Department of Education, through Grant R305C110011 to Teachers College, Columbia University"|10.3386/w17710;"Goldin and Katz are grateful to the Andrew W. Mellon Foundation and the Radcliffe
Institute for Advanced Study for research support"|10.3386/w12139;"Katz acknowledges support from the Mellon Foundation and the Radcliffe Institute for Advanced Study"|10.3386/w11986;"Katz acknowledges financial support from the Spencer Foundation and the Radcliffe Institute for Advanced Study"|10.3386/w11627;"Katz acknowledges financial support from the Spencer Foundation"|10.3386/w11628;". Support for thisresearch was provided by grantsfromthe U.S. Department of Housing
and Urban Development, the National Institute of Child Health and Development (NICHD) and the National
Institute of Mental Health (R01-HD40404 and R01-HD40444), the National Science Foundation (9876337
and 0091854), the Robert Wood Johnson Foundation, the Russell Sage Foundation, the Smith Richardson
Foundation, theMacArthur Foundation, theW.T.Grant Foundation, and the Spencer Foundation"|10.3386/w11577;"Support for this research was provided by grants from the National Science Foundation to the National Bureau of Economic Research (9876337 and 0091854) and the NationalConsortium on Violence Research (9513040), as well as by the U.S. Department of Housing and Urban Development, the National
Institute ofChild Health and Human Development and the National Institute of Mental Health (R01-HD40404 and R01-HD40444), the Robert Wood Johnson Foundation, the Russell Sage Foundation, the Smith Richardson Foundation, the MacArthur Foundation, the W.T. Grant Foundation, and the Spencer Foundation. Additional support was provided by grants to Princeton University from the Robert Wood Johnson Foundation and from NICHD (5P30-HD32030 for the Office of Population Research), by the Princeton Industrial Relations Section, the Bendheim-Thoman Center for Research on Child Wellbeing, the Princeton Center for Health and Wellbeing, the National Bureau of Economic Research, and a Brookings Institution fellowship supported by the Andrew W. Mellon foundation"|10.3386/w10777;"We gratefully acknowledge the financial support of the Spencer Foundation, Major Grant no. 200200007"|10.3386/w10075;"The authors gratefully acknowledge support from the Spencer Foundation (Major Grant no. 200200007)"|10.3386/w9958;", and the NSF (Gibbons and Katz) and SSHRC (Lemieux and Parent) for financial support"|10.3386/w8889;"The authors thank the U.S. Department of Housing and Urban Development, the National Institute on Aging, National Bureau of Economic Research, and Harvard University for research support"|10.3386/w7973;"The authors thank the Spencer Foundation for providing the funds through the NBER to collect the sample from the 1915 Iowa State Census and the National Science Foundation for research support through the NBER."|10.3386/w7217;"The authors thank the Spencer Foundation for providing the funds through the NBER to collect the sample from the 1915 Iowa State Census and the National Science Foundation for research support through the NBER."|10.3386/w7126;"We acknowledge generous support from the National Science Foundation to the National Bureau of Economic Research for our 1997/1998 academic leave"|10.3386/w6537;"We acknowledge generous support from the National Science Foundation to the National Bureau of Economic Research for our 1997/1998 academic leave"|10.3386/w6439;"We gratefully acknowledge research support from the Spencer Foundation and from the National Science Foundation through the National Bureau of Economic Research"|10.3386/w6144;"and the National Science Foundation for financial support"|10.3386/w5956;"Goldin and Katz thank the NSF for funding a portion of this research"|10.3386/w5889;"Some of the research was funding by NSF Grant No. SES-9122782"|10.3386/w5202;"Generous research support from the Ford Foundation, the National Science Foundation (grant number SES-9010759) and the Division of Research of Harvard Business School is gratefully acknowledge"|10.3386/w4297;"This research was supported by the National Science Foundation (Grant No. SES-9010759) and the Alfred P. Sloan Foundation"|0.3386/w3964;"Financial support was provided by NSF GrantNo. SES-9010759"|10.3386/w3927;"Katz also received financial support fromthe National Science Foundation through grant number SES-90 1075"|10.3386/w3705;"Financial support from National Science
Foundation Grant SES9010759, the Princeton Industrial Relations Section, and an NBER Olin Fellowship in Economics is gratefully acknowledged"|10.3386/w3667;:Research support from the following sources is gratefully acknowledged: the Industrial Relations Section at Princeton University (Gibbons); an NBER Olin Fellowship in Economics (Katz); and NSF Grant SES 88-09200"|10.3386/w3182;" The first author gratefully
acknowledges financial support from National Science Foundation Grant SES 88-09200 and from an NBER Olin Fellowship in economics"|10.3386/w3021;"Financial support from the following sources also is gratefully acknowledged: National Science Foundation grant SES 88-09200 (both authors); the Industrial Relations Section at Princeton University (Gibbons); and an NBER Olin Fellowship in Economics (Katz)"|10.3386/w2968;"Katz is grateful to NSF grant No. SES-8809200 and an Olin Fellowship at the National Bureau of Economic Research for research support"|10.3386/w2741;"first author gratefully acknowledges generous support from the Sloan Foundation and the NSF under research grant No. 86—005023."|10.3386/w2548;"This research was supported by Lang's Olin Fellowship at the NBER, the Institute of Industrial Relations at Berkeley and NSF Grant numbers SES-8409380 and SES-8553244"|10.3386/w2356;"We would also
like to thank the NSF (under grant SES-84O9380) and the Institute of Industrial Relations at Berkeley for generous support"|10.3386/w2271;"We would also like to thank the National Science Foundation (Grant no. SES-8409380) and the Institute of Industrial Relations at Berkeley for generous research support"|10.3386/w2014;"The Institute of Industrial Relations at U.C. Berkeley provided research support"|10.3386/w1906;"Financial support from the Institute of Industrial Relations and School of Business Administration at U.C. Berkeley, the National Science Foundation, and the Alfred P. Sloan Foundation is gratefully acknowledged"|10.3386/w1825</t>
  </si>
  <si>
    <t>Katz discloses his affiliations to non-profits in multiple papers. No consulting/expert witness is mentioned in any disclosure</t>
  </si>
  <si>
    <t>Co-editor|Journal of Human Resources|2002|2013;Editorial board|The B.E. Journals in Economic Analysis and Policy|2001|present</t>
  </si>
  <si>
    <t>"We received generous financial support from RWJ grant number #57922, Rockefeller Center at Dartmouth College Reiss Family Faculty Research Grant, and a Wellesley College Faculty Award"|10.3386/w16873;"Financial support from the USDA through the RIDGE Grant Program and the Robert Wood Johnson Foundation's Healthy Eating Research Program (Award #57922) is gratefully acknowledged"|10.3386/w16673;"This research was funded in part by the Annie E. Casey Foundation. We thank them for their support but acknowledge that the findings and conclusions presented in this report are those of the authors alone, and do not necessarily reflect the opinions of the Foundation"|10.3386/w13479;"Work on this project was partially funded by a grant from the Employment Policies Institute"|10.3386/w10043</t>
  </si>
  <si>
    <t>Co-editor|American Economic Review|2021|present;Associate Editor|Quarterly Journal of Economics|2020;Associate Editor|Econometrica|2020;Associate Editor|American Economic Review|2019|2020;Associate Editor|Journal of Econometrics|2019|2020</t>
  </si>
  <si>
    <t>"Consulting Researcher, Microsoft Research 2017"</t>
  </si>
  <si>
    <t>CV discloses position as consulting researcher for microsoft</t>
  </si>
  <si>
    <t>"We acknowledge funding from the National Science Foundation under Grants No. 1654234 and 1949047, the Sloan Research Fellowship, the Silverman (1968) Family Career Development Chair at MIT, and the Eastman Professorship and Population Studies and Training Center at Brown University"|10.3386/w26824;"Andrews gratefully acknowledges financial support from the NSF under Grant 1654234"|10.3386/w26374;"Andrews gratefully acknowledges financial support from the NSF under Grant 1654234"|10.3386/w25456;"We acknowledge funding from the National Science Foundation (DGE-1654234), the Brown University Population Studies and Training Center, the Stanford Institute for Economic Policy Research (SIEPR), the Alfred P. Sloan Foundation, and the Silverman (1968) Family Career Development Chair at MIT"|10.3386/w25217;"This research was funded in part by the Silverman (1968) Family Career Development Chair at MIT, and by the National Science Foundation under grant number 1654234"|10.3386/w23298</t>
  </si>
  <si>
    <t>"We are further grateful for generous financial support for this project provided by the Smith Richardson Foundation"|10.3386/w23575;"This project is funded in part by grants from the Russell Sage Foundation and the Spencer Foundation"|10.3386/w22901;"We are further grateful for generous financial support for this project provided by the Greater Texas Foundation, the Russell Sage Foundation and the William T. Grant Foundation"|10.3386/w22260;"This research was supported by the National Center for the Analysis of Longitudinal Data in Education Research (CALDER) funded through Grant R305A060018 to the American Institutes for Research from the Institute of Education Sciences, U.S. Department of Education"|10.3386/w18598;"This research was funded by grants from the Bill and Melinda Gates Foundation and the Smith Richardson Foundation"|10.3386/w19935</t>
  </si>
  <si>
    <t>Editor in Chief|Journal of Economic Perspectives|2009|2014;Board of Editors|American Economic Journal: Applied Economics|2007|2008;Board of Editors|Journal of Labor Economics|2007|2008;Board of Editors|Journal of Economic Literature|2004|2006;Associate Editor|The Review of Economics and Statistics|2002|2008</t>
  </si>
  <si>
    <t>"Board of Advisors, Opportunity &amp; Inclusive Growth Initiative, Federal Reserve Bank of
Minneapolis 2016"</t>
  </si>
  <si>
    <t>One paper notes funding from google, multiple note funding from Accenture LLP. One paper notes that Autor written policy overview papers for the following non-profit organizations that may have a policy interest in the contents of the paper</t>
  </si>
  <si>
    <t>"I acknowledge financial support from Google.org, the Hewlett Foundation, the Smith Richardson Foundation, and the Washington Center for Equitable Growth"|10.3386/w30074;"he proprietary data for this paper were provided to the researchers at no cost by ADP, LLP, which approved the paper's topic ex-ante and reviewed the paper prior to distribution to ensure that the paper protected clients' confidentiality and did not reveal proprietary information about ADP's business model"|10.3386/w29972;"Key data for this paper were provided for research by ADP, LLP... acknowledges financial support from the Smith Richardson Foundation (#20202252), Accenture LLP (#027843-0001), the Andrew Carnegie Fellowship (G-F-19-56882), and the Washington Center for Equitable Growth (APP-01666)"|10.3386/w29669;"We thank Bledi Taska for detailed comments and providing access to Burning Glass data... Autor acknowledge support from Accenture LLP, IBM Global Universities, Schmidt Futures, and the Smith Richardson Foundation"|10.3386/w28257;"Autor also acknowledges research support from the Andrew Carnegie Fellows Program, Accenture LLP, IBM Global Universities, Schmidt Sciences, and the Smith Richardson Foundation. I do not have any relevant and material financial relationships that might bear on this research"|10.3386/w27834;"Autor acknowledges research support from Accenture LLP, IBM Global Universities, Schmidt Sciences, and the Smith Richardson Foundation. I do not have any relevant and material financial relationships that might bear on this research"|10.3386/w27196;"Autor acknowledges research support from Accenture LLP, IBM Global Universities, Schmidt Sciences, and the Smith Richardson Foundation. I do not have any relevant and material financial relationships that might bear on this research"|10.3386/w26705;" I thank Accenture LLP, the IBM Global Universities Program, the Schmidt Futures Foundation, and the Smith Richardson Foundation, for generous financial support"|10.3386/w25588;"We acknowledge generous financial support from the Lincoln Institute of Land Policy (TDA051711), the National Science Foundation (SES-962572), and the Alfred P. Sloan Foundation (B2009-47). Palmer thanks the National Science Foundation Graduate Research Fellowship (grant 0645960) and the Fisher Center for Real Estate and Urban Economics"|10.3386/w23914;"We acknowledge financial support from the Susan Thompson Buffett Foundation and the MIT SEII seed fund"|10.3386/w20800;"I have written policy overview papers for the following non-profit organizations that may have a policy interest in the contents of the current paper: a. Brookings Institution: The Hamilton Project b. The Center for American Progress"|10.3386/w19226;"I have written policy overview papers for the following non-profit organizations that may have a policy interest in the contents of the current paper: a. Brookings Institution: The Hamilton Project b. The Center for American Progress"|10.3386/w18172;"I have written policy overview papers for the following non-profit organizations that may have a policy interest in the contents of the current paper: a. Brookings Institution: The Hamilton Project b. The Center for American Progress. I have served as an academic advisor to the Singaporean Ministry of Trade and Industry"|10.3386/w18054;"The research in this paper was conducted while the authors were Special Sworn Status researchers of the U.S. Census Bureau at the Boston Census Research Data Center (BRDC)"|10.3386/w12860;"I thank the National Association of Temporary and Staffing Services (NATSS) and
Bruce Steinberg in particular for facilitating access to NATSS survey microdata and guiding me to other information sources throughout the industry"|10.3386/w7637</t>
  </si>
  <si>
    <t>ADP LLC;ADP LLC;Burning Glass;National Association of Temporary and Staffing Services</t>
  </si>
  <si>
    <t>10.3386/w29972;10.3386/w29669;10.3386/w28257;10.3386/w7637</t>
  </si>
  <si>
    <t>CV notes amount received from grants and projects</t>
  </si>
  <si>
    <t>Editor|Journal of Labor Economics|2019|present;Associate Editor|American Economic Review|2018|present;Board of Editors|Journal of Economic Literature|2015|2020;Book Review Editor|Journal of Economic History|2012|2014;Editorial Board|Essays in Economic and Business History|2012|2015;Editorial Board|Journal of Economic HIstory|2008|2011</t>
  </si>
  <si>
    <t>"The M-CARE study was supported through grants awarded by Arnold Ventures (AV), Abdul Latif Jameel Poverty Action Lab (J-PAL), and the NICHD (R01HD100438)"|10.3386/w29722;"Data collection for the War on Poverty project was generously supported by the National Institutes of Health (R03-HD066145). Data linkage and analyses for this project were generously supported by the Laura and John Arnold Foundation"|10.3386/w28268;"We gratefully acknowledge the use of the services and facilities of the Population Studies Center at the University of Michigan (funded by NICHD Center Grant R24 HD041028)"|10.3386/w26926;"This project was generously supported by the National Science Foundation (SMA 1539228), the National Institute on Aging (R21 AG05691201), the University of Michigan Population Studies Center Small Grants (R24 HD041028), the Michigan Center for the Demography of Aging (MiCDA, P30 AG012846-21), the University of Michigan Associate Professor Fund, and the Michigan Institute on Research and Teaching in Economics (MITRE)"|10.3386/w24019;"The research in this paper was conducted while the authors were Special Sworn Status researchers of the U.S. Census Bureau at the Michigan Census RDC"|10.3386/w17922</t>
  </si>
  <si>
    <t xml:space="preserve"> Editorial Board|The B.E. Journals in Economic Analysis and Policy|2006|present;Editorial Board|Canadian Journal of Economics|2001|2004</t>
  </si>
  <si>
    <t>CV not available on utoronto website. Instead, CV can be found from Baker's time at the Stanford Center on Poverty and Inequality: https://stanford.edu/group/scspi/media/affiliates/cv/baker_michaelCV.pdf</t>
  </si>
  <si>
    <t>"Baker gratefully acknowledges the research support of a Canada Research Chair at the University of Toronto"|10.3386/w30194;"We gratefully acknowledge financial support from the Institute for Gender and the Economy (GATE) at the Rotman School of Management. Baker gratefully acknowledges the research support of a Canada Research Chair at the University of Toronto"|10.3386/w25834;"The services and activities provided by the CRDCN are made possible by the financial or in-kind support of the SSHRC, the CIHR, the CFI, Statistics Canada and participating universities whose support is gratefully acknowledged"|10.3386/w21571;"Financial support was provided by CIRANO, HRDC, SSHRC..."|10.3386/w7937</t>
  </si>
  <si>
    <t>Editorial board|Perspectives on Work|2002|2006</t>
  </si>
  <si>
    <t>CV notes serving as expet witness in employment discrimination cases, personal injury and wrongful death sutits, interest arbitration cases, and wage and hour cases</t>
  </si>
  <si>
    <t>"Served as an expert witness in employment discrimination cases, personal injury and wrongful
death suits, interest arbitration cases, and wage and hour cases.
Prior to 2006, retained by:
 Kaye, Scholer, Fierman, Hays &amp; Handler (Andrea Christensen)
 Martin, Clearwater &amp; Bell (Richard Moore)
 Stecher, Jaglom &amp; Prutzman (Jamie Stecher)
 Schoeman, Updike &amp; Kaufman (Beth Kaufman and Charles Updike)
 Sidley &amp; Austin (Katherine Hargrove)
 Kreindler &amp; Kreindler (Justin Green and Steven Pounian)
 Proskauer Rose (Carole O’Blenes and David Zurndorfer)
 Pitney Hardin (John J. O’Reilly)
During 2006-2009, retained by the following law firms for expert testimony in litigation
pertaining to human resource issues in a multinational retailer:
 Greenberg Traurig (Donald Frederico and Naomi Beer)
 Berkowitz, Oliver, Williams, Shaw &amp; Eisenbrandt (Nicholas DiVita)"</t>
  </si>
  <si>
    <t>"We gratefully acknowledge funding for this research from Pivotal Ventures, Washington Center for Equitable Growth, Russell Sage Foundation, and Ford Foundation, and support from the Columbia Population Research Center which is funded by the National Institute for Child Health and Human Development (NICHD) through grant P2CHD058486"|10.3386/w29486;"We are grateful for the support of the Alfred P. Sloan Foundation, the Russell Sage Foundation, and the managers and employees of the firms we visited"|10.3386/w13651</t>
  </si>
  <si>
    <t>No papers disclose Bartel being retained by as an expert witness for various firms</t>
  </si>
  <si>
    <t>Beaudry is currently at the Bank of Canada. CV can be found at Beaudry's university website: https://econ2017.sites.olt.ubc.ca/files/2018/02/pdf_cv_paul-beaudry.pdf</t>
  </si>
  <si>
    <t>"2007- Visiting Scholar, Federal Reserve Bank of San Francisco."</t>
  </si>
  <si>
    <t>"Paul Beaudry thanks the Canadian Social Science and Humanities Research Council for supporting this research"|10.3386/w24223;"Paul Beaudry acknowledges support from the SSHRC of Canada"|10.3386/w22825;"Paul Beaudry would like to acknowledge financial support from the Social Science and Research Council of Canada"|10.3386/w22275</t>
  </si>
  <si>
    <t>Associate editor|Journal of Productivity Analysis|2003|2010</t>
  </si>
  <si>
    <t>"This research is supported by the Office of Naval Research (ONR) through Award N000141110735 at the National Bureau of Economic Research and the Development and Conflict Research Program at the UC Institute on Conflict and Cooperation"|10.3386/w21849;" The authors acknowledge support of Minerva award FA9550-09-1-0314, National Science Foundation award 1247743 and Office of Naval Research contract 11583194"|10.3386/w21061;"Colonel Michael Meese and the Department of Social Sciences, US Military Academy provided critical support throughout the duration of this project. Colonel Jim Glackin at the Gulf Region Division of the Army Corps of Engineers and COL Michael Hendricks and Joseph Harrison of the US Military Academy Department of Geography provided invaluable assistance in compiling and processing data"|10.3386/w14606;"Berman acknowledges support of NSF grant 0214701 through the NBER"|10.3386/w11740;"We thank the Maurice Falk Institute, Jerusalem, for providing financial support, editing services and data access through the Hebrew University Social Sciences Data Archive"|10.3386/w7545</t>
  </si>
  <si>
    <t>CV notes pre-doctoral employment at Charles River</t>
  </si>
  <si>
    <t>Editor|Journal of Labor Economics|2017|present;Advisory board|Journal of Human Resources|2017|present;Editor|Journal of Human Resources|2012|2015;Co-editor|Journal of Human Resources|2005|2012;Advisory Board|Labour Economics|2018|present;Associate Editor|Labour Economics|2006|2018;Editorial board|American Economic Review|2011|2012;Associate Editor|Review of Economics and Statistics|2003|2012</t>
  </si>
  <si>
    <t>"Federal Reserve Bank of San Francisco
Visiting Scholar, 2003-2009
Federal Reserve Bank of New York
Visiting Scholar, October 2007, June 2014
Senior Economist, August 2000-August 2001
Economist, July 1997-July 2000
Domestic Research and Banking Functions in the Research and Market Analysis Group"
"Brookings Institution, Non-Resident Senior Scholar, 2017-2020, Visiting Scholar, Spring 2017"</t>
  </si>
  <si>
    <t>"This work was partially supported by the Research Council of Norway through its Centres of Excellence Scheme, FAIR project No 262675 and by the NORFACE DIAL grant 462-16-090"|10.3386/w29693;"Black and Devereux gratefully acknowledge financial support fromthe National Science Foundation and the California Center for Population Research"|10.3386/w11796</t>
  </si>
  <si>
    <t>Advisory Board|Labour Economics|2020|present;International Editorial Board|Industrial and Labor Relations Review|2011|present;Editorial advisory board|The Annals (Journal of the American Academy of Political and Social Science)|2006|present;Associate editor|Labour Economics|2006|2019;Editorial Board|Journal of Labor Economics|2006|2012;Board of Editors|American Economic Review|1998|2002;Advisory Board|Journal of Economic Perspectives|2001|2004;Associate Editor|Journal of Economic Perspectives|1994|2001;Advisory Board|Journal of Labor Abstracts|1996|present;Co-editor|Journal of Labor Economics|1992|1995;Editorial board|Industrial Relations|1989|1996;Editorial board|Feminist Economics|1994|present;Editorial board|Signs: Journal of Women in Culture and Society|1979|present;Editorial board|Women and Work|1983|1995;Editorial board|Social Science Quarterly|1978|1994</t>
  </si>
  <si>
    <t>We are grateful to the National Science Foundation (SBE-0317755) and the American Economic Association for their financial support of the mentoring workshops and to the National Science Foundation (SES-1547054) for funding this evaluation|10.3386/w26864;"Portions of this paper were written while the authors were visiting scholars at the Russel Sage Foundation"|10.3386/w8200</t>
  </si>
  <si>
    <t>at least one paper discloses sources of funding</t>
  </si>
  <si>
    <t>Google search reveals an affiliation to the Chicago Fed which is not listed on Bleakley's CV</t>
  </si>
  <si>
    <t>Editorial board|Journal of Econoimc History|2013|2017;Deputy Editor|Demography|2014|2017</t>
  </si>
  <si>
    <t>"Hoyt Bleakley and Dora Costa gratefully acknowledge the support of NIH grant AG10120"|10.7208/chicago/9780226163925.003.0005;"Bleakley gratefully acknowledges research support from the Center on Aging, the Center for Population Economics, the Stigler Center, and the Deans' Office of the Booth School of Business, all at the University of Chicago"|10.3386/w19348</t>
  </si>
  <si>
    <t>CV discloses consulting for Lewin-VHI from 1993 to 1996</t>
  </si>
  <si>
    <t>Depty Editor|Demography|2013|present;Associate Editor|Quarterly Journal of Economics|1998|2008;Board of Editors|AEJ: Applied Economics|2007|present</t>
  </si>
  <si>
    <t>"This research was supported in part by grant R305B150012 from the Institute of Education Sciences to the University of Michigan"|10.3386/w29353;"We thank the Alfred P. Sloan Foundation for generous research support"|10.3386/w22981;"Financial support was provided by the National Institute on Aging (R01 AG17579-01), the Robert Wood Johnson through the Economic Research Initiative on the Uninsured at the University of Michigan, and the Social Security Administration through the Michigan Retirement Research Center"|10.3386/w13657</t>
  </si>
  <si>
    <t>https://www.psc.isr.umich.edu/people/profile/12/John_Bound</t>
  </si>
  <si>
    <t>Editorial Board|Journal of Economic Literature|1990|2007;Editorial Board|Journal of Economic Perspectives|2001|2003;Editorial Board|American Economic Review|1995|2001;Associate Editor|Journal of Labor Economics|1990|1993</t>
  </si>
  <si>
    <t>"The data collection and our research were supported by the National Science Foundation"|10.3386/w8552;"his study was financed by the U.S. Army Research Institute; additional computer support was provided by the University of Maryland Computer Science Center"|10.3386/w1261</t>
  </si>
  <si>
    <t>NO CV. Google search reveals Buchinsky is a consultant for board of governors of the fed reserve system</t>
  </si>
  <si>
    <t>"Among his editorial activities he served as an Associate Editor of the new addition of the New Palgrave, Editor of The Journal of Labor Economics, and Associate Editor of Quantitative Economics and the Journal of Econometrics."</t>
  </si>
  <si>
    <t>https://economics.ucla.edu/person/moshe-buchinsky/
https://www.sciencespo.fr/department-economics/en/researcher/moshe-buchinsky.html</t>
  </si>
  <si>
    <t>Associate Editor|New Palgrave;Editor|Journal of Labor Economics;Associate Editor|Quantitative Economics;Associate Editor|Journal of Econometrics</t>
  </si>
  <si>
    <t>"This work is made possible by research support from NIH grant AG12985-02… Buchinsky is grateful for the
support from the Alfred P. Sloan Research Fellowship"|10.3386/w7526</t>
  </si>
  <si>
    <t xml:space="preserve">No papers mention consulting for Analysis Group. At least one paper discloses sources of funding. </t>
  </si>
  <si>
    <t>Currently on leave and working as Director of microeconomic research at fed reserve chicago</t>
  </si>
  <si>
    <t>Guest Editor|Proceedings of the National Academy of Sciences|2019;Advisory board|Journal of Economic Perspectives|2015|2017</t>
  </si>
  <si>
    <t>"We thank the National Institute on Aging at the NIH (1R03AG051861-01) and the Peterson Foundation’s Project 2050 for financial support for this project"|10.3386/w29520;"Financial support from the USDA through the RIDGE Grant Program and the Robert Wood Johnson Foundation's Healthy Eating Research Program (Award #57922) is gratefully acknowledged"|10.3386/w16673</t>
  </si>
  <si>
    <t>Founding Editor|Academy of Management Perspectives|2005|2008;Editorial Boards|Administrative Science Quarterly (Cornell University);Editorial Boards|Employee Relations (University of Manchester);Editorial Boards|Industrial and Labor Relations Review (Cornell University);Editorial Boards|Industrial Relations (Berkeley);Editorial Boards|Organizational Dynamics;Editorial Boards|Journal of Industrial Relations (currently);Editorial Boards|Leadership and Organizational Development Journal;Editor-in-Chief|ILR Forum|1977|1978</t>
  </si>
  <si>
    <t>"Member of Ford Motor Company’s Global Competency Board, advisory board member
of Saba, Vault.com, Taleo, SkillSurvey, HireIQ. Member, New Products Committee,
DBM International"</t>
  </si>
  <si>
    <t>CV discloses consulting and board positions of various firms (Ford, Saba, Vault.com). Google search reveals Cappelli was an expert witness in Deslandes v McDonalds USA (Civil Case No. 17-cv-04857)</t>
  </si>
  <si>
    <t>"We are also grateful to Andrew Chamberlain and Glassdoor for providing access to their data"|10.3386/w25552;"Support from the Russell Sage Foundation is gratefully acknowledged."|10.3386/w18376;"We are very grateful to the sample firm for granting access to the data used in this study"|10.3386/w16814</t>
  </si>
  <si>
    <t>Glassdoor;unnamed sample firm</t>
  </si>
  <si>
    <t>10.3386/w25552;10.3386/w16814</t>
  </si>
  <si>
    <t>"Academic Affiliate, Analysis Group (2020 - present)
Advisory Board of SmithRx (2018 - present)
Advisory Board of Kyruus (2015 - present)
Co-Founder, Health Engine (2013 - present)
Consultant, Precision Health Economics (2013 - 2016)
Consultant, RAND (1999-2000)"
"April 2011 - 2016 Consultant
Microsoft Research"</t>
  </si>
  <si>
    <t>Chair Editor and Editor|Review of Economics and Statistics|2011|2019;Associate Editor|American Economic Journal: Applied|2008|2015;Co-Editor|Journal of Human Resources|2008|2012;Associate Editor and former Co-Editor|Economics Letters|2003|2012;Editorial Board|Forum in Health Economics and Policy|2004|2012</t>
  </si>
  <si>
    <t>OptumLabs</t>
  </si>
  <si>
    <t>10.3386/w28889</t>
  </si>
  <si>
    <t>Multiple papers disclose paid speaking activities and board positions in last two years. One paper discloses affiliation to analysis group in disclosure, other papers do not mention analysis group</t>
  </si>
  <si>
    <t>"We are grateful to Tanya Natwick of OptumLabs for help with data"|10.3386/w28889;"Amitabh Chandra:
Disclosures for 2019: Congressional Budget Office (Federal Government). Panel of Health Advisors. Unpaid. Leigh Speakers Bureau, Speaking fee; no consulting. AbbVie, Speaking fee; no consulting Onex Private Equity, Speaking fee; no consulting. Harvard Healthcare Policy Leadership Council; no consulting. Advisory Boards of Kyruus, Health Engine, SmithRx, equity. Disclosures for 2020: Congressional Budget Office (Federal Government). Panel of Health Advisors. Unpaid. Leigh Speakers Bureau, Speaking fee, no consulting Harvard Healthcare Policy Leadership Council NMS Management, Speaking fee, no consulting Advisory Boards of Kyruus, Health Engine, SmithRx, equity"|10.3386/w28439;"Amitabh Chandra: Disclosures for 2019:..."|10.3386/w28018;"Outside Professional Activities For Amitabh Chandra Disclosures for 2019...Analysis Group, academic affiliate"|10.3386/w27760;"Amitabh Chandra: Disclosures for 2019:..."|10.3386/w26846;"We thank Microsoft Research for their support of this work"|10.3386/w21632;"The author serves on the Panel of Health Advisors of the Congressional Budget Office (CBO). He is also a consultant for Precision Health Economics, a for-profit consulting firm, but the company has no financial interest in this paper. Outside Professional Activities For Amitabh Chandra Disclosures for 2014:
Congressional Budget Office (Federal Government). Panel of Health Advisors. Unpaid.
Review of Economics and Statistics (journal). Editor Compensation.
Microsoft Research New England (research laboratory). Consultant.
Precision Health Economics (for profit). Consultant.
HealthEngine (for profit), Co-Founder. Equity position only.
Maxwell Health, OK-CoPay, Advisory Boards. Equity position only.
GI Roundable. Speaking Fee
MAHIP Speaking Fee
Institute of Medicine (IOM), Panel on Graduate Medical Education, Member of Panel. Unpaid"|10.3386/w21603;"The author serves on the Panel of Health Advisors of the Congressional Budget Office (CBO), and as a Special Commissioner for Provider Price Reform in Massachusetts. Both positions are unpaid. He was also a visiting scholar at the American Enterprise Institute, a non-profit thinktank in Washington DC. He is also a consultant for Precision Health Economics, a for-profit consulting firm, but the company has no financial interest in this paper"|10.3386/w19200;"Chandra also acknowledges support from the Nelson A. Rockefeller Center through the Rockefeller Faculty Fellowship program"|10.3386/w9513</t>
  </si>
  <si>
    <t>Associate Editor|Journal of Human Resources|2007|2015;International Editorial Board|Industrial and Labor Relations Review|2016|present;Board of Trustees|Panel Study of Income Dynamics|2016|2022;Editorial Board|Journal of Labor Economics|2018|present;Advisory Board|Journal of Economic Perspectives|2018|present</t>
  </si>
  <si>
    <t>"Partial support for this research came from a Eunice Kennedy Shriver National Institute of Child Health and Human Development research infrastructure grant, R24 HD042828, to the Center for Studies in Demography and Ecology at the University of Washington. Support also came from the Comunidad de Madrid, grant EPUC3M11 (V PRICIT) and grant H2019/HUM-5891."|10.3386/w30063;"Partial support for this research came from a Eunice Kennedy Shriver National Institute of Child Health and Human Development research infrastructure grant, R24 HD042828, to the Center for Studies in Demography and Ecology at the University of Washington"|10.3386/w27970;"No disclosures to report"|10.3386/w26489</t>
  </si>
  <si>
    <t>One paper notes that the authors have nothing to disclose. At least one paper discloses sources of funding</t>
  </si>
  <si>
    <t>"Funding from NSF Grant No. SBR-9730212 and NIH (NICHD) Grants No. R01 HD42176-01 and R03 HD38302-01 is gratefully acknowledged"|10.3386/w10053;" Funding from NSF Grant No. SBR-9730212 is gratefully acknowledged"|10.3386/w7442</t>
  </si>
  <si>
    <t>"2013 Visiting Scholar
 Federal Reserve Bank of Boston"</t>
  </si>
  <si>
    <t>"Research support from the Saudi Ministry of Economic Planning (MEP) is gratefully acknowledged"|10.3386/w29283;"We would also like to gratefully acknowledge the generous financial support from the National Science Foundation through Grant SES-1824469 and the Singapore Ministry of Education (MOE) Academic Research Fund (Tier 1)"|10.3386/w28820</t>
  </si>
  <si>
    <t xml:space="preserve">Associate Editor|International Tax and Public Finance|2016|present;Editorial Board|Economía y Política|2013|present;Co-editor|Journal of Public Economics|2016|2019;Editorial Board|Education Finance and Policy|2004|2017;Co-editor|Journal of Human Resources|2007|2016;Editorial Board|American Economic Journal: Economic Policy|2007|2013;Editorial Board|The B.E. Journal of Economic Analysis and Policy|2006|2012;Editorial Board|Journal of Economic Literature|2009|2011;Associate Editor|Journal of Public Economics|2007|2010 </t>
  </si>
  <si>
    <t>"This work was done in conjunction with the Texas Schools Project at the University of Texas at Dallas. It was supported by grants from the Kern Family Foundation and the Laura and John Arnold Foundation"|10.3386/w22881;"The authors gratefully acknowledge financial support from the Laura and John Arnold Foundation and the National Center for Analysis of Longitudinal Data in Education Research (CALDER) funded through grant #R305C120008 to American Institutes for Research from the Institute of Education Sciences"|10.3386/w22805;"Cullen gratefully acknowledges support through
the RWJF Scholars Program"|10.3386/w9155</t>
  </si>
  <si>
    <t>Associate Editor|Journal of Political Economy|2020|present</t>
  </si>
  <si>
    <t>CV discloses position as research consultant for Microsoft Research Labs</t>
  </si>
  <si>
    <t>One paper notes that Cullen was a full-time, salaried employee at that firm while the research was being conducted. At least one paper discloses sources of funding</t>
  </si>
  <si>
    <t>"We thank the Abdul Latif Jameel Poverty Action Lab (J-PAL), the Michael Lee-Chin Family Institute for Corporate Citizenship, and the Social Sciences and Humanities Research Council (SSHRC) for financial support"|10.3386/w29947;"We thank Karen Mills for connecting us to Alignable and Alignable’s founders for providing data"|10.3386/w27623;"We thank Karen Mills for connecting us to Alignable and Alignable’s founders for providing data"|10.3386/w27422;"We thank the founders of Alignable for sharing data"|10.3386/w27362;"We thank Karen Mills for connecting us to the leaders at Alignable"|10.3386/w26989;"The collaborating firm provided financial support for the research being conducted. Additionally, Zoë Cullen was a full-time, salaried employee at that firm while the research was being conducted"|10.3386/w25145;"The collaborating institution provided financial support for the research being conducted. Additionally, Zoe Cullen was a full-time, salaried employee at that institution while the research was being conducted"|10.3386/w24841</t>
  </si>
  <si>
    <t>10.3386/w27623;10.3386/w27422;10.3386/w27362;10.3386/w26989;10.3386/w25145;10.3386/w24841</t>
  </si>
  <si>
    <t>Alignable;Alignable;Alignable;Alignable;unnamed southeast Asian firm;unnamed southeast Asian firm</t>
  </si>
  <si>
    <t>Associate Editor|American Economic Review|2018|present;Associate Editor|Economic Inquiry|2012|present;Associate Editor|American Economic Journal: Applied Economics|2008|2016</t>
  </si>
  <si>
    <t>"We are grateful to Ron Edwards and the EEOC for their guidance and provision of the EEO-1 microdata, to Andrew Chamberlain for generously sharing Glassdoor data, and to Burning Glass Technologies for making their data available"|10.3386/w30152;"This research was also supported by Novo Nordisk Foundation Grant NNF17OC0026542"|10.3386/w27509;"The project received generous financial support from the ifo Institute, University of Munich, University of St. Gallen, and University of Hamburg"|10.3386/w26674;"We would like to thank kids-in-mind.com for generously providing their movie violence ratings"|10.3386/w13718</t>
  </si>
  <si>
    <t>10.3386/w30152;10.3386/w13718</t>
  </si>
  <si>
    <t>Glassdoor-Burning Glass Technologies;kids-in-mind.com</t>
  </si>
  <si>
    <t>Joint Editor|Journal of Business and Economic Statistics|2016|2018;Associate Editor|Journal of Business and Economic Statistics|2010|2015;Co-editor|Journal of Human Resources|2007|2015;Associate Editor|Journal of the American Statistical Association|2010|2013</t>
  </si>
  <si>
    <t>"For financial support, we are grateful to the Center for Development Economics and Policy (CDEP) and the Faculty Grants Program at SIPA (Columbia), to New York University, and to the KDI School of Public Policy and Management"|10.3386/w28267</t>
  </si>
  <si>
    <t xml:space="preserve">Co-Editor|American Economic Review|2017|2023;Co-Editor|Handbook of Behavioral Economics|Elsevier (with Doug Bernheim and David Laibson)|2018|2019;Co-Editor|Journal of the European Economic Association|2009|2013;Co-Editor|Special Issue of Journal of Marketing Research|2010;Associate Editor|Special Issue|Management Science|2010;Associate Editor|Journal of the European Economic Association|2008|2009;Associate Editor|B.E. Journal of Economic Analysis &amp; Policy|2008|2010
</t>
  </si>
  <si>
    <t>"We are very grateful to the Behavioral Insights Team North America for supporting this project"|10.3386/w30144;"Researcher(s) own analyses calculated (or derived) based in part on data from The Nielsen Company (US), LLC and marketing databases provided through the Nielsen Datasets at the Kilts Center for Marketing Data Center at The University of Chicago Booth School of Business"|10.3386/w23996;"We also thank Bruce Nash for access to data from the-numbers, as well as helpful clarifications about the industry"|10.3386/w20661;"We would like to thank kids-in-mind.com for generously providing their movie violence ratings"|10.3386/w13718</t>
  </si>
  <si>
    <t>Nielsen Company (US) LLC;The Numbers;kids-in-mind.com</t>
  </si>
  <si>
    <t>10.3386/w23996;10.3386/w20661;10.3386/w13718</t>
  </si>
  <si>
    <t>"Visiting Scholar, Opportunity &amp; Inclusive Growth Institute, Federal Reserve Bank of Minneapolis, 2019"</t>
  </si>
  <si>
    <t>"This work is generously supported by the Russell Sage Foundation (Award # 2011-29464) and Deutsche Forschungsgemeinschaft (DFG, German Research Foundation) under Germany’s Excellence Strategy – EXC 2126/1 – 3“ 390838866 and the CRC TR 224"|10.3386/w30101;"This work is generously supported by the Washington Center for Equitable Growth and Russell Sage Foundation award #R-1902-11776"|10.3386/w29425</t>
  </si>
  <si>
    <t>Associate Editor|Econometrica 7/2019|present;Associate Editor|AEJ: Applied 2021|present;Editorial Board|Journal of Urban Economics 2019|present;Co-Editor|Journal of Public Economics|2019|2022</t>
  </si>
  <si>
    <t>"Diamond acknowledges support from the Stanford Graduate School of Business and the National Science Foundation (CAREER Grant 1848036). Results using NielsenIQ data is based on researchers' own analyses calculated (or derived) based in part on data from Nielsen Consumer LLC and marketing databases provided through the NielsenIQ Datasets at the Kilts Center for Marketing Data Center at The University of Chicago Booth School of Business"|10.3386/w29533;"This paper reflects the researchers' own analyses calculated based in part on data from The Nielsen Company (US), LLC and marketing databases provided through the Nielsen Datasets at the Kilts Center for Marketing Data Center at The University of Chicago Booth School of Business"|10.3386/w24094</t>
  </si>
  <si>
    <t>NielsenIQ;Nielsen Company (US) LLC</t>
  </si>
  <si>
    <t>10.3386/w29533;10.3386/w24094</t>
  </si>
  <si>
    <t>Editor|Review of Economics and Statistics|2021|present</t>
  </si>
  <si>
    <t>"On May 2, 2020, Professor William Dobbie of Harvard’s Kennedy School of Public Policy published an independent examination of a series of reports prepared by Hemming Morse Partner, Greg Regan"</t>
  </si>
  <si>
    <t>unnamed high cost UK based lender</t>
  </si>
  <si>
    <t>10.3386/w24953</t>
  </si>
  <si>
    <t>"We are deeply grateful to Wonolo Inc. for their support of this work"|10.3386/w29947;"We are extremely grateful to the Lender for providing the data used in this analysis"|10.3386/w24953;"We are extremely grateful to Ann Woods and Robert Kaplan at Money Management International, David Jones at the Association of Independent Consumer Credit Counseling Agencies, Ed Falco at Auriemma Consulting Group, Jennifer Werkley at TransUnion, and Gerald Ray and David Foster at the Social Security Administration for their help and support"|10.3386/w23545</t>
  </si>
  <si>
    <t>Co-editor|American Law and Econmics Review|2006|2012;Editorial Board|Journal of Empirical Legal Studies|2003|present;Editorial Board|International Review of Law and Economics|1999|present;Editorial Board|Law and Social Inquiry|2000|present;Board of Editors|American Law and Economics Review|1998|2013;Associate Editor|Law and Social Inquiry|1987|1989</t>
  </si>
  <si>
    <t>"Dube acknowledges financial support from Russell Sage Foundation"|10.3386/w28470</t>
  </si>
  <si>
    <t>"Federal Reserve Bank of Boston Advisory Council on Higher Quality Jobs (2017-present)"</t>
  </si>
  <si>
    <t>Associate Editor|Industrial Relations</t>
  </si>
  <si>
    <t>Google search reveals that Dube was hired by the UK Government to conduct a study on the effect of minimum wage increases\</t>
  </si>
  <si>
    <t>Editor|Research in Labor Economics|An Annual Compilation of Research|1975|1994;Editorial Board|Journal of Economics and Business|1975|1979;Editorial Board|Industrial and Labor Relations Review|1977| 2011;Advisory Editor|Economic Letters|1978|1993;Editorial Board|American Economic Review|1981|1984;Editorial Board|Economics of Education Review|1994|present;Co-Editor|Journal of Human Resources|1994|2003;Editorial Board|Journal of Economic Perspectives|2002|2004;Educational Board|Education Finance and Policy|2005|present;Editorial Board|Change|2010|present</t>
  </si>
  <si>
    <t>CV discloses testifying as an expert witness on multiple cases, and consulting for various firms</t>
  </si>
  <si>
    <t>"Expert witness testifying on wages of telephone industry employees before the New York Public
Service Commission Case 27100). Expert witness testifying on the expected present value of lost earnings and loss of home services in "wrongful death", disability, and unfair discharge cases."
"Economic Consultant to various firms (Auerbach Corp., Ketron, Inc., Mathematica, Center for
Naval Analysis, Stanford Research Institute, Urban Institute, Contract Research Corporation, Abt
Associates, Resource Consulting Group, Math Tech, Westat) on their evaluation of Labor and
Education Department programs."</t>
  </si>
  <si>
    <t>"The Cornell Higher Education Research Institute (CHERI) received financial support from the Andrew W, Mellon Foundation"|10.3386/w21827</t>
  </si>
  <si>
    <t>No papers disclose expert witness assignments. At least one paper discloses sources of funding</t>
  </si>
  <si>
    <t>"The author gratefully acknowledges the generous support of both these foundations and additional support from the MacArthur Foundation"|10.3386/w8321</t>
  </si>
  <si>
    <t>Editorial Board|Journal of Labor Abstracts|1996|present;Associate Editor|Journal of Empirical Legal Studies|2004|present;Associate Editor|Industrial and Labor Relations Review|1999–2004;Associate Editor|Quarterly Journal of Economics|1984|1989;Editorial Board|Industrial and Labor Relations Review|1994|1999;Editorial Board|American Economic Review|1988|1991</t>
  </si>
  <si>
    <t>Google search reveals that Francine Blau has served as an expert witness in employment discrimination cases and testified in cCongerss on issues relating to womens employment</t>
  </si>
  <si>
    <t>CV discloses affiliation with Analysis Group. Chandra is a visiting scholar at the American Enterprise Insitute, a think tank. He has formerly worked a a consultant for Microsoft. CV also discloses positions on boards of SmithRx and Kyruus</t>
  </si>
  <si>
    <t>"CONSULTING
Asian Development Bank (Economic Analysis for Gender and Development)
Millennium Challenge Corporation (Property Rights Reform in Mongolia)
Abt., Associates (Impact evaluation of national health insurance pilot in Nicaragua)
World Bank (Survey Design, impact evaluation of urban transport upgrading in Accra)
US Agency for International Development (rural titling impact evaluation in Peru)
National Property Institute, Republic of Honduras (titling program impact evaluation design)"</t>
  </si>
  <si>
    <t>CV discloses consulting for various government institutions and non-profits. Specifically Abt Associates, a global consulting and research firm, is named</t>
  </si>
  <si>
    <t>CV notes previous employment as a consultant for SysteMetrics. Google search results were hard to find as Ellwood was imlicated in the quid pro quo between Harvard and legacy applicants/mega-donors, which dominate search results related to Ellwood. Ellwood is a director of Abt Associates, a consulting firm.</t>
  </si>
  <si>
    <t>"and are grateful for funding from PEDL, NSF Rapid1329354, IPA SME, and WAPP Harvard"|10.3386/w29816;"We are grateful to the Bill and Melinda Gates Foundation for generous funding for this research"|10.3386/w29671;"and to ICICI and Exxon Mobil (through WAPPP Harvard) for financial support"|https://www.nber.org/papers/w21093</t>
  </si>
  <si>
    <t>Committee on Editorial Appointments|American Economic Association|2017|present;Associate Editor|Journal of Development Economics|2009|present;Associate Editor|Review of Economics and Statistics|2012|2019;Associate Editor|Economic Development and Cultural Change|2014|2018</t>
  </si>
  <si>
    <t>Editorial Advisor|Canadian Journal of Economics|2005|2008;Member of the Editorial Board|Canadian Public Policy|2000|2003</t>
  </si>
  <si>
    <t>"The authors would like to thank the Social Science and Humanities Research Council of Canada for research support"|10.3386/w30098</t>
  </si>
  <si>
    <t>Foreign Editor|Review of Economic Studies|2017-present;Board of Editors|Journal of Economic Literature|2020-present</t>
  </si>
  <si>
    <t>"This research was partially supported by the supercomputing infrastructure of the NLHPC (ECM-02)"|10.3386/w26858</t>
  </si>
  <si>
    <t>No papers listed on NBER website</t>
  </si>
  <si>
    <t>Associate Editor|Quarterly Journal of Finance and Accounting|2015|present;Associate Editor|International Economic Review|2020|present</t>
  </si>
  <si>
    <t>Co-Editor|Journal of Labor Economics|1993|1996;Associate Editor|Journal of Economic Perspectives|1994|1998;Associate Editor|Quarterly Journal of Economics|1990|1998</t>
  </si>
  <si>
    <t>Google search is difficult because results are dominated by a Robert D. Gibbons, a medical doctor who testified in Pfizer v. Smith</t>
  </si>
  <si>
    <t>IMS Health Incorporated</t>
  </si>
  <si>
    <t>"data obtained under license from IMS Health Incorporated"|10.3386/w16823;"All three authors thank MIT Sloan's Program on Innovation in Markets and Organizations for financial support, and Powell also thanks the NSF"|10.3386/w15779</t>
  </si>
  <si>
    <t>10.3386/w16823</t>
  </si>
  <si>
    <t>"2003, 2006 Visiting Scholar, Federal Reserve Bank of Atlanta. Research Economist and Associate Policy Adviser, Federal Reserve Bank of Atlanta, Regional Research Team"</t>
  </si>
  <si>
    <t>Associate Editor|Economics Bulletin|2011|2017</t>
  </si>
  <si>
    <t>"This research was funded by EU H2020 GA-824574 awarded to Cruz-Castro and Sanz-Menendez. It was also funded by NSF grant SES-1538797 to Ginther"|10.3386/w30107</t>
  </si>
  <si>
    <t>CV notes testifying before congressional panels and the Kansas state legislature. Google search is difficult due to "ginther hearing" being a specific legal term</t>
  </si>
  <si>
    <t xml:space="preserve">Associate Editor|Industrial and Labor Relations Review|2018|present </t>
  </si>
  <si>
    <t>" The research reported here was supported by the Institute of Education Sciences, U.S. Department of Education, through Grant R305D110019 to the National Bureau of Economic Research"|10.3386/w22104</t>
  </si>
  <si>
    <t>Guest Co-Editor|special issue of the Journal of Econometrics in honor of Gary Chamberlain NSF Review Panel for Economics Program|2019|2021;Co-Editor|Review of Economics and Statistics|2018|2021;Foreign Editor|Review of Economics Studies|2014|2019;Associate Editor|Econometrics Journal|2015;Associate Editor|Journal of Business and Economic Statistics|2011|2013;Board of Editors|Journal of Economic Literature|2011|2013</t>
  </si>
  <si>
    <t>"Visiting Professor of Research, Federal Reserve Bank of New York (short visits)"</t>
  </si>
  <si>
    <t>"Financial support from the National Science Foundation (SES #1357499, SES #1851647) is gratefully acknowledged"|10.3386/w28548</t>
  </si>
  <si>
    <t>"Financial support for the research from the National Science Foundation (grant # SBR-9410059) and the
Environmental Protection Agency (grant # R-828824-01-0) is gratefully acknowledged"|10.3386/w9125</t>
  </si>
  <si>
    <t>CV notes affiliations with various non-profits related to climate change. Former positions as chief economist of White House Council of Economic Advisors and secretary of energy advisory board</t>
  </si>
  <si>
    <t>Editorial Board|Ideas for India|2019|present;Editor|Journal of Political Economy|2015|2017;
Editor|Review of Economics and Statistics|2007|2010;Board of Editors|American Economic Journal: Economic Policy|2007|2010;Board of Editors|American Economic Journal: Economic Policy|2013|2015;Associate Editor|Review of Economics and Statistics|2007;Board of Editors|Review of Environmental Economics and Policy|2006|2020;Board of Editors|Journal of Economic Literature|2005|2011;Associate Editor|Journal of Business and Economic Statistics|2004|2006</t>
  </si>
  <si>
    <t>"7003559300"</t>
  </si>
  <si>
    <t>"6603611569"</t>
  </si>
  <si>
    <t>"7203049407"</t>
  </si>
  <si>
    <t>""</t>
  </si>
  <si>
    <t>"48661775700"</t>
  </si>
  <si>
    <t>"35093725100"</t>
  </si>
  <si>
    <t>"6602414825"</t>
  </si>
  <si>
    <t>"35496881800"</t>
  </si>
  <si>
    <t>"56180614800"</t>
  </si>
  <si>
    <t>"35291214000"</t>
  </si>
  <si>
    <t>"6602634280"</t>
  </si>
  <si>
    <t>"14631703900"</t>
  </si>
  <si>
    <t>"57202525435"</t>
  </si>
  <si>
    <t>"7005892985"</t>
  </si>
  <si>
    <t>"7005376779"</t>
  </si>
  <si>
    <t>"7103036986"</t>
  </si>
  <si>
    <t>"8450457100"</t>
  </si>
  <si>
    <t>"7004255822"</t>
  </si>
  <si>
    <t>"7801442317"</t>
  </si>
  <si>
    <t>"7006944507"</t>
  </si>
  <si>
    <t>"55478148800"</t>
  </si>
  <si>
    <t>"6601949789"</t>
  </si>
  <si>
    <t>"35813176500"</t>
  </si>
  <si>
    <t>"7007013585"</t>
  </si>
  <si>
    <t>"7201668832"</t>
  </si>
  <si>
    <t>"7004061909"</t>
  </si>
  <si>
    <t>"6602827939"</t>
  </si>
  <si>
    <t>"44461243200"</t>
  </si>
  <si>
    <t>"7201996482"</t>
  </si>
  <si>
    <t>"57225214289"</t>
  </si>
  <si>
    <t>"7101887682"</t>
  </si>
  <si>
    <t>"6602802046"</t>
  </si>
  <si>
    <t>"23391949900"</t>
  </si>
  <si>
    <t>"57221815494"</t>
  </si>
  <si>
    <t>"57169795300"</t>
  </si>
  <si>
    <t>"44461161900"</t>
  </si>
  <si>
    <t>"7202771425"</t>
  </si>
  <si>
    <t>"17343220000"</t>
  </si>
  <si>
    <t>"7004625566"</t>
  </si>
  <si>
    <t>"34770831700"</t>
  </si>
  <si>
    <t>"7005716141"</t>
  </si>
  <si>
    <t>"13806468000"</t>
  </si>
  <si>
    <t>"7004050059"</t>
  </si>
  <si>
    <t>"36625106000"</t>
  </si>
  <si>
    <t>"21740963300"</t>
  </si>
  <si>
    <t>"55712350600"</t>
  </si>
  <si>
    <t>"6603369442"</t>
  </si>
  <si>
    <t>"35271642100"</t>
  </si>
  <si>
    <t>"8221099400"</t>
  </si>
  <si>
    <t>"7201707603"</t>
  </si>
  <si>
    <t>"7005579308"</t>
  </si>
  <si>
    <t>SCOPUS_ID</t>
  </si>
  <si>
    <t>sex</t>
  </si>
  <si>
    <t>Multiple papers discloses that greenstone holds more than $10000 in stocks and bonds of various companies including those in the energy sector. Multiple papers discloses that Grenstone holds more than $10,000 in stock of various public companies that may be subject to air pollution regulations. At least one paper discloses sources of funding. One paper discloses in the negative that it was not produced as a consulting agreement and the authors do not have any conflicts of interest</t>
  </si>
  <si>
    <t>"We also acknowledge generous and exceptional support from Luke Gallagher of the Army's Office of Economic and Manpower Analysis at West Point, New York"|10.3386/w29104;"The authors have no relevant and material financial relationships to disclose"|10.3386/w28467;"As part of a diversified portfolio, I hold more than $10,000 in stocks and bonds of various companies including those within the energy sector.
"|10.3386/w27502;"I attest that I have read the NBER disclosure policy and as part of a diversified portfolio, I hold more than $10,000 in stocks and bonds of various companies including those within the energy sector."|10.3386/w23386;"I attest that I have read the NBER disclosure policy and as part of a diversified portfolio, I hold more than $10,000 in stocks and bonds of various companies including those within the energy sector."|10.3386/w23060;"I attest that I have read the NBER disclosure policy and as part of a diversified portfolio, I hold more than $10,000 in stocks and bonds of various companies including those within the energy sector."|10.3386/w21331;"Greenstone holds more than $10,000 in stock of various public companies that may be subject to air pollution regulations"|10.3386/w20590;"Greenstone holds more than $10,000 in stock of various public companies that may be subject to air pollution regulations"|10.3386/w19426;"Greenstone holds more than $10,000 in stock of various public companies that may be subject to air pollution regulations under the Clean Air Act"|10.3386/w18692;"The research reported in this paper was not the result of a for-pay consulting relationship. Further, neither of the authors nor their respective institutions have a financial interest in the topic of the paper which might constitute a conflict of interest"|10.3386/w17210;"This paper makes use of the College and Beyond (C&amp;B) database. The C&amp;B database is a restricted-use database"|10.3386/w13036</t>
  </si>
  <si>
    <t>"36811160900"</t>
  </si>
  <si>
    <t>"We gratefully acknowledge financial support from the National Science Foundation (grant SES-1629422)."|10.3386/w28508;"Support for this research at the Berkeley, Michigan, and Suitland RDCs from NSF (ITR-0427889) is also gratefully acknowledged"|10.3386/w16096</t>
  </si>
  <si>
    <t>"6603829811"</t>
  </si>
  <si>
    <t>Co-editor|Journal of Human Resources|1996-2008;Associate Editor|Journal of Population Economics</t>
  </si>
  <si>
    <t>"This research received financial support by Deutsche Forschungsgemeinschaft through CRC TRR 190 (project number 280092119). I declare that I have no other relevant or material financial interests that relate to the research described in this paper."|10.3386/w26719;"We thank the staff at the Invisible Institute for access to and help with the data"|10.3386/w24202</t>
  </si>
  <si>
    <t>Invisible Institute</t>
  </si>
  <si>
    <t>10.3386/w24202</t>
  </si>
  <si>
    <t>"6603457459"</t>
  </si>
  <si>
    <t>"Research support was provided by the National Science Foundation under Grant SES-9904699 and by the Binational Science Foundation"|10.3386/w8509</t>
  </si>
  <si>
    <t>NO CV. Google search reveals that Gronau was on the board of the Bank of Israel for 10 years</t>
  </si>
  <si>
    <t>"23993502900"</t>
  </si>
  <si>
    <t>"Research Consultant, Federal Reserve Bank of Chicago. "</t>
  </si>
  <si>
    <t>Google search reveals that Guryan testified in Kenneth Martin, et al. v. F.E. Moran, Inc., Fire
Protection of Northern Illinois. Guryan also testified for DeVry in a case regareding DeVry defrauding former students. This is not disclosed in his CV</t>
  </si>
  <si>
    <t xml:space="preserve">Editor|Journal of Labor Economics|December 2011|2020;Associate Editor|Labour Economics|2010|2018
</t>
  </si>
  <si>
    <t>"This paper was made possible by the generous support of the Abbvie, Bank of America, Laura and John Arnold, Paul M. Angell, Edna McConnell Clark, Crown, Lloyd A. Fry, Joyce, Logan, MacArthur, Polk, Pritzker-Pucker, Smith Richardson, and Spencer foundations, the Chicago Center for Youth Violence Prevention, EquiTrust, JPAL-North America, the Illinois Criminal Justice Information Authority, the city of Chicago, grant number 2012-JU-FX-0019 from the Office of Juvenile Justice and Delinquency Prevention, Office of Justice Programs, US Department of Justice, and award number 1P01HD076816 from the Eunice Kennedy Shriver National Institute of Child Health and Human Development of the National Institutes of Health"|10.3386/w28531</t>
  </si>
  <si>
    <t>No papers note Guryan's past expert witness assignments</t>
  </si>
  <si>
    <t>CV discloses pre-doctoral employment at Junior Trader FX and fixed income derivatives. Couldn't access SCOPUS ID?</t>
  </si>
  <si>
    <t>"Research Consultant, Research Department, Federal Reserve Bank of Chicago (2003 – 2005)"</t>
  </si>
  <si>
    <t xml:space="preserve">Editorial Board|Industrial and Labor Relations Review|2006|present;Advisory Board|Compensation and Benefits Review|2012|present;Advisory Board|Journal of Organizational Effectiveness: People and Performance|2012|present;Associate Editor|Labour Economics|2008|present;Associate Editor|Journal of Labor Economics|2008|2012;Associate Editor|Economics Bulletin|2005|July 2010
</t>
  </si>
  <si>
    <t>"6701787660"</t>
  </si>
  <si>
    <t>"and officials at the company that supplied the data used in this analysis and carefully described their stock option program"|10.3386/w11950</t>
  </si>
  <si>
    <t>unnamed firm</t>
  </si>
  <si>
    <t>10.3386/w11950</t>
  </si>
  <si>
    <t xml:space="preserve">CV does not note any expert witness assignments, but university page notes that Hallock has consulted and served as an expert witness on issues of compensation, executive compensation, and antitrust in labor markets. Google search reveals Hallock testified on high-tech employee anti-trust litigation in UNITED STATES DISTRICT COURT NORTHERN DISTRICT OF CALIFORNIA SAN JOSE DIVISION </t>
  </si>
  <si>
    <t>No papers note previous expert witness assignments. At least one paper discloses sources of funding</t>
  </si>
  <si>
    <t>"7003582807"</t>
  </si>
  <si>
    <t xml:space="preserve">Editorial Board|Chinese Economics of Education Review|2016|present;Editorial Advisory Board|Journal of Professional Capital and Community|2015|present;Co-Editor|CESifo Economic Studies|2013|present;Associate Editor|Journal of Human Capital|2007|present;Editorial Board|Education Finance and Policy|2005|present;Editorial Board|Education Next|2000|present;Editorial Board|Economics of Education Review|1982|present;Advisory Editor|Social Science Research|1978|2015;Co-editor|Education Policy Series, International Academy of Education/International Institute for Educational Planning, UNESCO|2004|2010;Editorial Board|Fundamentals of Educational Planning , UNESCO|2002|2008;Associate Editor|Economic Bulletin|2003|2007;Associate Editor|Review of Economics and Statistics|1995|2002;Editorial Board|Educational Evaluation and Policy Analysis|1997|2001;Editorial Board|Journal of Policy Analysis and Management|1994|2001;Editorial Board|Socio-Economic Planning Sciences|1994|1996;Associate Editor|Regional Science and Urban Economics|1991|1997;Editorial Board|Journal of Economic Education|1990|1995;Advisory Board|American Journal of Education|1992|1995;Co-editor|Journal of Human Resources|1990|1994;Associate Editor|Evaluation Review|1987|1989 
</t>
  </si>
  <si>
    <t>"Martinez et al. v. New Mexico; Yazzie et al. v. New Mexico (New Mexico), 2017
Connecticut Coalition for Justice in Education and Funding v. Rell et al. (Connecticut), 2016
Citizens for Strong Schools v. Florida (Florida), 2016
Maisto et al. v. State of New York (New York), 2015
Texas Taxpayers and Student Fairness Coalition et al. v. Scott et al. (Texas), 2013
Gannon et al. v. State of Kansas (Kansas), 2012
Lobato et al. v. State of Colorado (Colorado), 2011
Abbott v. Burke (New Jersey), 2011
McCleary v. State of Washington (Washington), 2009
Davis v. South Dakota (South Dakota), 2008
Espinoza v. State of Arizona (Arizona), 2008
Committee for Educational Equality et al. v. State of Missouri et al. (Missouri), 2007
School Districts’ Alliance v. State of Washington (Washington), 2006
Montoy et al. v. State of Kansas, et al. (Kansas), 2003
Campaign for Fiscal Equity et al. v. State of New York et al. (New York), 2000
Hoke County Board of Education et al. v. State of North Carolina (North Carolina), 1999
Claremont School District, et al. v. Merrill et al. (New Hampshire), 1996
Committee for Educational Equality v. Missouri ; Lee's Summit v. Missouri (Missouri), 1992
Alabama Coalition for Equity v. Hunt ; Harper v. Hunt (Alabama), 1992
Tennessee Small Schools et al. v. McWherter et al. (Tennessee), 1990
Abbott v. Burke (New Jersey), 1987
Somerset County Board of Education v. Hornbeck (Maryland), 1980
Levittown v. Nyquist (New York), 1976
Serrano v. Priest (California), 1973
Vergara et al. v. State of California et al. , 2014
Jenkins et al. v. State of Missouri et al. (Kansas City, Mo.), 1997
Liddell et al. v. St. Louis et al. , 1996"</t>
  </si>
  <si>
    <t>"We gratefully acknowledge a grant received from the Dutch Ministry of Education, Culture and Science and the Netherlands Initiative for Education Research (NRO: grant 405-17-900)."|10.3386/w29450;"This work was supported by the Smith Richardson Foundation"|10.3386/w24836</t>
  </si>
  <si>
    <t>No papers note Hanushek's assignments as an expert witness. At least one paper discloses sources of funding</t>
  </si>
  <si>
    <t>CV notes many expert witness assignments and testimony given. CV also notes positions as director of CollegeSpring Test Prep and of Learn Capital. Google search confirms expert witness assignments in cases listed in CV</t>
  </si>
  <si>
    <t>Associate Editor|Bell Journal of Economics|1974|1983;Associate Editor|Rand Journal of Economics|1984|1988;Associate Editor|Econometrica|1978|1987;Reviewer|Mathematical Reviews|1978|1980;American Editor|Review of Economic Studies|1979|1982;Associate Editor|Journal of Public Economics|1982|1998;Associate Editor|Journal of Applied Econometrics|1985|1993;Associate Editor|Journal of Applied Econometrics|2009|present;Advisory Editor|Economics Research Network and Social Science Research|1998|present;Advisory Editor|Journal of Sports Economics|1999|present;Advisory Editor|Journal of Competition Law &amp; Economics|2004|present;Advisory Editor|Journal of Applied Economics|2005|present</t>
  </si>
  <si>
    <t>10.3386/w26424</t>
  </si>
  <si>
    <t>Nielsen Company (US), LLC</t>
  </si>
  <si>
    <t>"The empirical work here is researchers own analyses based in part on data from The Nielsen Company (US), LLC and marketing databases provided through the Nielsen Datasets at the Kilts Center for Marketing Data Center at The University of Chicago Booth School of Business"|10.3386/w26424;"Hausman also
thanks the NSF for research support"|10.3386/w1690</t>
  </si>
  <si>
    <t>CV notes appointment as expert witness in Carter vs. Newsday, Inc 1981 (https://law.justia.com/cases/federal/district-courts/FSupp/528/1187/1764861/). This is confirmed by a Google Search. CV also notes testimony before congressional panels</t>
  </si>
  <si>
    <t>"56448135400"</t>
  </si>
  <si>
    <t>"56037568700"</t>
  </si>
  <si>
    <t>"55970444200"</t>
  </si>
  <si>
    <t>"7004231503"</t>
  </si>
  <si>
    <t>"24066262700"</t>
  </si>
  <si>
    <t>"7404780471"</t>
  </si>
  <si>
    <t>"7402055817"</t>
  </si>
  <si>
    <t>"8927460500"</t>
  </si>
  <si>
    <t>"6603289313"</t>
  </si>
  <si>
    <t>"7003688582"</t>
  </si>
  <si>
    <t>?</t>
  </si>
  <si>
    <t>"6701542800"</t>
  </si>
  <si>
    <t>"57095248500"</t>
  </si>
  <si>
    <t>"12795890500"</t>
  </si>
  <si>
    <t>"7005824909"</t>
  </si>
  <si>
    <t>"26121206500"</t>
  </si>
  <si>
    <t>"7103342438"</t>
  </si>
  <si>
    <t>"7005067922"</t>
  </si>
  <si>
    <t>"57206937378"</t>
  </si>
  <si>
    <t>"33467847300"</t>
  </si>
  <si>
    <t>"23009218500"</t>
  </si>
  <si>
    <t>"11339162300"</t>
  </si>
  <si>
    <t>"7005885139"</t>
  </si>
  <si>
    <t>"6602133717"</t>
  </si>
  <si>
    <t>"6507073990"</t>
  </si>
  <si>
    <t>"6701390303"</t>
  </si>
  <si>
    <t>"6603666462"</t>
  </si>
  <si>
    <t>"6602826990"</t>
  </si>
  <si>
    <t>"6603769823"</t>
  </si>
  <si>
    <t>"7004575366"</t>
  </si>
  <si>
    <t>"57209633419"</t>
  </si>
  <si>
    <t>"7006321164"</t>
  </si>
  <si>
    <t>"6602230529"</t>
  </si>
  <si>
    <t>"56249151400"</t>
  </si>
  <si>
    <t>"7006735812"</t>
  </si>
  <si>
    <t>"7005529339"</t>
  </si>
  <si>
    <t>"56641933900"</t>
  </si>
  <si>
    <t>"7404176354"</t>
  </si>
  <si>
    <t>"6601955048"</t>
  </si>
  <si>
    <t>"57193111161"</t>
  </si>
  <si>
    <t>"6602610404"</t>
  </si>
  <si>
    <t>"24402219400"</t>
  </si>
  <si>
    <t>"8122449600"</t>
  </si>
  <si>
    <t>"35291508500"</t>
  </si>
  <si>
    <t>"17433648600"</t>
  </si>
  <si>
    <t>"6603964906"</t>
  </si>
  <si>
    <t>"6603691303"</t>
  </si>
  <si>
    <t>"56387266700"</t>
  </si>
  <si>
    <t>"55504518600"</t>
  </si>
  <si>
    <t>"55667250400"</t>
  </si>
  <si>
    <t>"7201835962"</t>
  </si>
  <si>
    <t>"54406612300"</t>
  </si>
  <si>
    <t>"7004593708"</t>
  </si>
  <si>
    <t>"57211413607"</t>
  </si>
  <si>
    <t>"6507357477"</t>
  </si>
  <si>
    <t>"16027898600"</t>
  </si>
  <si>
    <t>"14419920600"</t>
  </si>
  <si>
    <t>"57203069604"</t>
  </si>
  <si>
    <t>"24764439800"</t>
  </si>
  <si>
    <t>"57220075172"</t>
  </si>
  <si>
    <t>"55344641800"</t>
  </si>
  <si>
    <t>"57194283491"</t>
  </si>
  <si>
    <t>"56675727000"</t>
  </si>
  <si>
    <t>"25654827200"</t>
  </si>
  <si>
    <t>"6505804200"</t>
  </si>
  <si>
    <t>"7102592254"</t>
  </si>
  <si>
    <t>"57203240683"</t>
  </si>
  <si>
    <t>"7102425571"</t>
  </si>
  <si>
    <t>"55826087300"</t>
  </si>
  <si>
    <t>"7101962367"</t>
  </si>
  <si>
    <t>"6602745022"</t>
  </si>
  <si>
    <t>"12144118500"</t>
  </si>
  <si>
    <t>"18340019200"</t>
  </si>
  <si>
    <t>"6508026665"</t>
  </si>
  <si>
    <t>"6602906288"</t>
  </si>
  <si>
    <t>"7005620197"</t>
  </si>
  <si>
    <t>"55578751400"</t>
  </si>
  <si>
    <t>"6603481071"</t>
  </si>
  <si>
    <t>"7401720259"</t>
  </si>
  <si>
    <t>"55631576300"</t>
  </si>
  <si>
    <t>"10639133600"</t>
  </si>
  <si>
    <t>"6602958112"</t>
  </si>
  <si>
    <t>"7005773156"</t>
  </si>
  <si>
    <t>"15724760700"</t>
  </si>
  <si>
    <t>"35582768200"</t>
  </si>
  <si>
    <t>"6602194523"</t>
  </si>
  <si>
    <t>"55243658600"</t>
  </si>
  <si>
    <t>"7102282544"</t>
  </si>
  <si>
    <t>"8228270800"</t>
  </si>
  <si>
    <t>"7004081207"</t>
  </si>
  <si>
    <t>"55001852400"</t>
  </si>
  <si>
    <t>"57205038703"</t>
  </si>
  <si>
    <t>"36445963800"</t>
  </si>
  <si>
    <t>"57224465119"</t>
  </si>
  <si>
    <t>"36868188600"</t>
  </si>
  <si>
    <t>"6603931435"</t>
  </si>
  <si>
    <t>"56718641500"</t>
  </si>
  <si>
    <t>"57195340385"</t>
  </si>
  <si>
    <t>"7403284465"</t>
  </si>
  <si>
    <t>"10640381500"</t>
  </si>
  <si>
    <t>"7102512819"</t>
  </si>
  <si>
    <t>"57203573011"</t>
  </si>
  <si>
    <t>"25646272600"</t>
  </si>
  <si>
    <t>"7003322815"</t>
  </si>
  <si>
    <t>"15760758400"</t>
  </si>
  <si>
    <t>"7004264968"</t>
  </si>
  <si>
    <t>"8883731500"</t>
  </si>
  <si>
    <t>"7003989088"</t>
  </si>
  <si>
    <t>"6701565856"</t>
  </si>
  <si>
    <t>"7401896887"</t>
  </si>
  <si>
    <t>"56352562700"</t>
  </si>
  <si>
    <t>"7005072588"</t>
  </si>
  <si>
    <t>"55482970600"</t>
  </si>
  <si>
    <t>"7201575650"</t>
  </si>
  <si>
    <t>"17435716400"</t>
  </si>
  <si>
    <t>"57217046274"</t>
  </si>
  <si>
    <t>"16307787800"</t>
  </si>
  <si>
    <t>"7402728086"</t>
  </si>
  <si>
    <t>"7102469640"</t>
  </si>
  <si>
    <t>"57190838209"</t>
  </si>
  <si>
    <t>"54785162700"</t>
  </si>
  <si>
    <t>"55978938200"</t>
  </si>
  <si>
    <t>"57198321347"</t>
  </si>
  <si>
    <t>"55164861700"</t>
  </si>
  <si>
    <t>"36187349000"</t>
  </si>
  <si>
    <t>"16445267700"</t>
  </si>
  <si>
    <t>"6602935589"</t>
  </si>
  <si>
    <t>"57203059758"</t>
  </si>
  <si>
    <t>"44462147000"</t>
  </si>
  <si>
    <t>"57204335216"</t>
  </si>
  <si>
    <t>"57003301900"</t>
  </si>
  <si>
    <t>"57221790992"</t>
  </si>
  <si>
    <t>"6603457527"</t>
  </si>
  <si>
    <t>"57203985450"</t>
  </si>
  <si>
    <t>"6701482228"</t>
  </si>
  <si>
    <t>"6603635875"</t>
  </si>
  <si>
    <t>"57202504901"</t>
  </si>
  <si>
    <t>"55255181400"</t>
  </si>
  <si>
    <t>"6603406242"</t>
  </si>
  <si>
    <t>"The larger research effort around READI Chicago was made possible with support from the philanthropic community, including the Partnership for Safe and Peaceful Communities, JPMorgan Chase, and the Chicago Sports Alliance"|10.3386/w30170;"We are grateful to the Chicago Department of Family and Support Services, the Philadelphia Youth Network, Inc., the Philadelphia mayor's office, and the University of Chicago Urban Labs for their partnership on these projects. We also thank the City of Philadelphia, the Philadelphia Police Department, the School District of Philadelphia, the Chicago Police Department, and the Chicago Public Schools for graciously allowing the use of their administrative data"|10.3386/w28705</t>
  </si>
  <si>
    <t>"53881344700"</t>
  </si>
  <si>
    <t>"We thank the Abdul Latif Jameel Poverty Action Lab (J-PAL), the Michael Lee-Chin Family Institute for Corporate Citizenship, and the Social Sciences and Humanities Research Council (SSHRC) for financial support"|10.3386/w29947;"We are grateful to the World Management Survey (WMS) and especially Daniela Scur for sharing their data with us, which we use to report on the prevalence of employee referral programs. We thank the study firm’s management and employees for their collaboration"|10.3386/w25920;"We are grateful to the anonymous firm for providing access to proprietary data and to several managers from the firm for their insightful comments. One of the authors has performed paid work for the firm on topics unrelated to HR and the workforce...offman acknowledges financial support from the Connaught New Researcher Award and the Social Science and Humanities Research Council of Canada."|10.3386/w24360;"We thank managers at Firms A for sharing their data and for facilitating on-site data collection"|10.3386/w23247;"We thank managers at Firms A and B for sharing their data, for facilitating on-site data collection (Firm A), and for helping with the field experiment (Firm B)"|10.3386/w23240;"We are grateful to the anonymous data provider for providing access to proprietary data"|10.3386/w21709</t>
  </si>
  <si>
    <t>anonymous firm;anonymous firm;unnamed leading trucking firm;anonymous trucking firm A-anonymous trucking firm B;anonymous firm</t>
  </si>
  <si>
    <t>10.3386/w25920;10.3386/w24360;10.3386/w23247;10.3386/w23240;10.3386/w21709</t>
  </si>
  <si>
    <t>"36175909200"</t>
  </si>
  <si>
    <t>"Visiting Economist, Airbnb, Summer 2016
Visiting Economist, Uber Technologies, Summer 2015
Staff Economist, oDesk Corporation, 2011 - 2013
Research Intern, London School of Economics, Centre for Economic Performance, Summer 2010
Resident Tutor, Pforzheimer House, Harvard College, 2007 - 2011
Tank Platoon Leader &amp; Executive Officer, US Army, 2001 - 2006"</t>
  </si>
  <si>
    <t>Guest Associate Editor|Information Systems Review, Special Issue on Digital Platforms</t>
  </si>
  <si>
    <t>CV discloses visiting positions at Airbnb and Uber, and staff economist position at oDesk</t>
  </si>
  <si>
    <t>anonymous firm;unnamed online marketplace</t>
  </si>
  <si>
    <t>10.3386/w29445;10.3386/w26627</t>
  </si>
  <si>
    <t>"Financial disclosure: Horton has an on-going consulting agreement with the company that ran the experiment and provided the data"|10.3386/w29445;"I consult with a number of online marketplaces on issues related to market design"|10.3386/w28702;"John Horton consults for Upwork for both cash and equity compensation. Upwork is an online labor market that could benefit from a shift to remote work. This work was not funding by Upwork"|10.3386/w27344;"Both Horton and Barach have consulted for the online labor market that was the context of this experiment. For helpful comments and advice"|10.3386/w26627;"Horton and Golden have an equity interest in the platform used for this study, as they were both previous employees of the company"|10.3386/w25917;"Horton would like to thank the NSF-IGERT Multidisciplinary Program in Inequality and Social Policy (GrantNo. 0333403), the University of Notre Dame, and the John Templeton Foundation’s Science of Generosity Initiative for their generous financial support"|10.3386/w22386;"My wife currently works for Uber Technologies and receives part of her compensation in equity. I also worked at Uber in the summer of 2015 as a visiting professor on their data science team"|10.3386/w22029;"I have a financial interest in the oDesk Corporation relating to my prior employment with oDesk. In particular, I have a 50K stock option grant which is still vesting. I also have a $2K monthly in-kind research budget from oDesk."|10.3386/w19525</t>
  </si>
  <si>
    <t>One paper notes that Horton had a consulting relationship with the firm that provided the data. One paper notes that Horton consults with a number of online market places. One paper notes that Horton's wife works for Uber, and Horton was a visiting economist at Uber. Another paper ntoes that Horton has $50k stock option in oDesk Corporation and a 2k monthly research budget from oDesk</t>
  </si>
  <si>
    <t>"39761721400"</t>
  </si>
  <si>
    <t>"Visiting Scholar, Federal Reserve Bank of Philadelphia 2022-"</t>
  </si>
  <si>
    <t>"Hull acknowledges support from National Science Foundation Grant SES-2049250"|10.3386/w30108;"The research described here was carried out under data-use agreements between MIT and the New York City and Denver Public School districts"|10.3386/w29608</t>
  </si>
  <si>
    <t>Associate Editor|Journal of Political Economy Microeconomics|2022|present;Associate Editor|Journal of Human Capital|2019|present</t>
  </si>
  <si>
    <t>"37072446400"</t>
  </si>
  <si>
    <t>"This research was supported by the Yale Tobin Center for Economic Policy, the Cowles Foundation, and the National Science Foundation (award 2117362). It uses restricted-use data under a license with the National Center for Science and Engineering Statistics, National Science Foundation"|10.3386/w30105;"This research was supported in part by: the American Bar Foundation; the Pritzker Children's Initiative; the Buffett Early Childhood Fund; NIH grants NICHD R37HD065072, NICHD R01HD054702, and NIA R24AG048081; an anonymous funder; Successful Pathways from School to Work, an initiative of the University of Chicago's Committee on Education funded by the Hymen Milgrom Supporting Organization; and the Human Capital and Economic Opportunity Global Working Group, an initiative of the Center for the Economics of Human Development, affiliated with the Becker Friedman Institute for Research in Economics, and funded by the Institute for New Economic Thinking. Humphries acknowledges the support of a National Science Foundation Graduate Research Fellowship"|10.3386/w22291</t>
  </si>
  <si>
    <t>"26662213300"</t>
  </si>
  <si>
    <t>Associate editor|Journal of Labor Economics|2012|present;Co-editor|Journal of Human Resources|2015|2019;Editorial board|Journal of Comparative Economics|2010|2013;Co-editor|Canadian Journal of Economics|2001|2005</t>
  </si>
  <si>
    <t>CV notes giving testimony before congressional panels</t>
  </si>
  <si>
    <t>" I am grateful to the James Cullen Chair in Economics for financial support"|10.3386/w23529;"I am grateful to the Social Science and Humanities Research Council of Canada for financial support"|10.3386/w18047;"Hunt is also affiliated with the CReAM, CEPR, IZA and DIW-Berlin, and acknowledges the Social Science and Humanities Research Council of Canada for financial support"|10.3386/w14312</t>
  </si>
  <si>
    <t>Associate Editor|Journal of the European Economic Association|2021|present</t>
  </si>
  <si>
    <t>"54925062900"</t>
  </si>
  <si>
    <t>"7403076046"</t>
  </si>
  <si>
    <t>Co-Editor|American Economic Journal: Economic Policy|2019|present;Co-Editor|Journal of Human Resources|2014|2019;Editorial Board|Education Finance and Policy|2014|2017;Editorial Board|Education Next|2014|2017</t>
  </si>
  <si>
    <t>Sistemas Integrales Ltda</t>
  </si>
  <si>
    <t>10.3386/w29231</t>
  </si>
  <si>
    <t>"The authors are grateful to the firm Sistemas Integrales Ltda. for high quality data collection services"|10.3386/w29231;"This project was supported by the W.T. Grant Foundation"|10.3386/w28517;"The authors acknowledge funding for this research from the Bill Melinda Gates Foundation"|10.3386/w28194</t>
  </si>
  <si>
    <t>Google search reveals that Jackson was retained as an expert witness by Arnold and Porter Kaye Scholer LLP and the ACLU of Delaware in 2018 (https://www.aclu-de.org/sites/default/files/expert_report_of_kirabo_jackson.pdf)</t>
  </si>
  <si>
    <t>"56740396000"</t>
  </si>
  <si>
    <t>"Jäger and Schoefer are grateful to the Sloan Foundation’s Working Longer Program for support. Jäger gratefully acknowledges funding from the Stiftung Grundeinkommen. Roth: Funded by the Deutsche Forschungsgemeinschaft (DFG, German Research Foundation) under Germany’s Excellence Strategy – EXC 2126/1-390838866"|10.3386/w29623</t>
  </si>
  <si>
    <t>"7407013617"</t>
  </si>
  <si>
    <t>Editorial Board|Journal of Economic Literature;Associate Editor|Industrial Relations</t>
  </si>
  <si>
    <t>"This research was supported by the National Institutes of Health and the Russell Sage Foundation (to Johnson), and the National Science Foundation (to Jackson)"|10.3386/w23489</t>
  </si>
  <si>
    <t>"6602217134"</t>
  </si>
  <si>
    <t>"Economist, Federal Reserve Bank of New York, 1998 – 1999"</t>
  </si>
  <si>
    <t>Co-editor|American Economic Review|2020|present;Associate Editor|Industrial and Labor Relations Review|2015|2018;Associate Editor|American Economic Journal: Applied Economics|2007|2016</t>
  </si>
  <si>
    <t>"We would ike to thank INEGI officials for granting on-site access to the firm level data used in this study under the commitment of complying with the confidentiality requirements set by the Mexican Laws"|10.3386/w18106;"Financial support from Rice University's Baker Institute for Public Policy is gratefully acknowledged"|10.3386/w15932</t>
  </si>
  <si>
    <t>"35091337500"</t>
  </si>
  <si>
    <t xml:space="preserve">Co-editor|Journal of Human Resources|2018|2021 </t>
  </si>
  <si>
    <t>Burning Glass Technologies;Burning Glass Technologies;Burning Glass Technologies;Burning Glass Technologies;anonymous data provider</t>
  </si>
  <si>
    <t>10.3386/w28083;10.3386/w27090;10.3386/w27061;10.3386/w23328;10.3386/w21709</t>
  </si>
  <si>
    <t>"We thank Dan Restuccia, Matt Sigelman, and Bledi Taska for providing the Burning Glass Technologies data"|10.3386/w28083;"We thank Dan Restuccia, Matt Sigelman, and Bledi Taska for providing the Burning Glass Technologies data"|10.3386/w27090;"We thank Dan Restuccia, Matt Sigelman, and Bledi Taska for providing the Burning Glass Technologies data... This research was undertaken, in part, thanks to funding from the Canada Research Chairs program"|10.3386/w27061;"We are especially indebted to Brad Hershbein, Dan Restuccia, Jake Sherman, and Bledi Taska for help and provision of the Burning Glass data"|10.3386/w23328;"We are grateful to the anonymous data provider for providing access to proprietary data"|10.3386/w21709;"This research uses data from Add Health, a program project designed by J. Richard Udry, Peter S. Bearman, and Kathleen Mullan Harris, and funded by a grant P01-HD31921 from the National Institute of Child Health and Human Development, with cooperative funding from 17 other agencies"|10.3386/w14192</t>
  </si>
  <si>
    <t>"7101829476"</t>
  </si>
  <si>
    <t>Boston Teacher Residency Inc.</t>
  </si>
  <si>
    <t>10.3386/w17646</t>
  </si>
  <si>
    <t>"The research was supported by grants from the Carnegie Corporation of New York, The Walton Family Foundation and Kenneth C. Griffin"|10.3386/w30010;"Kane served as an expert witness for Gibson, Dunn, and Crutcher LLP to testify in Vergara v. California"|10.3386/w23922;"The research reported here was supported in part by the Institute of Education Sciences, U.S. Department of Education, through Grant R305C090023 to the President and Fellows of Harvard College to support the National Center for Teacher Effectiveness. The opinions expressed are those of the authors and do not represent views of the Institute or the U.S. Department of Education. The views expressed herein are those of the authors and do not necessarily reflect the views of the National Bureau of Economic Research. Kane has served as an expert witness in court cases involving teacher evaluation systems, including Vergara v. California"|10.3386/w23478;"Thomas J. Kane served as an expert witness for Gibson, Dunn, and Crutcher LLP to testify in Vergara v. California. Although the research was done independently of the litigation, his paid testimony referred to several of the findings from this paper"|10.3386/w20657;"Zack Mabel of the Boston Teacher Residency generously provided the data for our analysis"|10.3386/w17646;"The authors are grateful to the Boston Foundation for financial support and to Boston's charter schools, the Boston Public Schools, and Carrie Conaway, Mary Street, and the staff of the Massachusetts Department of Elementary and Secondary Education for data and assistance"|10.3386/w15549</t>
  </si>
  <si>
    <t>One paper notes Kane's expert witness assignment for Gibson, Dunn, and Crutcher in Vergara v. California, another paper notes that Kane's testimony in Vergara v. California cited the findings of the paper</t>
  </si>
  <si>
    <t>CV discloses expert witness assignments in Vergara et al. v. State of California, Stewart et al. vs. New Mexico Public Education Department, Houston Federation of Teachers et al. vs. Houston Independent School District. CV also discloses former position as Senior Economist for Labor, Education and Welfare. Google search confirms expert witness assignment in Vegara et al. v. California (https://gspp.berkeley.edu/faculty-and-impact/news/recent-news/taking-on-teacher-tenure-backfires)</t>
  </si>
  <si>
    <t>"57226304787"</t>
  </si>
  <si>
    <t>"7202789820"</t>
  </si>
  <si>
    <t>"We acknowledge generous funding from USAID DIV, the Global Engagement Fund at the University of Pennsylvania, and The Weiss Family Program Fund for Research in Development Economics"|10.3386/w30133;"This research was approved by MIT IRB (COUHES Protocol 1607623454), Columbia University IRB (IRB-AAAR0033), and by the IFMR Human Subjects Committee (IRB00007107)"|10.3386/w28338</t>
  </si>
  <si>
    <t>"8539023200"</t>
  </si>
  <si>
    <t>Senior Editor|Future of Children|January 2017|present;Board of Editors|American Economic Journal: Economic Policy|2019|present;Board of Editors|Demography|2016|present;Board of Editors|Journal of Economic Literature|January 2017|present;Co-Editor|Journal of Human Resources|2016|2018</t>
  </si>
  <si>
    <t>"This paper was prepared for the Societal Experts Action Committee (SEAN), an NBER initiative supported by the Alfred P. Sloan Foundation under grant number G-2021-14121"|10.3386/w30000;"We gratefully acknowledge financial support from the Spencer Foundation"|10.3386/w21229</t>
  </si>
  <si>
    <t>"7006493186"</t>
  </si>
  <si>
    <t>"FEDERAL RESERVE BANK OF MINNEAPOLIS, MINNEAPOLIS, MINNESOTA
2005- Visiting Scholar, Economic Research Department
2018-19 Senior Scholar, Opportunity &amp; Inclusive Growth Institute"
"1980-81: Special Consultant to E. I. Dupont DeNemours and Co., Inc., Analysis of the
 Engineering Labor Market"
"1988-89: Labor Economics Consultant, McDonnell Douglas Corp."</t>
  </si>
  <si>
    <t>Associate Editor|British Journal of Industrial Relations, London School of Economics|2017|2019;Co-editor|Journal of Labor Research|Special Issue on Occupational Licensing|2021;Editorial Board|Advances in Industrial and Labor Relations;Editorial Board|Journal of Accounting and Public Policy;Editorial Board|Perspectives on Work;Editorial Board|Journal of Labor Research;Editorial Board|Journal of Participation and Employee Ownership</t>
  </si>
  <si>
    <t>"We thank the Smith Richardson Foundation and the Kauffman Foundation for their financial support of our research"|10.3386/w24107l;"Research for this article used health care charge data resources compiled and maintained by FAIR Health, Inc."|10.3386/w19906;"We thank McKenzie Smith from the American Dental Hygienists Association for providing us with some of the data for the research project"|10.3386/w16560</t>
  </si>
  <si>
    <t>Fair Health Inc.;American Dental Hygienists Association</t>
  </si>
  <si>
    <t>10.3386/w19906;10.3386/w16560</t>
  </si>
  <si>
    <t>"7005203497"</t>
  </si>
  <si>
    <t>CV discloses previous consulting with McDonnell Douglas Corp, Westat inc., and E.I. Dupont DeNemours and co. Google search notes that Kliener has put his research and analytic skills to use in the public policy domain, frequently serving as an expert witness and consultant to a host of government agencies and organizations,” including both houses of Congress, the Office of the President, the Federal Trade Commission, and the National Science Foundation.</t>
  </si>
  <si>
    <t>"54910109200"</t>
  </si>
  <si>
    <t>"26422805800"</t>
  </si>
  <si>
    <t>"7006030950"</t>
  </si>
  <si>
    <t>"9245201100"</t>
  </si>
  <si>
    <t>"7403075430"</t>
  </si>
  <si>
    <t>"57202783015"</t>
  </si>
  <si>
    <t>"9038926700"</t>
  </si>
  <si>
    <t>"23003701200"</t>
  </si>
  <si>
    <t>"55339354900"</t>
  </si>
  <si>
    <t>"7202308604"</t>
  </si>
  <si>
    <t>"35963222300"</t>
  </si>
  <si>
    <t>"6602472618"</t>
  </si>
  <si>
    <t>"56639741300"</t>
  </si>
  <si>
    <t>"6603697614"</t>
  </si>
  <si>
    <t>"7006964550"</t>
  </si>
  <si>
    <t>"57189963391"</t>
  </si>
  <si>
    <t>"6603903853"</t>
  </si>
  <si>
    <t>"57193852071"</t>
  </si>
  <si>
    <t>"6603640103"</t>
  </si>
  <si>
    <t>"7201841055"</t>
  </si>
  <si>
    <t>"23033962000"</t>
  </si>
  <si>
    <t>"7102619783"</t>
  </si>
  <si>
    <t>"57192933587"</t>
  </si>
  <si>
    <t>"6503994055"</t>
  </si>
  <si>
    <t>"31667479000"</t>
  </si>
  <si>
    <t>"8632730600"</t>
  </si>
  <si>
    <t>"6602490477"</t>
  </si>
  <si>
    <t>"7102587835"</t>
  </si>
  <si>
    <t>"6603277936"</t>
  </si>
  <si>
    <t>"35190369900"</t>
  </si>
  <si>
    <t>"55897948300"</t>
  </si>
  <si>
    <t>"57189231196"</t>
  </si>
  <si>
    <t>"35147814900"</t>
  </si>
  <si>
    <t>"35213163500"</t>
  </si>
  <si>
    <t>"8520304400"</t>
  </si>
  <si>
    <t>"6701747362"</t>
  </si>
  <si>
    <t>"16029728700"</t>
  </si>
  <si>
    <t>"7003433892"</t>
  </si>
  <si>
    <t>"35434812100"</t>
  </si>
  <si>
    <t>"7202083980"</t>
  </si>
  <si>
    <t>"14040227100"</t>
  </si>
  <si>
    <t>"35219923500"</t>
  </si>
  <si>
    <t>"6602877412"</t>
  </si>
  <si>
    <t>"15765030900"</t>
  </si>
  <si>
    <t>"7005725158"</t>
  </si>
  <si>
    <t>"24404734500"</t>
  </si>
  <si>
    <t>"7202298683"</t>
  </si>
  <si>
    <t>"26323576100"</t>
  </si>
  <si>
    <t>"57208461699"</t>
  </si>
  <si>
    <t>"7406326915"</t>
  </si>
  <si>
    <t>"7005686587"</t>
  </si>
  <si>
    <t>"57202344470"</t>
  </si>
  <si>
    <t>"7101878064"</t>
  </si>
  <si>
    <t>"57195343560"</t>
  </si>
  <si>
    <t>"8976700000"</t>
  </si>
  <si>
    <t>"6603438007"</t>
  </si>
  <si>
    <t>"56622683300"</t>
  </si>
  <si>
    <t>"6701383903"</t>
  </si>
  <si>
    <t>"9634519900"</t>
  </si>
  <si>
    <t>"7101861907"</t>
  </si>
  <si>
    <t>"57193923381"</t>
  </si>
  <si>
    <t>"6602397487"</t>
  </si>
  <si>
    <t>"57209718418"</t>
  </si>
  <si>
    <t>"17342742600"</t>
  </si>
  <si>
    <t>"24449449900"</t>
  </si>
  <si>
    <t>"24721625900"</t>
  </si>
  <si>
    <t>"7401840910"</t>
  </si>
  <si>
    <t>"6602077254"</t>
  </si>
  <si>
    <t>"24824916100"</t>
  </si>
  <si>
    <t>"6603869069"</t>
  </si>
  <si>
    <t>"16069094700"</t>
  </si>
  <si>
    <t>"14622997900"</t>
  </si>
  <si>
    <t>"6603277860"</t>
  </si>
  <si>
    <t>"7402640677"</t>
  </si>
  <si>
    <t>"57209654577"</t>
  </si>
  <si>
    <t>"55146639300"</t>
  </si>
  <si>
    <t>"7202846223"</t>
  </si>
  <si>
    <t>"23013052900"</t>
  </si>
  <si>
    <t>"7401621702"</t>
  </si>
  <si>
    <t>"56954578300"</t>
  </si>
  <si>
    <t>"57190280860"</t>
  </si>
  <si>
    <t>"7005722584"</t>
  </si>
  <si>
    <t>"7101892426"</t>
  </si>
  <si>
    <t>"8334190300"</t>
  </si>
  <si>
    <t>"12786115500"</t>
  </si>
  <si>
    <t>"56327374500"</t>
  </si>
  <si>
    <t>"8716177800"</t>
  </si>
  <si>
    <t>"8672380500"</t>
  </si>
  <si>
    <t>"7004926273"</t>
  </si>
  <si>
    <t>"7003408304"</t>
  </si>
  <si>
    <t>"26323861300"</t>
  </si>
  <si>
    <t>"6505814876"</t>
  </si>
  <si>
    <t>"24548407600"</t>
  </si>
  <si>
    <t>"22986418200"</t>
  </si>
  <si>
    <t>"6603487394"</t>
  </si>
  <si>
    <t>"16022871800"</t>
  </si>
  <si>
    <t>"26431556800"</t>
  </si>
  <si>
    <t>"6603022208"</t>
  </si>
  <si>
    <t>"7402750873"</t>
  </si>
  <si>
    <t>"6701621055"</t>
  </si>
  <si>
    <t>"18635114500"</t>
  </si>
  <si>
    <t>"56070941400"</t>
  </si>
  <si>
    <t>"7004675901"</t>
  </si>
  <si>
    <t>"16048547000"</t>
  </si>
  <si>
    <t>"55266452300"</t>
  </si>
  <si>
    <t>"24169803600"</t>
  </si>
  <si>
    <t>"24377125300"</t>
  </si>
  <si>
    <t>"7003382478"</t>
  </si>
  <si>
    <t>"56373753500"</t>
  </si>
  <si>
    <t>"26636113100"</t>
  </si>
  <si>
    <t>"6701615092"</t>
  </si>
  <si>
    <t>"54885038500"</t>
  </si>
  <si>
    <t>"6603579570"</t>
  </si>
  <si>
    <t>"7003982192"</t>
  </si>
  <si>
    <t>"6602669176"</t>
  </si>
  <si>
    <t>"8068416400"</t>
  </si>
  <si>
    <t>"6505783203"</t>
  </si>
  <si>
    <t>"6603142772"</t>
  </si>
  <si>
    <t>"7004110147"</t>
  </si>
  <si>
    <t>"57189516309"</t>
  </si>
  <si>
    <t>Symop</t>
  </si>
  <si>
    <t>10.3386/w26738</t>
  </si>
  <si>
    <t>Multiple papers have received funding from Google, Microsoft, and Accenture</t>
  </si>
  <si>
    <t>"We thank the Smith Richardson Foundation and the Hewlett Foundation for financial support"|10.3386/w29874;"I gratefully acknowledge financial support from Google, the Hewlett Foundation, the NSF, the Sloan Foundation, the Smith Richardson Foundation, and the Schmidt Sciences Foundation"|10.3386/w29247;"We also gratefully acknowledge financial support from Google, Microsoft, the NSF, Schmidt Sciences, the Sloan Foundation and the Smith Richardson Foundation"|10.3386/w28920;"We also thank SYMOP for generously sharing their data with us"|10.3386/w26738;"We gratefully acknowledge financial support from Draper Labs and the Toulouse Network for Information Technology (supported by Microsoft)"|10.3386/w19852</t>
  </si>
  <si>
    <t>TransparencyIdx</t>
  </si>
  <si>
    <t>IdxNotes</t>
  </si>
  <si>
    <t>Discloses in CV</t>
  </si>
  <si>
    <t>Discloses in CV, discloses in NBER</t>
  </si>
  <si>
    <t>Discloses in CV, discloses in NBER, consulting firm affiliation not named</t>
  </si>
  <si>
    <t>CV discloses CRA but not lexecon. No NBER</t>
  </si>
  <si>
    <t>CV discloses consulting/expert witness assignments, doesn't disclose ties to consulting firms</t>
  </si>
  <si>
    <t>CV discloses consulting for bates white and cornerstone, no NBER mention of consulting</t>
  </si>
  <si>
    <t>CV discloses consulting. NBER discloses having consulted vaguely</t>
  </si>
  <si>
    <t>Discloses consulting for Brattle in CV. NBER discloses consulting for ecommerce firm</t>
  </si>
  <si>
    <t>CV discloses consulting</t>
  </si>
  <si>
    <t>NO  CV, NBER discloses consulting</t>
  </si>
  <si>
    <t>CV discloses consulting, CRA named directly</t>
  </si>
  <si>
    <t>CV discloses being on cornerstone panel, but not consulting affiliation</t>
  </si>
  <si>
    <t>Discloses in CV, firm affiliation named</t>
  </si>
  <si>
    <t>Discloses in CV, consulting firm named</t>
  </si>
  <si>
    <t>Discloses in NBER</t>
  </si>
  <si>
    <t>Discloses in CV, discloses in NBER, consulting firm affiliation named</t>
  </si>
  <si>
    <t>Discloses in Cv</t>
  </si>
  <si>
    <t>Discloses in CV, consulting firm not named</t>
  </si>
  <si>
    <t>Discloses in NBER, consulting firm named</t>
  </si>
  <si>
    <t>Need to Check with Joshua on this: marked as consulting but no consulting named</t>
  </si>
  <si>
    <t>Ask Joshua about this: pre-doctoral employment</t>
  </si>
  <si>
    <t>Discloses in CV, consulting firm not named, only specific cases named</t>
  </si>
  <si>
    <t>Pre-doctoral: Discloses in CV, consulting firm named</t>
  </si>
  <si>
    <t>Discloses in CV, NBER discloses private positions</t>
  </si>
  <si>
    <t>Pre-doctoral: Discloses in CV, consulting firm affiliation not named</t>
  </si>
  <si>
    <t>Discloses in CV, discloses in NBER, consulting firm affiliation named in CV but not in NBER</t>
  </si>
  <si>
    <t>NO CV: discloses in NBER</t>
  </si>
  <si>
    <t>CV discloses preparing an Amici Curiae for the SCOTUS in General Electric Co. vs Lisa Perez Jackson, Administrator, United State Enivornmental Protection Agency, et al. Graham is directior of the Richmond Fed's CFO survey.</t>
  </si>
  <si>
    <t>Discloses in CV, consulting firm (analysis group) not named</t>
  </si>
  <si>
    <t>NBER discloses that an author has financial ties, but does not name directly</t>
  </si>
  <si>
    <t>Discloses NBER, maybe ask Joshua here</t>
  </si>
  <si>
    <t>Discloses in University Website, but not CV or NBER</t>
  </si>
  <si>
    <t>Discloses in NBER, consulting firm not named</t>
  </si>
  <si>
    <t>Discloses in CV and University Disclosure</t>
  </si>
  <si>
    <t>Amici curiae not disclosed</t>
  </si>
  <si>
    <t>Google search reveals that Francine Blau has served as an expert witness in employment discrimination cases and testified in Congress on issues relating to womens employment</t>
  </si>
  <si>
    <t>Google search reveals that Dobbie published an independent examination of a series of reports prepared by Hemming Morse Partner, Greg Regan</t>
  </si>
  <si>
    <t xml:space="preserve"> Discloses in CV</t>
  </si>
  <si>
    <t>"7003483273"</t>
  </si>
  <si>
    <t>Co-Editor|Review of Economics and Statistics|2001|2007;Co-Editor and Editor in chief|Econometrica|2007|2011;Editor-in-chief|Econometrica|2011-2015;Co-Editor|National Bureau of Economic Research Macroeconomic Annual|2005|2012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</si>
</sst>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1"/>
      <color theme="1"/>
      <name val="Calibri"/>
      <family val="2"/>
      <scheme val="minor"/>
    </font>
    <font>
      <sz val="8"/>
      <name val="Calibri"/>
      <family val="2"/>
      <scheme val="minor"/>
    </font>
    <font>
      <sz val="10"/>
      <color rgb="FF000000"/>
      <name val="Arial"/>
      <family val="2"/>
    </font>
    <font>
      <sz val="1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1" fillId="0" borderId="0" xfId="1"/>
    <xf numFmtId="4" fontId="0" fillId="0" borderId="0" xfId="0" applyNumberFormat="1"/>
    <xf numFmtId="0" fontId="0" fillId="0" borderId="0" xfId="0" applyNumberFormat="1" applyAlignment="1">
      <alignment wrapText="1"/>
    </xf>
    <xf numFmtId="0" fontId="0" fillId="0" borderId="0" xfId="0" applyAlignment="1">
      <alignment wrapText="1"/>
    </xf>
    <xf numFmtId="0" fontId="4" fillId="0" borderId="0" xfId="0" applyFont="1"/>
    <xf numFmtId="0" fontId="0" fillId="2" borderId="0" xfId="0" applyFill="1"/>
    <xf numFmtId="0" fontId="0" fillId="3" borderId="0" xfId="0" applyFill="1"/>
    <xf numFmtId="0" fontId="0" fillId="4" borderId="0" xfId="0" applyFill="1"/>
    <xf numFmtId="0" fontId="0" fillId="0" borderId="0" xfId="0" applyFill="1"/>
    <xf numFmtId="0" fontId="5" fillId="4" borderId="0" xfId="0" applyFont="1" applyFill="1"/>
    <xf numFmtId="0" fontId="0" fillId="0" borderId="0" xfId="0" applyNumberFormat="1" applyFill="1" applyAlignment="1">
      <alignment wrapText="1"/>
    </xf>
    <xf numFmtId="0" fontId="0" fillId="0" borderId="0" xfId="0" applyFill="1" applyAlignment="1">
      <alignment wrapText="1"/>
    </xf>
    <xf numFmtId="0" fontId="1" fillId="0" borderId="0" xfId="1" applyFill="1" applyAlignment="1">
      <alignment wrapText="1"/>
    </xf>
    <xf numFmtId="0" fontId="0" fillId="4" borderId="0" xfId="0" applyFill="1" applyAlignment="1">
      <alignment wrapText="1"/>
    </xf>
    <xf numFmtId="0" fontId="0" fillId="2" borderId="0" xfId="0" applyFill="1" applyAlignment="1">
      <alignment wrapText="1"/>
    </xf>
    <xf numFmtId="0" fontId="1" fillId="0" borderId="0" xfId="1" applyAlignment="1">
      <alignment wrapText="1"/>
    </xf>
    <xf numFmtId="0" fontId="5" fillId="0" borderId="0" xfId="0" applyFont="1" applyFill="1" applyAlignment="1">
      <alignment wrapText="1"/>
    </xf>
    <xf numFmtId="0" fontId="1" fillId="2" borderId="0" xfId="1" applyFill="1" applyAlignment="1">
      <alignment wrapText="1"/>
    </xf>
    <xf numFmtId="0" fontId="2" fillId="0" borderId="0" xfId="0" applyFont="1" applyAlignment="1">
      <alignment horizontal="center"/>
    </xf>
    <xf numFmtId="0" fontId="0" fillId="0" borderId="0" xfId="0" applyAlignment="1">
      <alignment horizontal="center"/>
    </xf>
    <xf numFmtId="0" fontId="2" fillId="0" borderId="1" xfId="0" applyFont="1" applyBorder="1"/>
    <xf numFmtId="0" fontId="2" fillId="0" borderId="0" xfId="0" applyFont="1"/>
    <xf numFmtId="0" fontId="0" fillId="0" borderId="0" xfId="0" applyAlignment="1"/>
    <xf numFmtId="0" fontId="1" fillId="0" borderId="0" xfId="1" applyAlignment="1"/>
    <xf numFmtId="0" fontId="0" fillId="0" borderId="0" xfId="0" applyFill="1" applyAlignment="1"/>
    <xf numFmtId="0" fontId="0" fillId="3" borderId="0" xfId="0" applyFill="1" applyAlignment="1"/>
    <xf numFmtId="0" fontId="0" fillId="0" borderId="0" xfId="0" applyNumberFormat="1" applyAlignment="1"/>
    <xf numFmtId="0" fontId="0" fillId="2" borderId="0" xfId="0" applyFill="1" applyAlignment="1"/>
    <xf numFmtId="0" fontId="4" fillId="0" borderId="0" xfId="0" applyFont="1" applyAlignment="1"/>
    <xf numFmtId="0" fontId="5" fillId="4" borderId="0" xfId="0" applyFont="1" applyFill="1" applyAlignment="1"/>
    <xf numFmtId="0" fontId="0" fillId="4" borderId="0" xfId="0" applyFill="1" applyAlignment="1"/>
    <xf numFmtId="0" fontId="1" fillId="0" borderId="0" xfId="1" applyFill="1" applyAlignment="1"/>
    <xf numFmtId="0" fontId="0" fillId="0" borderId="0" xfId="0" applyNumberFormat="1" applyFill="1" applyAlignment="1"/>
  </cellXfs>
  <cellStyles count="2">
    <cellStyle name="Hyperlink" xfId="1" builtinId="8"/>
    <cellStyle name="Normal" xfId="0" builtinId="0"/>
  </cellStyles>
  <dxfs count="268">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rgb="FF9C0006"/>
      </font>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rgb="FF9C0006"/>
      </font>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numFmt numFmtId="0" formatCode="General"/>
      <fill>
        <patternFill patternType="none">
          <fgColor indexed="64"/>
          <bgColor auto="1"/>
        </patternFill>
      </fill>
      <alignment horizontal="general" vertical="bottom" textRotation="0" wrapText="1" indent="0" justifyLastLine="0" shrinkToFit="0" readingOrder="0"/>
    </dxf>
    <dxf>
      <numFmt numFmtId="0" formatCode="General"/>
      <fill>
        <patternFill patternType="none">
          <fgColor indexed="64"/>
          <bgColor auto="1"/>
        </patternFill>
      </fill>
      <alignment horizontal="general" vertical="bottom" textRotation="0" wrapText="1" indent="0" justifyLastLine="0" shrinkToFit="0" readingOrder="0"/>
    </dxf>
    <dxf>
      <numFmt numFmtId="0" formatCode="General"/>
      <fill>
        <patternFill patternType="none">
          <fgColor indexed="64"/>
          <bgColor auto="1"/>
        </patternFill>
      </fill>
      <alignment horizontal="general" vertical="bottom" textRotation="0" wrapText="1" indent="0" justifyLastLine="0" shrinkToFit="0" readingOrder="0"/>
    </dxf>
    <dxf>
      <numFmt numFmtId="0" formatCode="General"/>
      <fill>
        <patternFill patternType="none">
          <fgColor indexed="64"/>
          <bgColor auto="1"/>
        </patternFill>
      </fill>
      <alignment horizontal="general" vertical="bottom" textRotation="0" wrapText="1" indent="0" justifyLastLine="0" shrinkToFit="0" readingOrder="0"/>
    </dxf>
    <dxf>
      <numFmt numFmtId="0" formatCode="General"/>
      <fill>
        <patternFill patternType="none">
          <fgColor indexed="64"/>
          <bgColor auto="1"/>
        </patternFill>
      </fill>
      <alignment horizontal="general" vertical="bottom" textRotation="0" wrapText="1" indent="0" justifyLastLine="0" shrinkToFit="0" readingOrder="0"/>
    </dxf>
    <dxf>
      <numFmt numFmtId="0" formatCode="General"/>
      <fill>
        <patternFill patternType="none">
          <fgColor indexed="64"/>
          <bgColor auto="1"/>
        </patternFill>
      </fill>
      <alignment horizontal="general" vertical="bottom" textRotation="0" wrapText="1" indent="0" justifyLastLine="0" shrinkToFit="0" readingOrder="0"/>
    </dxf>
    <dxf>
      <numFmt numFmtId="0" formatCode="General"/>
      <fill>
        <patternFill patternType="none">
          <fgColor indexed="64"/>
          <bgColor auto="1"/>
        </patternFill>
      </fill>
      <alignment horizontal="general" vertical="bottom" textRotation="0" wrapText="1" indent="0" justifyLastLine="0" shrinkToFit="0" readingOrder="0"/>
    </dxf>
    <dxf>
      <numFmt numFmtId="0" formatCode="General"/>
      <fill>
        <patternFill patternType="none">
          <fgColor indexed="64"/>
          <bgColor auto="1"/>
        </patternFill>
      </fill>
      <alignment horizontal="general" vertical="bottom" textRotation="0" wrapText="1" indent="0" justifyLastLine="0" shrinkToFit="0" readingOrder="0"/>
    </dxf>
    <dxf>
      <numFmt numFmtId="0" formatCode="General"/>
      <fill>
        <patternFill patternType="none">
          <fgColor indexed="64"/>
          <bgColor auto="1"/>
        </patternFill>
      </fill>
      <alignment horizontal="general" vertical="bottom" textRotation="0" wrapText="1" indent="0" justifyLastLine="0" shrinkToFit="0" readingOrder="0"/>
    </dxf>
    <dxf>
      <numFmt numFmtId="0" formatCode="General"/>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0" formatCode="General"/>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216E36-DA8F-4827-B154-610FB04887FC}" name="Table32" displayName="Table32" ref="A1:AG126">
  <tableColumns count="33">
    <tableColumn id="1" xr3:uid="{DAB1FEEA-4848-485A-8F6F-050BFFB04945}" name="name" totalsRowLabel="Total"/>
    <tableColumn id="2" xr3:uid="{EDC2550B-BADA-486D-B125-F670590F6EE5}" name="nber_link" dataCellStyle="Hyperlink" totalsRowCellStyle="Hyperlink"/>
    <tableColumn id="3" xr3:uid="{1A87C9DB-11DC-4507-B78C-93DFFCD45C8F}" name="nber_program"/>
    <tableColumn id="4" xr3:uid="{864A214E-B2EF-4264-997E-7441FC5CA7EA}" name="personal_website_link"/>
    <tableColumn id="5" xr3:uid="{0763B22C-EE5E-4B7E-89AA-6899550F8167}" name="current_university_affiliation"/>
    <tableColumn id="6" xr3:uid="{7D8F961F-2A43-4033-AB00-96443E2136DB}" name="nber_status"/>
    <tableColumn id="7" xr3:uid="{5E6A1CC5-AA10-4B76-8E7F-F5A28D0F4029}" name="compass_lexecon"/>
    <tableColumn id="8" xr3:uid="{158518E2-A8EA-4043-A216-FC2809227606}" name="nera"/>
    <tableColumn id="9" xr3:uid="{0C444D6E-9F7D-4883-BBCE-94E3D6FF4784}" name="analysis_group"/>
    <tableColumn id="10" xr3:uid="{9B456C63-0BE6-4258-97ED-7515FDFD876F}" name="cra"/>
    <tableColumn id="11" xr3:uid="{3AC703E1-FE3D-418F-96C6-BF451AF5A71F}" name="brg"/>
    <tableColumn id="12" xr3:uid="{F77A75DC-25E4-4EAF-90CD-94FB01651F8D}" name="bates_white"/>
    <tableColumn id="13" xr3:uid="{40E89F77-F66F-409A-85DD-530ED781DB8E}" name="cornerstone"/>
    <tableColumn id="14" xr3:uid="{B0FB81FC-3022-4792-A6F7-A42EF573B79D}" name="cv_disclosure"/>
    <tableColumn id="15" xr3:uid="{28F4519F-66FC-414B-83FA-E36FEF678A26}" name="google_search"/>
    <tableColumn id="16" xr3:uid="{729590D9-FECA-4287-9811-D977083E9A61}" name="notes"/>
    <tableColumn id="17" xr3:uid="{297C0C85-E98C-4127-BDFA-415C71B9EA90}" name="nber_web_disclosure"/>
    <tableColumn id="27" xr3:uid="{E3584811-0924-43DA-8209-D2E0F4F52E79}" name="data_conflict"/>
    <tableColumn id="28" xr3:uid="{57260EBE-A400-4CC5-B3FD-036C07526CC4}" name="data_conflict_firm"/>
    <tableColumn id="29" xr3:uid="{325B7657-18DC-4285-82FB-A499806AB4EB}" name="data_conflict_link"/>
    <tableColumn id="18" xr3:uid="{D2DD97D2-B190-4C46-BEE3-BCF885EEB50B}" name="nber_web_disclosure_notes"/>
    <tableColumn id="31" xr3:uid="{70865C2C-804C-4D40-8831-5DC4391CF87C}" name="private_interests"/>
    <tableColumn id="30" xr3:uid="{56A5A126-9034-481B-BBCE-64B9C7EDF657}" name="fed_reserve"/>
    <tableColumn id="19" xr3:uid="{721C59DE-CBB4-4041-BBB5-95C742388160}" name="consults_at_all" dataDxfId="267">
      <calculatedColumnFormula>IF(SUM(G2:O2,Table32[[#This Row],[nber_web_disclosure]]) &gt;0, 1, 0)</calculatedColumnFormula>
    </tableColumn>
    <tableColumn id="20" xr3:uid="{1C601156-90E9-4BFB-8D8F-620AA31BF935}" name="appears_on_firm_website"/>
    <tableColumn id="21" xr3:uid="{F441C4DC-9FB5-4987-959A-4CF1212DEB39}" name="dicloses_cv_nber" dataDxfId="222">
      <calculatedColumnFormula>IF(SUM(Table2[[#This Row],[cv_disclosure]],Table2[[#This Row],[nber_web_disclosure]],Table2[[#This Row],[private_interests]]) &gt;0, 1, 0)</calculatedColumnFormula>
    </tableColumn>
    <tableColumn id="22" xr3:uid="{B4692E16-F3FD-4EAF-8888-13BF1FA8CE87}" name="firm_website_or_cv_nber" totalsRowFunction="count" dataDxfId="266">
      <calculatedColumnFormula>IF(SUM(Y2:Z2)&gt;0,1,0)</calculatedColumnFormula>
    </tableColumn>
    <tableColumn id="23" xr3:uid="{44B17656-0C6F-4C0C-BE40-DD9FFE2AC625}" name="CV (consulting)" dataDxfId="265"/>
    <tableColumn id="24" xr3:uid="{6FBAE454-77FA-42CC-8DC1-31990F8D3520}" name="University Disclosure" dataDxfId="264"/>
    <tableColumn id="25" xr3:uid="{C7BC1BC5-500A-4826-8089-A35A799DD3F1}" name="NBER disclosure " dataDxfId="263"/>
    <tableColumn id="26" xr3:uid="{B01B738C-5B5B-4657-86FA-D16F2E7C888F}" name="Editor Positions" dataDxfId="262"/>
    <tableColumn id="32" xr3:uid="{BA5AE7B4-C2DE-42A8-ADA0-F7BE79101C83}" name="SCOPUS_ID" dataDxfId="261"/>
    <tableColumn id="33" xr3:uid="{2BE42CE2-15B2-4F40-9B47-1F3F39534CC1}" name="sex" dataDxfId="260"/>
  </tableColumns>
  <tableStyleInfo name="TableStyleLight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BFE5EC3-9BCA-44EA-83B2-9E86C7F3BA30}" name="Table324" displayName="Table324" ref="A1:AJ195" dataDxfId="259">
  <tableColumns count="36">
    <tableColumn id="1" xr3:uid="{96802392-D173-4FB7-A23B-648790BAD197}" name="name" totalsRowLabel="Total" dataDxfId="258"/>
    <tableColumn id="2" xr3:uid="{545FB47F-FCCC-4A37-9E5A-DEA289D6D836}" name="nber_link" dataDxfId="257" dataCellStyle="Hyperlink" totalsRowCellStyle="Hyperlink"/>
    <tableColumn id="3" xr3:uid="{C7142D82-1934-46E3-A467-18BE86E0C0EA}" name="nber_program" dataDxfId="256"/>
    <tableColumn id="4" xr3:uid="{5AA186A4-3AA6-4A11-9A52-18DB6D8437B0}" name="personal_website_link" dataDxfId="255"/>
    <tableColumn id="5" xr3:uid="{BCF3163B-BA14-4DEC-AEDC-6E8B2BAA8A5B}" name="current_university_affiliation" dataDxfId="254"/>
    <tableColumn id="6" xr3:uid="{C134A9FD-8ABD-4D23-AC11-030EAE0E310B}" name="nber_status" dataDxfId="253"/>
    <tableColumn id="7" xr3:uid="{5310053B-1DC7-4032-8340-97A20B776DAB}" name="compass_lexecon" dataDxfId="252"/>
    <tableColumn id="8" xr3:uid="{CF9C5595-1157-44AF-BEBB-14E56DF9F20A}" name="nera" dataDxfId="251"/>
    <tableColumn id="9" xr3:uid="{8407CBCD-9A36-4455-8FF8-B20383C3D9A2}" name="analysis_group" dataDxfId="250"/>
    <tableColumn id="10" xr3:uid="{213D988B-07C2-4402-9574-6FC56866607A}" name="cra" dataDxfId="249"/>
    <tableColumn id="11" xr3:uid="{A035C449-BF9B-4523-8484-E9AD24CE8E77}" name="brg" dataDxfId="248"/>
    <tableColumn id="12" xr3:uid="{FA4A312B-D624-41B5-B8E6-384C156224B4}" name="bates_white" dataDxfId="247"/>
    <tableColumn id="13" xr3:uid="{00020F15-AC14-43BF-92A2-B04CE5BD6B67}" name="cornerstone" dataDxfId="246"/>
    <tableColumn id="33" xr3:uid="{404BB3C8-4DB2-4B06-A74F-7D5235F60EEB}" name="brattle" dataDxfId="245"/>
    <tableColumn id="34" xr3:uid="{E0125763-8BCD-41A6-8C30-7E0FA02960A5}" name="keystone" dataDxfId="244"/>
    <tableColumn id="35" xr3:uid="{B9CC82E2-5445-4688-8DC1-E5181B9F2F5F}" name="vega" dataDxfId="243"/>
    <tableColumn id="14" xr3:uid="{AF5723A7-4FA6-41D1-9753-AC9A801E288C}" name="cv_disclosure" dataDxfId="242"/>
    <tableColumn id="15" xr3:uid="{200B1042-79C3-42AD-8BA3-A75AB0F6A8F3}" name="google_search" dataDxfId="241"/>
    <tableColumn id="16" xr3:uid="{2D49752C-05CA-495E-A808-6044B1D4DF9A}" name="notes" dataDxfId="240"/>
    <tableColumn id="17" xr3:uid="{608AB70A-2FCF-4E1F-B430-E99634B8BB2C}" name="nber_web_disclosure" dataDxfId="239"/>
    <tableColumn id="27" xr3:uid="{5F1212DA-CBE6-4840-8777-30A6967C6763}" name="data_conflict" dataDxfId="238"/>
    <tableColumn id="28" xr3:uid="{DBC6A47D-4069-4118-9FB8-7FB411667B98}" name="data_conflict_firm" dataDxfId="237"/>
    <tableColumn id="29" xr3:uid="{56BEAC4F-730F-4E84-96EC-0BA207F92EEC}" name="data_conflict_link" dataDxfId="236"/>
    <tableColumn id="18" xr3:uid="{64C51961-0119-478D-BC29-EB00DF8DAB07}" name="nber_web_disclosure_notes" dataDxfId="235"/>
    <tableColumn id="31" xr3:uid="{234BB3E9-DFE6-4325-BA8E-418DBCC3ACE4}" name="private_interests" dataDxfId="234"/>
    <tableColumn id="30" xr3:uid="{66A02760-C8F9-4DA4-8D4B-C6535601B643}" name="fed_reserve" dataDxfId="233"/>
    <tableColumn id="19" xr3:uid="{296F99ED-BCF0-4261-A658-A4BCB09D8D13}" name="consults_at_all" dataDxfId="232">
      <calculatedColumnFormula>IF(SUM(G2:R2,Table32[[#This Row],[nber_web_disclosure]]) &gt;0, 1, 0)</calculatedColumnFormula>
    </tableColumn>
    <tableColumn id="20" xr3:uid="{FF27F806-DAB2-43A4-A774-A8003AC20141}" name="appears_on_firm_website" dataDxfId="231"/>
    <tableColumn id="21" xr3:uid="{88212FD8-C637-4BCA-9B72-516EB851B116}" name="dicloses_cv_nber" dataDxfId="230">
      <calculatedColumnFormula>IF(SUM(Table324[[#This Row],[cv_disclosure]],Table324[[#This Row],[nber_web_disclosure]], Table324[[#This Row],[private_interests]]) &gt;0, 1, 0)</calculatedColumnFormula>
    </tableColumn>
    <tableColumn id="22" xr3:uid="{850E0600-9EF5-4A48-80AC-D85FA67DE13B}" name="firm_website_or_cv_nber" totalsRowFunction="count" dataDxfId="229">
      <calculatedColumnFormula>IF(SUM(AB2:AC2)&gt;0,1,0)</calculatedColumnFormula>
    </tableColumn>
    <tableColumn id="23" xr3:uid="{9FAE616B-FEC0-4A4E-94C1-4014E3FE0111}" name="CV_consulting" dataDxfId="228"/>
    <tableColumn id="24" xr3:uid="{3B6C0CAA-F01E-4FEF-B0F8-FD8291680FCE}" name="University_Disclosure" dataDxfId="227"/>
    <tableColumn id="25" xr3:uid="{BDF9DD49-AE4B-49FB-B105-8446B6738583}" name="NBER_disclosure " dataDxfId="226"/>
    <tableColumn id="26" xr3:uid="{AE86C545-F330-4D5D-ADFD-61FD0948C799}" name="editor_positions" dataDxfId="225"/>
    <tableColumn id="32" xr3:uid="{4ADFFF41-736B-403C-88B2-DBD9D6F0ECED}" name="sex" dataDxfId="224"/>
    <tableColumn id="37" xr3:uid="{C668C6C3-B2B8-4E96-ABA4-29FED3B3EF15}" name="scopus_id" dataDxfId="223"/>
  </tableColumns>
  <tableStyleInfo name="TableStyleLight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708EF0-5213-4198-9E98-AA157AFB238B}" name="Table2" displayName="Table2" ref="A1:AL352" totalsRowShown="0" headerRowDxfId="221" dataDxfId="0">
  <autoFilter ref="A1:AL352" xr:uid="{50708EF0-5213-4198-9E98-AA157AFB238B}"/>
  <sortState xmlns:xlrd2="http://schemas.microsoft.com/office/spreadsheetml/2017/richdata2" ref="A2:AL352">
    <sortCondition descending="1" ref="AA1:AA352"/>
  </sortState>
  <tableColumns count="38">
    <tableColumn id="1" xr3:uid="{09DC6613-B5F2-4F74-B982-886A785E044D}" name="name" dataDxfId="38"/>
    <tableColumn id="2" xr3:uid="{61016D03-E51C-4368-9CEC-81499DA9C159}" name="nber_link" dataDxfId="37"/>
    <tableColumn id="3" xr3:uid="{6D637B50-DBDE-4661-899F-157165DDEDCA}" name="nber_program" dataDxfId="36"/>
    <tableColumn id="4" xr3:uid="{21757706-49BA-42B9-8934-77C5520F0E61}" name="personal_website_link" dataDxfId="35"/>
    <tableColumn id="5" xr3:uid="{011AD9BC-AC2A-412D-B44A-E27A7182800E}" name="current_university_affiliation" dataDxfId="34"/>
    <tableColumn id="6" xr3:uid="{1E134362-C7B7-43F7-80BB-229D662CD663}" name="nber_status" dataDxfId="33"/>
    <tableColumn id="7" xr3:uid="{63ABF7EF-9EDA-448D-9EE2-C664D42849F0}" name="compass_lexecon" dataDxfId="32"/>
    <tableColumn id="8" xr3:uid="{F1D36892-8CDB-4643-9874-0ABD0ABA7807}" name="nera" dataDxfId="31"/>
    <tableColumn id="9" xr3:uid="{529E360D-587F-419F-AD52-A17503EB7997}" name="analysis_group" dataDxfId="30"/>
    <tableColumn id="10" xr3:uid="{0B80506F-33C3-4363-BD52-05204568F228}" name="cra" dataDxfId="29"/>
    <tableColumn id="11" xr3:uid="{279147FA-831F-4ADD-9B2A-8368B1D66E26}" name="brg" dataDxfId="28"/>
    <tableColumn id="12" xr3:uid="{E5660423-A6F2-4782-8401-3FFD069CF302}" name="bates_white" dataDxfId="27"/>
    <tableColumn id="13" xr3:uid="{26C53828-708C-497D-ACFA-43ADA91E8AB3}" name="cornerstone" dataDxfId="26"/>
    <tableColumn id="14" xr3:uid="{30F32FA5-9972-45CD-844B-9CA8750543E0}" name="brattle" dataDxfId="25"/>
    <tableColumn id="15" xr3:uid="{2838FE04-B1C4-4EA6-90F1-D4DBFE8A056B}" name="keystone" dataDxfId="24"/>
    <tableColumn id="16" xr3:uid="{1CEA6D3C-ECB6-4071-A669-69F95F2D4094}" name="vega" dataDxfId="23"/>
    <tableColumn id="17" xr3:uid="{42CC3B23-39B8-493A-9412-CEE271661961}" name="cv_disclosure" dataDxfId="22"/>
    <tableColumn id="18" xr3:uid="{06769EE4-49CB-4EF1-8A92-59338341EC7D}" name="google_search" dataDxfId="21"/>
    <tableColumn id="19" xr3:uid="{3DE007F1-D586-4DC8-8A38-F14CAFA1AF3D}" name="notes" dataDxfId="20"/>
    <tableColumn id="20" xr3:uid="{EB7CAB1B-BB56-4612-810B-07B3DF1851D3}" name="nber_web_disclosure" dataDxfId="19"/>
    <tableColumn id="21" xr3:uid="{0B875A9C-A63C-457C-A5C2-8C86D549AB2E}" name="data_conflict" dataDxfId="18"/>
    <tableColumn id="22" xr3:uid="{4227DFB9-8C8A-4946-88F5-96AA28117B73}" name="data_conflict_firm" dataDxfId="17"/>
    <tableColumn id="23" xr3:uid="{7DA9AE5B-BD6C-4A6F-89CE-EB6F6F7633BB}" name="data_conflict_link" dataDxfId="16"/>
    <tableColumn id="24" xr3:uid="{4C846250-8CAD-4A92-9C99-5762A57C7F5E}" name="nber_web_disclosure_notes" dataDxfId="15"/>
    <tableColumn id="25" xr3:uid="{C58DC52F-F156-4021-B694-27D1EF57C273}" name="private_interests" dataDxfId="14"/>
    <tableColumn id="26" xr3:uid="{4DB8778D-DB55-47FA-B932-BC1294013FD9}" name="fed_reserve" dataDxfId="13"/>
    <tableColumn id="27" xr3:uid="{BB8173DF-423E-45C3-AE25-08DAA4B30B0C}" name="consults_at_all" dataDxfId="12">
      <calculatedColumnFormula>IF(SUM(G2:T2) &gt;0, 1, 0)</calculatedColumnFormula>
    </tableColumn>
    <tableColumn id="28" xr3:uid="{7E338B81-5954-4908-9DAB-4187F9BB9D91}" name="appears_on_firm_website" dataDxfId="11"/>
    <tableColumn id="29" xr3:uid="{8BF4C4CA-E3DD-4BD9-9460-86C044624755}" name="dicloses_cv_nber" dataDxfId="10">
      <calculatedColumnFormula>IF(SUM(T2,Q2)&gt;0, 1, 0)</calculatedColumnFormula>
    </tableColumn>
    <tableColumn id="30" xr3:uid="{247A68FC-8EE1-4610-A0B1-69DC2F7ABA76}" name="firm_website_or_cv_nber" dataDxfId="9">
      <calculatedColumnFormula>IF(SUM(Table2[[#This Row],[cv_disclosure]],Table2[[#This Row],[nber_web_disclosure]],Table2[[#This Row],[private_interests]]) &gt;0, 1, 0)</calculatedColumnFormula>
    </tableColumn>
    <tableColumn id="31" xr3:uid="{CD1C383A-4F05-4CDB-8385-6BA0F7D61F8E}" name="CV_consulting" dataDxfId="8"/>
    <tableColumn id="32" xr3:uid="{C77085A8-72C9-4356-8AB1-EFE0E0EB687E}" name="University_Disclosure" dataDxfId="7"/>
    <tableColumn id="33" xr3:uid="{886D77A4-6222-40BE-9426-2E670396F7DB}" name="NBER_disclosure " dataDxfId="6"/>
    <tableColumn id="34" xr3:uid="{3D715999-4C79-4F19-9EE5-A24A19D0ADCF}" name="editor_positions" dataDxfId="5"/>
    <tableColumn id="35" xr3:uid="{F640204A-E10E-4755-B996-CA0C79BBCA15}" name="scopus_id" dataDxfId="4"/>
    <tableColumn id="36" xr3:uid="{E86E52AF-FEC7-4CCA-92A8-12C61DBAE13C}" name="sex" dataDxfId="3"/>
    <tableColumn id="40" xr3:uid="{E1DAB566-F385-4A18-9322-980447D92030}" name="TransparencyIdx" dataDxfId="2"/>
    <tableColumn id="41" xr3:uid="{A24F90AD-343F-48BC-86AA-F3CF1CE728C5}" name="IdxNotes" dataDxfId="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09538EE-16AC-4C08-963B-AA94EB2A14FB}" name="Table26" displayName="Table26" ref="A1:AL342" totalsRowShown="0" headerRowDxfId="220" dataDxfId="219">
  <autoFilter ref="A1:AL342" xr:uid="{109538EE-16AC-4C08-963B-AA94EB2A14FB}"/>
  <sortState xmlns:xlrd2="http://schemas.microsoft.com/office/spreadsheetml/2017/richdata2" ref="A2:AL342">
    <sortCondition ref="C1:C342"/>
  </sortState>
  <tableColumns count="38">
    <tableColumn id="1" xr3:uid="{03DCB5C2-14DD-4525-BF74-34B7B1E20A6C}" name="name" dataDxfId="218"/>
    <tableColumn id="2" xr3:uid="{DF7D2220-D15E-44B0-BC85-D7C1B17A9E03}" name="nber_link" dataDxfId="217"/>
    <tableColumn id="3" xr3:uid="{74704F05-5FF6-40B9-9911-E322C4FEF498}" name="nber_program" dataDxfId="216"/>
    <tableColumn id="4" xr3:uid="{5F6170B4-3AE0-48BB-B8B1-9A7E23559E2D}" name="personal_website_link" dataDxfId="215"/>
    <tableColumn id="5" xr3:uid="{3732684D-AF21-45A7-A21A-25D00AAC3D14}" name="current_university_affiliation" dataDxfId="214"/>
    <tableColumn id="6" xr3:uid="{CD2A1023-D74E-4D73-BC63-58C6A0CA51B2}" name="nber_status" dataDxfId="213"/>
    <tableColumn id="7" xr3:uid="{A9B3C7DA-273C-43EA-AB75-CACE0C628557}" name="compass_lexecon" dataDxfId="212"/>
    <tableColumn id="8" xr3:uid="{4C4FF902-D16E-4773-B63C-FC956C637239}" name="nera" dataDxfId="211"/>
    <tableColumn id="9" xr3:uid="{A35A284E-ED06-459B-B15B-51A3C120F134}" name="analysis_group" dataDxfId="210"/>
    <tableColumn id="10" xr3:uid="{2E2595C3-4A5C-4975-AAFF-F52A42A0DC0B}" name="cra" dataDxfId="209"/>
    <tableColumn id="11" xr3:uid="{CABAFC92-D666-4207-8412-ECC2D93DDECD}" name="brg" dataDxfId="208"/>
    <tableColumn id="12" xr3:uid="{F78D4C35-3619-4AEA-B268-B1F502DCB7C7}" name="bates_white" dataDxfId="207"/>
    <tableColumn id="13" xr3:uid="{20A913EF-C662-4DDE-B99A-099A32BE7A42}" name="cornerstone" dataDxfId="206"/>
    <tableColumn id="14" xr3:uid="{9884637D-F6DB-4146-A472-A9E691377E50}" name="brattle" dataDxfId="205"/>
    <tableColumn id="15" xr3:uid="{FC963A27-7C0C-4381-A933-98A1A88DB6ED}" name="keystone" dataDxfId="204"/>
    <tableColumn id="16" xr3:uid="{578EB4E9-AA4C-4909-A972-64C591AA285D}" name="vega" dataDxfId="203"/>
    <tableColumn id="17" xr3:uid="{75D9C0BA-E15E-416A-9C70-4F2BB80ECADA}" name="cv_disclosure" dataDxfId="202"/>
    <tableColumn id="18" xr3:uid="{D49917A2-FA3E-4274-82B8-F6BB93C9CBB2}" name="google_search" dataDxfId="201"/>
    <tableColumn id="19" xr3:uid="{241E0950-3A37-493A-9477-BF8F06433636}" name="notes" dataDxfId="200"/>
    <tableColumn id="20" xr3:uid="{3F6540E7-CBC1-40DC-AA95-E8B15EDCB81A}" name="nber_web_disclosure" dataDxfId="199"/>
    <tableColumn id="21" xr3:uid="{9188F115-4617-49C8-9910-79DC076533B0}" name="data_conflict" dataDxfId="198"/>
    <tableColumn id="22" xr3:uid="{FE5F62BC-3B65-49C7-876B-D9898C2E2690}" name="data_conflict_firm" dataDxfId="197"/>
    <tableColumn id="23" xr3:uid="{C2511A14-6547-4D96-BB67-E121BF537FC3}" name="data_conflict_link" dataDxfId="196"/>
    <tableColumn id="24" xr3:uid="{26BDBA52-7E66-4E90-BE5E-E3A4153A8ECB}" name="nber_web_disclosure_notes" dataDxfId="195"/>
    <tableColumn id="25" xr3:uid="{8AC5ED2D-06BC-4454-8EE9-8BA1DC45D37F}" name="private_interests" dataDxfId="194"/>
    <tableColumn id="26" xr3:uid="{428AC325-DB38-4954-AC54-162CE0859C0E}" name="fed_reserve" dataDxfId="193"/>
    <tableColumn id="27" xr3:uid="{ED4485F2-58B3-4745-811C-9872CFEA7607}" name="consults_at_all" dataDxfId="192">
      <calculatedColumnFormula>IF(SUM(G2:T2) &gt;0, 1, 0)</calculatedColumnFormula>
    </tableColumn>
    <tableColumn id="28" xr3:uid="{6AD8FA98-269F-4D3F-8100-D98F2C3AA0BB}" name="appears_on_firm_website" dataDxfId="191"/>
    <tableColumn id="29" xr3:uid="{ED585491-DE9C-4EAF-83A5-380B639DD8DD}" name="dicloses_cv_nber" dataDxfId="190">
      <calculatedColumnFormula>IF(SUM(T2,Q2)&gt;0, 1, 0)</calculatedColumnFormula>
    </tableColumn>
    <tableColumn id="30" xr3:uid="{94A4D3F2-1D5B-4234-A289-62EE9D4550C5}" name="firm_website_or_cv_nber" dataDxfId="189">
      <calculatedColumnFormula>IF(SUM(Table26[[#This Row],[cv_disclosure]],Table26[[#This Row],[nber_web_disclosure]],Table26[[#This Row],[private_interests]]) &gt;0, 1, 0)</calculatedColumnFormula>
    </tableColumn>
    <tableColumn id="31" xr3:uid="{FC501A56-CE52-4325-BE97-B9EE3ECA77E6}" name="CV_consulting" dataDxfId="188"/>
    <tableColumn id="32" xr3:uid="{7A0370B5-2D29-449D-9E01-10A4BB67A19A}" name="University_Disclosure" dataDxfId="187"/>
    <tableColumn id="33" xr3:uid="{1F1EFDA4-7DF4-4995-B515-1D62C55B85B3}" name="NBER_disclosure " dataDxfId="186"/>
    <tableColumn id="34" xr3:uid="{E90BE4DF-96A7-4342-B11A-D8222858A352}" name="editor_positions" dataDxfId="185"/>
    <tableColumn id="35" xr3:uid="{E93AC0D1-B297-4FC3-A703-EE2B9C6302D3}" name="scopus_id" dataDxfId="184"/>
    <tableColumn id="36" xr3:uid="{92A9CC06-7247-4B5B-89AE-369D29C02D4F}" name="sex" dataDxfId="183"/>
    <tableColumn id="40" xr3:uid="{251A4CBA-D6F9-4E86-9D84-D72B261CB9EC}" name="TransparencyIdx" dataDxfId="182"/>
    <tableColumn id="41" xr3:uid="{0C3104F2-B306-4BD1-80C2-A8272BCDA104}" name="IdxNotes" dataDxfId="18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ber.org/people/steven_berry?page=1&amp;perPage=50" TargetMode="External"/><Relationship Id="rId13" Type="http://schemas.openxmlformats.org/officeDocument/2006/relationships/hyperlink" Target="https://amaliarmiller.faculty.virginia.edu/" TargetMode="External"/><Relationship Id="rId18" Type="http://schemas.openxmlformats.org/officeDocument/2006/relationships/hyperlink" Target="https://www.nber.org/people/adam_dearing?page=1&amp;perPage=50" TargetMode="External"/><Relationship Id="rId26" Type="http://schemas.openxmlformats.org/officeDocument/2006/relationships/hyperlink" Target="https://sites.northwestern.edu/vivek/" TargetMode="External"/><Relationship Id="rId3" Type="http://schemas.openxmlformats.org/officeDocument/2006/relationships/hyperlink" Target="https://www.claudiaallendesc.com/" TargetMode="External"/><Relationship Id="rId21" Type="http://schemas.openxmlformats.org/officeDocument/2006/relationships/hyperlink" Target="https://www.nber.org/people/ali_hortacsu?page=1&amp;perPage=50" TargetMode="External"/><Relationship Id="rId7" Type="http://schemas.openxmlformats.org/officeDocument/2006/relationships/hyperlink" Target="https://mbackus.github.io/" TargetMode="External"/><Relationship Id="rId12" Type="http://schemas.openxmlformats.org/officeDocument/2006/relationships/hyperlink" Target="https://www.nber.org/people/parag_pathak?page=1&amp;perPage=50" TargetMode="External"/><Relationship Id="rId17" Type="http://schemas.openxmlformats.org/officeDocument/2006/relationships/hyperlink" Target="https://www.nber.org/people/ignacio_cuesta?page=1&amp;perPage=50" TargetMode="External"/><Relationship Id="rId25" Type="http://schemas.openxmlformats.org/officeDocument/2006/relationships/hyperlink" Target="http://fox.web.rice.edu/" TargetMode="External"/><Relationship Id="rId2" Type="http://schemas.openxmlformats.org/officeDocument/2006/relationships/hyperlink" Target="https://www.nber.org/people/claudia_allende?page=1&amp;perPage=50" TargetMode="External"/><Relationship Id="rId16" Type="http://schemas.openxmlformats.org/officeDocument/2006/relationships/hyperlink" Target="https://www.nber.org/people/meghan_busse?page=1&amp;perPage=50" TargetMode="External"/><Relationship Id="rId20" Type="http://schemas.openxmlformats.org/officeDocument/2006/relationships/hyperlink" Target="https://www.nber.org/people/bronwyn_hall?page=1&amp;perPage=50" TargetMode="External"/><Relationship Id="rId29" Type="http://schemas.openxmlformats.org/officeDocument/2006/relationships/hyperlink" Target="http://www-personal.umich.edu/~zachb/" TargetMode="External"/><Relationship Id="rId1" Type="http://schemas.openxmlformats.org/officeDocument/2006/relationships/hyperlink" Target="https://www.nber.org/people/nikhil_agarwal" TargetMode="External"/><Relationship Id="rId6" Type="http://schemas.openxmlformats.org/officeDocument/2006/relationships/hyperlink" Target="https://www.nber.org/people/john_asker?page=1&amp;perPage=50" TargetMode="External"/><Relationship Id="rId11" Type="http://schemas.openxmlformats.org/officeDocument/2006/relationships/hyperlink" Target="http://home.uchicago.edu/~hortacsu/" TargetMode="External"/><Relationship Id="rId24" Type="http://schemas.openxmlformats.org/officeDocument/2006/relationships/hyperlink" Target="https://www.nber.org/people/steven_mello?page=1&amp;perPage=50" TargetMode="External"/><Relationship Id="rId5" Type="http://schemas.openxmlformats.org/officeDocument/2006/relationships/hyperlink" Target="http://economics.mit.edu/faculty/agarwaln/webcasts" TargetMode="External"/><Relationship Id="rId15" Type="http://schemas.openxmlformats.org/officeDocument/2006/relationships/hyperlink" Target="https://www.nber.org/people/lanier_benkard?page=1&amp;perPage=50" TargetMode="External"/><Relationship Id="rId23" Type="http://schemas.openxmlformats.org/officeDocument/2006/relationships/hyperlink" Target="https://www.nber.org/people/felipe_goncalves?page=1&amp;perPage=50" TargetMode="External"/><Relationship Id="rId28" Type="http://schemas.openxmlformats.org/officeDocument/2006/relationships/hyperlink" Target="https://www.gingerjin.com/" TargetMode="External"/><Relationship Id="rId10" Type="http://schemas.openxmlformats.org/officeDocument/2006/relationships/hyperlink" Target="https://www.rebecca-diamond.com/" TargetMode="External"/><Relationship Id="rId19" Type="http://schemas.openxmlformats.org/officeDocument/2006/relationships/hyperlink" Target="https://www.nber.org/people/jean-pierre_dube?page=1&amp;perPage=50" TargetMode="External"/><Relationship Id="rId4" Type="http://schemas.openxmlformats.org/officeDocument/2006/relationships/hyperlink" Target="https://sites.google.com/site/allcott/home" TargetMode="External"/><Relationship Id="rId9" Type="http://schemas.openxmlformats.org/officeDocument/2006/relationships/hyperlink" Target="https://www.nber.org/people/dennis_carlton?page=1&amp;perPage=50" TargetMode="External"/><Relationship Id="rId14" Type="http://schemas.openxmlformats.org/officeDocument/2006/relationships/hyperlink" Target="https://edwardrmorrison.com/" TargetMode="External"/><Relationship Id="rId22" Type="http://schemas.openxmlformats.org/officeDocument/2006/relationships/hyperlink" Target="https://www.nber.org/people/philip_cook?page=1&amp;perPage=50" TargetMode="External"/><Relationship Id="rId27" Type="http://schemas.openxmlformats.org/officeDocument/2006/relationships/hyperlink" Target="https://www.robertjtown.com/" TargetMode="External"/><Relationship Id="rId30"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scholar.harvard.edu/glaeser/home" TargetMode="External"/><Relationship Id="rId7" Type="http://schemas.openxmlformats.org/officeDocument/2006/relationships/hyperlink" Target="https://www.jp-dube.com/" TargetMode="External"/><Relationship Id="rId2" Type="http://schemas.openxmlformats.org/officeDocument/2006/relationships/hyperlink" Target="https://web.stanford.edu/~ost/" TargetMode="External"/><Relationship Id="rId1" Type="http://schemas.openxmlformats.org/officeDocument/2006/relationships/hyperlink" Target="https://sites.duke.edu/collardwexler/" TargetMode="External"/><Relationship Id="rId6" Type="http://schemas.openxmlformats.org/officeDocument/2006/relationships/hyperlink" Target="https://sites.google.com/site/allcott/home" TargetMode="External"/><Relationship Id="rId5" Type="http://schemas.openxmlformats.org/officeDocument/2006/relationships/hyperlink" Target="https://athey.people.stanford.edu/" TargetMode="External"/><Relationship Id="rId4" Type="http://schemas.openxmlformats.org/officeDocument/2006/relationships/hyperlink" Target="https://www.heinz.cmu.edu/faculty-research/profiles/gaynor-martin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nber.org/people/robert_pindyck?page=1&amp;perPage=50" TargetMode="External"/><Relationship Id="rId2" Type="http://schemas.openxmlformats.org/officeDocument/2006/relationships/hyperlink" Target="https://www.nber.org/people/steven_berry?page=1&amp;perPage=50" TargetMode="External"/><Relationship Id="rId1" Type="http://schemas.openxmlformats.org/officeDocument/2006/relationships/hyperlink" Target="https://www.nber.org/people/judith_chevalier?page=1&amp;perPage=50"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nacimocan.com/" TargetMode="External"/><Relationship Id="rId2" Type="http://schemas.openxmlformats.org/officeDocument/2006/relationships/hyperlink" Target="https://edwardrmorrison.com/" TargetMode="External"/><Relationship Id="rId1" Type="http://schemas.openxmlformats.org/officeDocument/2006/relationships/hyperlink" Target="https://www.nber.org/people/john_defigueiredo?page=1&amp;perPage=50" TargetMode="External"/><Relationship Id="rId5" Type="http://schemas.openxmlformats.org/officeDocument/2006/relationships/hyperlink" Target="https://www.nber.org/people/oliver_hart?page=1&amp;perPage=50" TargetMode="External"/><Relationship Id="rId4" Type="http://schemas.openxmlformats.org/officeDocument/2006/relationships/hyperlink" Target="https://www.nber.org/people/orley_ashenfelter?page=1&amp;perPage=50"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faculty.chicagobooth.edu/steven-kaplan" TargetMode="External"/><Relationship Id="rId21" Type="http://schemas.openxmlformats.org/officeDocument/2006/relationships/hyperlink" Target="https://www.nber.org/people/bruce_carlin?page=1&amp;perPage=50" TargetMode="External"/><Relationship Id="rId42" Type="http://schemas.openxmlformats.org/officeDocument/2006/relationships/hyperlink" Target="https://www.nber.org/people/zhiguo_he?page=1&amp;perPage=50" TargetMode="External"/><Relationship Id="rId63" Type="http://schemas.openxmlformats.org/officeDocument/2006/relationships/hyperlink" Target="https://www.nber.org/people/ulrike_malmendier?page=1&amp;perPage=50" TargetMode="External"/><Relationship Id="rId84" Type="http://schemas.openxmlformats.org/officeDocument/2006/relationships/hyperlink" Target="https://www.nber.org/people/johannes_stroebel?page=1&amp;perPage=50" TargetMode="External"/><Relationship Id="rId138" Type="http://schemas.openxmlformats.org/officeDocument/2006/relationships/hyperlink" Target="https://www.nber.org/people/fritz_foley?page=1&amp;perPage=50" TargetMode="External"/><Relationship Id="rId159" Type="http://schemas.openxmlformats.org/officeDocument/2006/relationships/hyperlink" Target="https://www.nber.org/people/mark_leary?page=1&amp;perPage=50" TargetMode="External"/><Relationship Id="rId170" Type="http://schemas.openxmlformats.org/officeDocument/2006/relationships/hyperlink" Target="https://www.nber.org/people/mitchell_petersen?page=1&amp;perPage=50" TargetMode="External"/><Relationship Id="rId191" Type="http://schemas.openxmlformats.org/officeDocument/2006/relationships/hyperlink" Target="https://terpconnect.umd.edu/~gtate/" TargetMode="External"/><Relationship Id="rId107" Type="http://schemas.openxmlformats.org/officeDocument/2006/relationships/hyperlink" Target="https://www.nber.org/people/daniel_wolfenzon?page=1&amp;perPage=50" TargetMode="External"/><Relationship Id="rId11" Type="http://schemas.openxmlformats.org/officeDocument/2006/relationships/hyperlink" Target="http://www.law.harvard.edu/faculty/bebchuk/" TargetMode="External"/><Relationship Id="rId32" Type="http://schemas.openxmlformats.org/officeDocument/2006/relationships/hyperlink" Target="https://www.nber.org/people/paul_gompers?page=1&amp;perPage=50" TargetMode="External"/><Relationship Id="rId53" Type="http://schemas.openxmlformats.org/officeDocument/2006/relationships/hyperlink" Target="https://www.nber.org/people/steven_kaplan?page=1&amp;perPage=50" TargetMode="External"/><Relationship Id="rId74" Type="http://schemas.openxmlformats.org/officeDocument/2006/relationships/hyperlink" Target="https://www.nber.org/people/philipp_schnabl?page=1&amp;perPage=50" TargetMode="External"/><Relationship Id="rId128" Type="http://schemas.openxmlformats.org/officeDocument/2006/relationships/hyperlink" Target="https://www.chicagobooth.edu/faculty/directory/d/douglas-w-diamond" TargetMode="External"/><Relationship Id="rId149" Type="http://schemas.openxmlformats.org/officeDocument/2006/relationships/hyperlink" Target="https://www.nber.org/people/paul_goldsmithpinkham?page=1&amp;perPage=50" TargetMode="External"/><Relationship Id="rId5" Type="http://schemas.openxmlformats.org/officeDocument/2006/relationships/hyperlink" Target="http://faculty.marshall.usc.edu/Kenneth-Ahern/" TargetMode="External"/><Relationship Id="rId95" Type="http://schemas.openxmlformats.org/officeDocument/2006/relationships/hyperlink" Target="https://www.nber.org/people/vikrant_vig?page=1&amp;perPage=50" TargetMode="External"/><Relationship Id="rId160" Type="http://schemas.openxmlformats.org/officeDocument/2006/relationships/hyperlink" Target="https://vivo.brown.edu/display/rlaporta" TargetMode="External"/><Relationship Id="rId181" Type="http://schemas.openxmlformats.org/officeDocument/2006/relationships/hyperlink" Target="https://www.nber.org/people/paola_sapienza?page=1&amp;perPage=50" TargetMode="External"/><Relationship Id="rId22" Type="http://schemas.openxmlformats.org/officeDocument/2006/relationships/hyperlink" Target="https://business.rice.edu/person/bruce-carlin" TargetMode="External"/><Relationship Id="rId43" Type="http://schemas.openxmlformats.org/officeDocument/2006/relationships/hyperlink" Target="https://voices.uchicago.edu/zhiguohe/" TargetMode="External"/><Relationship Id="rId64" Type="http://schemas.openxmlformats.org/officeDocument/2006/relationships/hyperlink" Target="https://www.nber.org/people/david_matsa?page=1&amp;perPage=50" TargetMode="External"/><Relationship Id="rId118" Type="http://schemas.openxmlformats.org/officeDocument/2006/relationships/hyperlink" Target="https://songma.github.io/" TargetMode="External"/><Relationship Id="rId139" Type="http://schemas.openxmlformats.org/officeDocument/2006/relationships/hyperlink" Target="https://www.hbs.edu/faculty/Pages/profile.aspx?facId=10647" TargetMode="External"/><Relationship Id="rId85" Type="http://schemas.openxmlformats.org/officeDocument/2006/relationships/hyperlink" Target="https://pages.stern.nyu.edu/~jstroebe/index.html" TargetMode="External"/><Relationship Id="rId150" Type="http://schemas.openxmlformats.org/officeDocument/2006/relationships/hyperlink" Target="https://www.nber.org/people/itay_goldstein?page=1&amp;perPage=50" TargetMode="External"/><Relationship Id="rId171" Type="http://schemas.openxmlformats.org/officeDocument/2006/relationships/hyperlink" Target="https://mitmgmtfaculty.mit.edu/cpalmer/" TargetMode="External"/><Relationship Id="rId192" Type="http://schemas.openxmlformats.org/officeDocument/2006/relationships/hyperlink" Target="https://mitmgmtfaculty.mit.edu/dthesmar/" TargetMode="External"/><Relationship Id="rId12" Type="http://schemas.openxmlformats.org/officeDocument/2006/relationships/hyperlink" Target="https://www.nber.org/people/juliane_begenau?page=1&amp;perPage=50" TargetMode="External"/><Relationship Id="rId33" Type="http://schemas.openxmlformats.org/officeDocument/2006/relationships/hyperlink" Target="https://www.hbs.edu/faculty/Pages/profile.aspx?facId=6463&amp;view=awards" TargetMode="External"/><Relationship Id="rId108" Type="http://schemas.openxmlformats.org/officeDocument/2006/relationships/hyperlink" Target="https://www8.gsb.columbia.edu/cbs-directory/detail/dw2382" TargetMode="External"/><Relationship Id="rId129" Type="http://schemas.openxmlformats.org/officeDocument/2006/relationships/hyperlink" Target="https://www.nber.org/people/mark_egan?page=1&amp;perPage=50" TargetMode="External"/><Relationship Id="rId54" Type="http://schemas.openxmlformats.org/officeDocument/2006/relationships/hyperlink" Target="https://www.nber.org/people/anil_kashyap?page=1&amp;perPage=50" TargetMode="External"/><Relationship Id="rId75" Type="http://schemas.openxmlformats.org/officeDocument/2006/relationships/hyperlink" Target="https://www.nber.org/people/antoinette_schoar?page=1&amp;perPage=50" TargetMode="External"/><Relationship Id="rId96" Type="http://schemas.openxmlformats.org/officeDocument/2006/relationships/hyperlink" Target="https://www.vikrantvig.com/" TargetMode="External"/><Relationship Id="rId140" Type="http://schemas.openxmlformats.org/officeDocument/2006/relationships/hyperlink" Target="https://www.nber.org/people/xavier_gabaix?page=1&amp;perPage=50" TargetMode="External"/><Relationship Id="rId161" Type="http://schemas.openxmlformats.org/officeDocument/2006/relationships/hyperlink" Target="https://www.nber.org/people/david_scharfstein?page=1&amp;perPage=50" TargetMode="External"/><Relationship Id="rId182" Type="http://schemas.openxmlformats.org/officeDocument/2006/relationships/hyperlink" Target="https://www.nber.org/people/andrei_shleifer?page=1&amp;perPage=50" TargetMode="External"/><Relationship Id="rId6" Type="http://schemas.openxmlformats.org/officeDocument/2006/relationships/hyperlink" Target="https://www.nber.org/people/heitor_almeida?page=1&amp;perPage=50" TargetMode="External"/><Relationship Id="rId23" Type="http://schemas.openxmlformats.org/officeDocument/2006/relationships/hyperlink" Target="https://www.nber.org/people/emanuele_colonnelli?page=1&amp;perPage=50" TargetMode="External"/><Relationship Id="rId119" Type="http://schemas.openxmlformats.org/officeDocument/2006/relationships/hyperlink" Target="https://eml.berkeley.edu/~ulrike/index.html" TargetMode="External"/><Relationship Id="rId44" Type="http://schemas.openxmlformats.org/officeDocument/2006/relationships/hyperlink" Target="https://sites.uci.edu/dhirshle/" TargetMode="External"/><Relationship Id="rId65" Type="http://schemas.openxmlformats.org/officeDocument/2006/relationships/hyperlink" Target="https://www.nber.org/people/gregor_matvos?page=1&amp;perPage=50" TargetMode="External"/><Relationship Id="rId86" Type="http://schemas.openxmlformats.org/officeDocument/2006/relationships/hyperlink" Target="https://www.nber.org/people/rene_stulz?page=1&amp;perPage=50" TargetMode="External"/><Relationship Id="rId130" Type="http://schemas.openxmlformats.org/officeDocument/2006/relationships/hyperlink" Target="https://sites.google.com/view/mark-egan" TargetMode="External"/><Relationship Id="rId151" Type="http://schemas.openxmlformats.org/officeDocument/2006/relationships/hyperlink" Target="https://www.nber.org/people/francisco_perez-gonzalez?page=1&amp;perPage=50" TargetMode="External"/><Relationship Id="rId172" Type="http://schemas.openxmlformats.org/officeDocument/2006/relationships/hyperlink" Target="https://www.nber.org/people/giorgia_piacentino?page=1&amp;perPage=50" TargetMode="External"/><Relationship Id="rId193" Type="http://schemas.openxmlformats.org/officeDocument/2006/relationships/hyperlink" Target="https://www.johnson.cornell.edu/faculty-research/faculty/mt765/" TargetMode="External"/><Relationship Id="rId13" Type="http://schemas.openxmlformats.org/officeDocument/2006/relationships/hyperlink" Target="https://begenau.people.stanford.edu/" TargetMode="External"/><Relationship Id="rId109" Type="http://schemas.openxmlformats.org/officeDocument/2006/relationships/hyperlink" Target="https://www.nber.org/people/jeffrey_wurgler?page=1&amp;perPage=50" TargetMode="External"/><Relationship Id="rId34" Type="http://schemas.openxmlformats.org/officeDocument/2006/relationships/hyperlink" Target="https://facultad.itam.mx/en/facultad/18074-francisco-perez-gonzalez" TargetMode="External"/><Relationship Id="rId55" Type="http://schemas.openxmlformats.org/officeDocument/2006/relationships/hyperlink" Target="https://www.nber.org/people/elisabeth_kempf?page=1&amp;perPage=50" TargetMode="External"/><Relationship Id="rId76" Type="http://schemas.openxmlformats.org/officeDocument/2006/relationships/hyperlink" Target="https://www.nber.org/people/myron_scholes?page=1&amp;perPage=50" TargetMode="External"/><Relationship Id="rId97" Type="http://schemas.openxmlformats.org/officeDocument/2006/relationships/hyperlink" Target="https://www.nber.org/people/robert_vishny?page=1&amp;perPage=50" TargetMode="External"/><Relationship Id="rId120" Type="http://schemas.openxmlformats.org/officeDocument/2006/relationships/hyperlink" Target="https://sendhil.org/" TargetMode="External"/><Relationship Id="rId141" Type="http://schemas.openxmlformats.org/officeDocument/2006/relationships/hyperlink" Target="https://www.kellogg.northwestern.edu/faculty/directory/frydman_carola.aspx" TargetMode="External"/><Relationship Id="rId7" Type="http://schemas.openxmlformats.org/officeDocument/2006/relationships/hyperlink" Target="https://giesbusiness.illinois.edu/profile/heitor-almeida" TargetMode="External"/><Relationship Id="rId162" Type="http://schemas.openxmlformats.org/officeDocument/2006/relationships/hyperlink" Target="https://www.nber.org/people/amit_seru?page=1&amp;perPage=50" TargetMode="External"/><Relationship Id="rId183" Type="http://schemas.openxmlformats.org/officeDocument/2006/relationships/hyperlink" Target="https://web.stanford.edu/~rauh/" TargetMode="External"/><Relationship Id="rId2" Type="http://schemas.openxmlformats.org/officeDocument/2006/relationships/hyperlink" Target="https://pages.stern.nyu.edu/~sternfin/vacharya/public_html/~vacharya.htm" TargetMode="External"/><Relationship Id="rId29" Type="http://schemas.openxmlformats.org/officeDocument/2006/relationships/hyperlink" Target="https://scholar.harvard.edu/kenfroot" TargetMode="External"/><Relationship Id="rId24" Type="http://schemas.openxmlformats.org/officeDocument/2006/relationships/hyperlink" Target="https://www.skema.edu/faculty-and-research/professor-details?_id=107" TargetMode="External"/><Relationship Id="rId40" Type="http://schemas.openxmlformats.org/officeDocument/2006/relationships/hyperlink" Target="https://www.nber.org/people/oliver_hart?page=1&amp;perPage=50" TargetMode="External"/><Relationship Id="rId45" Type="http://schemas.openxmlformats.org/officeDocument/2006/relationships/hyperlink" Target="http://www.e.u-tokyo.ac.jp/fservice/faculty/hoshi/hoshi-e/hoshi01-e.html" TargetMode="External"/><Relationship Id="rId66" Type="http://schemas.openxmlformats.org/officeDocument/2006/relationships/hyperlink" Target="https://www.nber.org/people/robert_mcdonald?page=1&amp;perPage=50" TargetMode="External"/><Relationship Id="rId87" Type="http://schemas.openxmlformats.org/officeDocument/2006/relationships/hyperlink" Target="https://www.nber.org/people/amir_sufi?page=1&amp;perPage=50" TargetMode="External"/><Relationship Id="rId110" Type="http://schemas.openxmlformats.org/officeDocument/2006/relationships/hyperlink" Target="https://www.nber.org/people/luigi_zingales?page=1&amp;perPage=50" TargetMode="External"/><Relationship Id="rId115" Type="http://schemas.openxmlformats.org/officeDocument/2006/relationships/hyperlink" Target="https://www.hbs.edu/faculty/Pages/profile.aspx?facId=423089" TargetMode="External"/><Relationship Id="rId131" Type="http://schemas.openxmlformats.org/officeDocument/2006/relationships/hyperlink" Target="https://sites.google.com/site/andrealeisfeldt/" TargetMode="External"/><Relationship Id="rId136" Type="http://schemas.openxmlformats.org/officeDocument/2006/relationships/hyperlink" Target="https://www.nber.org/people/raymond_fisman?page=1&amp;perPage=50" TargetMode="External"/><Relationship Id="rId157" Type="http://schemas.openxmlformats.org/officeDocument/2006/relationships/hyperlink" Target="https://www.nber.org/people/asim_khwaja?page=1&amp;perPage=50" TargetMode="External"/><Relationship Id="rId178" Type="http://schemas.openxmlformats.org/officeDocument/2006/relationships/hyperlink" Target="https://www.nber.org/people/michael_roberts?page=1&amp;perPage=50" TargetMode="External"/><Relationship Id="rId61" Type="http://schemas.openxmlformats.org/officeDocument/2006/relationships/hyperlink" Target="https://www.nber.org/people/song_ma?page=1&amp;perPage=50" TargetMode="External"/><Relationship Id="rId82" Type="http://schemas.openxmlformats.org/officeDocument/2006/relationships/hyperlink" Target="https://www.nber.org/people/philip_strahan?page=1&amp;perPage=50" TargetMode="External"/><Relationship Id="rId152" Type="http://schemas.openxmlformats.org/officeDocument/2006/relationships/hyperlink" Target="https://www.nber.org/people/samuel_hanson?page=1&amp;perPage=50" TargetMode="External"/><Relationship Id="rId173" Type="http://schemas.openxmlformats.org/officeDocument/2006/relationships/hyperlink" Target="https://www.nber.org/people/jacopo_ponticelli?page=1&amp;perPage=50" TargetMode="External"/><Relationship Id="rId194" Type="http://schemas.openxmlformats.org/officeDocument/2006/relationships/hyperlink" Target="https://pages.stern.nyu.edu/~jwurgler/" TargetMode="External"/><Relationship Id="rId199" Type="http://schemas.openxmlformats.org/officeDocument/2006/relationships/hyperlink" Target="https://faculty.chicagobooth.edu/luigi.zingales/" TargetMode="External"/><Relationship Id="rId19" Type="http://schemas.openxmlformats.org/officeDocument/2006/relationships/hyperlink" Target="https://www.nber.org/people/alon_brav?page=1&amp;perPage=50" TargetMode="External"/><Relationship Id="rId14" Type="http://schemas.openxmlformats.org/officeDocument/2006/relationships/hyperlink" Target="https://www.nber.org/people/efraim_benmelech?page=1&amp;perPage=50" TargetMode="External"/><Relationship Id="rId30" Type="http://schemas.openxmlformats.org/officeDocument/2006/relationships/hyperlink" Target="https://www.nber.org/people/carola_frydman?page=1&amp;perPage=50" TargetMode="External"/><Relationship Id="rId35" Type="http://schemas.openxmlformats.org/officeDocument/2006/relationships/hyperlink" Target="https://www.nber.org/people/gary_gorton?page=1&amp;perPage=50" TargetMode="External"/><Relationship Id="rId56" Type="http://schemas.openxmlformats.org/officeDocument/2006/relationships/hyperlink" Target="https://faculty.chicagobooth.edu/randall.kroszner/" TargetMode="External"/><Relationship Id="rId77" Type="http://schemas.openxmlformats.org/officeDocument/2006/relationships/hyperlink" Target="https://www.nber.org/people/alp_simsek?page=1&amp;perPage=50" TargetMode="External"/><Relationship Id="rId100" Type="http://schemas.openxmlformats.org/officeDocument/2006/relationships/hyperlink" Target="https://www.nber.org/people/michael_weisbach?page=1&amp;perPage=50" TargetMode="External"/><Relationship Id="rId105" Type="http://schemas.openxmlformats.org/officeDocument/2006/relationships/hyperlink" Target="https://www.nber.org/people/rohan_williamson?page=1&amp;perPage=50" TargetMode="External"/><Relationship Id="rId126" Type="http://schemas.openxmlformats.org/officeDocument/2006/relationships/hyperlink" Target="https://www.hbs.edu/faculty/Pages/profile.aspx?facId=697248" TargetMode="External"/><Relationship Id="rId147" Type="http://schemas.openxmlformats.org/officeDocument/2006/relationships/hyperlink" Target="https://www.nber.org/people/mihir_desai?page=1&amp;perPage=50" TargetMode="External"/><Relationship Id="rId168" Type="http://schemas.openxmlformats.org/officeDocument/2006/relationships/hyperlink" Target="https://www.nber.org/people/pascal_noel?page=1&amp;perPage=50" TargetMode="External"/><Relationship Id="rId8" Type="http://schemas.openxmlformats.org/officeDocument/2006/relationships/hyperlink" Target="https://www.nber.org/people/paul_asquith?page=1&amp;perPage=50" TargetMode="External"/><Relationship Id="rId51" Type="http://schemas.openxmlformats.org/officeDocument/2006/relationships/hyperlink" Target="https://www.nber.org/people/simon_johnson?page=1&amp;perPage=50" TargetMode="External"/><Relationship Id="rId72" Type="http://schemas.openxmlformats.org/officeDocument/2006/relationships/hyperlink" Target="https://www.nber.org/people/gordon_phillips?page=1&amp;perPage=50" TargetMode="External"/><Relationship Id="rId93" Type="http://schemas.openxmlformats.org/officeDocument/2006/relationships/hyperlink" Target="https://www.mccombs.utexas.edu/faculty-and-research/faculty-directory/sheridan-titman/" TargetMode="External"/><Relationship Id="rId98" Type="http://schemas.openxmlformats.org/officeDocument/2006/relationships/hyperlink" Target="https://faculty.chicagobooth.edu/robert-vishny" TargetMode="External"/><Relationship Id="rId121" Type="http://schemas.openxmlformats.org/officeDocument/2006/relationships/hyperlink" Target="https://people.duke.edu/~viswanat/" TargetMode="External"/><Relationship Id="rId142" Type="http://schemas.openxmlformats.org/officeDocument/2006/relationships/hyperlink" Target="https://scholar.harvard.edu/xgabaix" TargetMode="External"/><Relationship Id="rId163" Type="http://schemas.openxmlformats.org/officeDocument/2006/relationships/hyperlink" Target="https://www.nber.org/people/randall_morck?page=1&amp;perPage=50" TargetMode="External"/><Relationship Id="rId184" Type="http://schemas.openxmlformats.org/officeDocument/2006/relationships/hyperlink" Target="https://finance.wharton.upenn.edu/~mrrobert/" TargetMode="External"/><Relationship Id="rId189" Type="http://schemas.openxmlformats.org/officeDocument/2006/relationships/hyperlink" Target="https://www.nber.org/people/ilya_strebulaev?page=1&amp;perPage=50" TargetMode="External"/><Relationship Id="rId3" Type="http://schemas.openxmlformats.org/officeDocument/2006/relationships/hyperlink" Target="https://sites.google.com/view/manueladelino/" TargetMode="External"/><Relationship Id="rId25" Type="http://schemas.openxmlformats.org/officeDocument/2006/relationships/hyperlink" Target="https://www.nber.org/people/anthony_defusco?page=1&amp;perPage=50" TargetMode="External"/><Relationship Id="rId46" Type="http://schemas.openxmlformats.org/officeDocument/2006/relationships/hyperlink" Target="https://www.nber.org/people/glenn_hubbard?page=1&amp;perPage=50" TargetMode="External"/><Relationship Id="rId67" Type="http://schemas.openxmlformats.org/officeDocument/2006/relationships/hyperlink" Target="https://faculty.som.yale.edu/andrewmetrick/" TargetMode="External"/><Relationship Id="rId116" Type="http://schemas.openxmlformats.org/officeDocument/2006/relationships/hyperlink" Target="http://economics.mit.edu/faculty/bengt" TargetMode="External"/><Relationship Id="rId137" Type="http://schemas.openxmlformats.org/officeDocument/2006/relationships/hyperlink" Target="https://sites.bu.edu/fisman/" TargetMode="External"/><Relationship Id="rId158" Type="http://schemas.openxmlformats.org/officeDocument/2006/relationships/hyperlink" Target="https://www.nber.org/people/randall_kroszner?page=1&amp;perPage=50" TargetMode="External"/><Relationship Id="rId20" Type="http://schemas.openxmlformats.org/officeDocument/2006/relationships/hyperlink" Target="https://www.nber.org/people/emily_breza?page=1&amp;perPage=50" TargetMode="External"/><Relationship Id="rId41" Type="http://schemas.openxmlformats.org/officeDocument/2006/relationships/hyperlink" Target="https://scholar.harvard.edu/hart" TargetMode="External"/><Relationship Id="rId62" Type="http://schemas.openxmlformats.org/officeDocument/2006/relationships/hyperlink" Target="https://www.nber.org/people/yueran_ma?page=1&amp;perPage=50" TargetMode="External"/><Relationship Id="rId83" Type="http://schemas.openxmlformats.org/officeDocument/2006/relationships/hyperlink" Target="https://www.gsb.stanford.edu/faculty-research/faculty/ilya-strebulaev" TargetMode="External"/><Relationship Id="rId88" Type="http://schemas.openxmlformats.org/officeDocument/2006/relationships/hyperlink" Target="https://amirsufi.net/index.html" TargetMode="External"/><Relationship Id="rId111" Type="http://schemas.openxmlformats.org/officeDocument/2006/relationships/hyperlink" Target="https://www.nber.org/people/eric_zwick?page=1&amp;perPage=50" TargetMode="External"/><Relationship Id="rId132" Type="http://schemas.openxmlformats.org/officeDocument/2006/relationships/hyperlink" Target="https://www.nber.org/people/isil_erel?page=1&amp;perPage=50" TargetMode="External"/><Relationship Id="rId153" Type="http://schemas.openxmlformats.org/officeDocument/2006/relationships/hyperlink" Target="https://www.nber.org/people/david_hirshleifer?page=1&amp;perPage=50" TargetMode="External"/><Relationship Id="rId174" Type="http://schemas.openxmlformats.org/officeDocument/2006/relationships/hyperlink" Target="https://www.nber.org/people/raghuram_rajan?page=1&amp;perPage=50" TargetMode="External"/><Relationship Id="rId179" Type="http://schemas.openxmlformats.org/officeDocument/2006/relationships/hyperlink" Target="https://www.nber.org/people/david_robinson?page=1&amp;perPage=50" TargetMode="External"/><Relationship Id="rId195" Type="http://schemas.openxmlformats.org/officeDocument/2006/relationships/hyperlink" Target="https://www0.gsb.columbia.edu/faculty/ghubbard/" TargetMode="External"/><Relationship Id="rId190" Type="http://schemas.openxmlformats.org/officeDocument/2006/relationships/hyperlink" Target="https://www.nber.org/people/margarita_tsoutsoura?page=1&amp;perPage=50" TargetMode="External"/><Relationship Id="rId15" Type="http://schemas.openxmlformats.org/officeDocument/2006/relationships/hyperlink" Target="https://effibenmelech.com/" TargetMode="External"/><Relationship Id="rId36" Type="http://schemas.openxmlformats.org/officeDocument/2006/relationships/hyperlink" Target="https://faculty.som.yale.edu/garygorton/" TargetMode="External"/><Relationship Id="rId57" Type="http://schemas.openxmlformats.org/officeDocument/2006/relationships/hyperlink" Target="https://www.nber.org/people/theresa_kuchler?page=1&amp;perPage=50" TargetMode="External"/><Relationship Id="rId106" Type="http://schemas.openxmlformats.org/officeDocument/2006/relationships/hyperlink" Target="https://gufaculty360.georgetown.edu/s/contact/00336000014Tw3EAAS/rohan-williamson" TargetMode="External"/><Relationship Id="rId127" Type="http://schemas.openxmlformats.org/officeDocument/2006/relationships/hyperlink" Target="https://www.nber.org/people/douglas_diamond?page=1&amp;perPage=50" TargetMode="External"/><Relationship Id="rId10" Type="http://schemas.openxmlformats.org/officeDocument/2006/relationships/hyperlink" Target="https://www.nber.org/people/lucian_bebchuk?page=1&amp;perPage=50" TargetMode="External"/><Relationship Id="rId31" Type="http://schemas.openxmlformats.org/officeDocument/2006/relationships/hyperlink" Target="https://www.nber.org/people/erik_gilje?page=1&amp;perPage=50" TargetMode="External"/><Relationship Id="rId52" Type="http://schemas.openxmlformats.org/officeDocument/2006/relationships/hyperlink" Target="https://www.nber.org/people/edward_kane?page=1&amp;perPage=50" TargetMode="External"/><Relationship Id="rId73" Type="http://schemas.openxmlformats.org/officeDocument/2006/relationships/hyperlink" Target="https://www.fuqua.duke.edu/faculty/david-robinson" TargetMode="External"/><Relationship Id="rId78" Type="http://schemas.openxmlformats.org/officeDocument/2006/relationships/hyperlink" Target="https://www.nber.org/people/david_sraer?page=1&amp;perPage=50" TargetMode="External"/><Relationship Id="rId94" Type="http://schemas.openxmlformats.org/officeDocument/2006/relationships/hyperlink" Target="https://www.nber.org/people/sheridan_titman?page=1&amp;perPage=50" TargetMode="External"/><Relationship Id="rId99" Type="http://schemas.openxmlformats.org/officeDocument/2006/relationships/hyperlink" Target="https://www.nber.org/people/vish_viswanathan?page=1&amp;perPage=50" TargetMode="External"/><Relationship Id="rId101" Type="http://schemas.openxmlformats.org/officeDocument/2006/relationships/hyperlink" Target="https://u.osu.edu/weisbach.2/" TargetMode="External"/><Relationship Id="rId122" Type="http://schemas.openxmlformats.org/officeDocument/2006/relationships/hyperlink" Target="https://www.ivo-welch.info/home/" TargetMode="External"/><Relationship Id="rId143" Type="http://schemas.openxmlformats.org/officeDocument/2006/relationships/hyperlink" Target="https://fnce.wharton.upenn.edu/profile/gilje/" TargetMode="External"/><Relationship Id="rId148" Type="http://schemas.openxmlformats.org/officeDocument/2006/relationships/hyperlink" Target="https://www.nber.org/people/xavier_giroud?page=1&amp;perPage=50" TargetMode="External"/><Relationship Id="rId164" Type="http://schemas.openxmlformats.org/officeDocument/2006/relationships/hyperlink" Target="https://www.nber.org/people/holger_mueller?page=1&amp;perPage=50" TargetMode="External"/><Relationship Id="rId169" Type="http://schemas.openxmlformats.org/officeDocument/2006/relationships/hyperlink" Target="https://www.nber.org/people/christopher_palmer?page=1&amp;perPage=50" TargetMode="External"/><Relationship Id="rId185" Type="http://schemas.openxmlformats.org/officeDocument/2006/relationships/hyperlink" Target="https://mitmgmtfaculty.mit.edu/aschoar/" TargetMode="External"/><Relationship Id="rId4" Type="http://schemas.openxmlformats.org/officeDocument/2006/relationships/hyperlink" Target="https://www.nber.org/people/kenneth_ahern?page=1&amp;perPage=50" TargetMode="External"/><Relationship Id="rId9" Type="http://schemas.openxmlformats.org/officeDocument/2006/relationships/hyperlink" Target="https://www.nber.org/people/malcolm_baker?page=1&amp;perPage=50" TargetMode="External"/><Relationship Id="rId180" Type="http://schemas.openxmlformats.org/officeDocument/2006/relationships/hyperlink" Target="https://www.nber.org/people/roberta_romano?page=1&amp;perPage=50" TargetMode="External"/><Relationship Id="rId26" Type="http://schemas.openxmlformats.org/officeDocument/2006/relationships/hyperlink" Target="https://www.hbs.edu/faculty/Pages/profile.aspx?facId=6585" TargetMode="External"/><Relationship Id="rId47" Type="http://schemas.openxmlformats.org/officeDocument/2006/relationships/hyperlink" Target="https://www.nber.org/people/victoria_ivashina?page=1&amp;perPage=50" TargetMode="External"/><Relationship Id="rId68" Type="http://schemas.openxmlformats.org/officeDocument/2006/relationships/hyperlink" Target="https://www.nber.org/people/andrew_metrick?page=1&amp;perPage=50" TargetMode="External"/><Relationship Id="rId89" Type="http://schemas.openxmlformats.org/officeDocument/2006/relationships/hyperlink" Target="https://www.nber.org/people/adi_sunderam?page=1&amp;perPage=50" TargetMode="External"/><Relationship Id="rId112" Type="http://schemas.openxmlformats.org/officeDocument/2006/relationships/hyperlink" Target="https://mitsloan.mit.edu/faculty/directory/paul-asquith" TargetMode="External"/><Relationship Id="rId133" Type="http://schemas.openxmlformats.org/officeDocument/2006/relationships/hyperlink" Target="https://u.osu.edu/erel-koksal.1/" TargetMode="External"/><Relationship Id="rId154" Type="http://schemas.openxmlformats.org/officeDocument/2006/relationships/hyperlink" Target="https://www.nber.org/people/yael_hochberg?page=1&amp;perPage=50" TargetMode="External"/><Relationship Id="rId175" Type="http://schemas.openxmlformats.org/officeDocument/2006/relationships/hyperlink" Target="https://www.nber.org/people/adriano_rampini?page=1&amp;perPage=50" TargetMode="External"/><Relationship Id="rId196" Type="http://schemas.openxmlformats.org/officeDocument/2006/relationships/hyperlink" Target="https://apps.ualberta.ca/directory/person/rmorck" TargetMode="External"/><Relationship Id="rId200" Type="http://schemas.openxmlformats.org/officeDocument/2006/relationships/printerSettings" Target="../printerSettings/printerSettings5.bin"/><Relationship Id="rId16" Type="http://schemas.openxmlformats.org/officeDocument/2006/relationships/hyperlink" Target="https://www.nber.org/people/shai_bernstein?page=1&amp;perPage=50" TargetMode="External"/><Relationship Id="rId37" Type="http://schemas.openxmlformats.org/officeDocument/2006/relationships/hyperlink" Target="https://www.nber.org/people/john_graham?page=1&amp;perPage=50" TargetMode="External"/><Relationship Id="rId58" Type="http://schemas.openxmlformats.org/officeDocument/2006/relationships/hyperlink" Target="https://www.nber.org/people/rafael_laporta?page=1&amp;perPage=50" TargetMode="External"/><Relationship Id="rId79" Type="http://schemas.openxmlformats.org/officeDocument/2006/relationships/hyperlink" Target="https://www.nber.org/people/laura_starks?page=1&amp;perPage=50" TargetMode="External"/><Relationship Id="rId102" Type="http://schemas.openxmlformats.org/officeDocument/2006/relationships/hyperlink" Target="https://www.nber.org/people/ivo_welch?page=1&amp;perPage=50" TargetMode="External"/><Relationship Id="rId123" Type="http://schemas.openxmlformats.org/officeDocument/2006/relationships/hyperlink" Target="https://u.osu.edu/ben-david.1/" TargetMode="External"/><Relationship Id="rId144" Type="http://schemas.openxmlformats.org/officeDocument/2006/relationships/hyperlink" Target="https://www.nber.org/people/manuel_adelino?page=1&amp;perPage=50" TargetMode="External"/><Relationship Id="rId90" Type="http://schemas.openxmlformats.org/officeDocument/2006/relationships/hyperlink" Target="https://www.hbs.edu/faculty/Pages/profile.aspx?facId=333538" TargetMode="External"/><Relationship Id="rId165" Type="http://schemas.openxmlformats.org/officeDocument/2006/relationships/hyperlink" Target="https://pages.stern.nyu.edu/~hmueller/" TargetMode="External"/><Relationship Id="rId186" Type="http://schemas.openxmlformats.org/officeDocument/2006/relationships/hyperlink" Target="https://www.nber.org/people/kelly_shue?page=1&amp;perPage=50" TargetMode="External"/><Relationship Id="rId27" Type="http://schemas.openxmlformats.org/officeDocument/2006/relationships/hyperlink" Target="https://www.nber.org/people/andrea_eisfeldt?page=1&amp;perPage=50" TargetMode="External"/><Relationship Id="rId48" Type="http://schemas.openxmlformats.org/officeDocument/2006/relationships/hyperlink" Target="https://www.hbs.edu/faculty/Pages/profile.aspx?facId=6484" TargetMode="External"/><Relationship Id="rId69" Type="http://schemas.openxmlformats.org/officeDocument/2006/relationships/hyperlink" Target="https://www.nber.org/people/atif_mian?page=1&amp;perPage=50" TargetMode="External"/><Relationship Id="rId113" Type="http://schemas.openxmlformats.org/officeDocument/2006/relationships/hyperlink" Target="https://www.hbs.edu/faculty/Pages/profile.aspx?facId=10639" TargetMode="External"/><Relationship Id="rId134" Type="http://schemas.openxmlformats.org/officeDocument/2006/relationships/hyperlink" Target="https://www.nber.org/people/mara_faccio?page=1&amp;perPage=50" TargetMode="External"/><Relationship Id="rId80" Type="http://schemas.openxmlformats.org/officeDocument/2006/relationships/hyperlink" Target="https://www.mccombs.utexas.edu/faculty-and-research/faculty-directory/laura-starks/" TargetMode="External"/><Relationship Id="rId155" Type="http://schemas.openxmlformats.org/officeDocument/2006/relationships/hyperlink" Target="https://www.nber.org/people/bengt_holmstrom?page=1&amp;perPage=50" TargetMode="External"/><Relationship Id="rId176" Type="http://schemas.openxmlformats.org/officeDocument/2006/relationships/hyperlink" Target="https://www.nber.org/people/manju_puri?page=1&amp;perPage=50" TargetMode="External"/><Relationship Id="rId197" Type="http://schemas.openxmlformats.org/officeDocument/2006/relationships/hyperlink" Target="https://scholar.harvard.edu/shleifer/home" TargetMode="External"/><Relationship Id="rId201" Type="http://schemas.openxmlformats.org/officeDocument/2006/relationships/table" Target="../tables/table1.xml"/><Relationship Id="rId17" Type="http://schemas.openxmlformats.org/officeDocument/2006/relationships/hyperlink" Target="https://www.nber.org/people/marianne_bertrand?page=1&amp;perPage=50" TargetMode="External"/><Relationship Id="rId38" Type="http://schemas.openxmlformats.org/officeDocument/2006/relationships/hyperlink" Target="https://faculty.fuqua.duke.edu/~jgraham/" TargetMode="External"/><Relationship Id="rId59" Type="http://schemas.openxmlformats.org/officeDocument/2006/relationships/hyperlink" Target="https://www.nber.org/people/josh_lerner?page=1&amp;perPage=50" TargetMode="External"/><Relationship Id="rId103" Type="http://schemas.openxmlformats.org/officeDocument/2006/relationships/hyperlink" Target="https://www.nber.org/people/toni_whited?page=1&amp;perPage=50" TargetMode="External"/><Relationship Id="rId124" Type="http://schemas.openxmlformats.org/officeDocument/2006/relationships/hyperlink" Target="https://www.nber.org/people/murillo_campello?page=1&amp;perPage=50" TargetMode="External"/><Relationship Id="rId70" Type="http://schemas.openxmlformats.org/officeDocument/2006/relationships/hyperlink" Target="https://www.nber.org/people/adair_morse?page=1&amp;perPage=50" TargetMode="External"/><Relationship Id="rId91" Type="http://schemas.openxmlformats.org/officeDocument/2006/relationships/hyperlink" Target="https://www.nber.org/people/geoffrey_tate?page=1&amp;perPage=50" TargetMode="External"/><Relationship Id="rId145" Type="http://schemas.openxmlformats.org/officeDocument/2006/relationships/hyperlink" Target="https://www.nber.org/people/itzhak_bendavid?page=1&amp;perPage=50" TargetMode="External"/><Relationship Id="rId166" Type="http://schemas.openxmlformats.org/officeDocument/2006/relationships/hyperlink" Target="https://www.nber.org/people/sendhil_mullainathan?page=1&amp;perPage=50" TargetMode="External"/><Relationship Id="rId187" Type="http://schemas.openxmlformats.org/officeDocument/2006/relationships/hyperlink" Target="https://www.gsb.stanford.edu/faculty-research/faculty/amit-seru" TargetMode="External"/><Relationship Id="rId1" Type="http://schemas.openxmlformats.org/officeDocument/2006/relationships/hyperlink" Target="https://www.nber.org/people/viral_acharya?page=1&amp;perPage=50" TargetMode="External"/><Relationship Id="rId28" Type="http://schemas.openxmlformats.org/officeDocument/2006/relationships/hyperlink" Target="https://www.nber.org/people/kenneth_froot?page=1&amp;perPage=50" TargetMode="External"/><Relationship Id="rId49" Type="http://schemas.openxmlformats.org/officeDocument/2006/relationships/hyperlink" Target="https://www.nber.org/people/michael_jensen?page=1&amp;perPage=50" TargetMode="External"/><Relationship Id="rId114" Type="http://schemas.openxmlformats.org/officeDocument/2006/relationships/hyperlink" Target="https://www0.gsb.columbia.edu/faculty/pbolton/" TargetMode="External"/><Relationship Id="rId60" Type="http://schemas.openxmlformats.org/officeDocument/2006/relationships/hyperlink" Target="https://www.nber.org/people/christian_leuz?page=1&amp;perPage=50" TargetMode="External"/><Relationship Id="rId81" Type="http://schemas.openxmlformats.org/officeDocument/2006/relationships/hyperlink" Target="https://www.nber.org/people/jeremy_stein?page=1&amp;perPage=50" TargetMode="External"/><Relationship Id="rId135" Type="http://schemas.openxmlformats.org/officeDocument/2006/relationships/hyperlink" Target="https://www.krannert.purdue.edu/faculty/mfaccio/home.asp" TargetMode="External"/><Relationship Id="rId156" Type="http://schemas.openxmlformats.org/officeDocument/2006/relationships/hyperlink" Target="https://www.nber.org/people/takeo_hoshi?page=1&amp;perPage=50" TargetMode="External"/><Relationship Id="rId177" Type="http://schemas.openxmlformats.org/officeDocument/2006/relationships/hyperlink" Target="https://www.nber.org/people/joshua_rauh?page=1&amp;perPage=50" TargetMode="External"/><Relationship Id="rId198" Type="http://schemas.openxmlformats.org/officeDocument/2006/relationships/hyperlink" Target="https://fisher.osu.edu/people/stulz.1" TargetMode="External"/><Relationship Id="rId18" Type="http://schemas.openxmlformats.org/officeDocument/2006/relationships/hyperlink" Target="https://www.nber.org/people/patrick_bolton?page=1&amp;perPage=50" TargetMode="External"/><Relationship Id="rId39" Type="http://schemas.openxmlformats.org/officeDocument/2006/relationships/hyperlink" Target="https://www.nber.org/people/robin_greenwood?page=1&amp;perPage=50" TargetMode="External"/><Relationship Id="rId50" Type="http://schemas.openxmlformats.org/officeDocument/2006/relationships/hyperlink" Target="https://www.nber.org/people/wei_jiang?page=1&amp;perPage=50" TargetMode="External"/><Relationship Id="rId104" Type="http://schemas.openxmlformats.org/officeDocument/2006/relationships/hyperlink" Target="https://www.toniwhited.com/" TargetMode="External"/><Relationship Id="rId125" Type="http://schemas.openxmlformats.org/officeDocument/2006/relationships/hyperlink" Target="https://www.nber.org/people/marco_dimaggio?page=1&amp;perPage=50" TargetMode="External"/><Relationship Id="rId146" Type="http://schemas.openxmlformats.org/officeDocument/2006/relationships/hyperlink" Target="https://www.nber.org/people/peter_demarzo?page=1&amp;perPage=50" TargetMode="External"/><Relationship Id="rId167" Type="http://schemas.openxmlformats.org/officeDocument/2006/relationships/hyperlink" Target="https://www.nber.org/people/stewart_myers?page=1&amp;perPage=50" TargetMode="External"/><Relationship Id="rId188" Type="http://schemas.openxmlformats.org/officeDocument/2006/relationships/hyperlink" Target="https://som.yale.edu/faculty/alp-simsek" TargetMode="External"/><Relationship Id="rId71" Type="http://schemas.openxmlformats.org/officeDocument/2006/relationships/hyperlink" Target="https://www.nber.org/people/thomas_philippon?page=1&amp;perPage=50" TargetMode="External"/><Relationship Id="rId92" Type="http://schemas.openxmlformats.org/officeDocument/2006/relationships/hyperlink" Target="https://www.nber.org/people/david_thesmar?page=1&amp;perPage=50"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nber.org/people/michael_greenstone?page=1&amp;perPage=50" TargetMode="External"/><Relationship Id="rId299" Type="http://schemas.openxmlformats.org/officeDocument/2006/relationships/hyperlink" Target="https://www.lse.ac.uk/economics/people/faculty/john-van-reenen" TargetMode="External"/><Relationship Id="rId21" Type="http://schemas.openxmlformats.org/officeDocument/2006/relationships/hyperlink" Target="https://www.nber.org/people/joshua_angrist?page=1&amp;perPage=50" TargetMode="External"/><Relationship Id="rId63" Type="http://schemas.openxmlformats.org/officeDocument/2006/relationships/hyperlink" Target="https://vivo.brown.edu/display/kchay" TargetMode="External"/><Relationship Id="rId159" Type="http://schemas.openxmlformats.org/officeDocument/2006/relationships/hyperlink" Target="https://www.nber.org/people/guido_imbens?page=1&amp;perPage=50" TargetMode="External"/><Relationship Id="rId324" Type="http://schemas.openxmlformats.org/officeDocument/2006/relationships/hyperlink" Target="https://www.nber.org/people/jeffrey_smith?page=1&amp;perPage=50" TargetMode="External"/><Relationship Id="rId366" Type="http://schemas.openxmlformats.org/officeDocument/2006/relationships/hyperlink" Target="https://www.nber.org/people/basit_zafar?page=1&amp;perPage=50" TargetMode="External"/><Relationship Id="rId170" Type="http://schemas.openxmlformats.org/officeDocument/2006/relationships/hyperlink" Target="https://sites.google.com/site/lbkahn" TargetMode="External"/><Relationship Id="rId226" Type="http://schemas.openxmlformats.org/officeDocument/2006/relationships/hyperlink" Target="https://www.nber.org/people/ioana_marinescu?page=1&amp;perPage=50" TargetMode="External"/><Relationship Id="rId268" Type="http://schemas.openxmlformats.org/officeDocument/2006/relationships/hyperlink" Target="https://www.nber.org/people/muriel_niederle?page=1&amp;perPage=50" TargetMode="External"/><Relationship Id="rId32" Type="http://schemas.openxmlformats.org/officeDocument/2006/relationships/hyperlink" Target="https://econweb.ucsd.edu/~elib/" TargetMode="External"/><Relationship Id="rId74" Type="http://schemas.openxmlformats.org/officeDocument/2006/relationships/hyperlink" Target="https://www.nber.org/people/gordon_dahl?page=1&amp;perPage=50" TargetMode="External"/><Relationship Id="rId128" Type="http://schemas.openxmlformats.org/officeDocument/2006/relationships/hyperlink" Target="https://www.nber.org/people/alan_gustman?page=1&amp;perPage=50" TargetMode="External"/><Relationship Id="rId335" Type="http://schemas.openxmlformats.org/officeDocument/2006/relationships/hyperlink" Target="https://liberalarts.utexas.edu/economics/faculty/aah467" TargetMode="External"/><Relationship Id="rId377" Type="http://schemas.openxmlformats.org/officeDocument/2006/relationships/hyperlink" Target="https://www.wbmacleod.net/" TargetMode="External"/><Relationship Id="rId5" Type="http://schemas.openxmlformats.org/officeDocument/2006/relationships/hyperlink" Target="https://www.nber.org/people/amanda_agan?page=1&amp;perPage=50" TargetMode="External"/><Relationship Id="rId181" Type="http://schemas.openxmlformats.org/officeDocument/2006/relationships/hyperlink" Target="https://www.nber.org/people/patrick_kline?page=1&amp;perPage=50" TargetMode="External"/><Relationship Id="rId237" Type="http://schemas.openxmlformats.org/officeDocument/2006/relationships/hyperlink" Target="https://www.nber.org/people/bruce_meyer?page=1&amp;perPage=50" TargetMode="External"/><Relationship Id="rId279" Type="http://schemas.openxmlformats.org/officeDocument/2006/relationships/hyperlink" Target="https://www.nber.org/people/amanda_pallais?page=1&amp;perPage=50" TargetMode="External"/><Relationship Id="rId43" Type="http://schemas.openxmlformats.org/officeDocument/2006/relationships/hyperlink" Target="https://www.nber.org/people/david_bloom?page=1&amp;perPage=50" TargetMode="External"/><Relationship Id="rId139" Type="http://schemas.openxmlformats.org/officeDocument/2006/relationships/hyperlink" Target="http://economics.mit.edu/faculty/hausman/short" TargetMode="External"/><Relationship Id="rId290" Type="http://schemas.openxmlformats.org/officeDocument/2006/relationships/hyperlink" Target="http://apps.olin.wustl.edu/faculty/pollak/?" TargetMode="External"/><Relationship Id="rId304" Type="http://schemas.openxmlformats.org/officeDocument/2006/relationships/hyperlink" Target="https://www.nber.org/people/alvin_roth?page=1&amp;perPage=50" TargetMode="External"/><Relationship Id="rId346" Type="http://schemas.openxmlformats.org/officeDocument/2006/relationships/hyperlink" Target="https://www.nber.org/people/stephen_trejo?page=1&amp;perPage=50" TargetMode="External"/><Relationship Id="rId85" Type="http://schemas.openxmlformats.org/officeDocument/2006/relationships/hyperlink" Target="https://www.rebecca-diamond.com/" TargetMode="External"/><Relationship Id="rId150" Type="http://schemas.openxmlformats.org/officeDocument/2006/relationships/hyperlink" Target="https://www.hilaryhoynes.com/about" TargetMode="External"/><Relationship Id="rId192" Type="http://schemas.openxmlformats.org/officeDocument/2006/relationships/hyperlink" Target="https://www.nber.org/people/kevin_lang?page=1&amp;perPage=50" TargetMode="External"/><Relationship Id="rId206" Type="http://schemas.openxmlformats.org/officeDocument/2006/relationships/hyperlink" Target="https://www.nber.org/people/ethan_lewis?page=1&amp;perPage=50" TargetMode="External"/><Relationship Id="rId248" Type="http://schemas.openxmlformats.org/officeDocument/2006/relationships/hyperlink" Target="https://www.nber.org/people/john_mountjoy?page=1&amp;perPage=50" TargetMode="External"/><Relationship Id="rId12" Type="http://schemas.openxmlformats.org/officeDocument/2006/relationships/hyperlink" Target="https://sites.google.com/site/amandayagan/" TargetMode="External"/><Relationship Id="rId108" Type="http://schemas.openxmlformats.org/officeDocument/2006/relationships/hyperlink" Target="https://ipsr.ku.edu/dginther/" TargetMode="External"/><Relationship Id="rId315" Type="http://schemas.openxmlformats.org/officeDocument/2006/relationships/hyperlink" Target="https://sites.google.com/site/johannesschmieder/" TargetMode="External"/><Relationship Id="rId357" Type="http://schemas.openxmlformats.org/officeDocument/2006/relationships/hyperlink" Target="https://eml.berkeley.edu/~crwalters/" TargetMode="External"/><Relationship Id="rId54" Type="http://schemas.openxmlformats.org/officeDocument/2006/relationships/hyperlink" Target="https://www.nber.org/people/peter_cappelli?page=1&amp;perPage=50" TargetMode="External"/><Relationship Id="rId96" Type="http://schemas.openxmlformats.org/officeDocument/2006/relationships/hyperlink" Target="https://sites.duke.edu/ericafield/" TargetMode="External"/><Relationship Id="rId161" Type="http://schemas.openxmlformats.org/officeDocument/2006/relationships/hyperlink" Target="https://www.nber.org/people/kirabo_jackson?page=1&amp;perPage=50" TargetMode="External"/><Relationship Id="rId217" Type="http://schemas.openxmlformats.org/officeDocument/2006/relationships/hyperlink" Target="https://www.nber.org/people/hugh_macartney?page=1&amp;perPage=50" TargetMode="External"/><Relationship Id="rId259" Type="http://schemas.openxmlformats.org/officeDocument/2006/relationships/hyperlink" Target="https://www.chicagobooth.edu/faculty/directory/m/kevin-m-murphy" TargetMode="External"/><Relationship Id="rId23" Type="http://schemas.openxmlformats.org/officeDocument/2006/relationships/hyperlink" Target="https://www.nber.org/people/orley_ashenfelter?page=1&amp;perPage=50" TargetMode="External"/><Relationship Id="rId119" Type="http://schemas.openxmlformats.org/officeDocument/2006/relationships/hyperlink" Target="https://www.nber.org/people/jesse_gregory?page=1&amp;perPage=50" TargetMode="External"/><Relationship Id="rId270" Type="http://schemas.openxmlformats.org/officeDocument/2006/relationships/hyperlink" Target="http://users.nber.org/~notom/" TargetMode="External"/><Relationship Id="rId326" Type="http://schemas.openxmlformats.org/officeDocument/2006/relationships/hyperlink" Target="https://www.nber.org/people/gary_solon?page=1&amp;perPage=50" TargetMode="External"/><Relationship Id="rId65" Type="http://schemas.openxmlformats.org/officeDocument/2006/relationships/hyperlink" Target="https://rajchetty.com/" TargetMode="External"/><Relationship Id="rId130" Type="http://schemas.openxmlformats.org/officeDocument/2006/relationships/hyperlink" Target="https://www.nber.org/people/daniel_haanwinckel?page=1&amp;perPage=50" TargetMode="External"/><Relationship Id="rId368" Type="http://schemas.openxmlformats.org/officeDocument/2006/relationships/hyperlink" Target="https://www.nber.org/people/seth_zimmerman?page=1&amp;perPage=50" TargetMode="External"/><Relationship Id="rId172" Type="http://schemas.openxmlformats.org/officeDocument/2006/relationships/hyperlink" Target="https://www.nber.org/people/thomas_kane?page=1&amp;perPage=50" TargetMode="External"/><Relationship Id="rId228" Type="http://schemas.openxmlformats.org/officeDocument/2006/relationships/hyperlink" Target="https://www.nber.org/people/gerald_marschke?page=1&amp;perPage=50" TargetMode="External"/><Relationship Id="rId281" Type="http://schemas.openxmlformats.org/officeDocument/2006/relationships/hyperlink" Target="https://www.nber.org/people/daniele_paserman?page=1&amp;perPage=50" TargetMode="External"/><Relationship Id="rId337" Type="http://schemas.openxmlformats.org/officeDocument/2006/relationships/hyperlink" Target="https://fordschool.umich.edu/faculty/betsey-stevenson" TargetMode="External"/><Relationship Id="rId34" Type="http://schemas.openxmlformats.org/officeDocument/2006/relationships/hyperlink" Target="https://www.nber.org/people/sandra_black?page=1&amp;perPage=50" TargetMode="External"/><Relationship Id="rId76" Type="http://schemas.openxmlformats.org/officeDocument/2006/relationships/hyperlink" Target="https://www.nber.org/people/steven_davis?page=1&amp;perPage=50" TargetMode="External"/><Relationship Id="rId141" Type="http://schemas.openxmlformats.org/officeDocument/2006/relationships/hyperlink" Target="https://cehd.uchicago.edu/?page_id=71" TargetMode="External"/><Relationship Id="rId379" Type="http://schemas.openxmlformats.org/officeDocument/2006/relationships/hyperlink" Target="https://sites.google.com/site/jimrebitzer/" TargetMode="External"/><Relationship Id="rId7" Type="http://schemas.openxmlformats.org/officeDocument/2006/relationships/hyperlink" Target="https://www.nber.org/people/joseph_altonji?page=1&amp;perPage=50" TargetMode="External"/><Relationship Id="rId183" Type="http://schemas.openxmlformats.org/officeDocument/2006/relationships/hyperlink" Target="https://www.nber.org/people/andreas_kostol?page=1&amp;perPage=50" TargetMode="External"/><Relationship Id="rId239" Type="http://schemas.openxmlformats.org/officeDocument/2006/relationships/hyperlink" Target="https://sites.google.com/site/conradcmiller/" TargetMode="External"/><Relationship Id="rId250" Type="http://schemas.openxmlformats.org/officeDocument/2006/relationships/hyperlink" Target="https://www.nber.org/people/ismael_mourifie?page=1&amp;perPage=50" TargetMode="External"/><Relationship Id="rId292" Type="http://schemas.openxmlformats.org/officeDocument/2006/relationships/hyperlink" Target="http://devingpope.com/" TargetMode="External"/><Relationship Id="rId306" Type="http://schemas.openxmlformats.org/officeDocument/2006/relationships/hyperlink" Target="https://www.nber.org/people/jesse_rothstein?page=1&amp;perPage=50" TargetMode="External"/><Relationship Id="rId45" Type="http://schemas.openxmlformats.org/officeDocument/2006/relationships/hyperlink" Target="https://scholar.harvard.edu/gborjas" TargetMode="External"/><Relationship Id="rId87" Type="http://schemas.openxmlformats.org/officeDocument/2006/relationships/hyperlink" Target="https://sites.google.com/site/willdobbie/" TargetMode="External"/><Relationship Id="rId110" Type="http://schemas.openxmlformats.org/officeDocument/2006/relationships/hyperlink" Target="https://lauragiuliano.weebly.com/" TargetMode="External"/><Relationship Id="rId348" Type="http://schemas.openxmlformats.org/officeDocument/2006/relationships/hyperlink" Target="https://www.nber.org/people/sarah_turner?page=1&amp;perPage=50" TargetMode="External"/><Relationship Id="rId152" Type="http://schemas.openxmlformats.org/officeDocument/2006/relationships/hyperlink" Target="https://about.peterhull.net/home" TargetMode="External"/><Relationship Id="rId194" Type="http://schemas.openxmlformats.org/officeDocument/2006/relationships/hyperlink" Target="https://www.nber.org/people/fabian_lange?page=1&amp;perPage=50" TargetMode="External"/><Relationship Id="rId208" Type="http://schemas.openxmlformats.org/officeDocument/2006/relationships/hyperlink" Target="https://economics.uwo.ca/people/faculty/lochner.html" TargetMode="External"/><Relationship Id="rId261" Type="http://schemas.openxmlformats.org/officeDocument/2006/relationships/hyperlink" Target="https://www.sipa.columbia.edu/faculty-research/faculty-directory/suresh-naidu" TargetMode="External"/><Relationship Id="rId14" Type="http://schemas.openxmlformats.org/officeDocument/2006/relationships/hyperlink" Target="https://sites.google.com/yale.edu/joseph-altonji/home" TargetMode="External"/><Relationship Id="rId56" Type="http://schemas.openxmlformats.org/officeDocument/2006/relationships/hyperlink" Target="https://www.nber.org/people/david_card?page=1&amp;perPage=50" TargetMode="External"/><Relationship Id="rId317" Type="http://schemas.openxmlformats.org/officeDocument/2006/relationships/hyperlink" Target="https://eml.berkeley.edu/~schoefer/" TargetMode="External"/><Relationship Id="rId359" Type="http://schemas.openxmlformats.org/officeDocument/2006/relationships/hyperlink" Target="https://economics.osu.edu/people/weinberg.27" TargetMode="External"/><Relationship Id="rId98" Type="http://schemas.openxmlformats.org/officeDocument/2006/relationships/hyperlink" Target="https://www.nber.org/people/richard_freeman?page=1&amp;perPage=50" TargetMode="External"/><Relationship Id="rId121" Type="http://schemas.openxmlformats.org/officeDocument/2006/relationships/hyperlink" Target="https://www.nber.org/people/jeffrey_grogger?page=1&amp;perPage=50" TargetMode="External"/><Relationship Id="rId163" Type="http://schemas.openxmlformats.org/officeDocument/2006/relationships/hyperlink" Target="https://www.nber.org/people/simon_jaeger?page=1&amp;perPage=50" TargetMode="External"/><Relationship Id="rId219" Type="http://schemas.openxmlformats.org/officeDocument/2006/relationships/hyperlink" Target="https://marriott.byu.edu/directory/details?id=63227" TargetMode="External"/><Relationship Id="rId370" Type="http://schemas.openxmlformats.org/officeDocument/2006/relationships/hyperlink" Target="https://www8.gsb.columbia.edu/cbs-directory/detail/apb2" TargetMode="External"/><Relationship Id="rId230" Type="http://schemas.openxmlformats.org/officeDocument/2006/relationships/hyperlink" Target="https://www.nber.org/people/arnaud_maurel?page=1&amp;perPage=50" TargetMode="External"/><Relationship Id="rId25" Type="http://schemas.openxmlformats.org/officeDocument/2006/relationships/hyperlink" Target="https://www.nber.org/people/david_autor?page=1&amp;perPage=50" TargetMode="External"/><Relationship Id="rId67" Type="http://schemas.openxmlformats.org/officeDocument/2006/relationships/hyperlink" Target="https://sites.google.com/site/pcortesbu/" TargetMode="External"/><Relationship Id="rId272" Type="http://schemas.openxmlformats.org/officeDocument/2006/relationships/hyperlink" Target="http://www.claudiaolivetti.website/" TargetMode="External"/><Relationship Id="rId328" Type="http://schemas.openxmlformats.org/officeDocument/2006/relationships/hyperlink" Target="https://www.nber.org/people/isaac_sorkin?page=1&amp;perPage=50" TargetMode="External"/><Relationship Id="rId132" Type="http://schemas.openxmlformats.org/officeDocument/2006/relationships/hyperlink" Target="https://www.nber.org/people/kevin_hallock?page=1&amp;perPage=50" TargetMode="External"/><Relationship Id="rId174" Type="http://schemas.openxmlformats.org/officeDocument/2006/relationships/hyperlink" Target="https://scholar.harvard.edu/lkatz" TargetMode="External"/><Relationship Id="rId381" Type="http://schemas.openxmlformats.org/officeDocument/2006/relationships/hyperlink" Target="https://www.nber.org/people/eli_berman?page=1&amp;perPage=50" TargetMode="External"/><Relationship Id="rId241" Type="http://schemas.openxmlformats.org/officeDocument/2006/relationships/hyperlink" Target="https://bepp.wharton.upenn.edu/profile/mitchelo/" TargetMode="External"/><Relationship Id="rId36" Type="http://schemas.openxmlformats.org/officeDocument/2006/relationships/hyperlink" Target="https://www.nber.org/people/david_blanchflower?page=1&amp;perPage=50" TargetMode="External"/><Relationship Id="rId283" Type="http://schemas.openxmlformats.org/officeDocument/2006/relationships/hyperlink" Target="https://www.nber.org/people/anne_piehl?page=1&amp;perPage=50" TargetMode="External"/><Relationship Id="rId339" Type="http://schemas.openxmlformats.org/officeDocument/2006/relationships/hyperlink" Target="https://www.ssc.wisc.edu/~ctaber/" TargetMode="External"/><Relationship Id="rId78" Type="http://schemas.openxmlformats.org/officeDocument/2006/relationships/hyperlink" Target="https://www.nber.org/people/rajeev_dehejia?page=1&amp;perPage=50" TargetMode="External"/><Relationship Id="rId101" Type="http://schemas.openxmlformats.org/officeDocument/2006/relationships/hyperlink" Target="https://www.ssc.wisc.edu/~cfu/" TargetMode="External"/><Relationship Id="rId143" Type="http://schemas.openxmlformats.org/officeDocument/2006/relationships/hyperlink" Target="https://www.nber.org/people/mitchell_hoffman?page=1&amp;perPage=50" TargetMode="External"/><Relationship Id="rId185" Type="http://schemas.openxmlformats.org/officeDocument/2006/relationships/hyperlink" Target="https://www.nber.org/people/douglas_kruse?page=1&amp;perPage=50" TargetMode="External"/><Relationship Id="rId350" Type="http://schemas.openxmlformats.org/officeDocument/2006/relationships/hyperlink" Target="https://www.nber.org/people/steven_venti?page=1&amp;perPage=50" TargetMode="External"/><Relationship Id="rId9" Type="http://schemas.openxmlformats.org/officeDocument/2006/relationships/hyperlink" Target="https://economics.cornell.edu/john-abowd" TargetMode="External"/><Relationship Id="rId210" Type="http://schemas.openxmlformats.org/officeDocument/2006/relationships/hyperlink" Target="https://www.nber.org/people/corinne_low?page=1&amp;perPage=50" TargetMode="External"/><Relationship Id="rId252" Type="http://schemas.openxmlformats.org/officeDocument/2006/relationships/hyperlink" Target="https://www.nber.org/people/andreas_mueller?page=1&amp;perPage=50" TargetMode="External"/><Relationship Id="rId294" Type="http://schemas.openxmlformats.org/officeDocument/2006/relationships/hyperlink" Target="https://economics.byu.edu/directory/joseph-p-price" TargetMode="External"/><Relationship Id="rId308" Type="http://schemas.openxmlformats.org/officeDocument/2006/relationships/hyperlink" Target="https://www.nber.org/people/raffaella_sadun?page=1&amp;perPage=50" TargetMode="External"/><Relationship Id="rId47" Type="http://schemas.openxmlformats.org/officeDocument/2006/relationships/hyperlink" Target="https://www.psc.isr.umich.edu/people/profile/12/John_Bound" TargetMode="External"/><Relationship Id="rId68" Type="http://schemas.openxmlformats.org/officeDocument/2006/relationships/hyperlink" Target="https://www.nber.org/people/julie_cullen?page=1&amp;perPage=50" TargetMode="External"/><Relationship Id="rId89" Type="http://schemas.openxmlformats.org/officeDocument/2006/relationships/hyperlink" Target="https://arindube.com/" TargetMode="External"/><Relationship Id="rId112" Type="http://schemas.openxmlformats.org/officeDocument/2006/relationships/hyperlink" Target="https://scholar.harvard.edu/goldin" TargetMode="External"/><Relationship Id="rId133" Type="http://schemas.openxmlformats.org/officeDocument/2006/relationships/hyperlink" Target="https://president.richmond.edu/hallock/vitae.html" TargetMode="External"/><Relationship Id="rId154" Type="http://schemas.openxmlformats.org/officeDocument/2006/relationships/hyperlink" Target="https://www.nber.org/people/john_eric_humphries?page=1&amp;perPage=50" TargetMode="External"/><Relationship Id="rId175" Type="http://schemas.openxmlformats.org/officeDocument/2006/relationships/hyperlink" Target="https://www.nber.org/people/supreet_kaur?page=1&amp;perPage=50" TargetMode="External"/><Relationship Id="rId340" Type="http://schemas.openxmlformats.org/officeDocument/2006/relationships/hyperlink" Target="https://www.nber.org/people/lowell_taylor?page=1&amp;perPage=50" TargetMode="External"/><Relationship Id="rId361" Type="http://schemas.openxmlformats.org/officeDocument/2006/relationships/hyperlink" Target="https://lsa.umich.edu/econ/people/emeriti/rjwillis.html" TargetMode="External"/><Relationship Id="rId196" Type="http://schemas.openxmlformats.org/officeDocument/2006/relationships/hyperlink" Target="https://warwick.ac.uk/fac/soc/economics/staff/vlavy" TargetMode="External"/><Relationship Id="rId200" Type="http://schemas.openxmlformats.org/officeDocument/2006/relationships/hyperlink" Target="https://www.nber.org/people/lars_lefgren?page=1&amp;perPage=50" TargetMode="External"/><Relationship Id="rId382" Type="http://schemas.openxmlformats.org/officeDocument/2006/relationships/hyperlink" Target="https://www.nber.org/people/john_donohue?page=1&amp;perPage=50" TargetMode="External"/><Relationship Id="rId16" Type="http://schemas.openxmlformats.org/officeDocument/2006/relationships/hyperlink" Target="https://www.nber.org/people/isaiah_andrews?page=1&amp;perPage=50" TargetMode="External"/><Relationship Id="rId221" Type="http://schemas.openxmlformats.org/officeDocument/2006/relationships/hyperlink" Target="https://hcp.hms.harvard.edu/people/nicole-maestas" TargetMode="External"/><Relationship Id="rId242" Type="http://schemas.openxmlformats.org/officeDocument/2006/relationships/hyperlink" Target="https://sites.google.com/site/magnemogstad/" TargetMode="External"/><Relationship Id="rId263" Type="http://schemas.openxmlformats.org/officeDocument/2006/relationships/hyperlink" Target="https://www.derekneal.economics.uchicago.edu/" TargetMode="External"/><Relationship Id="rId284" Type="http://schemas.openxmlformats.org/officeDocument/2006/relationships/hyperlink" Target="http://econweb.rutgers.edu/apiehl/" TargetMode="External"/><Relationship Id="rId319" Type="http://schemas.openxmlformats.org/officeDocument/2006/relationships/hyperlink" Target="https://www.nber.org/people/bradley_setzler?page=1&amp;perPage=50" TargetMode="External"/><Relationship Id="rId37" Type="http://schemas.openxmlformats.org/officeDocument/2006/relationships/hyperlink" Target="https://sites.dartmouth.edu/blanchflower/" TargetMode="External"/><Relationship Id="rId58" Type="http://schemas.openxmlformats.org/officeDocument/2006/relationships/hyperlink" Target="https://www.nber.org/people/amitabh_chandra?page=1&amp;perPage=50" TargetMode="External"/><Relationship Id="rId79" Type="http://schemas.openxmlformats.org/officeDocument/2006/relationships/hyperlink" Target="http://users.nber.org/~rdehejia/" TargetMode="External"/><Relationship Id="rId102" Type="http://schemas.openxmlformats.org/officeDocument/2006/relationships/hyperlink" Target="https://www.nber.org/people/victor_fuchs?page=1&amp;perPage=50" TargetMode="External"/><Relationship Id="rId123" Type="http://schemas.openxmlformats.org/officeDocument/2006/relationships/hyperlink" Target="https://www.nber.org/people/reuben_gronau?page=1&amp;perPage=50" TargetMode="External"/><Relationship Id="rId144" Type="http://schemas.openxmlformats.org/officeDocument/2006/relationships/hyperlink" Target="https://sites.google.com/site/mhoffman2" TargetMode="External"/><Relationship Id="rId330" Type="http://schemas.openxmlformats.org/officeDocument/2006/relationships/hyperlink" Target="https://www.nber.org/people/christopher_stanton?page=1&amp;perPage=50" TargetMode="External"/><Relationship Id="rId90" Type="http://schemas.openxmlformats.org/officeDocument/2006/relationships/hyperlink" Target="https://www.nber.org/people/ronald_ehrenberg?page=1&amp;perPage=50" TargetMode="External"/><Relationship Id="rId165" Type="http://schemas.openxmlformats.org/officeDocument/2006/relationships/hyperlink" Target="https://www.nber.org/people/rucker_johnson?page=1&amp;perPage=50" TargetMode="External"/><Relationship Id="rId186" Type="http://schemas.openxmlformats.org/officeDocument/2006/relationships/hyperlink" Target="https://smlr.rutgers.edu/faculty-staff/douglas-l-kruse" TargetMode="External"/><Relationship Id="rId351" Type="http://schemas.openxmlformats.org/officeDocument/2006/relationships/hyperlink" Target="https://economics.dartmouth.edu/people/steven-f-venti" TargetMode="External"/><Relationship Id="rId372" Type="http://schemas.openxmlformats.org/officeDocument/2006/relationships/hyperlink" Target="https://faculty.chicagobooth.edu/marianne-bertrand" TargetMode="External"/><Relationship Id="rId211" Type="http://schemas.openxmlformats.org/officeDocument/2006/relationships/hyperlink" Target="https://corinnelow.github.io/" TargetMode="External"/><Relationship Id="rId232" Type="http://schemas.openxmlformats.org/officeDocument/2006/relationships/hyperlink" Target="https://www.nber.org/people/justin_mccrary?page=1&amp;perPage=50" TargetMode="External"/><Relationship Id="rId253" Type="http://schemas.openxmlformats.org/officeDocument/2006/relationships/hyperlink" Target="https://sites.google.com/view/andreasimueller/" TargetMode="External"/><Relationship Id="rId274" Type="http://schemas.openxmlformats.org/officeDocument/2006/relationships/hyperlink" Target="https://oreopoulos.faculty.economics.utoronto.ca/" TargetMode="External"/><Relationship Id="rId295" Type="http://schemas.openxmlformats.org/officeDocument/2006/relationships/hyperlink" Target="https://www.nber.org/people/steven_raphael?page=1&amp;perPage=50" TargetMode="External"/><Relationship Id="rId309" Type="http://schemas.openxmlformats.org/officeDocument/2006/relationships/hyperlink" Target="https://www.hbs.edu/faculty/Pages/profile.aspx?facId=541712" TargetMode="External"/><Relationship Id="rId27" Type="http://schemas.openxmlformats.org/officeDocument/2006/relationships/hyperlink" Target="https://sites.google.com/g.ucla.edu/marthajbailey" TargetMode="External"/><Relationship Id="rId48" Type="http://schemas.openxmlformats.org/officeDocument/2006/relationships/hyperlink" Target="https://www.nber.org/people/charles_brown?page=1&amp;perPage=50" TargetMode="External"/><Relationship Id="rId69" Type="http://schemas.openxmlformats.org/officeDocument/2006/relationships/hyperlink" Target="https://econweb.ucsd.edu/~jbcullen/" TargetMode="External"/><Relationship Id="rId113" Type="http://schemas.openxmlformats.org/officeDocument/2006/relationships/hyperlink" Target="https://www.nber.org/people/bryan_graham?page=1&amp;perPage=50" TargetMode="External"/><Relationship Id="rId134" Type="http://schemas.openxmlformats.org/officeDocument/2006/relationships/hyperlink" Target="https://www.nber.org/people/daniel_hamermesh?page=1&amp;perPage=50" TargetMode="External"/><Relationship Id="rId320" Type="http://schemas.openxmlformats.org/officeDocument/2006/relationships/hyperlink" Target="https://www.nber.org/people/jesse_shapiro?page=1&amp;perPage=50" TargetMode="External"/><Relationship Id="rId80" Type="http://schemas.openxmlformats.org/officeDocument/2006/relationships/hyperlink" Target="https://www.nber.org/people/stefano_dellavigna?page=1&amp;perPage=50" TargetMode="External"/><Relationship Id="rId155" Type="http://schemas.openxmlformats.org/officeDocument/2006/relationships/hyperlink" Target="https://www.nber.org/people/jennifer_hunt?page=1&amp;perPage=50" TargetMode="External"/><Relationship Id="rId176" Type="http://schemas.openxmlformats.org/officeDocument/2006/relationships/hyperlink" Target="https://www.supreetkaur.com/" TargetMode="External"/><Relationship Id="rId197" Type="http://schemas.openxmlformats.org/officeDocument/2006/relationships/hyperlink" Target="https://www.nber.org/people/victor_lavy?page=1&amp;perPage=50" TargetMode="External"/><Relationship Id="rId341" Type="http://schemas.openxmlformats.org/officeDocument/2006/relationships/hyperlink" Target="https://www.heinz.cmu.edu/faculty-research/profiles/taylor-lowell/" TargetMode="External"/><Relationship Id="rId362" Type="http://schemas.openxmlformats.org/officeDocument/2006/relationships/hyperlink" Target="https://www.nber.org/people/david_wise?page=1&amp;perPage=50" TargetMode="External"/><Relationship Id="rId383" Type="http://schemas.openxmlformats.org/officeDocument/2006/relationships/hyperlink" Target="https://www.nber.org/people/nicole_fortin?page=1&amp;perPage=50" TargetMode="External"/><Relationship Id="rId201" Type="http://schemas.openxmlformats.org/officeDocument/2006/relationships/hyperlink" Target="https://economics.byu.edu/directory/lars-j-lefgren" TargetMode="External"/><Relationship Id="rId222" Type="http://schemas.openxmlformats.org/officeDocument/2006/relationships/hyperlink" Target="https://www.nber.org/people/ulrike_malmendier?page=1&amp;perPage=50" TargetMode="External"/><Relationship Id="rId243" Type="http://schemas.openxmlformats.org/officeDocument/2006/relationships/hyperlink" Target="https://www.nber.org/people/magne_mogstad?page=1&amp;perPage=50" TargetMode="External"/><Relationship Id="rId264" Type="http://schemas.openxmlformats.org/officeDocument/2006/relationships/hyperlink" Target="https://www.nber.org/people/david_neumark?page=1&amp;perPage=50" TargetMode="External"/><Relationship Id="rId285" Type="http://schemas.openxmlformats.org/officeDocument/2006/relationships/hyperlink" Target="https://www.nber.org/people/jorn-steffen_pischke?page=1&amp;perPage=50" TargetMode="External"/><Relationship Id="rId17" Type="http://schemas.openxmlformats.org/officeDocument/2006/relationships/hyperlink" Target="https://www.nber.org/people/patricia_anderson?page=1&amp;perPage=50" TargetMode="External"/><Relationship Id="rId38" Type="http://schemas.openxmlformats.org/officeDocument/2006/relationships/hyperlink" Target="https://www.nber.org/people/francine_blau?page=1&amp;perPage=50" TargetMode="External"/><Relationship Id="rId59" Type="http://schemas.openxmlformats.org/officeDocument/2006/relationships/hyperlink" Target="https://www.hbs.edu/faculty/Pages/profile.aspx?facId=868461" TargetMode="External"/><Relationship Id="rId103" Type="http://schemas.openxmlformats.org/officeDocument/2006/relationships/hyperlink" Target="https://healthpolicy.fsi.stanford.edu/people/Victor_R_Fuchs" TargetMode="External"/><Relationship Id="rId124" Type="http://schemas.openxmlformats.org/officeDocument/2006/relationships/hyperlink" Target="https://www.nber.org/people/jonathan_gruber?page=1&amp;perPage=50" TargetMode="External"/><Relationship Id="rId310" Type="http://schemas.openxmlformats.org/officeDocument/2006/relationships/hyperlink" Target="https://www.nber.org/people/raffaele_saggio?page=1&amp;perPage=50" TargetMode="External"/><Relationship Id="rId70" Type="http://schemas.openxmlformats.org/officeDocument/2006/relationships/hyperlink" Target="https://www.nber.org/people/zoe_cullen?page=1&amp;perPage=50" TargetMode="External"/><Relationship Id="rId91" Type="http://schemas.openxmlformats.org/officeDocument/2006/relationships/hyperlink" Target="https://www.ilr.cornell.edu/people/ronald-ehrenberg" TargetMode="External"/><Relationship Id="rId145" Type="http://schemas.openxmlformats.org/officeDocument/2006/relationships/hyperlink" Target="https://www.nber.org/people/john_horton?page=1&amp;perPage=50" TargetMode="External"/><Relationship Id="rId166" Type="http://schemas.openxmlformats.org/officeDocument/2006/relationships/hyperlink" Target="https://gsppi.berkeley.edu/~ruckerj/" TargetMode="External"/><Relationship Id="rId187" Type="http://schemas.openxmlformats.org/officeDocument/2006/relationships/hyperlink" Target="https://www.nber.org/people/peter_kuhn?page=1&amp;perPage=50" TargetMode="External"/><Relationship Id="rId331" Type="http://schemas.openxmlformats.org/officeDocument/2006/relationships/hyperlink" Target="https://www.hbs.edu/faculty/Pages/profile.aspx?facId=602452" TargetMode="External"/><Relationship Id="rId352" Type="http://schemas.openxmlformats.org/officeDocument/2006/relationships/hyperlink" Target="https://www.nber.org/people/alessandra_voena?page=1&amp;perPage=50" TargetMode="External"/><Relationship Id="rId373" Type="http://schemas.openxmlformats.org/officeDocument/2006/relationships/hyperlink" Target="https://law.stanford.edu/directory/john-j-donohue-iii/" TargetMode="External"/><Relationship Id="rId1" Type="http://schemas.openxmlformats.org/officeDocument/2006/relationships/hyperlink" Target="https://www.nber.org/people/alberto_abadie?page=1&amp;perPage=50" TargetMode="External"/><Relationship Id="rId212" Type="http://schemas.openxmlformats.org/officeDocument/2006/relationships/hyperlink" Target="https://www.nber.org/people/lisa_lynch?page=1&amp;perPage=50" TargetMode="External"/><Relationship Id="rId233" Type="http://schemas.openxmlformats.org/officeDocument/2006/relationships/hyperlink" Target="https://www.law.columbia.edu/faculty/justin-mccrary" TargetMode="External"/><Relationship Id="rId254" Type="http://schemas.openxmlformats.org/officeDocument/2006/relationships/hyperlink" Target="https://sendhil.org/" TargetMode="External"/><Relationship Id="rId28" Type="http://schemas.openxmlformats.org/officeDocument/2006/relationships/hyperlink" Target="https://www.nber.org/people/michael_baker?page=1&amp;perPage=50" TargetMode="External"/><Relationship Id="rId49" Type="http://schemas.openxmlformats.org/officeDocument/2006/relationships/hyperlink" Target="https://www.psc.isr.umich.edu/people/profile/471/Charles_C_Brown.html" TargetMode="External"/><Relationship Id="rId114" Type="http://schemas.openxmlformats.org/officeDocument/2006/relationships/hyperlink" Target="http://bryangraham.github.io/econometrics/" TargetMode="External"/><Relationship Id="rId275" Type="http://schemas.openxmlformats.org/officeDocument/2006/relationships/hyperlink" Target="https://www.nber.org/people/emily_oster?page=1&amp;perPage=50" TargetMode="External"/><Relationship Id="rId296" Type="http://schemas.openxmlformats.org/officeDocument/2006/relationships/hyperlink" Target="https://gspp.berkeley.edu/faculty-and-impact/faculty/steven-raphael" TargetMode="External"/><Relationship Id="rId300" Type="http://schemas.openxmlformats.org/officeDocument/2006/relationships/hyperlink" Target="https://www.nber.org/people/pascual_restrepo?page=1&amp;perPage=50" TargetMode="External"/><Relationship Id="rId60" Type="http://schemas.openxmlformats.org/officeDocument/2006/relationships/hyperlink" Target="https://www.nber.org/people/kerwin_charles?page=1&amp;perPage=50" TargetMode="External"/><Relationship Id="rId81" Type="http://schemas.openxmlformats.org/officeDocument/2006/relationships/hyperlink" Target="https://eml.berkeley.edu/~sdellavi/index.html" TargetMode="External"/><Relationship Id="rId135" Type="http://schemas.openxmlformats.org/officeDocument/2006/relationships/hyperlink" Target="https://liberalarts.utexas.edu/economics/faculty/hamermes" TargetMode="External"/><Relationship Id="rId156" Type="http://schemas.openxmlformats.org/officeDocument/2006/relationships/hyperlink" Target="http://www.jenniferhunt.org/" TargetMode="External"/><Relationship Id="rId177" Type="http://schemas.openxmlformats.org/officeDocument/2006/relationships/hyperlink" Target="https://www.nber.org/people/melissa_kearney?page=1&amp;perPage=50" TargetMode="External"/><Relationship Id="rId198" Type="http://schemas.openxmlformats.org/officeDocument/2006/relationships/hyperlink" Target="https://www.nber.org/people/david_lee?page=1&amp;perPage=50" TargetMode="External"/><Relationship Id="rId321" Type="http://schemas.openxmlformats.org/officeDocument/2006/relationships/hyperlink" Target="https://scholar.harvard.edu/shapiro" TargetMode="External"/><Relationship Id="rId342" Type="http://schemas.openxmlformats.org/officeDocument/2006/relationships/hyperlink" Target="https://www.nber.org/people/petra_todd?page=1&amp;perPage=50" TargetMode="External"/><Relationship Id="rId363" Type="http://schemas.openxmlformats.org/officeDocument/2006/relationships/hyperlink" Target="https://www.hks.harvard.edu/faculty/david-wise" TargetMode="External"/><Relationship Id="rId384" Type="http://schemas.openxmlformats.org/officeDocument/2006/relationships/hyperlink" Target="https://www.nber.org/people/jeffrey_kling?page=1&amp;perPage=50" TargetMode="External"/><Relationship Id="rId202" Type="http://schemas.openxmlformats.org/officeDocument/2006/relationships/hyperlink" Target="https://www.nber.org/people/thomas_lemieux?page=1&amp;perPage=50" TargetMode="External"/><Relationship Id="rId223" Type="http://schemas.openxmlformats.org/officeDocument/2006/relationships/hyperlink" Target="https://eml.berkeley.edu/~ulrike/index.html" TargetMode="External"/><Relationship Id="rId244" Type="http://schemas.openxmlformats.org/officeDocument/2006/relationships/hyperlink" Target="https://www.nber.org/people/edward_montgomery?page=1&amp;perPage=50" TargetMode="External"/><Relationship Id="rId18" Type="http://schemas.openxmlformats.org/officeDocument/2006/relationships/hyperlink" Target="https://scholar.harvard.edu/iandrews/home" TargetMode="External"/><Relationship Id="rId39" Type="http://schemas.openxmlformats.org/officeDocument/2006/relationships/hyperlink" Target="https://www.ilr.cornell.edu/people/francine-blau" TargetMode="External"/><Relationship Id="rId265" Type="http://schemas.openxmlformats.org/officeDocument/2006/relationships/hyperlink" Target="https://www.socsci.uci.edu/~dneumark/" TargetMode="External"/><Relationship Id="rId286" Type="http://schemas.openxmlformats.org/officeDocument/2006/relationships/hyperlink" Target="https://personal.lse.ac.uk/pischke/" TargetMode="External"/><Relationship Id="rId50" Type="http://schemas.openxmlformats.org/officeDocument/2006/relationships/hyperlink" Target="https://www.nber.org/people/moshe_buchinsky?page=1&amp;perPage=50" TargetMode="External"/><Relationship Id="rId104" Type="http://schemas.openxmlformats.org/officeDocument/2006/relationships/hyperlink" Target="https://www.nber.org/people/george_gayle?page=1&amp;perPage=50" TargetMode="External"/><Relationship Id="rId125" Type="http://schemas.openxmlformats.org/officeDocument/2006/relationships/hyperlink" Target="http://economics.mit.edu/faculty/gruberj/index.htm" TargetMode="External"/><Relationship Id="rId146" Type="http://schemas.openxmlformats.org/officeDocument/2006/relationships/hyperlink" Target="http://john-joseph-horton.com/" TargetMode="External"/><Relationship Id="rId167" Type="http://schemas.openxmlformats.org/officeDocument/2006/relationships/hyperlink" Target="https://www.nber.org/people/chinhui_juhn?page=1&amp;perPage=50" TargetMode="External"/><Relationship Id="rId188" Type="http://schemas.openxmlformats.org/officeDocument/2006/relationships/hyperlink" Target="https://sites.google.com/view/peter-kuhn/home" TargetMode="External"/><Relationship Id="rId311" Type="http://schemas.openxmlformats.org/officeDocument/2006/relationships/hyperlink" Target="https://sites.google.com/site/raffaelesaggio/" TargetMode="External"/><Relationship Id="rId332" Type="http://schemas.openxmlformats.org/officeDocument/2006/relationships/hyperlink" Target="https://www.nber.org/people/melvin_stephens?page=1&amp;perPage=50" TargetMode="External"/><Relationship Id="rId353" Type="http://schemas.openxmlformats.org/officeDocument/2006/relationships/hyperlink" Target="https://avoena.people.stanford.edu/" TargetMode="External"/><Relationship Id="rId374" Type="http://schemas.openxmlformats.org/officeDocument/2006/relationships/hyperlink" Target="https://irs.princeton.edu/people/henry-farber" TargetMode="External"/><Relationship Id="rId71" Type="http://schemas.openxmlformats.org/officeDocument/2006/relationships/hyperlink" Target="https://www.hbs.edu/faculty/Pages/profile.aspx?facId=879471" TargetMode="External"/><Relationship Id="rId92" Type="http://schemas.openxmlformats.org/officeDocument/2006/relationships/hyperlink" Target="https://www.nber.org/people/david_ellwood?page=1&amp;perPage=50" TargetMode="External"/><Relationship Id="rId213" Type="http://schemas.openxmlformats.org/officeDocument/2006/relationships/hyperlink" Target="https://heller.brandeis.edu/facguide/person.html?emplid=c68be5f10489adb925c37f876bcdbd52b969987b" TargetMode="External"/><Relationship Id="rId234" Type="http://schemas.openxmlformats.org/officeDocument/2006/relationships/hyperlink" Target="https://www.nber.org/people/costas_meghir?page=1&amp;perPage=50" TargetMode="External"/><Relationship Id="rId2" Type="http://schemas.openxmlformats.org/officeDocument/2006/relationships/hyperlink" Target="https://www.nber.org/people/john_abowd?page=1&amp;perPage=50" TargetMode="External"/><Relationship Id="rId29" Type="http://schemas.openxmlformats.org/officeDocument/2006/relationships/hyperlink" Target="https://www.economics.utoronto.ca/index.php/index/person/person/faculty/5" TargetMode="External"/><Relationship Id="rId255" Type="http://schemas.openxmlformats.org/officeDocument/2006/relationships/hyperlink" Target="https://www.nber.org/people/sendhil_mullainathan?page=1&amp;perPage=50" TargetMode="External"/><Relationship Id="rId276" Type="http://schemas.openxmlformats.org/officeDocument/2006/relationships/hyperlink" Target="https://emilyoster.net/" TargetMode="External"/><Relationship Id="rId297" Type="http://schemas.openxmlformats.org/officeDocument/2006/relationships/hyperlink" Target="https://www.nber.org/people/james_rebitzer?page=1&amp;perPage=50" TargetMode="External"/><Relationship Id="rId40" Type="http://schemas.openxmlformats.org/officeDocument/2006/relationships/hyperlink" Target="https://www.nber.org/people/hoyt_bleakley?page=1&amp;perPage=50" TargetMode="External"/><Relationship Id="rId115" Type="http://schemas.openxmlformats.org/officeDocument/2006/relationships/hyperlink" Target="https://www2.clarku.edu/faculty/facultybio.cfm?id=12" TargetMode="External"/><Relationship Id="rId136" Type="http://schemas.openxmlformats.org/officeDocument/2006/relationships/hyperlink" Target="https://www.nber.org/people/eric_hanushek?page=1&amp;perPage=50" TargetMode="External"/><Relationship Id="rId157" Type="http://schemas.openxmlformats.org/officeDocument/2006/relationships/hyperlink" Target="https://www.nber.org/people/alex_imas?page=1&amp;perPage=50" TargetMode="External"/><Relationship Id="rId178" Type="http://schemas.openxmlformats.org/officeDocument/2006/relationships/hyperlink" Target="http://econweb.umd.edu/~kearney/melissa_website/index.html" TargetMode="External"/><Relationship Id="rId301" Type="http://schemas.openxmlformats.org/officeDocument/2006/relationships/hyperlink" Target="http://pascual.scripts.mit.edu/" TargetMode="External"/><Relationship Id="rId322" Type="http://schemas.openxmlformats.org/officeDocument/2006/relationships/hyperlink" Target="https://www.nber.org/people/kathryn_shaw?page=1&amp;perPage=50" TargetMode="External"/><Relationship Id="rId343" Type="http://schemas.openxmlformats.org/officeDocument/2006/relationships/hyperlink" Target="http://athena.sas.upenn.edu/petra/" TargetMode="External"/><Relationship Id="rId364" Type="http://schemas.openxmlformats.org/officeDocument/2006/relationships/hyperlink" Target="https://www.nber.org/people/justin_wolfers?page=1&amp;perPage=50" TargetMode="External"/><Relationship Id="rId61" Type="http://schemas.openxmlformats.org/officeDocument/2006/relationships/hyperlink" Target="https://som.yale.edu/faculty/kerwin-k-charles" TargetMode="External"/><Relationship Id="rId82" Type="http://schemas.openxmlformats.org/officeDocument/2006/relationships/hyperlink" Target="https://www.nber.org/people/ellora_derenoncourt?page=1&amp;perPage=50" TargetMode="External"/><Relationship Id="rId199" Type="http://schemas.openxmlformats.org/officeDocument/2006/relationships/hyperlink" Target="https://www.princeton.edu/~davidlee/" TargetMode="External"/><Relationship Id="rId203" Type="http://schemas.openxmlformats.org/officeDocument/2006/relationships/hyperlink" Target="https://economics.ubc.ca/faculty-and-staff/thomas-lemieux/" TargetMode="External"/><Relationship Id="rId385" Type="http://schemas.openxmlformats.org/officeDocument/2006/relationships/printerSettings" Target="../printerSettings/printerSettings6.bin"/><Relationship Id="rId19" Type="http://schemas.openxmlformats.org/officeDocument/2006/relationships/hyperlink" Target="https://www.nber.org/people/rodney_andrews?page=1&amp;perPage=50" TargetMode="External"/><Relationship Id="rId224" Type="http://schemas.openxmlformats.org/officeDocument/2006/relationships/hyperlink" Target="https://www.nber.org/people/robert_margo?page=1&amp;perPage=50" TargetMode="External"/><Relationship Id="rId245" Type="http://schemas.openxmlformats.org/officeDocument/2006/relationships/hyperlink" Target="https://wmich.edu/president/directory/montgomery" TargetMode="External"/><Relationship Id="rId266" Type="http://schemas.openxmlformats.org/officeDocument/2006/relationships/hyperlink" Target="https://www.nber.org/people/whitney_newey?page=1&amp;perPage=50" TargetMode="External"/><Relationship Id="rId287" Type="http://schemas.openxmlformats.org/officeDocument/2006/relationships/hyperlink" Target="https://www.nber.org/people/luigi_pistaferri?page=1&amp;perPage=50" TargetMode="External"/><Relationship Id="rId30" Type="http://schemas.openxmlformats.org/officeDocument/2006/relationships/hyperlink" Target="https://www.nber.org/people/ann_bartel?page=1&amp;perPage=50" TargetMode="External"/><Relationship Id="rId105" Type="http://schemas.openxmlformats.org/officeDocument/2006/relationships/hyperlink" Target="https://www.nber.org/people/robert_gibbons?page=1&amp;perPage=50" TargetMode="External"/><Relationship Id="rId126" Type="http://schemas.openxmlformats.org/officeDocument/2006/relationships/hyperlink" Target="https://www.nber.org/people/jonathan_guryan?page=1&amp;perPage=50" TargetMode="External"/><Relationship Id="rId147" Type="http://schemas.openxmlformats.org/officeDocument/2006/relationships/hyperlink" Target="https://www.nber.org/people/caroline_hoxby?page=1&amp;perPage=50" TargetMode="External"/><Relationship Id="rId168" Type="http://schemas.openxmlformats.org/officeDocument/2006/relationships/hyperlink" Target="https://uh.edu/~cjuhn/" TargetMode="External"/><Relationship Id="rId312" Type="http://schemas.openxmlformats.org/officeDocument/2006/relationships/hyperlink" Target="https://www.nber.org/people/heather_sarsons?page=1&amp;perPage=50" TargetMode="External"/><Relationship Id="rId333" Type="http://schemas.openxmlformats.org/officeDocument/2006/relationships/hyperlink" Target="https://sites.lsa.umich.edu/mstep/" TargetMode="External"/><Relationship Id="rId354" Type="http://schemas.openxmlformats.org/officeDocument/2006/relationships/hyperlink" Target="https://www.nber.org/people/till_vonwachter?page=1&amp;perPage=50" TargetMode="External"/><Relationship Id="rId51" Type="http://schemas.openxmlformats.org/officeDocument/2006/relationships/hyperlink" Target="https://economics.ucla.edu/person/moshe-buchinsky/" TargetMode="External"/><Relationship Id="rId72" Type="http://schemas.openxmlformats.org/officeDocument/2006/relationships/hyperlink" Target="https://www.nber.org/people/janet_currie?page=1&amp;perPage=50" TargetMode="External"/><Relationship Id="rId93" Type="http://schemas.openxmlformats.org/officeDocument/2006/relationships/hyperlink" Target="https://www.hks.harvard.edu/faculty/david-ellwood" TargetMode="External"/><Relationship Id="rId189" Type="http://schemas.openxmlformats.org/officeDocument/2006/relationships/hyperlink" Target="https://www.nber.org/people/ilyana_kuziemko?page=1&amp;perPage=50" TargetMode="External"/><Relationship Id="rId375" Type="http://schemas.openxmlformats.org/officeDocument/2006/relationships/hyperlink" Target="https://sites.wustl.edu/glgayle/" TargetMode="External"/><Relationship Id="rId3" Type="http://schemas.openxmlformats.org/officeDocument/2006/relationships/hyperlink" Target="https://www.nber.org/people/katharine_abraham?page=1&amp;perPage=50" TargetMode="External"/><Relationship Id="rId214" Type="http://schemas.openxmlformats.org/officeDocument/2006/relationships/hyperlink" Target="https://www.nber.org/people/alexandre_mas?page=1&amp;perPage=50" TargetMode="External"/><Relationship Id="rId235" Type="http://schemas.openxmlformats.org/officeDocument/2006/relationships/hyperlink" Target="https://sites.google.com/yale.edu/costasmeghir/home" TargetMode="External"/><Relationship Id="rId256" Type="http://schemas.openxmlformats.org/officeDocument/2006/relationships/hyperlink" Target="https://www.nber.org/people/richard_murnane?page=1&amp;perPage=50" TargetMode="External"/><Relationship Id="rId277" Type="http://schemas.openxmlformats.org/officeDocument/2006/relationships/hyperlink" Target="https://www.nber.org/people/paul_oyer?page=1&amp;perPage=50" TargetMode="External"/><Relationship Id="rId298" Type="http://schemas.openxmlformats.org/officeDocument/2006/relationships/hyperlink" Target="https://www.nber.org/people/john_vanreenen?page=1&amp;perPage=50" TargetMode="External"/><Relationship Id="rId116" Type="http://schemas.openxmlformats.org/officeDocument/2006/relationships/hyperlink" Target="https://www.nber.org/people/wayne_gray?page=1&amp;perPage=50" TargetMode="External"/><Relationship Id="rId137" Type="http://schemas.openxmlformats.org/officeDocument/2006/relationships/hyperlink" Target="http://hanushek.stanford.edu/" TargetMode="External"/><Relationship Id="rId158" Type="http://schemas.openxmlformats.org/officeDocument/2006/relationships/hyperlink" Target="http://www.aleximas.com/" TargetMode="External"/><Relationship Id="rId302" Type="http://schemas.openxmlformats.org/officeDocument/2006/relationships/hyperlink" Target="https://www.nber.org/people/evan_rose?page=1&amp;perPage=50" TargetMode="External"/><Relationship Id="rId323" Type="http://schemas.openxmlformats.org/officeDocument/2006/relationships/hyperlink" Target="https://www.gsb.stanford.edu/faculty-research/faculty/kathryn-shaw" TargetMode="External"/><Relationship Id="rId344" Type="http://schemas.openxmlformats.org/officeDocument/2006/relationships/hyperlink" Target="https://www.nber.org/people/robert_topel?page=1&amp;perPage=50" TargetMode="External"/><Relationship Id="rId20" Type="http://schemas.openxmlformats.org/officeDocument/2006/relationships/hyperlink" Target="https://rodneyandrews.wordpress.com/" TargetMode="External"/><Relationship Id="rId41" Type="http://schemas.openxmlformats.org/officeDocument/2006/relationships/hyperlink" Target="http://www-personal.umich.edu/~hoytb/" TargetMode="External"/><Relationship Id="rId62" Type="http://schemas.openxmlformats.org/officeDocument/2006/relationships/hyperlink" Target="https://www.nber.org/people/kenneth_chay?page=1&amp;perPage=50" TargetMode="External"/><Relationship Id="rId83" Type="http://schemas.openxmlformats.org/officeDocument/2006/relationships/hyperlink" Target="https://www.elloraderenoncourt.com/" TargetMode="External"/><Relationship Id="rId179" Type="http://schemas.openxmlformats.org/officeDocument/2006/relationships/hyperlink" Target="https://www.nber.org/people/morris_kleiner?page=1&amp;perPage=50" TargetMode="External"/><Relationship Id="rId365" Type="http://schemas.openxmlformats.org/officeDocument/2006/relationships/hyperlink" Target="https://fordschool.umich.edu/faculty/justin-wolfers" TargetMode="External"/><Relationship Id="rId386" Type="http://schemas.openxmlformats.org/officeDocument/2006/relationships/table" Target="../tables/table2.xml"/><Relationship Id="rId190" Type="http://schemas.openxmlformats.org/officeDocument/2006/relationships/hyperlink" Target="https://scholar.princeton.edu/kuziemko" TargetMode="External"/><Relationship Id="rId204" Type="http://schemas.openxmlformats.org/officeDocument/2006/relationships/hyperlink" Target="https://www.nber.org/people/phillip_levine?page=1&amp;perPage=50" TargetMode="External"/><Relationship Id="rId225" Type="http://schemas.openxmlformats.org/officeDocument/2006/relationships/hyperlink" Target="https://www.bu.edu/econ/margora/" TargetMode="External"/><Relationship Id="rId246" Type="http://schemas.openxmlformats.org/officeDocument/2006/relationships/hyperlink" Target="https://www.nber.org/people/enrico_moretti?page=1&amp;perPage=50" TargetMode="External"/><Relationship Id="rId267" Type="http://schemas.openxmlformats.org/officeDocument/2006/relationships/hyperlink" Target="https://economics.mit.edu/faculty/wnewey" TargetMode="External"/><Relationship Id="rId288" Type="http://schemas.openxmlformats.org/officeDocument/2006/relationships/hyperlink" Target="https://sites.google.com/view/pistaferri/home?authuser=0" TargetMode="External"/><Relationship Id="rId106" Type="http://schemas.openxmlformats.org/officeDocument/2006/relationships/hyperlink" Target="http://web.mit.edu/rgibbons/www/" TargetMode="External"/><Relationship Id="rId127" Type="http://schemas.openxmlformats.org/officeDocument/2006/relationships/hyperlink" Target="https://www.ipr.northwestern.edu/who-we-are/faculty-experts/guryan.html" TargetMode="External"/><Relationship Id="rId313" Type="http://schemas.openxmlformats.org/officeDocument/2006/relationships/hyperlink" Target="https://sites.google.com/view/sarsons/" TargetMode="External"/><Relationship Id="rId10" Type="http://schemas.openxmlformats.org/officeDocument/2006/relationships/hyperlink" Target="https://www.econ.umd.edu/facultyprofile/abraham/katharine" TargetMode="External"/><Relationship Id="rId31" Type="http://schemas.openxmlformats.org/officeDocument/2006/relationships/hyperlink" Target="https://www.nber.org/people/paul_beaudry?page=1&amp;perPage=50" TargetMode="External"/><Relationship Id="rId52" Type="http://schemas.openxmlformats.org/officeDocument/2006/relationships/hyperlink" Target="https://www.nber.org/people/kristin_butcher?page=1&amp;perPage=50" TargetMode="External"/><Relationship Id="rId73" Type="http://schemas.openxmlformats.org/officeDocument/2006/relationships/hyperlink" Target="https://scholar.princeton.edu/jcurrie" TargetMode="External"/><Relationship Id="rId94" Type="http://schemas.openxmlformats.org/officeDocument/2006/relationships/hyperlink" Target="https://www.nber.org/people/henry_farber?page=1&amp;perPage=50" TargetMode="External"/><Relationship Id="rId148" Type="http://schemas.openxmlformats.org/officeDocument/2006/relationships/hyperlink" Target="http://web.stanford.edu/~choxby/" TargetMode="External"/><Relationship Id="rId169" Type="http://schemas.openxmlformats.org/officeDocument/2006/relationships/hyperlink" Target="https://www.nber.org/people/lisa_kahn?page=1&amp;perPage=50" TargetMode="External"/><Relationship Id="rId334" Type="http://schemas.openxmlformats.org/officeDocument/2006/relationships/hyperlink" Target="https://www.nber.org/people/ann_stevens?page=1&amp;perPage=50" TargetMode="External"/><Relationship Id="rId355" Type="http://schemas.openxmlformats.org/officeDocument/2006/relationships/hyperlink" Target="http://www.econ.ucla.edu/tvwachter/" TargetMode="External"/><Relationship Id="rId376" Type="http://schemas.openxmlformats.org/officeDocument/2006/relationships/hyperlink" Target="https://sites.google.com/view/sara-heller/" TargetMode="External"/><Relationship Id="rId4" Type="http://schemas.openxmlformats.org/officeDocument/2006/relationships/hyperlink" Target="https://www.nber.org/people/daron_acemoglu?page=1&amp;perPage=50" TargetMode="External"/><Relationship Id="rId180" Type="http://schemas.openxmlformats.org/officeDocument/2006/relationships/hyperlink" Target="https://www.hhh.umn.edu/directory/morris-kleiner" TargetMode="External"/><Relationship Id="rId215" Type="http://schemas.openxmlformats.org/officeDocument/2006/relationships/hyperlink" Target="https://sites.google.com/view/alex-mas/home" TargetMode="External"/><Relationship Id="rId236" Type="http://schemas.openxmlformats.org/officeDocument/2006/relationships/hyperlink" Target="https://voices.uchicago.edu/brucemeyer/" TargetMode="External"/><Relationship Id="rId257" Type="http://schemas.openxmlformats.org/officeDocument/2006/relationships/hyperlink" Target="https://www.gse.harvard.edu/faculty/richard-murnane" TargetMode="External"/><Relationship Id="rId278" Type="http://schemas.openxmlformats.org/officeDocument/2006/relationships/hyperlink" Target="https://gsb-faculty.stanford.edu/paul-oyer/" TargetMode="External"/><Relationship Id="rId303" Type="http://schemas.openxmlformats.org/officeDocument/2006/relationships/hyperlink" Target="https://ekrose.github.io/" TargetMode="External"/><Relationship Id="rId42" Type="http://schemas.openxmlformats.org/officeDocument/2006/relationships/hyperlink" Target="https://www.hsph.harvard.edu/david-bloom/" TargetMode="External"/><Relationship Id="rId84" Type="http://schemas.openxmlformats.org/officeDocument/2006/relationships/hyperlink" Target="https://www.nber.org/people/rebecca_diamond?page=1&amp;perPage=50" TargetMode="External"/><Relationship Id="rId138" Type="http://schemas.openxmlformats.org/officeDocument/2006/relationships/hyperlink" Target="https://www.nber.org/people/jerry_hausman?page=1&amp;perPage=50" TargetMode="External"/><Relationship Id="rId345" Type="http://schemas.openxmlformats.org/officeDocument/2006/relationships/hyperlink" Target="https://www.chicagobooth.edu/faculty/directory/t/robert-h-topel" TargetMode="External"/><Relationship Id="rId191" Type="http://schemas.openxmlformats.org/officeDocument/2006/relationships/hyperlink" Target="https://lamadon.com/" TargetMode="External"/><Relationship Id="rId205" Type="http://schemas.openxmlformats.org/officeDocument/2006/relationships/hyperlink" Target="https://www.wellesley.edu/economics/faculty/levinep" TargetMode="External"/><Relationship Id="rId247" Type="http://schemas.openxmlformats.org/officeDocument/2006/relationships/hyperlink" Target="https://eml.berkeley.edu/~moretti/" TargetMode="External"/><Relationship Id="rId107" Type="http://schemas.openxmlformats.org/officeDocument/2006/relationships/hyperlink" Target="https://www.nber.org/people/donna_ginther?page=1&amp;perPage=50" TargetMode="External"/><Relationship Id="rId289" Type="http://schemas.openxmlformats.org/officeDocument/2006/relationships/hyperlink" Target="https://www.nber.org/people/robert_pollak?page=1&amp;perPage=50" TargetMode="External"/><Relationship Id="rId11" Type="http://schemas.openxmlformats.org/officeDocument/2006/relationships/hyperlink" Target="http://economics.mit.edu/faculty/acemoglu/index.htm" TargetMode="External"/><Relationship Id="rId53" Type="http://schemas.openxmlformats.org/officeDocument/2006/relationships/hyperlink" Target="https://www.wellesley.edu/economics/faculty/butcherk" TargetMode="External"/><Relationship Id="rId149" Type="http://schemas.openxmlformats.org/officeDocument/2006/relationships/hyperlink" Target="https://www.nber.org/people/hilary_hoynes?page=1&amp;perPage=50" TargetMode="External"/><Relationship Id="rId314" Type="http://schemas.openxmlformats.org/officeDocument/2006/relationships/hyperlink" Target="https://www.nber.org/people/johannes_schmieder?page=1&amp;perPage=50" TargetMode="External"/><Relationship Id="rId356" Type="http://schemas.openxmlformats.org/officeDocument/2006/relationships/hyperlink" Target="https://www.nber.org/people/christopher_walters?page=1&amp;perPage=50" TargetMode="External"/><Relationship Id="rId95" Type="http://schemas.openxmlformats.org/officeDocument/2006/relationships/hyperlink" Target="https://www.nber.org/people/erica_field?page=1&amp;perPage=50" TargetMode="External"/><Relationship Id="rId160" Type="http://schemas.openxmlformats.org/officeDocument/2006/relationships/hyperlink" Target="https://www.gsb.stanford.edu/faculty-research/faculty/guido-w-imbens" TargetMode="External"/><Relationship Id="rId216" Type="http://schemas.openxmlformats.org/officeDocument/2006/relationships/hyperlink" Target="https://hughmacartney.com/" TargetMode="External"/><Relationship Id="rId258" Type="http://schemas.openxmlformats.org/officeDocument/2006/relationships/hyperlink" Target="https://www.nber.org/people/kevin_murphy?page=1&amp;perPage=50" TargetMode="External"/><Relationship Id="rId22" Type="http://schemas.openxmlformats.org/officeDocument/2006/relationships/hyperlink" Target="http://economics.mit.edu/faculty/angrist/index.htm" TargetMode="External"/><Relationship Id="rId64" Type="http://schemas.openxmlformats.org/officeDocument/2006/relationships/hyperlink" Target="https://www.nber.org/people/raj_chetty?page=1&amp;perPage=50" TargetMode="External"/><Relationship Id="rId118" Type="http://schemas.openxmlformats.org/officeDocument/2006/relationships/hyperlink" Target="https://www.michaelgreenstone.com/" TargetMode="External"/><Relationship Id="rId325" Type="http://schemas.openxmlformats.org/officeDocument/2006/relationships/hyperlink" Target="https://sites.google.com/site/econjeffsmith/home" TargetMode="External"/><Relationship Id="rId367" Type="http://schemas.openxmlformats.org/officeDocument/2006/relationships/hyperlink" Target="https://sites.google.com/site/basitakzafar/" TargetMode="External"/><Relationship Id="rId171" Type="http://schemas.openxmlformats.org/officeDocument/2006/relationships/hyperlink" Target="https://www.gse.harvard.edu/faculty/thomas-kane" TargetMode="External"/><Relationship Id="rId227" Type="http://schemas.openxmlformats.org/officeDocument/2006/relationships/hyperlink" Target="http://www.marinescu.eu/" TargetMode="External"/><Relationship Id="rId269" Type="http://schemas.openxmlformats.org/officeDocument/2006/relationships/hyperlink" Target="https://www.nber.org/people/matthew_notowidigdo?page=1&amp;perPage=50" TargetMode="External"/><Relationship Id="rId33" Type="http://schemas.openxmlformats.org/officeDocument/2006/relationships/hyperlink" Target="https://www.nber.org/people/marianne_bertrand?page=1&amp;perPage=50" TargetMode="External"/><Relationship Id="rId129" Type="http://schemas.openxmlformats.org/officeDocument/2006/relationships/hyperlink" Target="https://sites.dartmouth.edu/agustman/" TargetMode="External"/><Relationship Id="rId280" Type="http://schemas.openxmlformats.org/officeDocument/2006/relationships/hyperlink" Target="https://scholar.harvard.edu/pallais/home" TargetMode="External"/><Relationship Id="rId336" Type="http://schemas.openxmlformats.org/officeDocument/2006/relationships/hyperlink" Target="https://www.nber.org/people/betsey_stevenson?page=1&amp;perPage=50" TargetMode="External"/><Relationship Id="rId75" Type="http://schemas.openxmlformats.org/officeDocument/2006/relationships/hyperlink" Target="https://econweb.ucsd.edu/~gdahl/" TargetMode="External"/><Relationship Id="rId140" Type="http://schemas.openxmlformats.org/officeDocument/2006/relationships/hyperlink" Target="https://www.nber.org/people/james_heckman?page=1&amp;perPage=50" TargetMode="External"/><Relationship Id="rId182" Type="http://schemas.openxmlformats.org/officeDocument/2006/relationships/hyperlink" Target="https://eml.berkeley.edu/~pkline/" TargetMode="External"/><Relationship Id="rId378" Type="http://schemas.openxmlformats.org/officeDocument/2006/relationships/hyperlink" Target="https://web.stanford.edu/~niederle/" TargetMode="External"/><Relationship Id="rId6" Type="http://schemas.openxmlformats.org/officeDocument/2006/relationships/hyperlink" Target="https://www.nber.org/people/randall_akee?page=1&amp;perPage=50" TargetMode="External"/><Relationship Id="rId238" Type="http://schemas.openxmlformats.org/officeDocument/2006/relationships/hyperlink" Target="https://www.nber.org/people/conrad_miller?page=1&amp;perPage=50" TargetMode="External"/><Relationship Id="rId291" Type="http://schemas.openxmlformats.org/officeDocument/2006/relationships/hyperlink" Target="https://www.nber.org/people/devin_pope?page=1&amp;perPage=50" TargetMode="External"/><Relationship Id="rId305" Type="http://schemas.openxmlformats.org/officeDocument/2006/relationships/hyperlink" Target="https://web.stanford.edu/~alroth/" TargetMode="External"/><Relationship Id="rId347" Type="http://schemas.openxmlformats.org/officeDocument/2006/relationships/hyperlink" Target="https://liberalarts.utexas.edu/economics/faculty/trejosj" TargetMode="External"/><Relationship Id="rId44" Type="http://schemas.openxmlformats.org/officeDocument/2006/relationships/hyperlink" Target="https://www.nber.org/people/george_borjas?page=1&amp;perPage=50" TargetMode="External"/><Relationship Id="rId86" Type="http://schemas.openxmlformats.org/officeDocument/2006/relationships/hyperlink" Target="https://www.nber.org/people/will_dobbie?page=1&amp;perPage=50" TargetMode="External"/><Relationship Id="rId151" Type="http://schemas.openxmlformats.org/officeDocument/2006/relationships/hyperlink" Target="https://www.nber.org/people/peter_hull?page=1&amp;perPage=50" TargetMode="External"/><Relationship Id="rId193" Type="http://schemas.openxmlformats.org/officeDocument/2006/relationships/hyperlink" Target="https://sites.bu.edu/kevinlang/" TargetMode="External"/><Relationship Id="rId207" Type="http://schemas.openxmlformats.org/officeDocument/2006/relationships/hyperlink" Target="http://ethang.host.dartmouth.edu/index.html" TargetMode="External"/><Relationship Id="rId249" Type="http://schemas.openxmlformats.org/officeDocument/2006/relationships/hyperlink" Target="https://sites.google.com/site/jackmountjoyeconomics/" TargetMode="External"/><Relationship Id="rId13" Type="http://schemas.openxmlformats.org/officeDocument/2006/relationships/hyperlink" Target="https://luskin.ucla.edu/person/randall-akee" TargetMode="External"/><Relationship Id="rId109" Type="http://schemas.openxmlformats.org/officeDocument/2006/relationships/hyperlink" Target="https://www.nber.org/people/laura_giuliano?page=1&amp;perPage=50" TargetMode="External"/><Relationship Id="rId260" Type="http://schemas.openxmlformats.org/officeDocument/2006/relationships/hyperlink" Target="https://www.nber.org/people/suresh_naidu?page=1&amp;perPage=50" TargetMode="External"/><Relationship Id="rId316" Type="http://schemas.openxmlformats.org/officeDocument/2006/relationships/hyperlink" Target="https://www.nber.org/people/benjamin_schoefer?page=1&amp;perPage=50" TargetMode="External"/><Relationship Id="rId55" Type="http://schemas.openxmlformats.org/officeDocument/2006/relationships/hyperlink" Target="https://mgmt.wharton.upenn.edu/profile/cappelli/" TargetMode="External"/><Relationship Id="rId97" Type="http://schemas.openxmlformats.org/officeDocument/2006/relationships/hyperlink" Target="https://sites.google.com/view/nicole-m-fortin" TargetMode="External"/><Relationship Id="rId120" Type="http://schemas.openxmlformats.org/officeDocument/2006/relationships/hyperlink" Target="https://www.ssc.wisc.edu/~jmgregory/" TargetMode="External"/><Relationship Id="rId358" Type="http://schemas.openxmlformats.org/officeDocument/2006/relationships/hyperlink" Target="https://www.nber.org/people/bruce_weinberg?page=1&amp;perPage=50" TargetMode="External"/><Relationship Id="rId162" Type="http://schemas.openxmlformats.org/officeDocument/2006/relationships/hyperlink" Target="https://www.ipr.northwestern.edu/who-we-are/faculty-experts/jackson.html" TargetMode="External"/><Relationship Id="rId218" Type="http://schemas.openxmlformats.org/officeDocument/2006/relationships/hyperlink" Target="https://www.nber.org/people/brigitte_madrian?page=1&amp;perPage=50" TargetMode="External"/><Relationship Id="rId271" Type="http://schemas.openxmlformats.org/officeDocument/2006/relationships/hyperlink" Target="https://www.nber.org/people/claudia_olivetti?page=1&amp;perPage=50" TargetMode="External"/><Relationship Id="rId24" Type="http://schemas.openxmlformats.org/officeDocument/2006/relationships/hyperlink" Target="https://irs.princeton.edu/people/orley-c-ashenfelter-leave-ay22" TargetMode="External"/><Relationship Id="rId66" Type="http://schemas.openxmlformats.org/officeDocument/2006/relationships/hyperlink" Target="https://www.nber.org/people/patricia_cortes?page=1&amp;perPage=50" TargetMode="External"/><Relationship Id="rId131" Type="http://schemas.openxmlformats.org/officeDocument/2006/relationships/hyperlink" Target="https://sites.google.com/view/haanwinckel" TargetMode="External"/><Relationship Id="rId327" Type="http://schemas.openxmlformats.org/officeDocument/2006/relationships/hyperlink" Target="https://lsa.umich.edu/econ/people/emeriti/gsolon.html" TargetMode="External"/><Relationship Id="rId369" Type="http://schemas.openxmlformats.org/officeDocument/2006/relationships/hyperlink" Target="https://sites.google.com/site/sethdavidzimmerman/" TargetMode="External"/><Relationship Id="rId173" Type="http://schemas.openxmlformats.org/officeDocument/2006/relationships/hyperlink" Target="https://www.nber.org/people/lawrence_katz?page=1&amp;perPage=50" TargetMode="External"/><Relationship Id="rId229" Type="http://schemas.openxmlformats.org/officeDocument/2006/relationships/hyperlink" Target="https://www.albany.edu/economics/faculty/gerald-r-marschke" TargetMode="External"/><Relationship Id="rId380" Type="http://schemas.openxmlformats.org/officeDocument/2006/relationships/hyperlink" Target="https://www.nber.org/people/martha_bailey?page=1&amp;perPage=50" TargetMode="External"/><Relationship Id="rId240" Type="http://schemas.openxmlformats.org/officeDocument/2006/relationships/hyperlink" Target="https://www.nber.org/people/olivia_mitchell?page=1&amp;perPage=50" TargetMode="External"/><Relationship Id="rId35" Type="http://schemas.openxmlformats.org/officeDocument/2006/relationships/hyperlink" Target="https://www.sandraeblack.com/" TargetMode="External"/><Relationship Id="rId77" Type="http://schemas.openxmlformats.org/officeDocument/2006/relationships/hyperlink" Target="https://stevenjdavis.com/" TargetMode="External"/><Relationship Id="rId100" Type="http://schemas.openxmlformats.org/officeDocument/2006/relationships/hyperlink" Target="https://www.nber.org/people/chao_fu?page=1&amp;perPage=50" TargetMode="External"/><Relationship Id="rId282" Type="http://schemas.openxmlformats.org/officeDocument/2006/relationships/hyperlink" Target="https://people.bu.edu/paserman/" TargetMode="External"/><Relationship Id="rId338" Type="http://schemas.openxmlformats.org/officeDocument/2006/relationships/hyperlink" Target="https://www.nber.org/people/christopher_taber?page=1&amp;perPage=50" TargetMode="External"/><Relationship Id="rId8" Type="http://schemas.openxmlformats.org/officeDocument/2006/relationships/hyperlink" Target="http://economics.mit.edu/faculty/abadie" TargetMode="External"/><Relationship Id="rId142" Type="http://schemas.openxmlformats.org/officeDocument/2006/relationships/hyperlink" Target="https://www.nber.org/people/sara_heller?page=1&amp;perPage=50" TargetMode="External"/><Relationship Id="rId184" Type="http://schemas.openxmlformats.org/officeDocument/2006/relationships/hyperlink" Target="https://sites.google.com/site/andreaskostol/" TargetMode="External"/><Relationship Id="rId251" Type="http://schemas.openxmlformats.org/officeDocument/2006/relationships/hyperlink" Target="https://sites.google.com/site/ismaelymourifie/" TargetMode="External"/><Relationship Id="rId46" Type="http://schemas.openxmlformats.org/officeDocument/2006/relationships/hyperlink" Target="https://www.nber.org/people/john_bound?page=1&amp;perPage=50" TargetMode="External"/><Relationship Id="rId293" Type="http://schemas.openxmlformats.org/officeDocument/2006/relationships/hyperlink" Target="https://www.nber.org/people/joseph_price?page=1&amp;perPage=50" TargetMode="External"/><Relationship Id="rId307" Type="http://schemas.openxmlformats.org/officeDocument/2006/relationships/hyperlink" Target="https://eml.berkeley.edu/~jrothst/" TargetMode="External"/><Relationship Id="rId349" Type="http://schemas.openxmlformats.org/officeDocument/2006/relationships/hyperlink" Target="https://economics.virginia.edu/people/set5h" TargetMode="External"/><Relationship Id="rId88" Type="http://schemas.openxmlformats.org/officeDocument/2006/relationships/hyperlink" Target="https://www.nber.org/people/arindrajit_dube?page=1&amp;perPage=50" TargetMode="External"/><Relationship Id="rId111" Type="http://schemas.openxmlformats.org/officeDocument/2006/relationships/hyperlink" Target="https://www.nber.org/people/claudia_goldin?page=1&amp;perPage=50" TargetMode="External"/><Relationship Id="rId153" Type="http://schemas.openxmlformats.org/officeDocument/2006/relationships/hyperlink" Target="https://johnerichumphries.com/" TargetMode="External"/><Relationship Id="rId195" Type="http://schemas.openxmlformats.org/officeDocument/2006/relationships/hyperlink" Target="http://www.fabianlange.ca/" TargetMode="External"/><Relationship Id="rId209" Type="http://schemas.openxmlformats.org/officeDocument/2006/relationships/hyperlink" Target="https://www.nber.org/people/lance_lochner?page=1&amp;perPage=50" TargetMode="External"/><Relationship Id="rId360" Type="http://schemas.openxmlformats.org/officeDocument/2006/relationships/hyperlink" Target="https://www.nber.org/people/robert_willis?page=1&amp;perPage=50" TargetMode="External"/><Relationship Id="rId220" Type="http://schemas.openxmlformats.org/officeDocument/2006/relationships/hyperlink" Target="https://www.nber.org/people/nicole_maestas?page=1&amp;perPage=50" TargetMode="External"/><Relationship Id="rId15" Type="http://schemas.openxmlformats.org/officeDocument/2006/relationships/hyperlink" Target="https://sites.dartmouth.edu/pmanderson/" TargetMode="External"/><Relationship Id="rId57" Type="http://schemas.openxmlformats.org/officeDocument/2006/relationships/hyperlink" Target="https://davidcard.berkeley.edu/index.html" TargetMode="External"/><Relationship Id="rId262" Type="http://schemas.openxmlformats.org/officeDocument/2006/relationships/hyperlink" Target="https://www.nber.org/people/derek_neal?page=1&amp;perPage=50" TargetMode="External"/><Relationship Id="rId318" Type="http://schemas.openxmlformats.org/officeDocument/2006/relationships/hyperlink" Target="https://www.bradleysetzler.com/" TargetMode="External"/><Relationship Id="rId99" Type="http://schemas.openxmlformats.org/officeDocument/2006/relationships/hyperlink" Target="https://scholar.harvard.edu/freeman" TargetMode="External"/><Relationship Id="rId122" Type="http://schemas.openxmlformats.org/officeDocument/2006/relationships/hyperlink" Target="https://harris.uchicago.edu/directory/jeffrey-grogger" TargetMode="External"/><Relationship Id="rId164" Type="http://schemas.openxmlformats.org/officeDocument/2006/relationships/hyperlink" Target="http://economics.mit.edu/faculty/sjaeger" TargetMode="External"/><Relationship Id="rId371" Type="http://schemas.openxmlformats.org/officeDocument/2006/relationships/hyperlink" Target="https://www.bankofcanada.ca/profile/paul-beaudry/" TargetMode="External"/><Relationship Id="rId26" Type="http://schemas.openxmlformats.org/officeDocument/2006/relationships/hyperlink" Target="https://economics.mit.edu/faculty/dautor" TargetMode="External"/><Relationship Id="rId231" Type="http://schemas.openxmlformats.org/officeDocument/2006/relationships/hyperlink" Target="https://www.amaurel.net/" TargetMode="External"/><Relationship Id="rId273" Type="http://schemas.openxmlformats.org/officeDocument/2006/relationships/hyperlink" Target="https://www.nber.org/people/philip_oreopoulos?page=1&amp;perPage=50" TargetMode="External"/><Relationship Id="rId329" Type="http://schemas.openxmlformats.org/officeDocument/2006/relationships/hyperlink" Target="https://sites.google.com/site/isaacsorkin/home"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www.nber.org/people/luigi_zingales?page=1&amp;perPage=50" TargetMode="External"/><Relationship Id="rId21" Type="http://schemas.openxmlformats.org/officeDocument/2006/relationships/hyperlink" Target="https://www.nber.org/people/efraim_benmelech?page=1&amp;perPage=50" TargetMode="External"/><Relationship Id="rId42" Type="http://schemas.openxmlformats.org/officeDocument/2006/relationships/hyperlink" Target="https://www.nber.org/people/gary_gorton?page=1&amp;perPage=50" TargetMode="External"/><Relationship Id="rId63" Type="http://schemas.openxmlformats.org/officeDocument/2006/relationships/hyperlink" Target="https://faculty.chicagobooth.edu/randall.kroszner/" TargetMode="External"/><Relationship Id="rId84" Type="http://schemas.openxmlformats.org/officeDocument/2006/relationships/hyperlink" Target="https://www.nber.org/people/alp_simsek?page=1&amp;perPage=50" TargetMode="External"/><Relationship Id="rId138" Type="http://schemas.openxmlformats.org/officeDocument/2006/relationships/hyperlink" Target="https://sites.google.com/site/andrealeisfeldt/" TargetMode="External"/><Relationship Id="rId159" Type="http://schemas.openxmlformats.org/officeDocument/2006/relationships/hyperlink" Target="https://www.nber.org/people/samuel_hanson?page=1&amp;perPage=50" TargetMode="External"/><Relationship Id="rId170" Type="http://schemas.openxmlformats.org/officeDocument/2006/relationships/hyperlink" Target="https://www.nber.org/people/randall_morck?page=1&amp;perPage=50" TargetMode="External"/><Relationship Id="rId191" Type="http://schemas.openxmlformats.org/officeDocument/2006/relationships/hyperlink" Target="https://finance.wharton.upenn.edu/~mrrobert/" TargetMode="External"/><Relationship Id="rId205" Type="http://schemas.openxmlformats.org/officeDocument/2006/relationships/hyperlink" Target="https://fisher.osu.edu/people/stulz.1" TargetMode="External"/><Relationship Id="rId226" Type="http://schemas.openxmlformats.org/officeDocument/2006/relationships/hyperlink" Target="https://rodneyandrews.wordpress.com/" TargetMode="External"/><Relationship Id="rId107" Type="http://schemas.openxmlformats.org/officeDocument/2006/relationships/hyperlink" Target="https://www.nber.org/people/michael_weisbach?page=1&amp;perPage=50" TargetMode="External"/><Relationship Id="rId11" Type="http://schemas.openxmlformats.org/officeDocument/2006/relationships/hyperlink" Target="https://www.nber.org/people/kenneth_ahern?page=1&amp;perPage=50" TargetMode="External"/><Relationship Id="rId32" Type="http://schemas.openxmlformats.org/officeDocument/2006/relationships/hyperlink" Target="https://www.nber.org/people/anthony_defusco?page=1&amp;perPage=50" TargetMode="External"/><Relationship Id="rId53" Type="http://schemas.openxmlformats.org/officeDocument/2006/relationships/hyperlink" Target="https://www.nber.org/people/glenn_hubbard?page=1&amp;perPage=50" TargetMode="External"/><Relationship Id="rId74" Type="http://schemas.openxmlformats.org/officeDocument/2006/relationships/hyperlink" Target="https://faculty.som.yale.edu/andrewmetrick/" TargetMode="External"/><Relationship Id="rId128" Type="http://schemas.openxmlformats.org/officeDocument/2006/relationships/hyperlink" Target="https://people.duke.edu/~viswanat/" TargetMode="External"/><Relationship Id="rId149" Type="http://schemas.openxmlformats.org/officeDocument/2006/relationships/hyperlink" Target="https://scholar.harvard.edu/xgabaix" TargetMode="External"/><Relationship Id="rId5" Type="http://schemas.openxmlformats.org/officeDocument/2006/relationships/hyperlink" Target="https://athey.people.stanford.edu/" TargetMode="External"/><Relationship Id="rId95" Type="http://schemas.openxmlformats.org/officeDocument/2006/relationships/hyperlink" Target="https://amirsufi.net/index.html" TargetMode="External"/><Relationship Id="rId160" Type="http://schemas.openxmlformats.org/officeDocument/2006/relationships/hyperlink" Target="https://www.nber.org/people/david_hirshleifer?page=1&amp;perPage=50" TargetMode="External"/><Relationship Id="rId181" Type="http://schemas.openxmlformats.org/officeDocument/2006/relationships/hyperlink" Target="https://www.nber.org/people/raghuram_rajan?page=1&amp;perPage=50" TargetMode="External"/><Relationship Id="rId216" Type="http://schemas.openxmlformats.org/officeDocument/2006/relationships/hyperlink" Target="https://www.econ.umd.edu/facultyprofile/abraham/katharine" TargetMode="External"/><Relationship Id="rId22" Type="http://schemas.openxmlformats.org/officeDocument/2006/relationships/hyperlink" Target="https://effibenmelech.com/" TargetMode="External"/><Relationship Id="rId43" Type="http://schemas.openxmlformats.org/officeDocument/2006/relationships/hyperlink" Target="https://faculty.som.yale.edu/garygorton/" TargetMode="External"/><Relationship Id="rId64" Type="http://schemas.openxmlformats.org/officeDocument/2006/relationships/hyperlink" Target="https://www.nber.org/people/theresa_kuchler?page=1&amp;perPage=50" TargetMode="External"/><Relationship Id="rId118" Type="http://schemas.openxmlformats.org/officeDocument/2006/relationships/hyperlink" Target="https://www.nber.org/people/eric_zwick?page=1&amp;perPage=50" TargetMode="External"/><Relationship Id="rId139" Type="http://schemas.openxmlformats.org/officeDocument/2006/relationships/hyperlink" Target="https://www.nber.org/people/isil_erel?page=1&amp;perPage=50" TargetMode="External"/><Relationship Id="rId85" Type="http://schemas.openxmlformats.org/officeDocument/2006/relationships/hyperlink" Target="https://www.nber.org/people/david_sraer?page=1&amp;perPage=50" TargetMode="External"/><Relationship Id="rId150" Type="http://schemas.openxmlformats.org/officeDocument/2006/relationships/hyperlink" Target="https://fnce.wharton.upenn.edu/profile/gilje/" TargetMode="External"/><Relationship Id="rId171" Type="http://schemas.openxmlformats.org/officeDocument/2006/relationships/hyperlink" Target="https://www.nber.org/people/holger_mueller?page=1&amp;perPage=50" TargetMode="External"/><Relationship Id="rId192" Type="http://schemas.openxmlformats.org/officeDocument/2006/relationships/hyperlink" Target="https://mitmgmtfaculty.mit.edu/aschoar/" TargetMode="External"/><Relationship Id="rId206" Type="http://schemas.openxmlformats.org/officeDocument/2006/relationships/hyperlink" Target="https://faculty.chicagobooth.edu/luigi.zingales/" TargetMode="External"/><Relationship Id="rId227" Type="http://schemas.openxmlformats.org/officeDocument/2006/relationships/hyperlink" Target="https://www.nber.org/people/rebecca_diamond?page=1&amp;perPage=50" TargetMode="External"/><Relationship Id="rId12" Type="http://schemas.openxmlformats.org/officeDocument/2006/relationships/hyperlink" Target="http://faculty.marshall.usc.edu/Kenneth-Ahern/" TargetMode="External"/><Relationship Id="rId33" Type="http://schemas.openxmlformats.org/officeDocument/2006/relationships/hyperlink" Target="https://www.hbs.edu/faculty/Pages/profile.aspx?facId=6585" TargetMode="External"/><Relationship Id="rId108" Type="http://schemas.openxmlformats.org/officeDocument/2006/relationships/hyperlink" Target="https://u.osu.edu/weisbach.2/" TargetMode="External"/><Relationship Id="rId129" Type="http://schemas.openxmlformats.org/officeDocument/2006/relationships/hyperlink" Target="https://www.ivo-welch.info/home/" TargetMode="External"/><Relationship Id="rId54" Type="http://schemas.openxmlformats.org/officeDocument/2006/relationships/hyperlink" Target="https://www.nber.org/people/victoria_ivashina?page=1&amp;perPage=50" TargetMode="External"/><Relationship Id="rId75" Type="http://schemas.openxmlformats.org/officeDocument/2006/relationships/hyperlink" Target="https://www.nber.org/people/andrew_metrick?page=1&amp;perPage=50" TargetMode="External"/><Relationship Id="rId96" Type="http://schemas.openxmlformats.org/officeDocument/2006/relationships/hyperlink" Target="https://www.nber.org/people/adi_sunderam?page=1&amp;perPage=50" TargetMode="External"/><Relationship Id="rId140" Type="http://schemas.openxmlformats.org/officeDocument/2006/relationships/hyperlink" Target="https://u.osu.edu/erel-koksal.1/" TargetMode="External"/><Relationship Id="rId161" Type="http://schemas.openxmlformats.org/officeDocument/2006/relationships/hyperlink" Target="https://www.nber.org/people/yael_hochberg?page=1&amp;perPage=50" TargetMode="External"/><Relationship Id="rId182" Type="http://schemas.openxmlformats.org/officeDocument/2006/relationships/hyperlink" Target="https://www.nber.org/people/adriano_rampini?page=1&amp;perPage=50" TargetMode="External"/><Relationship Id="rId217" Type="http://schemas.openxmlformats.org/officeDocument/2006/relationships/hyperlink" Target="http://economics.mit.edu/faculty/acemoglu/index.htm" TargetMode="External"/><Relationship Id="rId6" Type="http://schemas.openxmlformats.org/officeDocument/2006/relationships/hyperlink" Target="https://sites.google.com/site/allcott/home" TargetMode="External"/><Relationship Id="rId23" Type="http://schemas.openxmlformats.org/officeDocument/2006/relationships/hyperlink" Target="https://www.nber.org/people/shai_bernstein?page=1&amp;perPage=50" TargetMode="External"/><Relationship Id="rId119" Type="http://schemas.openxmlformats.org/officeDocument/2006/relationships/hyperlink" Target="https://mitsloan.mit.edu/faculty/directory/paul-asquith" TargetMode="External"/><Relationship Id="rId44" Type="http://schemas.openxmlformats.org/officeDocument/2006/relationships/hyperlink" Target="https://www.nber.org/people/john_graham?page=1&amp;perPage=50" TargetMode="External"/><Relationship Id="rId65" Type="http://schemas.openxmlformats.org/officeDocument/2006/relationships/hyperlink" Target="https://www.nber.org/people/rafael_laporta?page=1&amp;perPage=50" TargetMode="External"/><Relationship Id="rId86" Type="http://schemas.openxmlformats.org/officeDocument/2006/relationships/hyperlink" Target="https://www.nber.org/people/laura_starks?page=1&amp;perPage=50" TargetMode="External"/><Relationship Id="rId130" Type="http://schemas.openxmlformats.org/officeDocument/2006/relationships/hyperlink" Target="https://u.osu.edu/ben-david.1/" TargetMode="External"/><Relationship Id="rId151" Type="http://schemas.openxmlformats.org/officeDocument/2006/relationships/hyperlink" Target="https://www.nber.org/people/manuel_adelino?page=1&amp;perPage=50" TargetMode="External"/><Relationship Id="rId172" Type="http://schemas.openxmlformats.org/officeDocument/2006/relationships/hyperlink" Target="https://pages.stern.nyu.edu/~hmueller/" TargetMode="External"/><Relationship Id="rId193" Type="http://schemas.openxmlformats.org/officeDocument/2006/relationships/hyperlink" Target="https://www.nber.org/people/kelly_shue?page=1&amp;perPage=50" TargetMode="External"/><Relationship Id="rId207" Type="http://schemas.openxmlformats.org/officeDocument/2006/relationships/hyperlink" Target="https://www.nber.org/people/alberto_abadie?page=1&amp;perPage=50" TargetMode="External"/><Relationship Id="rId228" Type="http://schemas.openxmlformats.org/officeDocument/2006/relationships/hyperlink" Target="https://www.nber.org/people/rebecca_diamond?page=1&amp;perPage=50" TargetMode="External"/><Relationship Id="rId13" Type="http://schemas.openxmlformats.org/officeDocument/2006/relationships/hyperlink" Target="https://www.nber.org/people/heitor_almeida?page=1&amp;perPage=50" TargetMode="External"/><Relationship Id="rId109" Type="http://schemas.openxmlformats.org/officeDocument/2006/relationships/hyperlink" Target="https://www.nber.org/people/ivo_welch?page=1&amp;perPage=50" TargetMode="External"/><Relationship Id="rId34" Type="http://schemas.openxmlformats.org/officeDocument/2006/relationships/hyperlink" Target="https://www.nber.org/people/andrea_eisfeldt?page=1&amp;perPage=50" TargetMode="External"/><Relationship Id="rId55" Type="http://schemas.openxmlformats.org/officeDocument/2006/relationships/hyperlink" Target="https://www.hbs.edu/faculty/Pages/profile.aspx?facId=6484" TargetMode="External"/><Relationship Id="rId76" Type="http://schemas.openxmlformats.org/officeDocument/2006/relationships/hyperlink" Target="https://www.nber.org/people/atif_mian?page=1&amp;perPage=50" TargetMode="External"/><Relationship Id="rId97" Type="http://schemas.openxmlformats.org/officeDocument/2006/relationships/hyperlink" Target="https://www.hbs.edu/faculty/Pages/profile.aspx?facId=333538" TargetMode="External"/><Relationship Id="rId120" Type="http://schemas.openxmlformats.org/officeDocument/2006/relationships/hyperlink" Target="https://www.hbs.edu/faculty/Pages/profile.aspx?facId=10639" TargetMode="External"/><Relationship Id="rId141" Type="http://schemas.openxmlformats.org/officeDocument/2006/relationships/hyperlink" Target="https://www.nber.org/people/mara_faccio?page=1&amp;perPage=50" TargetMode="External"/><Relationship Id="rId7" Type="http://schemas.openxmlformats.org/officeDocument/2006/relationships/hyperlink" Target="https://www.jp-dube.com/" TargetMode="External"/><Relationship Id="rId162" Type="http://schemas.openxmlformats.org/officeDocument/2006/relationships/hyperlink" Target="https://www.nber.org/people/bengt_holmstrom?page=1&amp;perPage=50" TargetMode="External"/><Relationship Id="rId183" Type="http://schemas.openxmlformats.org/officeDocument/2006/relationships/hyperlink" Target="https://www.nber.org/people/manju_puri?page=1&amp;perPage=50" TargetMode="External"/><Relationship Id="rId218" Type="http://schemas.openxmlformats.org/officeDocument/2006/relationships/hyperlink" Target="https://sites.google.com/site/amandayagan/" TargetMode="External"/><Relationship Id="rId24" Type="http://schemas.openxmlformats.org/officeDocument/2006/relationships/hyperlink" Target="https://www.nber.org/people/marianne_bertrand?page=1&amp;perPage=50" TargetMode="External"/><Relationship Id="rId45" Type="http://schemas.openxmlformats.org/officeDocument/2006/relationships/hyperlink" Target="https://faculty.fuqua.duke.edu/~jgraham/" TargetMode="External"/><Relationship Id="rId66" Type="http://schemas.openxmlformats.org/officeDocument/2006/relationships/hyperlink" Target="https://www.nber.org/people/josh_lerner?page=1&amp;perPage=50" TargetMode="External"/><Relationship Id="rId87" Type="http://schemas.openxmlformats.org/officeDocument/2006/relationships/hyperlink" Target="https://www.mccombs.utexas.edu/faculty-and-research/faculty-directory/laura-starks/" TargetMode="External"/><Relationship Id="rId110" Type="http://schemas.openxmlformats.org/officeDocument/2006/relationships/hyperlink" Target="https://www.nber.org/people/toni_whited?page=1&amp;perPage=50" TargetMode="External"/><Relationship Id="rId131" Type="http://schemas.openxmlformats.org/officeDocument/2006/relationships/hyperlink" Target="https://www.nber.org/people/murillo_campello?page=1&amp;perPage=50" TargetMode="External"/><Relationship Id="rId152" Type="http://schemas.openxmlformats.org/officeDocument/2006/relationships/hyperlink" Target="https://www.nber.org/people/itzhak_bendavid?page=1&amp;perPage=50" TargetMode="External"/><Relationship Id="rId173" Type="http://schemas.openxmlformats.org/officeDocument/2006/relationships/hyperlink" Target="https://www.nber.org/people/sendhil_mullainathan?page=1&amp;perPage=50" TargetMode="External"/><Relationship Id="rId194" Type="http://schemas.openxmlformats.org/officeDocument/2006/relationships/hyperlink" Target="https://www.gsb.stanford.edu/faculty-research/faculty/amit-seru" TargetMode="External"/><Relationship Id="rId208" Type="http://schemas.openxmlformats.org/officeDocument/2006/relationships/hyperlink" Target="https://www.nber.org/people/john_abowd?page=1&amp;perPage=50" TargetMode="External"/><Relationship Id="rId229" Type="http://schemas.openxmlformats.org/officeDocument/2006/relationships/printerSettings" Target="../printerSettings/printerSettings7.bin"/><Relationship Id="rId14" Type="http://schemas.openxmlformats.org/officeDocument/2006/relationships/hyperlink" Target="https://giesbusiness.illinois.edu/profile/heitor-almeida" TargetMode="External"/><Relationship Id="rId35" Type="http://schemas.openxmlformats.org/officeDocument/2006/relationships/hyperlink" Target="https://www.nber.org/people/kenneth_froot?page=1&amp;perPage=50" TargetMode="External"/><Relationship Id="rId56" Type="http://schemas.openxmlformats.org/officeDocument/2006/relationships/hyperlink" Target="https://www.nber.org/people/michael_jensen?page=1&amp;perPage=50" TargetMode="External"/><Relationship Id="rId77" Type="http://schemas.openxmlformats.org/officeDocument/2006/relationships/hyperlink" Target="https://www.nber.org/people/adair_morse?page=1&amp;perPage=50" TargetMode="External"/><Relationship Id="rId100" Type="http://schemas.openxmlformats.org/officeDocument/2006/relationships/hyperlink" Target="https://www.mccombs.utexas.edu/faculty-and-research/faculty-directory/sheridan-titman/" TargetMode="External"/><Relationship Id="rId8" Type="http://schemas.openxmlformats.org/officeDocument/2006/relationships/hyperlink" Target="https://www.nber.org/people/viral_acharya?page=1&amp;perPage=50" TargetMode="External"/><Relationship Id="rId98" Type="http://schemas.openxmlformats.org/officeDocument/2006/relationships/hyperlink" Target="https://www.nber.org/people/geoffrey_tate?page=1&amp;perPage=50" TargetMode="External"/><Relationship Id="rId121" Type="http://schemas.openxmlformats.org/officeDocument/2006/relationships/hyperlink" Target="https://www0.gsb.columbia.edu/faculty/pbolton/" TargetMode="External"/><Relationship Id="rId142" Type="http://schemas.openxmlformats.org/officeDocument/2006/relationships/hyperlink" Target="https://www.krannert.purdue.edu/faculty/mfaccio/home.asp" TargetMode="External"/><Relationship Id="rId163" Type="http://schemas.openxmlformats.org/officeDocument/2006/relationships/hyperlink" Target="https://www.nber.org/people/takeo_hoshi?page=1&amp;perPage=50" TargetMode="External"/><Relationship Id="rId184" Type="http://schemas.openxmlformats.org/officeDocument/2006/relationships/hyperlink" Target="https://www.nber.org/people/joshua_rauh?page=1&amp;perPage=50" TargetMode="External"/><Relationship Id="rId219" Type="http://schemas.openxmlformats.org/officeDocument/2006/relationships/hyperlink" Target="https://luskin.ucla.edu/person/randall-akee" TargetMode="External"/><Relationship Id="rId230" Type="http://schemas.openxmlformats.org/officeDocument/2006/relationships/table" Target="../tables/table3.xml"/><Relationship Id="rId25" Type="http://schemas.openxmlformats.org/officeDocument/2006/relationships/hyperlink" Target="https://www.nber.org/people/patrick_bolton?page=1&amp;perPage=50" TargetMode="External"/><Relationship Id="rId46" Type="http://schemas.openxmlformats.org/officeDocument/2006/relationships/hyperlink" Target="https://www.nber.org/people/robin_greenwood?page=1&amp;perPage=50" TargetMode="External"/><Relationship Id="rId67" Type="http://schemas.openxmlformats.org/officeDocument/2006/relationships/hyperlink" Target="https://www.nber.org/people/christian_leuz?page=1&amp;perPage=50" TargetMode="External"/><Relationship Id="rId116" Type="http://schemas.openxmlformats.org/officeDocument/2006/relationships/hyperlink" Target="https://www.nber.org/people/jeffrey_wurgler?page=1&amp;perPage=50" TargetMode="External"/><Relationship Id="rId137" Type="http://schemas.openxmlformats.org/officeDocument/2006/relationships/hyperlink" Target="https://sites.google.com/view/mark-egan" TargetMode="External"/><Relationship Id="rId158" Type="http://schemas.openxmlformats.org/officeDocument/2006/relationships/hyperlink" Target="https://www.nber.org/people/francisco_perez-gonzalez?page=1&amp;perPage=50" TargetMode="External"/><Relationship Id="rId20" Type="http://schemas.openxmlformats.org/officeDocument/2006/relationships/hyperlink" Target="https://begenau.people.stanford.edu/" TargetMode="External"/><Relationship Id="rId41" Type="http://schemas.openxmlformats.org/officeDocument/2006/relationships/hyperlink" Target="https://facultad.itam.mx/en/facultad/18074-francisco-perez-gonzalez" TargetMode="External"/><Relationship Id="rId62" Type="http://schemas.openxmlformats.org/officeDocument/2006/relationships/hyperlink" Target="https://www.nber.org/people/elisabeth_kempf?page=1&amp;perPage=50" TargetMode="External"/><Relationship Id="rId83" Type="http://schemas.openxmlformats.org/officeDocument/2006/relationships/hyperlink" Target="https://www.nber.org/people/myron_scholes?page=1&amp;perPage=50" TargetMode="External"/><Relationship Id="rId88" Type="http://schemas.openxmlformats.org/officeDocument/2006/relationships/hyperlink" Target="https://www.nber.org/people/jeremy_stein?page=1&amp;perPage=50" TargetMode="External"/><Relationship Id="rId111" Type="http://schemas.openxmlformats.org/officeDocument/2006/relationships/hyperlink" Target="https://www.toniwhited.com/" TargetMode="External"/><Relationship Id="rId132" Type="http://schemas.openxmlformats.org/officeDocument/2006/relationships/hyperlink" Target="https://www.nber.org/people/marco_dimaggio?page=1&amp;perPage=50" TargetMode="External"/><Relationship Id="rId153" Type="http://schemas.openxmlformats.org/officeDocument/2006/relationships/hyperlink" Target="https://www.nber.org/people/peter_demarzo?page=1&amp;perPage=50" TargetMode="External"/><Relationship Id="rId174" Type="http://schemas.openxmlformats.org/officeDocument/2006/relationships/hyperlink" Target="https://www.nber.org/people/stewart_myers?page=1&amp;perPage=50" TargetMode="External"/><Relationship Id="rId179" Type="http://schemas.openxmlformats.org/officeDocument/2006/relationships/hyperlink" Target="https://www.nber.org/people/giorgia_piacentino?page=1&amp;perPage=50" TargetMode="External"/><Relationship Id="rId195" Type="http://schemas.openxmlformats.org/officeDocument/2006/relationships/hyperlink" Target="https://som.yale.edu/faculty/alp-simsek" TargetMode="External"/><Relationship Id="rId209" Type="http://schemas.openxmlformats.org/officeDocument/2006/relationships/hyperlink" Target="https://www.nber.org/people/katharine_abraham?page=1&amp;perPage=50" TargetMode="External"/><Relationship Id="rId190" Type="http://schemas.openxmlformats.org/officeDocument/2006/relationships/hyperlink" Target="https://web.stanford.edu/~rauh/" TargetMode="External"/><Relationship Id="rId204" Type="http://schemas.openxmlformats.org/officeDocument/2006/relationships/hyperlink" Target="https://scholar.harvard.edu/shleifer/home" TargetMode="External"/><Relationship Id="rId220" Type="http://schemas.openxmlformats.org/officeDocument/2006/relationships/hyperlink" Target="https://sites.google.com/yale.edu/joseph-altonji/home" TargetMode="External"/><Relationship Id="rId225" Type="http://schemas.openxmlformats.org/officeDocument/2006/relationships/hyperlink" Target="https://www.nber.org/people/rodney_andrews?page=1&amp;perPage=50" TargetMode="External"/><Relationship Id="rId15" Type="http://schemas.openxmlformats.org/officeDocument/2006/relationships/hyperlink" Target="https://www.nber.org/people/paul_asquith?page=1&amp;perPage=50" TargetMode="External"/><Relationship Id="rId36" Type="http://schemas.openxmlformats.org/officeDocument/2006/relationships/hyperlink" Target="https://scholar.harvard.edu/kenfroot" TargetMode="External"/><Relationship Id="rId57" Type="http://schemas.openxmlformats.org/officeDocument/2006/relationships/hyperlink" Target="https://www.nber.org/people/wei_jiang?page=1&amp;perPage=50" TargetMode="External"/><Relationship Id="rId106" Type="http://schemas.openxmlformats.org/officeDocument/2006/relationships/hyperlink" Target="https://www.nber.org/people/vish_viswanathan?page=1&amp;perPage=50" TargetMode="External"/><Relationship Id="rId127" Type="http://schemas.openxmlformats.org/officeDocument/2006/relationships/hyperlink" Target="https://sendhil.org/" TargetMode="External"/><Relationship Id="rId10" Type="http://schemas.openxmlformats.org/officeDocument/2006/relationships/hyperlink" Target="https://sites.google.com/view/manueladelino/" TargetMode="External"/><Relationship Id="rId31" Type="http://schemas.openxmlformats.org/officeDocument/2006/relationships/hyperlink" Target="https://www.skema.edu/faculty-and-research/professor-details?_id=107" TargetMode="External"/><Relationship Id="rId52" Type="http://schemas.openxmlformats.org/officeDocument/2006/relationships/hyperlink" Target="http://www.e.u-tokyo.ac.jp/fservice/faculty/hoshi/hoshi-e/hoshi01-e.html" TargetMode="External"/><Relationship Id="rId73" Type="http://schemas.openxmlformats.org/officeDocument/2006/relationships/hyperlink" Target="https://www.nber.org/people/robert_mcdonald?page=1&amp;perPage=50" TargetMode="External"/><Relationship Id="rId78" Type="http://schemas.openxmlformats.org/officeDocument/2006/relationships/hyperlink" Target="https://www.nber.org/people/thomas_philippon?page=1&amp;perPage=50" TargetMode="External"/><Relationship Id="rId94" Type="http://schemas.openxmlformats.org/officeDocument/2006/relationships/hyperlink" Target="https://www.nber.org/people/amir_sufi?page=1&amp;perPage=50" TargetMode="External"/><Relationship Id="rId99" Type="http://schemas.openxmlformats.org/officeDocument/2006/relationships/hyperlink" Target="https://www.nber.org/people/david_thesmar?page=1&amp;perPage=50" TargetMode="External"/><Relationship Id="rId101" Type="http://schemas.openxmlformats.org/officeDocument/2006/relationships/hyperlink" Target="https://www.nber.org/people/sheridan_titman?page=1&amp;perPage=50" TargetMode="External"/><Relationship Id="rId122" Type="http://schemas.openxmlformats.org/officeDocument/2006/relationships/hyperlink" Target="https://www.hbs.edu/faculty/Pages/profile.aspx?facId=423089" TargetMode="External"/><Relationship Id="rId143" Type="http://schemas.openxmlformats.org/officeDocument/2006/relationships/hyperlink" Target="https://www.nber.org/people/raymond_fisman?page=1&amp;perPage=50" TargetMode="External"/><Relationship Id="rId148" Type="http://schemas.openxmlformats.org/officeDocument/2006/relationships/hyperlink" Target="https://www.kellogg.northwestern.edu/faculty/directory/frydman_carola.aspx" TargetMode="External"/><Relationship Id="rId164" Type="http://schemas.openxmlformats.org/officeDocument/2006/relationships/hyperlink" Target="https://www.nber.org/people/asim_khwaja?page=1&amp;perPage=50" TargetMode="External"/><Relationship Id="rId169" Type="http://schemas.openxmlformats.org/officeDocument/2006/relationships/hyperlink" Target="https://www.nber.org/people/amit_seru?page=1&amp;perPage=50" TargetMode="External"/><Relationship Id="rId185" Type="http://schemas.openxmlformats.org/officeDocument/2006/relationships/hyperlink" Target="https://www.nber.org/people/michael_roberts?page=1&amp;perPage=50" TargetMode="External"/><Relationship Id="rId4" Type="http://schemas.openxmlformats.org/officeDocument/2006/relationships/hyperlink" Target="https://www.heinz.cmu.edu/faculty-research/profiles/gaynor-martins" TargetMode="External"/><Relationship Id="rId9" Type="http://schemas.openxmlformats.org/officeDocument/2006/relationships/hyperlink" Target="https://pages.stern.nyu.edu/~sternfin/vacharya/public_html/~vacharya.htm" TargetMode="External"/><Relationship Id="rId180" Type="http://schemas.openxmlformats.org/officeDocument/2006/relationships/hyperlink" Target="https://www.nber.org/people/jacopo_ponticelli?page=1&amp;perPage=50" TargetMode="External"/><Relationship Id="rId210" Type="http://schemas.openxmlformats.org/officeDocument/2006/relationships/hyperlink" Target="https://www.nber.org/people/daron_acemoglu?page=1&amp;perPage=50" TargetMode="External"/><Relationship Id="rId215" Type="http://schemas.openxmlformats.org/officeDocument/2006/relationships/hyperlink" Target="https://economics.cornell.edu/john-abowd" TargetMode="External"/><Relationship Id="rId26" Type="http://schemas.openxmlformats.org/officeDocument/2006/relationships/hyperlink" Target="https://www.nber.org/people/alon_brav?page=1&amp;perPage=50" TargetMode="External"/><Relationship Id="rId47" Type="http://schemas.openxmlformats.org/officeDocument/2006/relationships/hyperlink" Target="https://www.nber.org/people/oliver_hart?page=1&amp;perPage=50" TargetMode="External"/><Relationship Id="rId68" Type="http://schemas.openxmlformats.org/officeDocument/2006/relationships/hyperlink" Target="https://www.nber.org/people/song_ma?page=1&amp;perPage=50" TargetMode="External"/><Relationship Id="rId89" Type="http://schemas.openxmlformats.org/officeDocument/2006/relationships/hyperlink" Target="https://www.nber.org/people/philip_strahan?page=1&amp;perPage=50" TargetMode="External"/><Relationship Id="rId112" Type="http://schemas.openxmlformats.org/officeDocument/2006/relationships/hyperlink" Target="https://www.nber.org/people/rohan_williamson?page=1&amp;perPage=50" TargetMode="External"/><Relationship Id="rId133" Type="http://schemas.openxmlformats.org/officeDocument/2006/relationships/hyperlink" Target="https://www.hbs.edu/faculty/Pages/profile.aspx?facId=697248" TargetMode="External"/><Relationship Id="rId154" Type="http://schemas.openxmlformats.org/officeDocument/2006/relationships/hyperlink" Target="https://www.nber.org/people/mihir_desai?page=1&amp;perPage=50" TargetMode="External"/><Relationship Id="rId175" Type="http://schemas.openxmlformats.org/officeDocument/2006/relationships/hyperlink" Target="https://www.nber.org/people/pascal_noel?page=1&amp;perPage=50" TargetMode="External"/><Relationship Id="rId196" Type="http://schemas.openxmlformats.org/officeDocument/2006/relationships/hyperlink" Target="https://www.nber.org/people/ilya_strebulaev?page=1&amp;perPage=50" TargetMode="External"/><Relationship Id="rId200" Type="http://schemas.openxmlformats.org/officeDocument/2006/relationships/hyperlink" Target="https://www.johnson.cornell.edu/faculty-research/faculty/mt765/" TargetMode="External"/><Relationship Id="rId16" Type="http://schemas.openxmlformats.org/officeDocument/2006/relationships/hyperlink" Target="https://www.nber.org/people/malcolm_baker?page=1&amp;perPage=50" TargetMode="External"/><Relationship Id="rId221" Type="http://schemas.openxmlformats.org/officeDocument/2006/relationships/hyperlink" Target="https://sites.dartmouth.edu/pmanderson/" TargetMode="External"/><Relationship Id="rId37" Type="http://schemas.openxmlformats.org/officeDocument/2006/relationships/hyperlink" Target="https://www.nber.org/people/carola_frydman?page=1&amp;perPage=50" TargetMode="External"/><Relationship Id="rId58" Type="http://schemas.openxmlformats.org/officeDocument/2006/relationships/hyperlink" Target="https://www.nber.org/people/simon_johnson?page=1&amp;perPage=50" TargetMode="External"/><Relationship Id="rId79" Type="http://schemas.openxmlformats.org/officeDocument/2006/relationships/hyperlink" Target="https://www.nber.org/people/gordon_phillips?page=1&amp;perPage=50" TargetMode="External"/><Relationship Id="rId102" Type="http://schemas.openxmlformats.org/officeDocument/2006/relationships/hyperlink" Target="https://www.nber.org/people/vikrant_vig?page=1&amp;perPage=50" TargetMode="External"/><Relationship Id="rId123" Type="http://schemas.openxmlformats.org/officeDocument/2006/relationships/hyperlink" Target="http://economics.mit.edu/faculty/bengt" TargetMode="External"/><Relationship Id="rId144" Type="http://schemas.openxmlformats.org/officeDocument/2006/relationships/hyperlink" Target="https://sites.bu.edu/fisman/" TargetMode="External"/><Relationship Id="rId90" Type="http://schemas.openxmlformats.org/officeDocument/2006/relationships/hyperlink" Target="https://www.gsb.stanford.edu/faculty-research/faculty/ilya-strebulaev" TargetMode="External"/><Relationship Id="rId165" Type="http://schemas.openxmlformats.org/officeDocument/2006/relationships/hyperlink" Target="https://www.nber.org/people/randall_kroszner?page=1&amp;perPage=50" TargetMode="External"/><Relationship Id="rId186" Type="http://schemas.openxmlformats.org/officeDocument/2006/relationships/hyperlink" Target="https://www.nber.org/people/david_robinson?page=1&amp;perPage=50" TargetMode="External"/><Relationship Id="rId211" Type="http://schemas.openxmlformats.org/officeDocument/2006/relationships/hyperlink" Target="https://www.nber.org/people/amanda_agan?page=1&amp;perPage=50" TargetMode="External"/><Relationship Id="rId27" Type="http://schemas.openxmlformats.org/officeDocument/2006/relationships/hyperlink" Target="https://www.nber.org/people/emily_breza?page=1&amp;perPage=50" TargetMode="External"/><Relationship Id="rId48" Type="http://schemas.openxmlformats.org/officeDocument/2006/relationships/hyperlink" Target="https://scholar.harvard.edu/hart" TargetMode="External"/><Relationship Id="rId69" Type="http://schemas.openxmlformats.org/officeDocument/2006/relationships/hyperlink" Target="https://www.nber.org/people/yueran_ma?page=1&amp;perPage=50" TargetMode="External"/><Relationship Id="rId113" Type="http://schemas.openxmlformats.org/officeDocument/2006/relationships/hyperlink" Target="https://gufaculty360.georgetown.edu/s/contact/00336000014Tw3EAAS/rohan-williamson" TargetMode="External"/><Relationship Id="rId134" Type="http://schemas.openxmlformats.org/officeDocument/2006/relationships/hyperlink" Target="https://www.nber.org/people/douglas_diamond?page=1&amp;perPage=50" TargetMode="External"/><Relationship Id="rId80" Type="http://schemas.openxmlformats.org/officeDocument/2006/relationships/hyperlink" Target="https://www.fuqua.duke.edu/faculty/david-robinson" TargetMode="External"/><Relationship Id="rId155" Type="http://schemas.openxmlformats.org/officeDocument/2006/relationships/hyperlink" Target="https://www.nber.org/people/xavier_giroud?page=1&amp;perPage=50" TargetMode="External"/><Relationship Id="rId176" Type="http://schemas.openxmlformats.org/officeDocument/2006/relationships/hyperlink" Target="https://www.nber.org/people/christopher_palmer?page=1&amp;perPage=50" TargetMode="External"/><Relationship Id="rId197" Type="http://schemas.openxmlformats.org/officeDocument/2006/relationships/hyperlink" Target="https://www.nber.org/people/margarita_tsoutsoura?page=1&amp;perPage=50" TargetMode="External"/><Relationship Id="rId201" Type="http://schemas.openxmlformats.org/officeDocument/2006/relationships/hyperlink" Target="https://pages.stern.nyu.edu/~jwurgler/" TargetMode="External"/><Relationship Id="rId222" Type="http://schemas.openxmlformats.org/officeDocument/2006/relationships/hyperlink" Target="https://www.nber.org/people/isaiah_andrews?page=1&amp;perPage=50" TargetMode="External"/><Relationship Id="rId17" Type="http://schemas.openxmlformats.org/officeDocument/2006/relationships/hyperlink" Target="https://www.nber.org/people/lucian_bebchuk?page=1&amp;perPage=50" TargetMode="External"/><Relationship Id="rId38" Type="http://schemas.openxmlformats.org/officeDocument/2006/relationships/hyperlink" Target="https://www.nber.org/people/erik_gilje?page=1&amp;perPage=50" TargetMode="External"/><Relationship Id="rId59" Type="http://schemas.openxmlformats.org/officeDocument/2006/relationships/hyperlink" Target="https://www.nber.org/people/edward_kane?page=1&amp;perPage=50" TargetMode="External"/><Relationship Id="rId103" Type="http://schemas.openxmlformats.org/officeDocument/2006/relationships/hyperlink" Target="https://www.vikrantvig.com/" TargetMode="External"/><Relationship Id="rId124" Type="http://schemas.openxmlformats.org/officeDocument/2006/relationships/hyperlink" Target="https://faculty.chicagobooth.edu/steven-kaplan" TargetMode="External"/><Relationship Id="rId70" Type="http://schemas.openxmlformats.org/officeDocument/2006/relationships/hyperlink" Target="https://www.nber.org/people/ulrike_malmendier?page=1&amp;perPage=50" TargetMode="External"/><Relationship Id="rId91" Type="http://schemas.openxmlformats.org/officeDocument/2006/relationships/hyperlink" Target="https://www.nber.org/people/johannes_stroebel?page=1&amp;perPage=50" TargetMode="External"/><Relationship Id="rId145" Type="http://schemas.openxmlformats.org/officeDocument/2006/relationships/hyperlink" Target="https://www.nber.org/people/fritz_foley?page=1&amp;perPage=50" TargetMode="External"/><Relationship Id="rId166" Type="http://schemas.openxmlformats.org/officeDocument/2006/relationships/hyperlink" Target="https://www.nber.org/people/mark_leary?page=1&amp;perPage=50" TargetMode="External"/><Relationship Id="rId187" Type="http://schemas.openxmlformats.org/officeDocument/2006/relationships/hyperlink" Target="https://www.nber.org/people/roberta_romano?page=1&amp;perPage=50" TargetMode="External"/><Relationship Id="rId1" Type="http://schemas.openxmlformats.org/officeDocument/2006/relationships/hyperlink" Target="https://sites.duke.edu/collardwexler/" TargetMode="External"/><Relationship Id="rId212" Type="http://schemas.openxmlformats.org/officeDocument/2006/relationships/hyperlink" Target="https://www.nber.org/people/randall_akee?page=1&amp;perPage=50" TargetMode="External"/><Relationship Id="rId28" Type="http://schemas.openxmlformats.org/officeDocument/2006/relationships/hyperlink" Target="https://www.nber.org/people/bruce_carlin?page=1&amp;perPage=50" TargetMode="External"/><Relationship Id="rId49" Type="http://schemas.openxmlformats.org/officeDocument/2006/relationships/hyperlink" Target="https://www.nber.org/people/zhiguo_he?page=1&amp;perPage=50" TargetMode="External"/><Relationship Id="rId114" Type="http://schemas.openxmlformats.org/officeDocument/2006/relationships/hyperlink" Target="https://www.nber.org/people/daniel_wolfenzon?page=1&amp;perPage=50" TargetMode="External"/><Relationship Id="rId60" Type="http://schemas.openxmlformats.org/officeDocument/2006/relationships/hyperlink" Target="https://www.nber.org/people/steven_kaplan?page=1&amp;perPage=50" TargetMode="External"/><Relationship Id="rId81" Type="http://schemas.openxmlformats.org/officeDocument/2006/relationships/hyperlink" Target="https://www.nber.org/people/philipp_schnabl?page=1&amp;perPage=50" TargetMode="External"/><Relationship Id="rId135" Type="http://schemas.openxmlformats.org/officeDocument/2006/relationships/hyperlink" Target="https://www.chicagobooth.edu/faculty/directory/d/douglas-w-diamond" TargetMode="External"/><Relationship Id="rId156" Type="http://schemas.openxmlformats.org/officeDocument/2006/relationships/hyperlink" Target="https://www.nber.org/people/paul_goldsmithpinkham?page=1&amp;perPage=50" TargetMode="External"/><Relationship Id="rId177" Type="http://schemas.openxmlformats.org/officeDocument/2006/relationships/hyperlink" Target="https://www.nber.org/people/mitchell_petersen?page=1&amp;perPage=50" TargetMode="External"/><Relationship Id="rId198" Type="http://schemas.openxmlformats.org/officeDocument/2006/relationships/hyperlink" Target="https://terpconnect.umd.edu/~gtate/" TargetMode="External"/><Relationship Id="rId202" Type="http://schemas.openxmlformats.org/officeDocument/2006/relationships/hyperlink" Target="https://www0.gsb.columbia.edu/faculty/ghubbard/" TargetMode="External"/><Relationship Id="rId223" Type="http://schemas.openxmlformats.org/officeDocument/2006/relationships/hyperlink" Target="https://www.nber.org/people/patricia_anderson?page=1&amp;perPage=50" TargetMode="External"/><Relationship Id="rId18" Type="http://schemas.openxmlformats.org/officeDocument/2006/relationships/hyperlink" Target="http://www.law.harvard.edu/faculty/bebchuk/" TargetMode="External"/><Relationship Id="rId39" Type="http://schemas.openxmlformats.org/officeDocument/2006/relationships/hyperlink" Target="https://www.nber.org/people/paul_gompers?page=1&amp;perPage=50" TargetMode="External"/><Relationship Id="rId50" Type="http://schemas.openxmlformats.org/officeDocument/2006/relationships/hyperlink" Target="https://voices.uchicago.edu/zhiguohe/" TargetMode="External"/><Relationship Id="rId104" Type="http://schemas.openxmlformats.org/officeDocument/2006/relationships/hyperlink" Target="https://www.nber.org/people/robert_vishny?page=1&amp;perPage=50" TargetMode="External"/><Relationship Id="rId125" Type="http://schemas.openxmlformats.org/officeDocument/2006/relationships/hyperlink" Target="https://songma.github.io/" TargetMode="External"/><Relationship Id="rId146" Type="http://schemas.openxmlformats.org/officeDocument/2006/relationships/hyperlink" Target="https://www.hbs.edu/faculty/Pages/profile.aspx?facId=10647" TargetMode="External"/><Relationship Id="rId167" Type="http://schemas.openxmlformats.org/officeDocument/2006/relationships/hyperlink" Target="https://vivo.brown.edu/display/rlaporta" TargetMode="External"/><Relationship Id="rId188" Type="http://schemas.openxmlformats.org/officeDocument/2006/relationships/hyperlink" Target="https://www.nber.org/people/paola_sapienza?page=1&amp;perPage=50" TargetMode="External"/><Relationship Id="rId71" Type="http://schemas.openxmlformats.org/officeDocument/2006/relationships/hyperlink" Target="https://www.nber.org/people/david_matsa?page=1&amp;perPage=50" TargetMode="External"/><Relationship Id="rId92" Type="http://schemas.openxmlformats.org/officeDocument/2006/relationships/hyperlink" Target="https://pages.stern.nyu.edu/~jstroebe/index.html" TargetMode="External"/><Relationship Id="rId213" Type="http://schemas.openxmlformats.org/officeDocument/2006/relationships/hyperlink" Target="https://www.nber.org/people/joseph_altonji?page=1&amp;perPage=50" TargetMode="External"/><Relationship Id="rId2" Type="http://schemas.openxmlformats.org/officeDocument/2006/relationships/hyperlink" Target="https://web.stanford.edu/~ost/" TargetMode="External"/><Relationship Id="rId29" Type="http://schemas.openxmlformats.org/officeDocument/2006/relationships/hyperlink" Target="https://business.rice.edu/person/bruce-carlin" TargetMode="External"/><Relationship Id="rId40" Type="http://schemas.openxmlformats.org/officeDocument/2006/relationships/hyperlink" Target="https://www.hbs.edu/faculty/Pages/profile.aspx?facId=6463&amp;view=awards" TargetMode="External"/><Relationship Id="rId115" Type="http://schemas.openxmlformats.org/officeDocument/2006/relationships/hyperlink" Target="https://www8.gsb.columbia.edu/cbs-directory/detail/dw2382" TargetMode="External"/><Relationship Id="rId136" Type="http://schemas.openxmlformats.org/officeDocument/2006/relationships/hyperlink" Target="https://www.nber.org/people/mark_egan?page=1&amp;perPage=50" TargetMode="External"/><Relationship Id="rId157" Type="http://schemas.openxmlformats.org/officeDocument/2006/relationships/hyperlink" Target="https://www.nber.org/people/itay_goldstein?page=1&amp;perPage=50" TargetMode="External"/><Relationship Id="rId178" Type="http://schemas.openxmlformats.org/officeDocument/2006/relationships/hyperlink" Target="https://mitmgmtfaculty.mit.edu/cpalmer/" TargetMode="External"/><Relationship Id="rId61" Type="http://schemas.openxmlformats.org/officeDocument/2006/relationships/hyperlink" Target="https://www.nber.org/people/anil_kashyap?page=1&amp;perPage=50" TargetMode="External"/><Relationship Id="rId82" Type="http://schemas.openxmlformats.org/officeDocument/2006/relationships/hyperlink" Target="https://www.nber.org/people/antoinette_schoar?page=1&amp;perPage=50" TargetMode="External"/><Relationship Id="rId199" Type="http://schemas.openxmlformats.org/officeDocument/2006/relationships/hyperlink" Target="https://mitmgmtfaculty.mit.edu/dthesmar/" TargetMode="External"/><Relationship Id="rId203" Type="http://schemas.openxmlformats.org/officeDocument/2006/relationships/hyperlink" Target="https://apps.ualberta.ca/directory/person/rmorck" TargetMode="External"/><Relationship Id="rId19" Type="http://schemas.openxmlformats.org/officeDocument/2006/relationships/hyperlink" Target="https://www.nber.org/people/juliane_begenau?page=1&amp;perPage=50" TargetMode="External"/><Relationship Id="rId224" Type="http://schemas.openxmlformats.org/officeDocument/2006/relationships/hyperlink" Target="https://scholar.harvard.edu/iandrews/home" TargetMode="External"/><Relationship Id="rId30" Type="http://schemas.openxmlformats.org/officeDocument/2006/relationships/hyperlink" Target="https://www.nber.org/people/emanuele_colonnelli?page=1&amp;perPage=50" TargetMode="External"/><Relationship Id="rId105" Type="http://schemas.openxmlformats.org/officeDocument/2006/relationships/hyperlink" Target="https://faculty.chicagobooth.edu/robert-vishny" TargetMode="External"/><Relationship Id="rId126" Type="http://schemas.openxmlformats.org/officeDocument/2006/relationships/hyperlink" Target="https://eml.berkeley.edu/~ulrike/index.html" TargetMode="External"/><Relationship Id="rId147" Type="http://schemas.openxmlformats.org/officeDocument/2006/relationships/hyperlink" Target="https://www.nber.org/people/xavier_gabaix?page=1&amp;perPage=50" TargetMode="External"/><Relationship Id="rId168" Type="http://schemas.openxmlformats.org/officeDocument/2006/relationships/hyperlink" Target="https://www.nber.org/people/david_scharfstein?page=1&amp;perPage=50" TargetMode="External"/><Relationship Id="rId51" Type="http://schemas.openxmlformats.org/officeDocument/2006/relationships/hyperlink" Target="https://sites.uci.edu/dhirshle/" TargetMode="External"/><Relationship Id="rId72" Type="http://schemas.openxmlformats.org/officeDocument/2006/relationships/hyperlink" Target="https://www.nber.org/people/gregor_matvos?page=1&amp;perPage=50" TargetMode="External"/><Relationship Id="rId93" Type="http://schemas.openxmlformats.org/officeDocument/2006/relationships/hyperlink" Target="https://www.nber.org/people/rene_stulz?page=1&amp;perPage=50" TargetMode="External"/><Relationship Id="rId189" Type="http://schemas.openxmlformats.org/officeDocument/2006/relationships/hyperlink" Target="https://www.nber.org/people/andrei_shleifer?page=1&amp;perPage=50" TargetMode="External"/><Relationship Id="rId3" Type="http://schemas.openxmlformats.org/officeDocument/2006/relationships/hyperlink" Target="https://scholar.harvard.edu/glaeser/home" TargetMode="External"/><Relationship Id="rId214" Type="http://schemas.openxmlformats.org/officeDocument/2006/relationships/hyperlink" Target="http://economics.mit.edu/faculty/abadie"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www.nber.org/people/eric_zwick?page=1&amp;perPage=50" TargetMode="External"/><Relationship Id="rId21" Type="http://schemas.openxmlformats.org/officeDocument/2006/relationships/hyperlink" Target="https://www.nber.org/people/efraim_benmelech?page=1&amp;perPage=50" TargetMode="External"/><Relationship Id="rId42" Type="http://schemas.openxmlformats.org/officeDocument/2006/relationships/hyperlink" Target="https://faculty.som.yale.edu/garygorton/" TargetMode="External"/><Relationship Id="rId63" Type="http://schemas.openxmlformats.org/officeDocument/2006/relationships/hyperlink" Target="https://www.nber.org/people/theresa_kuchler?page=1&amp;perPage=50" TargetMode="External"/><Relationship Id="rId84" Type="http://schemas.openxmlformats.org/officeDocument/2006/relationships/hyperlink" Target="https://www.nber.org/people/david_sraer?page=1&amp;perPage=50" TargetMode="External"/><Relationship Id="rId138" Type="http://schemas.openxmlformats.org/officeDocument/2006/relationships/hyperlink" Target="https://www.nber.org/people/isil_erel?page=1&amp;perPage=50" TargetMode="External"/><Relationship Id="rId159" Type="http://schemas.openxmlformats.org/officeDocument/2006/relationships/hyperlink" Target="https://www.nber.org/people/david_hirshleifer?page=1&amp;perPage=50" TargetMode="External"/><Relationship Id="rId170" Type="http://schemas.openxmlformats.org/officeDocument/2006/relationships/hyperlink" Target="https://www.nber.org/people/holger_mueller?page=1&amp;perPage=50" TargetMode="External"/><Relationship Id="rId191" Type="http://schemas.openxmlformats.org/officeDocument/2006/relationships/hyperlink" Target="https://mitmgmtfaculty.mit.edu/aschoar/" TargetMode="External"/><Relationship Id="rId205" Type="http://schemas.openxmlformats.org/officeDocument/2006/relationships/hyperlink" Target="https://faculty.chicagobooth.edu/luigi.zingales/" TargetMode="External"/><Relationship Id="rId226" Type="http://schemas.openxmlformats.org/officeDocument/2006/relationships/hyperlink" Target="https://www.nber.org/people/rebecca_diamond?page=1&amp;perPage=50" TargetMode="External"/><Relationship Id="rId107" Type="http://schemas.openxmlformats.org/officeDocument/2006/relationships/hyperlink" Target="https://u.osu.edu/weisbach.2/" TargetMode="External"/><Relationship Id="rId11" Type="http://schemas.openxmlformats.org/officeDocument/2006/relationships/hyperlink" Target="https://www.nber.org/people/kenneth_ahern?page=1&amp;perPage=50" TargetMode="External"/><Relationship Id="rId32" Type="http://schemas.openxmlformats.org/officeDocument/2006/relationships/hyperlink" Target="https://www.hbs.edu/faculty/Pages/profile.aspx?facId=6585" TargetMode="External"/><Relationship Id="rId53" Type="http://schemas.openxmlformats.org/officeDocument/2006/relationships/hyperlink" Target="https://www.nber.org/people/victoria_ivashina?page=1&amp;perPage=50" TargetMode="External"/><Relationship Id="rId74" Type="http://schemas.openxmlformats.org/officeDocument/2006/relationships/hyperlink" Target="https://www.nber.org/people/andrew_metrick?page=1&amp;perPage=50" TargetMode="External"/><Relationship Id="rId128" Type="http://schemas.openxmlformats.org/officeDocument/2006/relationships/hyperlink" Target="https://www.ivo-welch.info/home/" TargetMode="External"/><Relationship Id="rId149" Type="http://schemas.openxmlformats.org/officeDocument/2006/relationships/hyperlink" Target="https://fnce.wharton.upenn.edu/profile/gilje/" TargetMode="External"/><Relationship Id="rId5" Type="http://schemas.openxmlformats.org/officeDocument/2006/relationships/hyperlink" Target="https://athey.people.stanford.edu/" TargetMode="External"/><Relationship Id="rId95" Type="http://schemas.openxmlformats.org/officeDocument/2006/relationships/hyperlink" Target="https://www.nber.org/people/adi_sunderam?page=1&amp;perPage=50" TargetMode="External"/><Relationship Id="rId160" Type="http://schemas.openxmlformats.org/officeDocument/2006/relationships/hyperlink" Target="https://www.nber.org/people/yael_hochberg?page=1&amp;perPage=50" TargetMode="External"/><Relationship Id="rId181" Type="http://schemas.openxmlformats.org/officeDocument/2006/relationships/hyperlink" Target="https://www.nber.org/people/adriano_rampini?page=1&amp;perPage=50" TargetMode="External"/><Relationship Id="rId216" Type="http://schemas.openxmlformats.org/officeDocument/2006/relationships/hyperlink" Target="http://economics.mit.edu/faculty/acemoglu/index.htm" TargetMode="External"/><Relationship Id="rId22" Type="http://schemas.openxmlformats.org/officeDocument/2006/relationships/hyperlink" Target="https://effibenmelech.com/" TargetMode="External"/><Relationship Id="rId43" Type="http://schemas.openxmlformats.org/officeDocument/2006/relationships/hyperlink" Target="https://www.nber.org/people/john_graham?page=1&amp;perPage=50" TargetMode="External"/><Relationship Id="rId64" Type="http://schemas.openxmlformats.org/officeDocument/2006/relationships/hyperlink" Target="https://www.nber.org/people/rafael_laporta?page=1&amp;perPage=50" TargetMode="External"/><Relationship Id="rId118" Type="http://schemas.openxmlformats.org/officeDocument/2006/relationships/hyperlink" Target="https://mitsloan.mit.edu/faculty/directory/paul-asquith" TargetMode="External"/><Relationship Id="rId139" Type="http://schemas.openxmlformats.org/officeDocument/2006/relationships/hyperlink" Target="https://u.osu.edu/erel-koksal.1/" TargetMode="External"/><Relationship Id="rId85" Type="http://schemas.openxmlformats.org/officeDocument/2006/relationships/hyperlink" Target="https://www.nber.org/people/laura_starks?page=1&amp;perPage=50" TargetMode="External"/><Relationship Id="rId150" Type="http://schemas.openxmlformats.org/officeDocument/2006/relationships/hyperlink" Target="https://www.nber.org/people/manuel_adelino?page=1&amp;perPage=50" TargetMode="External"/><Relationship Id="rId171" Type="http://schemas.openxmlformats.org/officeDocument/2006/relationships/hyperlink" Target="https://pages.stern.nyu.edu/~hmueller/" TargetMode="External"/><Relationship Id="rId192" Type="http://schemas.openxmlformats.org/officeDocument/2006/relationships/hyperlink" Target="https://www.nber.org/people/kelly_shue?page=1&amp;perPage=50" TargetMode="External"/><Relationship Id="rId206" Type="http://schemas.openxmlformats.org/officeDocument/2006/relationships/hyperlink" Target="https://www.nber.org/people/alberto_abadie?page=1&amp;perPage=50" TargetMode="External"/><Relationship Id="rId227" Type="http://schemas.openxmlformats.org/officeDocument/2006/relationships/table" Target="../tables/table4.xml"/><Relationship Id="rId12" Type="http://schemas.openxmlformats.org/officeDocument/2006/relationships/hyperlink" Target="http://faculty.marshall.usc.edu/Kenneth-Ahern/" TargetMode="External"/><Relationship Id="rId33" Type="http://schemas.openxmlformats.org/officeDocument/2006/relationships/hyperlink" Target="https://www.nber.org/people/andrea_eisfeldt?page=1&amp;perPage=50" TargetMode="External"/><Relationship Id="rId108" Type="http://schemas.openxmlformats.org/officeDocument/2006/relationships/hyperlink" Target="https://www.nber.org/people/ivo_welch?page=1&amp;perPage=50" TargetMode="External"/><Relationship Id="rId129" Type="http://schemas.openxmlformats.org/officeDocument/2006/relationships/hyperlink" Target="https://u.osu.edu/ben-david.1/" TargetMode="External"/><Relationship Id="rId54" Type="http://schemas.openxmlformats.org/officeDocument/2006/relationships/hyperlink" Target="https://www.hbs.edu/faculty/Pages/profile.aspx?facId=6484" TargetMode="External"/><Relationship Id="rId75" Type="http://schemas.openxmlformats.org/officeDocument/2006/relationships/hyperlink" Target="https://www.nber.org/people/atif_mian?page=1&amp;perPage=50" TargetMode="External"/><Relationship Id="rId96" Type="http://schemas.openxmlformats.org/officeDocument/2006/relationships/hyperlink" Target="https://www.hbs.edu/faculty/Pages/profile.aspx?facId=333538" TargetMode="External"/><Relationship Id="rId140" Type="http://schemas.openxmlformats.org/officeDocument/2006/relationships/hyperlink" Target="https://www.nber.org/people/mara_faccio?page=1&amp;perPage=50" TargetMode="External"/><Relationship Id="rId161" Type="http://schemas.openxmlformats.org/officeDocument/2006/relationships/hyperlink" Target="https://www.nber.org/people/bengt_holmstrom?page=1&amp;perPage=50" TargetMode="External"/><Relationship Id="rId182" Type="http://schemas.openxmlformats.org/officeDocument/2006/relationships/hyperlink" Target="https://www.nber.org/people/manju_puri?page=1&amp;perPage=50" TargetMode="External"/><Relationship Id="rId217" Type="http://schemas.openxmlformats.org/officeDocument/2006/relationships/hyperlink" Target="https://sites.google.com/site/amandayagan/" TargetMode="External"/><Relationship Id="rId6" Type="http://schemas.openxmlformats.org/officeDocument/2006/relationships/hyperlink" Target="https://sites.google.com/site/allcott/home" TargetMode="External"/><Relationship Id="rId23" Type="http://schemas.openxmlformats.org/officeDocument/2006/relationships/hyperlink" Target="https://www.nber.org/people/shai_bernstein?page=1&amp;perPage=50" TargetMode="External"/><Relationship Id="rId119" Type="http://schemas.openxmlformats.org/officeDocument/2006/relationships/hyperlink" Target="https://www.hbs.edu/faculty/Pages/profile.aspx?facId=10639" TargetMode="External"/><Relationship Id="rId44" Type="http://schemas.openxmlformats.org/officeDocument/2006/relationships/hyperlink" Target="https://faculty.fuqua.duke.edu/~jgraham/" TargetMode="External"/><Relationship Id="rId65" Type="http://schemas.openxmlformats.org/officeDocument/2006/relationships/hyperlink" Target="https://www.nber.org/people/josh_lerner?page=1&amp;perPage=50" TargetMode="External"/><Relationship Id="rId86" Type="http://schemas.openxmlformats.org/officeDocument/2006/relationships/hyperlink" Target="https://www.mccombs.utexas.edu/faculty-and-research/faculty-directory/laura-starks/" TargetMode="External"/><Relationship Id="rId130" Type="http://schemas.openxmlformats.org/officeDocument/2006/relationships/hyperlink" Target="https://www.nber.org/people/murillo_campello?page=1&amp;perPage=50" TargetMode="External"/><Relationship Id="rId151" Type="http://schemas.openxmlformats.org/officeDocument/2006/relationships/hyperlink" Target="https://www.nber.org/people/itzhak_bendavid?page=1&amp;perPage=50" TargetMode="External"/><Relationship Id="rId172" Type="http://schemas.openxmlformats.org/officeDocument/2006/relationships/hyperlink" Target="https://www.nber.org/people/sendhil_mullainathan?page=1&amp;perPage=50" TargetMode="External"/><Relationship Id="rId193" Type="http://schemas.openxmlformats.org/officeDocument/2006/relationships/hyperlink" Target="https://www.gsb.stanford.edu/faculty-research/faculty/amit-seru" TargetMode="External"/><Relationship Id="rId207" Type="http://schemas.openxmlformats.org/officeDocument/2006/relationships/hyperlink" Target="https://www.nber.org/people/john_abowd?page=1&amp;perPage=50" TargetMode="External"/><Relationship Id="rId13" Type="http://schemas.openxmlformats.org/officeDocument/2006/relationships/hyperlink" Target="https://www.nber.org/people/heitor_almeida?page=1&amp;perPage=50" TargetMode="External"/><Relationship Id="rId109" Type="http://schemas.openxmlformats.org/officeDocument/2006/relationships/hyperlink" Target="https://www.nber.org/people/toni_whited?page=1&amp;perPage=50" TargetMode="External"/><Relationship Id="rId34" Type="http://schemas.openxmlformats.org/officeDocument/2006/relationships/hyperlink" Target="https://www.nber.org/people/kenneth_froot?page=1&amp;perPage=50" TargetMode="External"/><Relationship Id="rId55" Type="http://schemas.openxmlformats.org/officeDocument/2006/relationships/hyperlink" Target="https://www.nber.org/people/michael_jensen?page=1&amp;perPage=50" TargetMode="External"/><Relationship Id="rId76" Type="http://schemas.openxmlformats.org/officeDocument/2006/relationships/hyperlink" Target="https://www.nber.org/people/adair_morse?page=1&amp;perPage=50" TargetMode="External"/><Relationship Id="rId97" Type="http://schemas.openxmlformats.org/officeDocument/2006/relationships/hyperlink" Target="https://www.nber.org/people/geoffrey_tate?page=1&amp;perPage=50" TargetMode="External"/><Relationship Id="rId120" Type="http://schemas.openxmlformats.org/officeDocument/2006/relationships/hyperlink" Target="https://www0.gsb.columbia.edu/faculty/pbolton/" TargetMode="External"/><Relationship Id="rId141" Type="http://schemas.openxmlformats.org/officeDocument/2006/relationships/hyperlink" Target="https://www.krannert.purdue.edu/faculty/mfaccio/home.asp" TargetMode="External"/><Relationship Id="rId7" Type="http://schemas.openxmlformats.org/officeDocument/2006/relationships/hyperlink" Target="https://www.jp-dube.com/" TargetMode="External"/><Relationship Id="rId162" Type="http://schemas.openxmlformats.org/officeDocument/2006/relationships/hyperlink" Target="https://www.nber.org/people/takeo_hoshi?page=1&amp;perPage=50" TargetMode="External"/><Relationship Id="rId183" Type="http://schemas.openxmlformats.org/officeDocument/2006/relationships/hyperlink" Target="https://www.nber.org/people/joshua_rauh?page=1&amp;perPage=50" TargetMode="External"/><Relationship Id="rId218" Type="http://schemas.openxmlformats.org/officeDocument/2006/relationships/hyperlink" Target="https://luskin.ucla.edu/person/randall-akee" TargetMode="External"/><Relationship Id="rId24" Type="http://schemas.openxmlformats.org/officeDocument/2006/relationships/hyperlink" Target="https://www.nber.org/people/patrick_bolton?page=1&amp;perPage=50" TargetMode="External"/><Relationship Id="rId45" Type="http://schemas.openxmlformats.org/officeDocument/2006/relationships/hyperlink" Target="https://www.nber.org/people/robin_greenwood?page=1&amp;perPage=50" TargetMode="External"/><Relationship Id="rId66" Type="http://schemas.openxmlformats.org/officeDocument/2006/relationships/hyperlink" Target="https://www.nber.org/people/christian_leuz?page=1&amp;perPage=50" TargetMode="External"/><Relationship Id="rId87" Type="http://schemas.openxmlformats.org/officeDocument/2006/relationships/hyperlink" Target="https://www.nber.org/people/jeremy_stein?page=1&amp;perPage=50" TargetMode="External"/><Relationship Id="rId110" Type="http://schemas.openxmlformats.org/officeDocument/2006/relationships/hyperlink" Target="https://www.toniwhited.com/" TargetMode="External"/><Relationship Id="rId131" Type="http://schemas.openxmlformats.org/officeDocument/2006/relationships/hyperlink" Target="https://www.nber.org/people/marco_dimaggio?page=1&amp;perPage=50" TargetMode="External"/><Relationship Id="rId152" Type="http://schemas.openxmlformats.org/officeDocument/2006/relationships/hyperlink" Target="https://www.nber.org/people/peter_demarzo?page=1&amp;perPage=50" TargetMode="External"/><Relationship Id="rId173" Type="http://schemas.openxmlformats.org/officeDocument/2006/relationships/hyperlink" Target="https://www.nber.org/people/stewart_myers?page=1&amp;perPage=50" TargetMode="External"/><Relationship Id="rId194" Type="http://schemas.openxmlformats.org/officeDocument/2006/relationships/hyperlink" Target="https://som.yale.edu/faculty/alp-simsek" TargetMode="External"/><Relationship Id="rId208" Type="http://schemas.openxmlformats.org/officeDocument/2006/relationships/hyperlink" Target="https://www.nber.org/people/katharine_abraham?page=1&amp;perPage=50" TargetMode="External"/><Relationship Id="rId14" Type="http://schemas.openxmlformats.org/officeDocument/2006/relationships/hyperlink" Target="https://giesbusiness.illinois.edu/profile/heitor-almeida" TargetMode="External"/><Relationship Id="rId35" Type="http://schemas.openxmlformats.org/officeDocument/2006/relationships/hyperlink" Target="https://scholar.harvard.edu/kenfroot" TargetMode="External"/><Relationship Id="rId56" Type="http://schemas.openxmlformats.org/officeDocument/2006/relationships/hyperlink" Target="https://www.nber.org/people/wei_jiang?page=1&amp;perPage=50" TargetMode="External"/><Relationship Id="rId77" Type="http://schemas.openxmlformats.org/officeDocument/2006/relationships/hyperlink" Target="https://www.nber.org/people/thomas_philippon?page=1&amp;perPage=50" TargetMode="External"/><Relationship Id="rId100" Type="http://schemas.openxmlformats.org/officeDocument/2006/relationships/hyperlink" Target="https://www.nber.org/people/sheridan_titman?page=1&amp;perPage=50" TargetMode="External"/><Relationship Id="rId8" Type="http://schemas.openxmlformats.org/officeDocument/2006/relationships/hyperlink" Target="https://www.nber.org/people/viral_acharya?page=1&amp;perPage=50" TargetMode="External"/><Relationship Id="rId98" Type="http://schemas.openxmlformats.org/officeDocument/2006/relationships/hyperlink" Target="https://www.nber.org/people/david_thesmar?page=1&amp;perPage=50" TargetMode="External"/><Relationship Id="rId121" Type="http://schemas.openxmlformats.org/officeDocument/2006/relationships/hyperlink" Target="https://www.hbs.edu/faculty/Pages/profile.aspx?facId=423089" TargetMode="External"/><Relationship Id="rId142" Type="http://schemas.openxmlformats.org/officeDocument/2006/relationships/hyperlink" Target="https://www.nber.org/people/raymond_fisman?page=1&amp;perPage=50" TargetMode="External"/><Relationship Id="rId163" Type="http://schemas.openxmlformats.org/officeDocument/2006/relationships/hyperlink" Target="https://www.nber.org/people/asim_khwaja?page=1&amp;perPage=50" TargetMode="External"/><Relationship Id="rId184" Type="http://schemas.openxmlformats.org/officeDocument/2006/relationships/hyperlink" Target="https://www.nber.org/people/michael_roberts?page=1&amp;perPage=50" TargetMode="External"/><Relationship Id="rId219" Type="http://schemas.openxmlformats.org/officeDocument/2006/relationships/hyperlink" Target="https://sites.google.com/yale.edu/joseph-altonji/home" TargetMode="External"/><Relationship Id="rId3" Type="http://schemas.openxmlformats.org/officeDocument/2006/relationships/hyperlink" Target="https://scholar.harvard.edu/glaeser/home" TargetMode="External"/><Relationship Id="rId214" Type="http://schemas.openxmlformats.org/officeDocument/2006/relationships/hyperlink" Target="https://economics.cornell.edu/john-abowd" TargetMode="External"/><Relationship Id="rId25" Type="http://schemas.openxmlformats.org/officeDocument/2006/relationships/hyperlink" Target="https://www.nber.org/people/alon_brav?page=1&amp;perPage=50" TargetMode="External"/><Relationship Id="rId46" Type="http://schemas.openxmlformats.org/officeDocument/2006/relationships/hyperlink" Target="https://www.nber.org/people/oliver_hart?page=1&amp;perPage=50" TargetMode="External"/><Relationship Id="rId67" Type="http://schemas.openxmlformats.org/officeDocument/2006/relationships/hyperlink" Target="https://www.nber.org/people/song_ma?page=1&amp;perPage=50" TargetMode="External"/><Relationship Id="rId116" Type="http://schemas.openxmlformats.org/officeDocument/2006/relationships/hyperlink" Target="https://www.nber.org/people/luigi_zingales?page=1&amp;perPage=50" TargetMode="External"/><Relationship Id="rId137" Type="http://schemas.openxmlformats.org/officeDocument/2006/relationships/hyperlink" Target="https://sites.google.com/site/andrealeisfeldt/" TargetMode="External"/><Relationship Id="rId158" Type="http://schemas.openxmlformats.org/officeDocument/2006/relationships/hyperlink" Target="https://www.nber.org/people/samuel_hanson?page=1&amp;perPage=50" TargetMode="External"/><Relationship Id="rId20" Type="http://schemas.openxmlformats.org/officeDocument/2006/relationships/hyperlink" Target="https://begenau.people.stanford.edu/" TargetMode="External"/><Relationship Id="rId41" Type="http://schemas.openxmlformats.org/officeDocument/2006/relationships/hyperlink" Target="https://www.nber.org/people/gary_gorton?page=1&amp;perPage=50" TargetMode="External"/><Relationship Id="rId62" Type="http://schemas.openxmlformats.org/officeDocument/2006/relationships/hyperlink" Target="https://faculty.chicagobooth.edu/randall.kroszner/" TargetMode="External"/><Relationship Id="rId83" Type="http://schemas.openxmlformats.org/officeDocument/2006/relationships/hyperlink" Target="https://www.nber.org/people/alp_simsek?page=1&amp;perPage=50" TargetMode="External"/><Relationship Id="rId88" Type="http://schemas.openxmlformats.org/officeDocument/2006/relationships/hyperlink" Target="https://www.nber.org/people/philip_strahan?page=1&amp;perPage=50" TargetMode="External"/><Relationship Id="rId111" Type="http://schemas.openxmlformats.org/officeDocument/2006/relationships/hyperlink" Target="https://www.nber.org/people/rohan_williamson?page=1&amp;perPage=50" TargetMode="External"/><Relationship Id="rId132" Type="http://schemas.openxmlformats.org/officeDocument/2006/relationships/hyperlink" Target="https://www.hbs.edu/faculty/Pages/profile.aspx?facId=697248" TargetMode="External"/><Relationship Id="rId153" Type="http://schemas.openxmlformats.org/officeDocument/2006/relationships/hyperlink" Target="https://www.nber.org/people/mihir_desai?page=1&amp;perPage=50" TargetMode="External"/><Relationship Id="rId174" Type="http://schemas.openxmlformats.org/officeDocument/2006/relationships/hyperlink" Target="https://www.nber.org/people/pascal_noel?page=1&amp;perPage=50" TargetMode="External"/><Relationship Id="rId179" Type="http://schemas.openxmlformats.org/officeDocument/2006/relationships/hyperlink" Target="https://www.nber.org/people/jacopo_ponticelli?page=1&amp;perPage=50" TargetMode="External"/><Relationship Id="rId195" Type="http://schemas.openxmlformats.org/officeDocument/2006/relationships/hyperlink" Target="https://www.nber.org/people/ilya_strebulaev?page=1&amp;perPage=50" TargetMode="External"/><Relationship Id="rId209" Type="http://schemas.openxmlformats.org/officeDocument/2006/relationships/hyperlink" Target="https://www.nber.org/people/daron_acemoglu?page=1&amp;perPage=50" TargetMode="External"/><Relationship Id="rId190" Type="http://schemas.openxmlformats.org/officeDocument/2006/relationships/hyperlink" Target="https://finance.wharton.upenn.edu/~mrrobert/" TargetMode="External"/><Relationship Id="rId204" Type="http://schemas.openxmlformats.org/officeDocument/2006/relationships/hyperlink" Target="https://fisher.osu.edu/people/stulz.1" TargetMode="External"/><Relationship Id="rId220" Type="http://schemas.openxmlformats.org/officeDocument/2006/relationships/hyperlink" Target="https://sites.dartmouth.edu/pmanderson/" TargetMode="External"/><Relationship Id="rId225" Type="http://schemas.openxmlformats.org/officeDocument/2006/relationships/hyperlink" Target="https://rodneyandrews.wordpress.com/" TargetMode="External"/><Relationship Id="rId15" Type="http://schemas.openxmlformats.org/officeDocument/2006/relationships/hyperlink" Target="https://www.nber.org/people/paul_asquith?page=1&amp;perPage=50" TargetMode="External"/><Relationship Id="rId36" Type="http://schemas.openxmlformats.org/officeDocument/2006/relationships/hyperlink" Target="https://www.nber.org/people/carola_frydman?page=1&amp;perPage=50" TargetMode="External"/><Relationship Id="rId57" Type="http://schemas.openxmlformats.org/officeDocument/2006/relationships/hyperlink" Target="https://www.nber.org/people/simon_johnson?page=1&amp;perPage=50" TargetMode="External"/><Relationship Id="rId106" Type="http://schemas.openxmlformats.org/officeDocument/2006/relationships/hyperlink" Target="https://www.nber.org/people/michael_weisbach?page=1&amp;perPage=50" TargetMode="External"/><Relationship Id="rId127" Type="http://schemas.openxmlformats.org/officeDocument/2006/relationships/hyperlink" Target="https://people.duke.edu/~viswanat/" TargetMode="External"/><Relationship Id="rId10" Type="http://schemas.openxmlformats.org/officeDocument/2006/relationships/hyperlink" Target="https://sites.google.com/view/manueladelino/" TargetMode="External"/><Relationship Id="rId31" Type="http://schemas.openxmlformats.org/officeDocument/2006/relationships/hyperlink" Target="https://www.nber.org/people/anthony_defusco?page=1&amp;perPage=50" TargetMode="External"/><Relationship Id="rId52" Type="http://schemas.openxmlformats.org/officeDocument/2006/relationships/hyperlink" Target="https://www.nber.org/people/glenn_hubbard?page=1&amp;perPage=50" TargetMode="External"/><Relationship Id="rId73" Type="http://schemas.openxmlformats.org/officeDocument/2006/relationships/hyperlink" Target="https://faculty.som.yale.edu/andrewmetrick/" TargetMode="External"/><Relationship Id="rId78" Type="http://schemas.openxmlformats.org/officeDocument/2006/relationships/hyperlink" Target="https://www.nber.org/people/gordon_phillips?page=1&amp;perPage=50" TargetMode="External"/><Relationship Id="rId94" Type="http://schemas.openxmlformats.org/officeDocument/2006/relationships/hyperlink" Target="https://amirsufi.net/index.html" TargetMode="External"/><Relationship Id="rId99" Type="http://schemas.openxmlformats.org/officeDocument/2006/relationships/hyperlink" Target="https://www.mccombs.utexas.edu/faculty-and-research/faculty-directory/sheridan-titman/" TargetMode="External"/><Relationship Id="rId101" Type="http://schemas.openxmlformats.org/officeDocument/2006/relationships/hyperlink" Target="https://www.nber.org/people/vikrant_vig?page=1&amp;perPage=50" TargetMode="External"/><Relationship Id="rId122" Type="http://schemas.openxmlformats.org/officeDocument/2006/relationships/hyperlink" Target="http://economics.mit.edu/faculty/bengt" TargetMode="External"/><Relationship Id="rId143" Type="http://schemas.openxmlformats.org/officeDocument/2006/relationships/hyperlink" Target="https://sites.bu.edu/fisman/" TargetMode="External"/><Relationship Id="rId148" Type="http://schemas.openxmlformats.org/officeDocument/2006/relationships/hyperlink" Target="https://scholar.harvard.edu/xgabaix" TargetMode="External"/><Relationship Id="rId164" Type="http://schemas.openxmlformats.org/officeDocument/2006/relationships/hyperlink" Target="https://www.nber.org/people/randall_kroszner?page=1&amp;perPage=50" TargetMode="External"/><Relationship Id="rId169" Type="http://schemas.openxmlformats.org/officeDocument/2006/relationships/hyperlink" Target="https://www.nber.org/people/randall_morck?page=1&amp;perPage=50" TargetMode="External"/><Relationship Id="rId185" Type="http://schemas.openxmlformats.org/officeDocument/2006/relationships/hyperlink" Target="https://www.nber.org/people/david_robinson?page=1&amp;perPage=50" TargetMode="External"/><Relationship Id="rId4" Type="http://schemas.openxmlformats.org/officeDocument/2006/relationships/hyperlink" Target="https://www.heinz.cmu.edu/faculty-research/profiles/gaynor-martins" TargetMode="External"/><Relationship Id="rId9" Type="http://schemas.openxmlformats.org/officeDocument/2006/relationships/hyperlink" Target="https://pages.stern.nyu.edu/~sternfin/vacharya/public_html/~vacharya.htm" TargetMode="External"/><Relationship Id="rId180" Type="http://schemas.openxmlformats.org/officeDocument/2006/relationships/hyperlink" Target="https://www.nber.org/people/raghuram_rajan?page=1&amp;perPage=50" TargetMode="External"/><Relationship Id="rId210" Type="http://schemas.openxmlformats.org/officeDocument/2006/relationships/hyperlink" Target="https://www.nber.org/people/amanda_agan?page=1&amp;perPage=50" TargetMode="External"/><Relationship Id="rId215" Type="http://schemas.openxmlformats.org/officeDocument/2006/relationships/hyperlink" Target="https://www.econ.umd.edu/facultyprofile/abraham/katharine" TargetMode="External"/><Relationship Id="rId26" Type="http://schemas.openxmlformats.org/officeDocument/2006/relationships/hyperlink" Target="https://www.nber.org/people/emily_breza?page=1&amp;perPage=50" TargetMode="External"/><Relationship Id="rId47" Type="http://schemas.openxmlformats.org/officeDocument/2006/relationships/hyperlink" Target="https://scholar.harvard.edu/hart" TargetMode="External"/><Relationship Id="rId68" Type="http://schemas.openxmlformats.org/officeDocument/2006/relationships/hyperlink" Target="https://www.nber.org/people/yueran_ma?page=1&amp;perPage=50" TargetMode="External"/><Relationship Id="rId89" Type="http://schemas.openxmlformats.org/officeDocument/2006/relationships/hyperlink" Target="https://www.gsb.stanford.edu/faculty-research/faculty/ilya-strebulaev" TargetMode="External"/><Relationship Id="rId112" Type="http://schemas.openxmlformats.org/officeDocument/2006/relationships/hyperlink" Target="https://gufaculty360.georgetown.edu/s/contact/00336000014Tw3EAAS/rohan-williamson" TargetMode="External"/><Relationship Id="rId133" Type="http://schemas.openxmlformats.org/officeDocument/2006/relationships/hyperlink" Target="https://www.nber.org/people/douglas_diamond?page=1&amp;perPage=50" TargetMode="External"/><Relationship Id="rId154" Type="http://schemas.openxmlformats.org/officeDocument/2006/relationships/hyperlink" Target="https://www.nber.org/people/xavier_giroud?page=1&amp;perPage=50" TargetMode="External"/><Relationship Id="rId175" Type="http://schemas.openxmlformats.org/officeDocument/2006/relationships/hyperlink" Target="https://www.nber.org/people/christopher_palmer?page=1&amp;perPage=50" TargetMode="External"/><Relationship Id="rId196" Type="http://schemas.openxmlformats.org/officeDocument/2006/relationships/hyperlink" Target="https://www.nber.org/people/margarita_tsoutsoura?page=1&amp;perPage=50" TargetMode="External"/><Relationship Id="rId200" Type="http://schemas.openxmlformats.org/officeDocument/2006/relationships/hyperlink" Target="https://pages.stern.nyu.edu/~jwurgler/" TargetMode="External"/><Relationship Id="rId16" Type="http://schemas.openxmlformats.org/officeDocument/2006/relationships/hyperlink" Target="https://www.nber.org/people/malcolm_baker?page=1&amp;perPage=50" TargetMode="External"/><Relationship Id="rId221" Type="http://schemas.openxmlformats.org/officeDocument/2006/relationships/hyperlink" Target="https://www.nber.org/people/isaiah_andrews?page=1&amp;perPage=50" TargetMode="External"/><Relationship Id="rId37" Type="http://schemas.openxmlformats.org/officeDocument/2006/relationships/hyperlink" Target="https://www.nber.org/people/erik_gilje?page=1&amp;perPage=50" TargetMode="External"/><Relationship Id="rId58" Type="http://schemas.openxmlformats.org/officeDocument/2006/relationships/hyperlink" Target="https://www.nber.org/people/edward_kane?page=1&amp;perPage=50" TargetMode="External"/><Relationship Id="rId79" Type="http://schemas.openxmlformats.org/officeDocument/2006/relationships/hyperlink" Target="https://www.fuqua.duke.edu/faculty/david-robinson" TargetMode="External"/><Relationship Id="rId102" Type="http://schemas.openxmlformats.org/officeDocument/2006/relationships/hyperlink" Target="https://www.vikrantvig.com/" TargetMode="External"/><Relationship Id="rId123" Type="http://schemas.openxmlformats.org/officeDocument/2006/relationships/hyperlink" Target="https://faculty.chicagobooth.edu/steven-kaplan" TargetMode="External"/><Relationship Id="rId144" Type="http://schemas.openxmlformats.org/officeDocument/2006/relationships/hyperlink" Target="https://www.nber.org/people/fritz_foley?page=1&amp;perPage=50" TargetMode="External"/><Relationship Id="rId90" Type="http://schemas.openxmlformats.org/officeDocument/2006/relationships/hyperlink" Target="https://www.nber.org/people/johannes_stroebel?page=1&amp;perPage=50" TargetMode="External"/><Relationship Id="rId165" Type="http://schemas.openxmlformats.org/officeDocument/2006/relationships/hyperlink" Target="https://www.nber.org/people/mark_leary?page=1&amp;perPage=50" TargetMode="External"/><Relationship Id="rId186" Type="http://schemas.openxmlformats.org/officeDocument/2006/relationships/hyperlink" Target="https://www.nber.org/people/roberta_romano?page=1&amp;perPage=50" TargetMode="External"/><Relationship Id="rId211" Type="http://schemas.openxmlformats.org/officeDocument/2006/relationships/hyperlink" Target="https://www.nber.org/people/randall_akee?page=1&amp;perPage=50" TargetMode="External"/><Relationship Id="rId27" Type="http://schemas.openxmlformats.org/officeDocument/2006/relationships/hyperlink" Target="https://www.nber.org/people/bruce_carlin?page=1&amp;perPage=50" TargetMode="External"/><Relationship Id="rId48" Type="http://schemas.openxmlformats.org/officeDocument/2006/relationships/hyperlink" Target="https://www.nber.org/people/zhiguo_he?page=1&amp;perPage=50" TargetMode="External"/><Relationship Id="rId69" Type="http://schemas.openxmlformats.org/officeDocument/2006/relationships/hyperlink" Target="https://www.nber.org/people/ulrike_malmendier?page=1&amp;perPage=50" TargetMode="External"/><Relationship Id="rId113" Type="http://schemas.openxmlformats.org/officeDocument/2006/relationships/hyperlink" Target="https://www.nber.org/people/daniel_wolfenzon?page=1&amp;perPage=50" TargetMode="External"/><Relationship Id="rId134" Type="http://schemas.openxmlformats.org/officeDocument/2006/relationships/hyperlink" Target="https://www.chicagobooth.edu/faculty/directory/d/douglas-w-diamond" TargetMode="External"/><Relationship Id="rId80" Type="http://schemas.openxmlformats.org/officeDocument/2006/relationships/hyperlink" Target="https://www.nber.org/people/philipp_schnabl?page=1&amp;perPage=50" TargetMode="External"/><Relationship Id="rId155" Type="http://schemas.openxmlformats.org/officeDocument/2006/relationships/hyperlink" Target="https://www.nber.org/people/paul_goldsmithpinkham?page=1&amp;perPage=50" TargetMode="External"/><Relationship Id="rId176" Type="http://schemas.openxmlformats.org/officeDocument/2006/relationships/hyperlink" Target="https://www.nber.org/people/mitchell_petersen?page=1&amp;perPage=50" TargetMode="External"/><Relationship Id="rId197" Type="http://schemas.openxmlformats.org/officeDocument/2006/relationships/hyperlink" Target="https://terpconnect.umd.edu/~gtate/" TargetMode="External"/><Relationship Id="rId201" Type="http://schemas.openxmlformats.org/officeDocument/2006/relationships/hyperlink" Target="https://www0.gsb.columbia.edu/faculty/ghubbard/" TargetMode="External"/><Relationship Id="rId222" Type="http://schemas.openxmlformats.org/officeDocument/2006/relationships/hyperlink" Target="https://www.nber.org/people/patricia_anderson?page=1&amp;perPage=50" TargetMode="External"/><Relationship Id="rId17" Type="http://schemas.openxmlformats.org/officeDocument/2006/relationships/hyperlink" Target="https://www.nber.org/people/lucian_bebchuk?page=1&amp;perPage=50" TargetMode="External"/><Relationship Id="rId38" Type="http://schemas.openxmlformats.org/officeDocument/2006/relationships/hyperlink" Target="https://www.nber.org/people/paul_gompers?page=1&amp;perPage=50" TargetMode="External"/><Relationship Id="rId59" Type="http://schemas.openxmlformats.org/officeDocument/2006/relationships/hyperlink" Target="https://www.nber.org/people/steven_kaplan?page=1&amp;perPage=50" TargetMode="External"/><Relationship Id="rId103" Type="http://schemas.openxmlformats.org/officeDocument/2006/relationships/hyperlink" Target="https://www.nber.org/people/robert_vishny?page=1&amp;perPage=50" TargetMode="External"/><Relationship Id="rId124" Type="http://schemas.openxmlformats.org/officeDocument/2006/relationships/hyperlink" Target="https://songma.github.io/" TargetMode="External"/><Relationship Id="rId70" Type="http://schemas.openxmlformats.org/officeDocument/2006/relationships/hyperlink" Target="https://www.nber.org/people/david_matsa?page=1&amp;perPage=50" TargetMode="External"/><Relationship Id="rId91" Type="http://schemas.openxmlformats.org/officeDocument/2006/relationships/hyperlink" Target="https://pages.stern.nyu.edu/~jstroebe/index.html" TargetMode="External"/><Relationship Id="rId145" Type="http://schemas.openxmlformats.org/officeDocument/2006/relationships/hyperlink" Target="https://www.hbs.edu/faculty/Pages/profile.aspx?facId=10647" TargetMode="External"/><Relationship Id="rId166" Type="http://schemas.openxmlformats.org/officeDocument/2006/relationships/hyperlink" Target="https://vivo.brown.edu/display/rlaporta" TargetMode="External"/><Relationship Id="rId187" Type="http://schemas.openxmlformats.org/officeDocument/2006/relationships/hyperlink" Target="https://www.nber.org/people/paola_sapienza?page=1&amp;perPage=50" TargetMode="External"/><Relationship Id="rId1" Type="http://schemas.openxmlformats.org/officeDocument/2006/relationships/hyperlink" Target="https://sites.duke.edu/collardwexler/" TargetMode="External"/><Relationship Id="rId212" Type="http://schemas.openxmlformats.org/officeDocument/2006/relationships/hyperlink" Target="https://www.nber.org/people/joseph_altonji?page=1&amp;perPage=50" TargetMode="External"/><Relationship Id="rId28" Type="http://schemas.openxmlformats.org/officeDocument/2006/relationships/hyperlink" Target="https://business.rice.edu/person/bruce-carlin" TargetMode="External"/><Relationship Id="rId49" Type="http://schemas.openxmlformats.org/officeDocument/2006/relationships/hyperlink" Target="https://voices.uchicago.edu/zhiguohe/" TargetMode="External"/><Relationship Id="rId114" Type="http://schemas.openxmlformats.org/officeDocument/2006/relationships/hyperlink" Target="https://www8.gsb.columbia.edu/cbs-directory/detail/dw2382" TargetMode="External"/><Relationship Id="rId60" Type="http://schemas.openxmlformats.org/officeDocument/2006/relationships/hyperlink" Target="https://www.nber.org/people/anil_kashyap?page=1&amp;perPage=50" TargetMode="External"/><Relationship Id="rId81" Type="http://schemas.openxmlformats.org/officeDocument/2006/relationships/hyperlink" Target="https://www.nber.org/people/antoinette_schoar?page=1&amp;perPage=50" TargetMode="External"/><Relationship Id="rId135" Type="http://schemas.openxmlformats.org/officeDocument/2006/relationships/hyperlink" Target="https://www.nber.org/people/mark_egan?page=1&amp;perPage=50" TargetMode="External"/><Relationship Id="rId156" Type="http://schemas.openxmlformats.org/officeDocument/2006/relationships/hyperlink" Target="https://www.nber.org/people/itay_goldstein?page=1&amp;perPage=50" TargetMode="External"/><Relationship Id="rId177" Type="http://schemas.openxmlformats.org/officeDocument/2006/relationships/hyperlink" Target="https://mitmgmtfaculty.mit.edu/cpalmer/" TargetMode="External"/><Relationship Id="rId198" Type="http://schemas.openxmlformats.org/officeDocument/2006/relationships/hyperlink" Target="https://mitmgmtfaculty.mit.edu/dthesmar/" TargetMode="External"/><Relationship Id="rId202" Type="http://schemas.openxmlformats.org/officeDocument/2006/relationships/hyperlink" Target="https://apps.ualberta.ca/directory/person/rmorck" TargetMode="External"/><Relationship Id="rId223" Type="http://schemas.openxmlformats.org/officeDocument/2006/relationships/hyperlink" Target="https://scholar.harvard.edu/iandrews/home" TargetMode="External"/><Relationship Id="rId18" Type="http://schemas.openxmlformats.org/officeDocument/2006/relationships/hyperlink" Target="http://www.law.harvard.edu/faculty/bebchuk/" TargetMode="External"/><Relationship Id="rId39" Type="http://schemas.openxmlformats.org/officeDocument/2006/relationships/hyperlink" Target="https://www.hbs.edu/faculty/Pages/profile.aspx?facId=6463&amp;view=awards" TargetMode="External"/><Relationship Id="rId50" Type="http://schemas.openxmlformats.org/officeDocument/2006/relationships/hyperlink" Target="https://sites.uci.edu/dhirshle/" TargetMode="External"/><Relationship Id="rId104" Type="http://schemas.openxmlformats.org/officeDocument/2006/relationships/hyperlink" Target="https://faculty.chicagobooth.edu/robert-vishny" TargetMode="External"/><Relationship Id="rId125" Type="http://schemas.openxmlformats.org/officeDocument/2006/relationships/hyperlink" Target="https://eml.berkeley.edu/~ulrike/index.html" TargetMode="External"/><Relationship Id="rId146" Type="http://schemas.openxmlformats.org/officeDocument/2006/relationships/hyperlink" Target="https://www.nber.org/people/xavier_gabaix?page=1&amp;perPage=50" TargetMode="External"/><Relationship Id="rId167" Type="http://schemas.openxmlformats.org/officeDocument/2006/relationships/hyperlink" Target="https://www.nber.org/people/david_scharfstein?page=1&amp;perPage=50" TargetMode="External"/><Relationship Id="rId188" Type="http://schemas.openxmlformats.org/officeDocument/2006/relationships/hyperlink" Target="https://www.nber.org/people/andrei_shleifer?page=1&amp;perPage=50" TargetMode="External"/><Relationship Id="rId71" Type="http://schemas.openxmlformats.org/officeDocument/2006/relationships/hyperlink" Target="https://www.nber.org/people/gregor_matvos?page=1&amp;perPage=50" TargetMode="External"/><Relationship Id="rId92" Type="http://schemas.openxmlformats.org/officeDocument/2006/relationships/hyperlink" Target="https://www.nber.org/people/rene_stulz?page=1&amp;perPage=50" TargetMode="External"/><Relationship Id="rId213" Type="http://schemas.openxmlformats.org/officeDocument/2006/relationships/hyperlink" Target="http://economics.mit.edu/faculty/abadie" TargetMode="External"/><Relationship Id="rId2" Type="http://schemas.openxmlformats.org/officeDocument/2006/relationships/hyperlink" Target="https://web.stanford.edu/~ost/" TargetMode="External"/><Relationship Id="rId29" Type="http://schemas.openxmlformats.org/officeDocument/2006/relationships/hyperlink" Target="https://www.nber.org/people/emanuele_colonnelli?page=1&amp;perPage=50" TargetMode="External"/><Relationship Id="rId40" Type="http://schemas.openxmlformats.org/officeDocument/2006/relationships/hyperlink" Target="https://facultad.itam.mx/en/facultad/18074-francisco-perez-gonzalez" TargetMode="External"/><Relationship Id="rId115" Type="http://schemas.openxmlformats.org/officeDocument/2006/relationships/hyperlink" Target="https://www.nber.org/people/jeffrey_wurgler?page=1&amp;perPage=50" TargetMode="External"/><Relationship Id="rId136" Type="http://schemas.openxmlformats.org/officeDocument/2006/relationships/hyperlink" Target="https://sites.google.com/view/mark-egan" TargetMode="External"/><Relationship Id="rId157" Type="http://schemas.openxmlformats.org/officeDocument/2006/relationships/hyperlink" Target="https://www.nber.org/people/francisco_perez-gonzalez?page=1&amp;perPage=50" TargetMode="External"/><Relationship Id="rId178" Type="http://schemas.openxmlformats.org/officeDocument/2006/relationships/hyperlink" Target="https://www.nber.org/people/giorgia_piacentino?page=1&amp;perPage=50" TargetMode="External"/><Relationship Id="rId61" Type="http://schemas.openxmlformats.org/officeDocument/2006/relationships/hyperlink" Target="https://www.nber.org/people/elisabeth_kempf?page=1&amp;perPage=50" TargetMode="External"/><Relationship Id="rId82" Type="http://schemas.openxmlformats.org/officeDocument/2006/relationships/hyperlink" Target="https://www.nber.org/people/myron_scholes?page=1&amp;perPage=50" TargetMode="External"/><Relationship Id="rId199" Type="http://schemas.openxmlformats.org/officeDocument/2006/relationships/hyperlink" Target="https://www.johnson.cornell.edu/faculty-research/faculty/mt765/" TargetMode="External"/><Relationship Id="rId203" Type="http://schemas.openxmlformats.org/officeDocument/2006/relationships/hyperlink" Target="https://scholar.harvard.edu/shleifer/home" TargetMode="External"/><Relationship Id="rId19" Type="http://schemas.openxmlformats.org/officeDocument/2006/relationships/hyperlink" Target="https://www.nber.org/people/juliane_begenau?page=1&amp;perPage=50" TargetMode="External"/><Relationship Id="rId224" Type="http://schemas.openxmlformats.org/officeDocument/2006/relationships/hyperlink" Target="https://www.nber.org/people/rodney_andrews?page=1&amp;perPage=50" TargetMode="External"/><Relationship Id="rId30" Type="http://schemas.openxmlformats.org/officeDocument/2006/relationships/hyperlink" Target="https://www.skema.edu/faculty-and-research/professor-details?_id=107" TargetMode="External"/><Relationship Id="rId105" Type="http://schemas.openxmlformats.org/officeDocument/2006/relationships/hyperlink" Target="https://www.nber.org/people/vish_viswanathan?page=1&amp;perPage=50" TargetMode="External"/><Relationship Id="rId126" Type="http://schemas.openxmlformats.org/officeDocument/2006/relationships/hyperlink" Target="https://sendhil.org/" TargetMode="External"/><Relationship Id="rId147" Type="http://schemas.openxmlformats.org/officeDocument/2006/relationships/hyperlink" Target="https://www.kellogg.northwestern.edu/faculty/directory/frydman_carola.aspx" TargetMode="External"/><Relationship Id="rId168" Type="http://schemas.openxmlformats.org/officeDocument/2006/relationships/hyperlink" Target="https://www.nber.org/people/amit_seru?page=1&amp;perPage=50" TargetMode="External"/><Relationship Id="rId51" Type="http://schemas.openxmlformats.org/officeDocument/2006/relationships/hyperlink" Target="http://www.e.u-tokyo.ac.jp/fservice/faculty/hoshi/hoshi-e/hoshi01-e.html" TargetMode="External"/><Relationship Id="rId72" Type="http://schemas.openxmlformats.org/officeDocument/2006/relationships/hyperlink" Target="https://www.nber.org/people/robert_mcdonald?page=1&amp;perPage=50" TargetMode="External"/><Relationship Id="rId93" Type="http://schemas.openxmlformats.org/officeDocument/2006/relationships/hyperlink" Target="https://www.nber.org/people/amir_sufi?page=1&amp;perPage=50" TargetMode="External"/><Relationship Id="rId189" Type="http://schemas.openxmlformats.org/officeDocument/2006/relationships/hyperlink" Target="https://web.stanford.edu/~rau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49"/>
  <sheetViews>
    <sheetView workbookViewId="0">
      <pane xSplit="1" ySplit="1" topLeftCell="H131" activePane="bottomRight" state="frozen"/>
      <selection pane="topRight" activeCell="B1" sqref="B1"/>
      <selection pane="bottomLeft" activeCell="A2" sqref="A2"/>
      <selection pane="bottomRight" activeCell="H148" sqref="H148"/>
    </sheetView>
  </sheetViews>
  <sheetFormatPr defaultColWidth="8.85546875" defaultRowHeight="15" x14ac:dyDescent="0.25"/>
  <cols>
    <col min="1" max="1" width="21" customWidth="1"/>
    <col min="2" max="2" width="42.140625" customWidth="1"/>
    <col min="3" max="3" width="46.42578125" customWidth="1"/>
    <col min="4" max="4" width="27" customWidth="1"/>
    <col min="5" max="5" width="19.5703125" customWidth="1"/>
    <col min="6" max="6" width="16.5703125" bestFit="1" customWidth="1"/>
    <col min="7" max="7" width="5" bestFit="1" customWidth="1"/>
    <col min="8" max="8" width="14.42578125" bestFit="1" customWidth="1"/>
    <col min="9" max="9" width="3.42578125" bestFit="1" customWidth="1"/>
    <col min="10" max="10" width="3.85546875" bestFit="1" customWidth="1"/>
    <col min="11" max="11" width="12" bestFit="1" customWidth="1"/>
    <col min="12" max="12" width="11.5703125" bestFit="1" customWidth="1"/>
    <col min="13" max="13" width="12.85546875" bestFit="1" customWidth="1"/>
    <col min="14" max="14" width="13.85546875" bestFit="1" customWidth="1"/>
    <col min="15" max="15" width="53.85546875" customWidth="1"/>
    <col min="16" max="16" width="14.42578125" customWidth="1"/>
    <col min="17" max="17" width="61.85546875" customWidth="1"/>
  </cols>
  <sheetData>
    <row r="1" spans="1:17" x14ac:dyDescent="0.25">
      <c r="A1" t="s">
        <v>0</v>
      </c>
      <c r="B1" t="s">
        <v>1</v>
      </c>
      <c r="C1" t="s">
        <v>2</v>
      </c>
      <c r="D1" t="s">
        <v>26</v>
      </c>
      <c r="E1" t="s">
        <v>3</v>
      </c>
      <c r="F1" t="s">
        <v>4</v>
      </c>
      <c r="G1" t="s">
        <v>5</v>
      </c>
      <c r="H1" t="s">
        <v>6</v>
      </c>
      <c r="I1" t="s">
        <v>7</v>
      </c>
      <c r="J1" t="s">
        <v>8</v>
      </c>
      <c r="K1" t="s">
        <v>9</v>
      </c>
      <c r="L1" t="s">
        <v>10</v>
      </c>
      <c r="M1" t="s">
        <v>11</v>
      </c>
      <c r="N1" t="s">
        <v>12</v>
      </c>
      <c r="O1" t="s">
        <v>13</v>
      </c>
      <c r="P1" t="s">
        <v>607</v>
      </c>
      <c r="Q1" t="s">
        <v>608</v>
      </c>
    </row>
    <row r="2" spans="1:17" x14ac:dyDescent="0.25">
      <c r="A2" t="s">
        <v>14</v>
      </c>
      <c r="B2" s="1" t="s">
        <v>15</v>
      </c>
      <c r="C2" t="s">
        <v>16</v>
      </c>
      <c r="D2" s="1" t="s">
        <v>29</v>
      </c>
      <c r="E2" t="s">
        <v>17</v>
      </c>
      <c r="F2">
        <v>0</v>
      </c>
      <c r="G2">
        <v>0</v>
      </c>
      <c r="H2">
        <v>0</v>
      </c>
      <c r="I2">
        <v>0</v>
      </c>
      <c r="J2">
        <v>0</v>
      </c>
      <c r="K2">
        <v>0</v>
      </c>
      <c r="L2">
        <v>0</v>
      </c>
      <c r="M2">
        <v>0</v>
      </c>
      <c r="N2">
        <v>0</v>
      </c>
      <c r="P2">
        <v>0</v>
      </c>
    </row>
    <row r="3" spans="1:17" x14ac:dyDescent="0.25">
      <c r="A3" t="s">
        <v>18</v>
      </c>
      <c r="B3" t="s">
        <v>19</v>
      </c>
      <c r="C3" t="s">
        <v>16</v>
      </c>
      <c r="D3" s="1" t="s">
        <v>28</v>
      </c>
      <c r="E3" t="s">
        <v>70</v>
      </c>
      <c r="F3">
        <v>0</v>
      </c>
      <c r="G3">
        <v>0</v>
      </c>
      <c r="H3">
        <v>0</v>
      </c>
      <c r="I3">
        <v>0</v>
      </c>
      <c r="J3">
        <v>0</v>
      </c>
      <c r="K3">
        <v>0</v>
      </c>
      <c r="L3">
        <v>0</v>
      </c>
      <c r="M3">
        <v>0</v>
      </c>
      <c r="N3">
        <v>0</v>
      </c>
      <c r="O3" t="s">
        <v>20</v>
      </c>
      <c r="P3">
        <v>0</v>
      </c>
      <c r="Q3" t="s">
        <v>609</v>
      </c>
    </row>
    <row r="4" spans="1:17" x14ac:dyDescent="0.25">
      <c r="A4" t="s">
        <v>21</v>
      </c>
      <c r="B4" s="1" t="s">
        <v>22</v>
      </c>
      <c r="C4" t="s">
        <v>16</v>
      </c>
      <c r="D4" s="1" t="s">
        <v>27</v>
      </c>
      <c r="E4" t="s">
        <v>71</v>
      </c>
      <c r="F4">
        <v>0</v>
      </c>
      <c r="G4">
        <v>0</v>
      </c>
      <c r="H4">
        <v>0</v>
      </c>
      <c r="I4">
        <v>0</v>
      </c>
      <c r="J4">
        <v>0</v>
      </c>
      <c r="K4">
        <v>0</v>
      </c>
      <c r="L4">
        <v>0</v>
      </c>
      <c r="M4">
        <v>0</v>
      </c>
      <c r="N4">
        <v>0</v>
      </c>
      <c r="O4" t="s">
        <v>25</v>
      </c>
      <c r="P4">
        <v>0</v>
      </c>
    </row>
    <row r="5" spans="1:17" x14ac:dyDescent="0.25">
      <c r="A5" t="s">
        <v>30</v>
      </c>
      <c r="B5" s="1" t="s">
        <v>31</v>
      </c>
      <c r="C5" t="s">
        <v>16</v>
      </c>
      <c r="D5" t="s">
        <v>32</v>
      </c>
      <c r="E5" t="s">
        <v>33</v>
      </c>
      <c r="F5">
        <v>0</v>
      </c>
      <c r="G5">
        <v>0</v>
      </c>
      <c r="H5">
        <v>0</v>
      </c>
      <c r="I5">
        <v>0</v>
      </c>
      <c r="J5">
        <v>0</v>
      </c>
      <c r="K5">
        <v>0</v>
      </c>
      <c r="L5">
        <v>1</v>
      </c>
      <c r="M5">
        <v>1</v>
      </c>
      <c r="N5">
        <v>1</v>
      </c>
      <c r="O5" t="s">
        <v>592</v>
      </c>
      <c r="P5">
        <v>0</v>
      </c>
    </row>
    <row r="6" spans="1:17" x14ac:dyDescent="0.25">
      <c r="A6" t="s">
        <v>34</v>
      </c>
      <c r="B6" t="s">
        <v>35</v>
      </c>
      <c r="C6" t="s">
        <v>16</v>
      </c>
      <c r="D6" t="s">
        <v>36</v>
      </c>
      <c r="E6" t="s">
        <v>71</v>
      </c>
      <c r="F6">
        <v>0</v>
      </c>
      <c r="G6">
        <v>0</v>
      </c>
      <c r="H6">
        <v>0</v>
      </c>
      <c r="I6">
        <v>0</v>
      </c>
      <c r="J6">
        <v>0</v>
      </c>
      <c r="K6">
        <v>0</v>
      </c>
      <c r="L6">
        <v>0</v>
      </c>
      <c r="M6">
        <v>0</v>
      </c>
      <c r="N6">
        <v>1</v>
      </c>
      <c r="O6" t="s">
        <v>605</v>
      </c>
      <c r="P6">
        <v>1</v>
      </c>
      <c r="Q6" t="s">
        <v>610</v>
      </c>
    </row>
    <row r="7" spans="1:17" x14ac:dyDescent="0.25">
      <c r="A7" t="s">
        <v>39</v>
      </c>
      <c r="B7" t="s">
        <v>37</v>
      </c>
      <c r="C7" t="s">
        <v>16</v>
      </c>
      <c r="D7" s="1" t="s">
        <v>38</v>
      </c>
      <c r="E7" t="s">
        <v>74</v>
      </c>
      <c r="F7">
        <v>0</v>
      </c>
      <c r="G7">
        <v>0</v>
      </c>
      <c r="H7">
        <v>0</v>
      </c>
      <c r="I7">
        <v>0</v>
      </c>
      <c r="J7">
        <v>0</v>
      </c>
      <c r="K7">
        <v>0</v>
      </c>
      <c r="L7">
        <v>0</v>
      </c>
      <c r="M7">
        <v>0</v>
      </c>
      <c r="N7">
        <v>0</v>
      </c>
      <c r="O7" t="s">
        <v>42</v>
      </c>
      <c r="P7">
        <v>0</v>
      </c>
      <c r="Q7" t="s">
        <v>611</v>
      </c>
    </row>
    <row r="8" spans="1:17" x14ac:dyDescent="0.25">
      <c r="A8" t="s">
        <v>40</v>
      </c>
      <c r="B8" t="s">
        <v>41</v>
      </c>
      <c r="C8" t="s">
        <v>16</v>
      </c>
      <c r="D8" t="s">
        <v>43</v>
      </c>
      <c r="E8" t="s">
        <v>44</v>
      </c>
      <c r="F8">
        <v>0</v>
      </c>
      <c r="G8">
        <v>0</v>
      </c>
      <c r="H8">
        <v>0</v>
      </c>
      <c r="I8">
        <v>0</v>
      </c>
      <c r="J8">
        <v>0</v>
      </c>
      <c r="K8">
        <v>0</v>
      </c>
      <c r="L8">
        <v>0</v>
      </c>
      <c r="M8">
        <v>0</v>
      </c>
      <c r="N8">
        <v>0</v>
      </c>
      <c r="P8">
        <v>0</v>
      </c>
    </row>
    <row r="9" spans="1:17" x14ac:dyDescent="0.25">
      <c r="A9" t="s">
        <v>45</v>
      </c>
      <c r="B9" s="1" t="s">
        <v>46</v>
      </c>
      <c r="C9" t="s">
        <v>16</v>
      </c>
      <c r="D9" t="s">
        <v>47</v>
      </c>
      <c r="E9" t="s">
        <v>71</v>
      </c>
      <c r="F9">
        <v>0</v>
      </c>
      <c r="G9">
        <v>0</v>
      </c>
      <c r="H9">
        <v>0</v>
      </c>
      <c r="I9">
        <v>0</v>
      </c>
      <c r="J9">
        <v>0</v>
      </c>
      <c r="K9">
        <v>0</v>
      </c>
      <c r="L9">
        <v>0</v>
      </c>
      <c r="M9">
        <v>0</v>
      </c>
      <c r="N9">
        <v>0</v>
      </c>
      <c r="O9" t="s">
        <v>48</v>
      </c>
      <c r="P9">
        <v>0</v>
      </c>
    </row>
    <row r="10" spans="1:17" x14ac:dyDescent="0.25">
      <c r="A10" t="s">
        <v>49</v>
      </c>
      <c r="B10" s="1" t="s">
        <v>50</v>
      </c>
      <c r="C10" t="s">
        <v>16</v>
      </c>
      <c r="D10" t="s">
        <v>51</v>
      </c>
      <c r="E10" t="s">
        <v>72</v>
      </c>
      <c r="F10">
        <v>1</v>
      </c>
      <c r="G10">
        <v>0</v>
      </c>
      <c r="H10">
        <v>0</v>
      </c>
      <c r="I10">
        <v>0</v>
      </c>
      <c r="J10">
        <v>0</v>
      </c>
      <c r="K10">
        <v>0</v>
      </c>
      <c r="L10">
        <v>0</v>
      </c>
      <c r="M10">
        <v>0</v>
      </c>
      <c r="N10">
        <v>1</v>
      </c>
      <c r="O10" t="s">
        <v>52</v>
      </c>
      <c r="P10">
        <v>0</v>
      </c>
      <c r="Q10" t="s">
        <v>612</v>
      </c>
    </row>
    <row r="11" spans="1:17" x14ac:dyDescent="0.25">
      <c r="A11" t="s">
        <v>53</v>
      </c>
      <c r="B11" t="s">
        <v>54</v>
      </c>
      <c r="C11" t="s">
        <v>16</v>
      </c>
      <c r="D11" s="1" t="s">
        <v>55</v>
      </c>
      <c r="E11" t="s">
        <v>73</v>
      </c>
      <c r="F11">
        <v>0</v>
      </c>
      <c r="G11">
        <v>0</v>
      </c>
      <c r="H11">
        <v>0</v>
      </c>
      <c r="I11">
        <v>0</v>
      </c>
      <c r="J11">
        <v>0</v>
      </c>
      <c r="K11">
        <v>0</v>
      </c>
      <c r="L11">
        <v>0</v>
      </c>
      <c r="M11">
        <v>0</v>
      </c>
      <c r="N11">
        <v>0</v>
      </c>
      <c r="P11">
        <v>0</v>
      </c>
    </row>
    <row r="12" spans="1:17" x14ac:dyDescent="0.25">
      <c r="A12" t="s">
        <v>56</v>
      </c>
      <c r="B12" t="s">
        <v>57</v>
      </c>
      <c r="C12" t="s">
        <v>16</v>
      </c>
      <c r="D12" t="s">
        <v>58</v>
      </c>
      <c r="E12" t="s">
        <v>74</v>
      </c>
      <c r="F12">
        <v>0</v>
      </c>
      <c r="G12">
        <v>0</v>
      </c>
      <c r="H12">
        <v>0</v>
      </c>
      <c r="I12">
        <v>0</v>
      </c>
      <c r="J12">
        <v>0</v>
      </c>
      <c r="K12">
        <v>0</v>
      </c>
      <c r="L12">
        <v>1</v>
      </c>
      <c r="M12">
        <v>0</v>
      </c>
      <c r="N12">
        <v>1</v>
      </c>
      <c r="O12" t="s">
        <v>594</v>
      </c>
      <c r="P12">
        <v>0</v>
      </c>
      <c r="Q12" t="s">
        <v>613</v>
      </c>
    </row>
    <row r="13" spans="1:17" x14ac:dyDescent="0.25">
      <c r="A13" t="s">
        <v>59</v>
      </c>
      <c r="B13" t="s">
        <v>60</v>
      </c>
      <c r="C13" t="s">
        <v>16</v>
      </c>
      <c r="D13" t="s">
        <v>61</v>
      </c>
      <c r="E13" t="s">
        <v>70</v>
      </c>
      <c r="F13">
        <v>0</v>
      </c>
      <c r="G13">
        <v>0</v>
      </c>
      <c r="H13">
        <v>0</v>
      </c>
      <c r="I13">
        <v>0</v>
      </c>
      <c r="J13">
        <v>0</v>
      </c>
      <c r="K13">
        <v>0</v>
      </c>
      <c r="L13">
        <v>0</v>
      </c>
      <c r="M13">
        <v>0</v>
      </c>
      <c r="N13">
        <v>0</v>
      </c>
      <c r="P13">
        <v>0</v>
      </c>
    </row>
    <row r="14" spans="1:17" x14ac:dyDescent="0.25">
      <c r="A14" t="s">
        <v>62</v>
      </c>
      <c r="B14" t="s">
        <v>63</v>
      </c>
      <c r="C14" t="s">
        <v>16</v>
      </c>
      <c r="D14" s="1" t="s">
        <v>64</v>
      </c>
      <c r="E14" t="s">
        <v>65</v>
      </c>
      <c r="F14">
        <v>0</v>
      </c>
      <c r="G14">
        <v>0</v>
      </c>
      <c r="H14">
        <v>0</v>
      </c>
      <c r="I14">
        <v>0</v>
      </c>
      <c r="J14">
        <v>0</v>
      </c>
      <c r="K14">
        <v>0</v>
      </c>
      <c r="L14">
        <v>0</v>
      </c>
      <c r="M14">
        <v>0</v>
      </c>
      <c r="N14">
        <v>0</v>
      </c>
      <c r="O14" t="s">
        <v>66</v>
      </c>
      <c r="P14">
        <v>0</v>
      </c>
    </row>
    <row r="15" spans="1:17" x14ac:dyDescent="0.25">
      <c r="A15" t="s">
        <v>67</v>
      </c>
      <c r="B15" t="s">
        <v>68</v>
      </c>
      <c r="C15" t="s">
        <v>16</v>
      </c>
      <c r="D15" t="s">
        <v>69</v>
      </c>
      <c r="E15" t="s">
        <v>83</v>
      </c>
      <c r="F15">
        <v>0</v>
      </c>
      <c r="G15">
        <v>0</v>
      </c>
      <c r="H15">
        <v>0</v>
      </c>
      <c r="I15">
        <v>0</v>
      </c>
      <c r="J15">
        <v>0</v>
      </c>
      <c r="K15">
        <v>0</v>
      </c>
      <c r="L15">
        <v>0</v>
      </c>
      <c r="M15">
        <v>0</v>
      </c>
      <c r="N15">
        <v>0</v>
      </c>
      <c r="O15" t="s">
        <v>75</v>
      </c>
      <c r="P15">
        <v>0</v>
      </c>
      <c r="Q15" t="s">
        <v>614</v>
      </c>
    </row>
    <row r="16" spans="1:17" x14ac:dyDescent="0.25">
      <c r="A16" t="s">
        <v>76</v>
      </c>
      <c r="B16" s="1" t="s">
        <v>77</v>
      </c>
      <c r="C16" t="s">
        <v>16</v>
      </c>
      <c r="D16" t="s">
        <v>78</v>
      </c>
      <c r="E16" t="s">
        <v>79</v>
      </c>
      <c r="F16">
        <v>0</v>
      </c>
      <c r="G16">
        <v>0</v>
      </c>
      <c r="H16">
        <v>0</v>
      </c>
      <c r="I16">
        <v>0</v>
      </c>
      <c r="J16">
        <v>0</v>
      </c>
      <c r="K16">
        <v>0</v>
      </c>
      <c r="L16">
        <v>0</v>
      </c>
      <c r="M16">
        <v>0</v>
      </c>
      <c r="N16">
        <v>0</v>
      </c>
      <c r="P16">
        <v>0</v>
      </c>
    </row>
    <row r="17" spans="1:17" x14ac:dyDescent="0.25">
      <c r="A17" t="s">
        <v>80</v>
      </c>
      <c r="B17" s="1" t="s">
        <v>81</v>
      </c>
      <c r="C17" t="s">
        <v>16</v>
      </c>
      <c r="D17" t="s">
        <v>82</v>
      </c>
      <c r="E17" t="s">
        <v>83</v>
      </c>
      <c r="F17">
        <v>1</v>
      </c>
      <c r="G17">
        <v>0</v>
      </c>
      <c r="H17">
        <v>0</v>
      </c>
      <c r="I17">
        <v>0</v>
      </c>
      <c r="J17">
        <v>0</v>
      </c>
      <c r="K17">
        <v>0</v>
      </c>
      <c r="L17">
        <v>0</v>
      </c>
      <c r="M17">
        <v>1</v>
      </c>
      <c r="N17">
        <v>1</v>
      </c>
      <c r="O17" t="s">
        <v>593</v>
      </c>
      <c r="P17">
        <v>1</v>
      </c>
      <c r="Q17" t="s">
        <v>615</v>
      </c>
    </row>
    <row r="18" spans="1:17" x14ac:dyDescent="0.25">
      <c r="A18" t="s">
        <v>84</v>
      </c>
      <c r="B18" t="s">
        <v>85</v>
      </c>
      <c r="C18" t="s">
        <v>16</v>
      </c>
      <c r="D18" t="s">
        <v>87</v>
      </c>
      <c r="E18" t="s">
        <v>86</v>
      </c>
      <c r="F18">
        <v>0</v>
      </c>
      <c r="G18">
        <v>0</v>
      </c>
      <c r="H18">
        <v>1</v>
      </c>
      <c r="I18">
        <v>0</v>
      </c>
      <c r="J18">
        <v>0</v>
      </c>
      <c r="K18">
        <v>0</v>
      </c>
      <c r="L18">
        <v>0</v>
      </c>
      <c r="M18">
        <v>0</v>
      </c>
      <c r="N18">
        <v>1</v>
      </c>
      <c r="O18" t="s">
        <v>88</v>
      </c>
      <c r="P18">
        <v>0</v>
      </c>
      <c r="Q18" t="s">
        <v>616</v>
      </c>
    </row>
    <row r="19" spans="1:17" x14ac:dyDescent="0.25">
      <c r="A19" t="s">
        <v>89</v>
      </c>
      <c r="B19" t="s">
        <v>90</v>
      </c>
      <c r="C19" t="s">
        <v>16</v>
      </c>
      <c r="D19" t="s">
        <v>91</v>
      </c>
      <c r="E19" t="s">
        <v>92</v>
      </c>
      <c r="F19">
        <v>0</v>
      </c>
      <c r="G19">
        <v>0</v>
      </c>
      <c r="H19">
        <v>0</v>
      </c>
      <c r="I19">
        <v>0</v>
      </c>
      <c r="J19">
        <v>0</v>
      </c>
      <c r="K19">
        <v>0</v>
      </c>
      <c r="L19">
        <v>0</v>
      </c>
      <c r="M19">
        <v>0</v>
      </c>
      <c r="N19">
        <v>0</v>
      </c>
      <c r="P19">
        <v>0</v>
      </c>
    </row>
    <row r="20" spans="1:17" x14ac:dyDescent="0.25">
      <c r="A20" t="s">
        <v>93</v>
      </c>
      <c r="B20" t="s">
        <v>94</v>
      </c>
      <c r="C20" t="s">
        <v>16</v>
      </c>
      <c r="D20" t="s">
        <v>95</v>
      </c>
      <c r="E20" t="s">
        <v>70</v>
      </c>
      <c r="F20">
        <v>0</v>
      </c>
      <c r="G20">
        <v>0</v>
      </c>
      <c r="H20">
        <v>0</v>
      </c>
      <c r="I20">
        <v>0</v>
      </c>
      <c r="J20">
        <v>0</v>
      </c>
      <c r="K20">
        <v>0</v>
      </c>
      <c r="L20">
        <v>0</v>
      </c>
      <c r="M20">
        <v>0</v>
      </c>
      <c r="N20">
        <v>0</v>
      </c>
      <c r="P20">
        <v>0</v>
      </c>
    </row>
    <row r="21" spans="1:17" x14ac:dyDescent="0.25">
      <c r="A21" t="s">
        <v>97</v>
      </c>
      <c r="B21" t="s">
        <v>96</v>
      </c>
      <c r="C21" t="s">
        <v>16</v>
      </c>
      <c r="D21" t="s">
        <v>98</v>
      </c>
      <c r="E21" t="s">
        <v>83</v>
      </c>
      <c r="F21">
        <v>0</v>
      </c>
      <c r="G21">
        <v>0</v>
      </c>
      <c r="H21">
        <v>0</v>
      </c>
      <c r="I21">
        <v>0</v>
      </c>
      <c r="J21">
        <v>0</v>
      </c>
      <c r="K21">
        <v>0</v>
      </c>
      <c r="L21">
        <v>0</v>
      </c>
      <c r="M21">
        <v>0</v>
      </c>
      <c r="N21">
        <v>0</v>
      </c>
      <c r="O21" t="s">
        <v>66</v>
      </c>
      <c r="P21">
        <v>0</v>
      </c>
    </row>
    <row r="22" spans="1:17" x14ac:dyDescent="0.25">
      <c r="A22" t="s">
        <v>99</v>
      </c>
      <c r="B22" s="1" t="s">
        <v>100</v>
      </c>
      <c r="C22" t="s">
        <v>16</v>
      </c>
      <c r="D22" t="s">
        <v>101</v>
      </c>
      <c r="E22" t="s">
        <v>102</v>
      </c>
      <c r="F22">
        <v>0</v>
      </c>
      <c r="G22">
        <v>0</v>
      </c>
      <c r="H22">
        <v>0</v>
      </c>
      <c r="I22">
        <v>0</v>
      </c>
      <c r="J22">
        <v>0</v>
      </c>
      <c r="K22">
        <v>0</v>
      </c>
      <c r="L22">
        <v>0</v>
      </c>
      <c r="M22">
        <v>0</v>
      </c>
      <c r="N22">
        <v>0</v>
      </c>
      <c r="P22">
        <v>0</v>
      </c>
    </row>
    <row r="23" spans="1:17" x14ac:dyDescent="0.25">
      <c r="A23" t="s">
        <v>103</v>
      </c>
      <c r="B23" t="s">
        <v>104</v>
      </c>
      <c r="C23" t="s">
        <v>16</v>
      </c>
      <c r="D23" t="s">
        <v>105</v>
      </c>
      <c r="E23" t="s">
        <v>106</v>
      </c>
      <c r="F23">
        <v>0</v>
      </c>
      <c r="G23">
        <v>0</v>
      </c>
      <c r="H23">
        <v>0</v>
      </c>
      <c r="I23">
        <v>0</v>
      </c>
      <c r="J23">
        <v>0</v>
      </c>
      <c r="K23">
        <v>0</v>
      </c>
      <c r="L23">
        <v>0</v>
      </c>
      <c r="M23">
        <v>0</v>
      </c>
      <c r="N23">
        <v>0</v>
      </c>
      <c r="P23">
        <v>0</v>
      </c>
    </row>
    <row r="24" spans="1:17" x14ac:dyDescent="0.25">
      <c r="A24" t="s">
        <v>107</v>
      </c>
      <c r="B24" s="1" t="s">
        <v>108</v>
      </c>
      <c r="C24" t="s">
        <v>16</v>
      </c>
      <c r="D24" t="s">
        <v>109</v>
      </c>
      <c r="E24" t="s">
        <v>110</v>
      </c>
      <c r="F24">
        <v>0</v>
      </c>
      <c r="G24">
        <v>0</v>
      </c>
      <c r="H24">
        <v>0</v>
      </c>
      <c r="I24">
        <v>0</v>
      </c>
      <c r="J24">
        <v>0</v>
      </c>
      <c r="K24">
        <v>0</v>
      </c>
      <c r="L24">
        <v>0</v>
      </c>
      <c r="M24">
        <v>0</v>
      </c>
      <c r="N24">
        <v>0</v>
      </c>
      <c r="P24">
        <v>0</v>
      </c>
    </row>
    <row r="25" spans="1:17" x14ac:dyDescent="0.25">
      <c r="A25" t="s">
        <v>111</v>
      </c>
      <c r="B25" t="s">
        <v>112</v>
      </c>
      <c r="C25" t="s">
        <v>16</v>
      </c>
      <c r="D25" s="1" t="s">
        <v>113</v>
      </c>
      <c r="E25" t="s">
        <v>71</v>
      </c>
      <c r="F25">
        <v>0</v>
      </c>
      <c r="G25">
        <v>0</v>
      </c>
      <c r="H25">
        <v>0</v>
      </c>
      <c r="I25">
        <v>0</v>
      </c>
      <c r="J25">
        <v>0</v>
      </c>
      <c r="K25">
        <v>0</v>
      </c>
      <c r="L25">
        <v>0</v>
      </c>
      <c r="M25">
        <v>0</v>
      </c>
      <c r="N25">
        <v>0</v>
      </c>
      <c r="P25">
        <v>0</v>
      </c>
    </row>
    <row r="26" spans="1:17" x14ac:dyDescent="0.25">
      <c r="A26" t="s">
        <v>114</v>
      </c>
      <c r="B26" t="s">
        <v>115</v>
      </c>
      <c r="C26" t="s">
        <v>16</v>
      </c>
      <c r="D26" t="s">
        <v>116</v>
      </c>
      <c r="E26" t="s">
        <v>70</v>
      </c>
      <c r="F26">
        <v>0</v>
      </c>
      <c r="G26">
        <v>0</v>
      </c>
      <c r="H26">
        <v>0</v>
      </c>
      <c r="I26">
        <v>0</v>
      </c>
      <c r="J26">
        <v>0</v>
      </c>
      <c r="K26">
        <v>0</v>
      </c>
      <c r="L26">
        <v>0</v>
      </c>
      <c r="M26">
        <v>0</v>
      </c>
      <c r="N26">
        <v>0</v>
      </c>
      <c r="O26" t="s">
        <v>117</v>
      </c>
      <c r="P26">
        <v>0</v>
      </c>
    </row>
    <row r="27" spans="1:17" x14ac:dyDescent="0.25">
      <c r="A27" t="s">
        <v>118</v>
      </c>
      <c r="B27" t="s">
        <v>119</v>
      </c>
      <c r="C27" t="s">
        <v>16</v>
      </c>
      <c r="D27" t="s">
        <v>120</v>
      </c>
      <c r="E27" t="s">
        <v>121</v>
      </c>
      <c r="F27">
        <v>0</v>
      </c>
      <c r="G27">
        <v>0</v>
      </c>
      <c r="H27">
        <v>0</v>
      </c>
      <c r="I27">
        <v>0</v>
      </c>
      <c r="J27">
        <v>0</v>
      </c>
      <c r="K27">
        <v>0</v>
      </c>
      <c r="L27">
        <v>0</v>
      </c>
      <c r="M27">
        <v>0</v>
      </c>
      <c r="N27">
        <v>0</v>
      </c>
      <c r="O27" t="s">
        <v>66</v>
      </c>
      <c r="P27">
        <v>0</v>
      </c>
    </row>
    <row r="28" spans="1:17" x14ac:dyDescent="0.25">
      <c r="A28" t="s">
        <v>122</v>
      </c>
      <c r="B28" t="s">
        <v>123</v>
      </c>
      <c r="C28" t="s">
        <v>16</v>
      </c>
      <c r="D28" t="s">
        <v>129</v>
      </c>
      <c r="E28" t="s">
        <v>124</v>
      </c>
      <c r="F28">
        <v>0</v>
      </c>
      <c r="G28">
        <v>0</v>
      </c>
      <c r="H28">
        <v>0</v>
      </c>
      <c r="I28">
        <v>0</v>
      </c>
      <c r="J28">
        <v>0</v>
      </c>
      <c r="K28">
        <v>0</v>
      </c>
      <c r="L28">
        <v>0</v>
      </c>
      <c r="M28">
        <v>0</v>
      </c>
      <c r="N28">
        <v>1</v>
      </c>
      <c r="O28" t="s">
        <v>125</v>
      </c>
      <c r="P28">
        <v>0</v>
      </c>
      <c r="Q28" t="s">
        <v>617</v>
      </c>
    </row>
    <row r="29" spans="1:17" x14ac:dyDescent="0.25">
      <c r="A29" t="s">
        <v>126</v>
      </c>
      <c r="B29" s="1" t="s">
        <v>127</v>
      </c>
      <c r="C29" t="s">
        <v>16</v>
      </c>
      <c r="D29" t="s">
        <v>128</v>
      </c>
      <c r="E29" t="s">
        <v>83</v>
      </c>
      <c r="F29">
        <v>1</v>
      </c>
      <c r="G29">
        <v>0</v>
      </c>
      <c r="H29">
        <v>0</v>
      </c>
      <c r="I29">
        <v>1</v>
      </c>
      <c r="J29">
        <v>0</v>
      </c>
      <c r="K29">
        <v>0</v>
      </c>
      <c r="L29">
        <v>0</v>
      </c>
      <c r="M29">
        <v>1</v>
      </c>
      <c r="N29">
        <v>1</v>
      </c>
      <c r="O29" t="s">
        <v>133</v>
      </c>
      <c r="P29">
        <v>0</v>
      </c>
      <c r="Q29" t="s">
        <v>618</v>
      </c>
    </row>
    <row r="30" spans="1:17" x14ac:dyDescent="0.25">
      <c r="A30" t="s">
        <v>130</v>
      </c>
      <c r="B30" t="s">
        <v>131</v>
      </c>
      <c r="C30" t="s">
        <v>16</v>
      </c>
      <c r="D30" t="s">
        <v>132</v>
      </c>
      <c r="E30" t="s">
        <v>23</v>
      </c>
      <c r="F30">
        <v>0</v>
      </c>
      <c r="G30">
        <v>0</v>
      </c>
      <c r="H30">
        <v>0</v>
      </c>
      <c r="I30">
        <v>0</v>
      </c>
      <c r="J30">
        <v>0</v>
      </c>
      <c r="K30">
        <v>0</v>
      </c>
      <c r="L30">
        <v>0</v>
      </c>
      <c r="M30">
        <v>0</v>
      </c>
      <c r="N30">
        <v>0</v>
      </c>
      <c r="O30" t="s">
        <v>619</v>
      </c>
      <c r="P30">
        <v>0</v>
      </c>
      <c r="Q30" t="s">
        <v>620</v>
      </c>
    </row>
    <row r="31" spans="1:17" x14ac:dyDescent="0.25">
      <c r="A31" t="s">
        <v>134</v>
      </c>
      <c r="B31" t="s">
        <v>135</v>
      </c>
      <c r="C31" t="s">
        <v>16</v>
      </c>
      <c r="D31" t="s">
        <v>136</v>
      </c>
      <c r="E31" t="s">
        <v>17</v>
      </c>
      <c r="F31">
        <v>0</v>
      </c>
      <c r="G31">
        <v>0</v>
      </c>
      <c r="H31">
        <v>0</v>
      </c>
      <c r="I31">
        <v>0</v>
      </c>
      <c r="J31">
        <v>0</v>
      </c>
      <c r="K31">
        <v>0</v>
      </c>
      <c r="L31">
        <v>0</v>
      </c>
      <c r="M31">
        <v>0</v>
      </c>
      <c r="N31">
        <v>0</v>
      </c>
      <c r="O31" t="s">
        <v>117</v>
      </c>
      <c r="P31">
        <v>0</v>
      </c>
    </row>
    <row r="32" spans="1:17" x14ac:dyDescent="0.25">
      <c r="A32" t="s">
        <v>137</v>
      </c>
      <c r="B32" t="s">
        <v>138</v>
      </c>
      <c r="C32" t="s">
        <v>16</v>
      </c>
      <c r="D32" t="s">
        <v>139</v>
      </c>
      <c r="E32" t="s">
        <v>65</v>
      </c>
      <c r="F32">
        <v>0</v>
      </c>
      <c r="G32">
        <v>0</v>
      </c>
      <c r="H32">
        <v>0</v>
      </c>
      <c r="I32">
        <v>0</v>
      </c>
      <c r="J32">
        <v>0</v>
      </c>
      <c r="K32">
        <v>0</v>
      </c>
      <c r="L32">
        <v>0</v>
      </c>
      <c r="M32">
        <v>0</v>
      </c>
      <c r="N32">
        <v>0</v>
      </c>
      <c r="P32">
        <v>0</v>
      </c>
    </row>
    <row r="33" spans="1:17" x14ac:dyDescent="0.25">
      <c r="A33" t="s">
        <v>140</v>
      </c>
      <c r="B33" t="s">
        <v>141</v>
      </c>
      <c r="C33" t="s">
        <v>16</v>
      </c>
      <c r="D33" t="s">
        <v>142</v>
      </c>
      <c r="E33" t="s">
        <v>17</v>
      </c>
      <c r="F33">
        <v>0</v>
      </c>
      <c r="G33">
        <v>0</v>
      </c>
      <c r="H33">
        <v>0</v>
      </c>
      <c r="I33">
        <v>0</v>
      </c>
      <c r="J33">
        <v>0</v>
      </c>
      <c r="K33">
        <v>0</v>
      </c>
      <c r="L33">
        <v>0</v>
      </c>
      <c r="M33">
        <v>0</v>
      </c>
      <c r="N33">
        <v>0</v>
      </c>
      <c r="P33">
        <v>0</v>
      </c>
    </row>
    <row r="34" spans="1:17" x14ac:dyDescent="0.25">
      <c r="A34" t="s">
        <v>143</v>
      </c>
      <c r="B34" t="s">
        <v>144</v>
      </c>
      <c r="C34" t="s">
        <v>16</v>
      </c>
      <c r="D34" t="s">
        <v>146</v>
      </c>
      <c r="E34" t="s">
        <v>145</v>
      </c>
      <c r="F34">
        <v>0</v>
      </c>
      <c r="G34">
        <v>0</v>
      </c>
      <c r="H34">
        <v>0</v>
      </c>
      <c r="I34">
        <v>0</v>
      </c>
      <c r="J34">
        <v>0</v>
      </c>
      <c r="K34">
        <v>0</v>
      </c>
      <c r="L34">
        <v>0</v>
      </c>
      <c r="M34">
        <v>0</v>
      </c>
      <c r="N34">
        <v>0</v>
      </c>
      <c r="P34">
        <v>0</v>
      </c>
    </row>
    <row r="35" spans="1:17" x14ac:dyDescent="0.25">
      <c r="A35" t="s">
        <v>147</v>
      </c>
      <c r="B35" t="s">
        <v>148</v>
      </c>
      <c r="C35" t="s">
        <v>16</v>
      </c>
      <c r="D35" s="1" t="s">
        <v>149</v>
      </c>
      <c r="E35" t="s">
        <v>150</v>
      </c>
      <c r="F35">
        <v>0</v>
      </c>
      <c r="G35">
        <v>0</v>
      </c>
      <c r="H35">
        <v>0</v>
      </c>
      <c r="I35">
        <v>0</v>
      </c>
      <c r="J35">
        <v>0</v>
      </c>
      <c r="K35">
        <v>0</v>
      </c>
      <c r="L35">
        <v>0</v>
      </c>
      <c r="M35">
        <v>0</v>
      </c>
      <c r="N35">
        <v>0</v>
      </c>
      <c r="P35">
        <v>0</v>
      </c>
    </row>
    <row r="36" spans="1:17" x14ac:dyDescent="0.25">
      <c r="A36" t="s">
        <v>151</v>
      </c>
      <c r="B36" t="s">
        <v>152</v>
      </c>
      <c r="C36" t="s">
        <v>16</v>
      </c>
      <c r="D36" t="s">
        <v>153</v>
      </c>
      <c r="E36" t="s">
        <v>154</v>
      </c>
      <c r="F36">
        <v>0</v>
      </c>
      <c r="G36">
        <v>0</v>
      </c>
      <c r="H36">
        <v>1</v>
      </c>
      <c r="I36">
        <v>0</v>
      </c>
      <c r="J36">
        <v>0</v>
      </c>
      <c r="K36">
        <v>1</v>
      </c>
      <c r="L36">
        <v>0</v>
      </c>
      <c r="M36">
        <v>1</v>
      </c>
      <c r="N36">
        <v>1</v>
      </c>
      <c r="O36" t="s">
        <v>155</v>
      </c>
      <c r="P36">
        <v>0</v>
      </c>
      <c r="Q36" t="s">
        <v>621</v>
      </c>
    </row>
    <row r="37" spans="1:17" x14ac:dyDescent="0.25">
      <c r="A37" t="s">
        <v>156</v>
      </c>
      <c r="B37" t="s">
        <v>157</v>
      </c>
      <c r="C37" t="s">
        <v>16</v>
      </c>
      <c r="D37" t="s">
        <v>158</v>
      </c>
      <c r="E37" t="s">
        <v>23</v>
      </c>
      <c r="F37">
        <v>1</v>
      </c>
      <c r="G37">
        <v>0</v>
      </c>
      <c r="H37">
        <v>1</v>
      </c>
      <c r="I37">
        <v>0</v>
      </c>
      <c r="J37">
        <v>0</v>
      </c>
      <c r="K37">
        <v>0</v>
      </c>
      <c r="L37">
        <v>0</v>
      </c>
      <c r="M37">
        <v>1</v>
      </c>
      <c r="N37">
        <v>1</v>
      </c>
      <c r="O37" t="s">
        <v>159</v>
      </c>
      <c r="P37">
        <v>0</v>
      </c>
      <c r="Q37" t="s">
        <v>622</v>
      </c>
    </row>
    <row r="38" spans="1:17" x14ac:dyDescent="0.25">
      <c r="A38" t="s">
        <v>160</v>
      </c>
      <c r="B38" t="s">
        <v>161</v>
      </c>
      <c r="C38" t="s">
        <v>16</v>
      </c>
      <c r="D38" t="s">
        <v>162</v>
      </c>
      <c r="E38" t="s">
        <v>163</v>
      </c>
      <c r="F38">
        <v>0</v>
      </c>
      <c r="G38">
        <v>0</v>
      </c>
      <c r="H38">
        <v>0</v>
      </c>
      <c r="I38">
        <v>0</v>
      </c>
      <c r="J38">
        <v>0</v>
      </c>
      <c r="K38">
        <v>0</v>
      </c>
      <c r="L38">
        <v>1</v>
      </c>
      <c r="M38">
        <v>0</v>
      </c>
      <c r="N38">
        <v>1</v>
      </c>
      <c r="O38" t="s">
        <v>595</v>
      </c>
      <c r="P38">
        <v>1</v>
      </c>
      <c r="Q38" t="s">
        <v>623</v>
      </c>
    </row>
    <row r="39" spans="1:17" x14ac:dyDescent="0.25">
      <c r="A39" t="s">
        <v>164</v>
      </c>
      <c r="B39" t="s">
        <v>165</v>
      </c>
      <c r="C39" t="s">
        <v>16</v>
      </c>
      <c r="D39" t="s">
        <v>166</v>
      </c>
      <c r="E39" t="s">
        <v>167</v>
      </c>
      <c r="F39">
        <v>1</v>
      </c>
      <c r="G39">
        <v>0</v>
      </c>
      <c r="H39">
        <v>0</v>
      </c>
      <c r="I39">
        <v>0</v>
      </c>
      <c r="J39">
        <v>0</v>
      </c>
      <c r="K39">
        <v>0</v>
      </c>
      <c r="L39">
        <v>0</v>
      </c>
      <c r="M39">
        <v>1</v>
      </c>
      <c r="N39">
        <v>0</v>
      </c>
      <c r="O39" t="s">
        <v>168</v>
      </c>
      <c r="P39">
        <v>0</v>
      </c>
      <c r="Q39" t="s">
        <v>624</v>
      </c>
    </row>
    <row r="40" spans="1:17" x14ac:dyDescent="0.25">
      <c r="A40" t="s">
        <v>169</v>
      </c>
      <c r="B40" t="s">
        <v>170</v>
      </c>
      <c r="C40" t="s">
        <v>16</v>
      </c>
      <c r="D40" t="s">
        <v>171</v>
      </c>
      <c r="E40" t="s">
        <v>74</v>
      </c>
      <c r="F40">
        <v>0</v>
      </c>
      <c r="G40">
        <v>0</v>
      </c>
      <c r="H40">
        <v>1</v>
      </c>
      <c r="I40">
        <v>0</v>
      </c>
      <c r="J40">
        <v>0</v>
      </c>
      <c r="K40">
        <v>0</v>
      </c>
      <c r="L40">
        <v>1</v>
      </c>
      <c r="M40">
        <v>0</v>
      </c>
      <c r="N40">
        <v>1</v>
      </c>
      <c r="O40" t="s">
        <v>172</v>
      </c>
      <c r="P40">
        <v>0</v>
      </c>
      <c r="Q40" t="s">
        <v>626</v>
      </c>
    </row>
    <row r="41" spans="1:17" x14ac:dyDescent="0.25">
      <c r="A41" t="s">
        <v>173</v>
      </c>
      <c r="B41" t="s">
        <v>174</v>
      </c>
      <c r="C41" t="s">
        <v>16</v>
      </c>
      <c r="D41" t="s">
        <v>175</v>
      </c>
      <c r="E41" t="s">
        <v>72</v>
      </c>
      <c r="F41">
        <v>1</v>
      </c>
      <c r="G41">
        <v>0</v>
      </c>
      <c r="H41">
        <v>0</v>
      </c>
      <c r="I41">
        <v>0</v>
      </c>
      <c r="J41">
        <v>0</v>
      </c>
      <c r="K41">
        <v>0</v>
      </c>
      <c r="L41">
        <v>0</v>
      </c>
      <c r="M41">
        <v>1</v>
      </c>
      <c r="N41">
        <v>1</v>
      </c>
      <c r="O41" t="s">
        <v>176</v>
      </c>
      <c r="P41">
        <v>0</v>
      </c>
      <c r="Q41" t="s">
        <v>627</v>
      </c>
    </row>
    <row r="42" spans="1:17" x14ac:dyDescent="0.25">
      <c r="A42" t="s">
        <v>628</v>
      </c>
      <c r="B42" s="1" t="s">
        <v>177</v>
      </c>
      <c r="C42" t="s">
        <v>16</v>
      </c>
      <c r="D42" t="s">
        <v>178</v>
      </c>
      <c r="E42" t="s">
        <v>179</v>
      </c>
      <c r="F42">
        <v>0</v>
      </c>
      <c r="G42">
        <v>0</v>
      </c>
      <c r="H42">
        <v>0</v>
      </c>
      <c r="I42">
        <v>0</v>
      </c>
      <c r="J42">
        <v>0</v>
      </c>
      <c r="K42">
        <v>0</v>
      </c>
      <c r="L42">
        <v>0</v>
      </c>
      <c r="M42">
        <v>0</v>
      </c>
      <c r="N42">
        <v>0</v>
      </c>
      <c r="P42">
        <v>0</v>
      </c>
    </row>
    <row r="43" spans="1:17" x14ac:dyDescent="0.25">
      <c r="A43" t="s">
        <v>180</v>
      </c>
      <c r="B43" t="s">
        <v>181</v>
      </c>
      <c r="C43" t="s">
        <v>16</v>
      </c>
      <c r="D43" t="s">
        <v>182</v>
      </c>
      <c r="E43" t="s">
        <v>179</v>
      </c>
      <c r="F43">
        <v>0</v>
      </c>
      <c r="G43">
        <v>0</v>
      </c>
      <c r="H43">
        <v>0</v>
      </c>
      <c r="I43">
        <v>0</v>
      </c>
      <c r="J43">
        <v>0</v>
      </c>
      <c r="K43">
        <v>1</v>
      </c>
      <c r="L43">
        <v>1</v>
      </c>
      <c r="M43">
        <v>1</v>
      </c>
      <c r="N43">
        <v>0</v>
      </c>
      <c r="O43" t="s">
        <v>183</v>
      </c>
      <c r="P43">
        <v>0</v>
      </c>
      <c r="Q43" t="s">
        <v>629</v>
      </c>
    </row>
    <row r="44" spans="1:17" x14ac:dyDescent="0.25">
      <c r="A44" t="s">
        <v>184</v>
      </c>
      <c r="B44" t="s">
        <v>185</v>
      </c>
      <c r="C44" t="s">
        <v>16</v>
      </c>
      <c r="D44" t="s">
        <v>186</v>
      </c>
      <c r="E44" t="s">
        <v>187</v>
      </c>
      <c r="F44">
        <v>0</v>
      </c>
      <c r="G44">
        <v>0</v>
      </c>
      <c r="H44">
        <v>0</v>
      </c>
      <c r="I44">
        <v>0</v>
      </c>
      <c r="J44">
        <v>0</v>
      </c>
      <c r="K44">
        <v>0</v>
      </c>
      <c r="L44">
        <v>0</v>
      </c>
      <c r="M44">
        <v>1</v>
      </c>
      <c r="N44">
        <v>1</v>
      </c>
      <c r="O44" t="s">
        <v>603</v>
      </c>
      <c r="P44">
        <v>0</v>
      </c>
      <c r="Q44" t="s">
        <v>630</v>
      </c>
    </row>
    <row r="45" spans="1:17" x14ac:dyDescent="0.25">
      <c r="A45" t="s">
        <v>188</v>
      </c>
      <c r="B45" t="s">
        <v>189</v>
      </c>
      <c r="C45" t="s">
        <v>16</v>
      </c>
      <c r="D45" t="s">
        <v>190</v>
      </c>
      <c r="E45" t="s">
        <v>73</v>
      </c>
      <c r="F45">
        <v>0</v>
      </c>
      <c r="G45">
        <v>0</v>
      </c>
      <c r="H45">
        <v>0</v>
      </c>
      <c r="I45">
        <v>0</v>
      </c>
      <c r="J45">
        <v>0</v>
      </c>
      <c r="K45">
        <v>0</v>
      </c>
      <c r="L45">
        <v>0</v>
      </c>
      <c r="M45">
        <v>0</v>
      </c>
      <c r="N45">
        <v>0</v>
      </c>
      <c r="P45">
        <v>0</v>
      </c>
    </row>
    <row r="46" spans="1:17" x14ac:dyDescent="0.25">
      <c r="A46" t="s">
        <v>191</v>
      </c>
      <c r="B46" t="s">
        <v>192</v>
      </c>
      <c r="C46" t="s">
        <v>16</v>
      </c>
      <c r="D46" t="s">
        <v>193</v>
      </c>
      <c r="E46" t="s">
        <v>194</v>
      </c>
      <c r="F46">
        <v>0</v>
      </c>
      <c r="G46">
        <v>0</v>
      </c>
      <c r="H46">
        <v>0</v>
      </c>
      <c r="I46">
        <v>0</v>
      </c>
      <c r="J46">
        <v>1</v>
      </c>
      <c r="K46">
        <v>0</v>
      </c>
      <c r="L46">
        <v>0</v>
      </c>
      <c r="M46">
        <v>0</v>
      </c>
      <c r="N46">
        <v>1</v>
      </c>
      <c r="O46" t="s">
        <v>195</v>
      </c>
      <c r="P46">
        <v>0</v>
      </c>
      <c r="Q46" t="s">
        <v>631</v>
      </c>
    </row>
    <row r="47" spans="1:17" x14ac:dyDescent="0.25">
      <c r="A47" t="s">
        <v>196</v>
      </c>
      <c r="B47" t="s">
        <v>197</v>
      </c>
      <c r="C47" t="s">
        <v>16</v>
      </c>
      <c r="D47" t="s">
        <v>198</v>
      </c>
      <c r="E47" t="s">
        <v>199</v>
      </c>
      <c r="F47">
        <v>0</v>
      </c>
      <c r="G47">
        <v>0</v>
      </c>
      <c r="H47">
        <v>0</v>
      </c>
      <c r="I47">
        <v>0</v>
      </c>
      <c r="J47">
        <v>0</v>
      </c>
      <c r="K47">
        <v>0</v>
      </c>
      <c r="L47">
        <v>0</v>
      </c>
      <c r="M47">
        <v>0</v>
      </c>
      <c r="N47">
        <v>0</v>
      </c>
      <c r="O47" t="s">
        <v>200</v>
      </c>
      <c r="P47">
        <v>0</v>
      </c>
      <c r="Q47" t="s">
        <v>632</v>
      </c>
    </row>
    <row r="48" spans="1:17" x14ac:dyDescent="0.25">
      <c r="A48" t="s">
        <v>201</v>
      </c>
      <c r="B48" t="s">
        <v>202</v>
      </c>
      <c r="C48" t="s">
        <v>16</v>
      </c>
      <c r="D48" t="s">
        <v>203</v>
      </c>
      <c r="E48" t="s">
        <v>72</v>
      </c>
      <c r="F48">
        <v>0</v>
      </c>
      <c r="G48">
        <v>0</v>
      </c>
      <c r="H48">
        <v>0</v>
      </c>
      <c r="I48">
        <v>0</v>
      </c>
      <c r="J48">
        <v>0</v>
      </c>
      <c r="K48">
        <v>0</v>
      </c>
      <c r="L48">
        <v>0</v>
      </c>
      <c r="M48">
        <v>0</v>
      </c>
      <c r="N48">
        <v>0</v>
      </c>
      <c r="P48">
        <v>0</v>
      </c>
    </row>
    <row r="49" spans="1:17" x14ac:dyDescent="0.25">
      <c r="A49" t="s">
        <v>633</v>
      </c>
      <c r="B49" t="s">
        <v>204</v>
      </c>
      <c r="C49" t="s">
        <v>16</v>
      </c>
      <c r="D49" t="s">
        <v>205</v>
      </c>
      <c r="E49" t="s">
        <v>206</v>
      </c>
      <c r="F49">
        <v>0</v>
      </c>
      <c r="G49">
        <v>0</v>
      </c>
      <c r="H49">
        <v>0</v>
      </c>
      <c r="I49">
        <v>0</v>
      </c>
      <c r="J49">
        <v>0</v>
      </c>
      <c r="K49">
        <v>0</v>
      </c>
      <c r="L49">
        <v>0</v>
      </c>
      <c r="M49">
        <v>0</v>
      </c>
      <c r="N49">
        <v>0</v>
      </c>
      <c r="O49" t="s">
        <v>207</v>
      </c>
      <c r="P49">
        <v>0</v>
      </c>
      <c r="Q49" t="s">
        <v>634</v>
      </c>
    </row>
    <row r="50" spans="1:17" x14ac:dyDescent="0.25">
      <c r="A50" t="s">
        <v>208</v>
      </c>
      <c r="B50" s="1" t="s">
        <v>209</v>
      </c>
      <c r="C50" t="s">
        <v>16</v>
      </c>
      <c r="D50" s="1" t="s">
        <v>210</v>
      </c>
      <c r="E50" t="s">
        <v>121</v>
      </c>
      <c r="F50">
        <v>0</v>
      </c>
      <c r="G50">
        <v>0</v>
      </c>
      <c r="H50">
        <v>0</v>
      </c>
      <c r="I50">
        <v>0</v>
      </c>
      <c r="J50">
        <v>0</v>
      </c>
      <c r="K50">
        <v>0</v>
      </c>
      <c r="L50">
        <v>0</v>
      </c>
      <c r="M50">
        <v>0</v>
      </c>
      <c r="N50">
        <v>0</v>
      </c>
      <c r="O50" t="s">
        <v>211</v>
      </c>
      <c r="P50">
        <v>1</v>
      </c>
      <c r="Q50" t="s">
        <v>635</v>
      </c>
    </row>
    <row r="51" spans="1:17" x14ac:dyDescent="0.25">
      <c r="A51" t="s">
        <v>212</v>
      </c>
      <c r="B51" t="s">
        <v>213</v>
      </c>
      <c r="C51" t="s">
        <v>16</v>
      </c>
      <c r="D51" t="s">
        <v>215</v>
      </c>
      <c r="E51" t="s">
        <v>214</v>
      </c>
      <c r="F51">
        <v>0</v>
      </c>
      <c r="G51">
        <v>0</v>
      </c>
      <c r="H51">
        <v>0</v>
      </c>
      <c r="I51">
        <v>0</v>
      </c>
      <c r="J51">
        <v>0</v>
      </c>
      <c r="K51">
        <v>0</v>
      </c>
      <c r="L51">
        <v>0</v>
      </c>
      <c r="M51">
        <v>0</v>
      </c>
      <c r="N51">
        <v>0</v>
      </c>
      <c r="P51">
        <v>0</v>
      </c>
    </row>
    <row r="52" spans="1:17" x14ac:dyDescent="0.25">
      <c r="A52" t="s">
        <v>216</v>
      </c>
      <c r="B52" t="s">
        <v>217</v>
      </c>
      <c r="C52" t="s">
        <v>16</v>
      </c>
      <c r="D52" t="s">
        <v>218</v>
      </c>
      <c r="E52" t="s">
        <v>79</v>
      </c>
      <c r="F52">
        <v>0</v>
      </c>
      <c r="G52">
        <v>0</v>
      </c>
      <c r="H52">
        <v>0</v>
      </c>
      <c r="I52">
        <v>1</v>
      </c>
      <c r="J52">
        <v>0</v>
      </c>
      <c r="K52">
        <v>0</v>
      </c>
      <c r="L52">
        <v>0</v>
      </c>
      <c r="M52">
        <v>1</v>
      </c>
      <c r="N52">
        <v>1</v>
      </c>
      <c r="O52" t="s">
        <v>219</v>
      </c>
      <c r="P52">
        <v>0</v>
      </c>
      <c r="Q52" t="s">
        <v>636</v>
      </c>
    </row>
    <row r="53" spans="1:17" x14ac:dyDescent="0.25">
      <c r="A53" t="s">
        <v>220</v>
      </c>
      <c r="B53" t="s">
        <v>221</v>
      </c>
      <c r="C53" t="s">
        <v>16</v>
      </c>
      <c r="D53" t="s">
        <v>222</v>
      </c>
      <c r="E53" t="s">
        <v>73</v>
      </c>
      <c r="F53">
        <v>0</v>
      </c>
      <c r="G53">
        <v>0</v>
      </c>
      <c r="H53">
        <v>0</v>
      </c>
      <c r="I53">
        <v>0</v>
      </c>
      <c r="J53">
        <v>0</v>
      </c>
      <c r="K53">
        <v>0</v>
      </c>
      <c r="L53">
        <v>0</v>
      </c>
      <c r="M53">
        <v>0</v>
      </c>
      <c r="N53">
        <v>0</v>
      </c>
      <c r="P53">
        <v>0</v>
      </c>
    </row>
    <row r="54" spans="1:17" x14ac:dyDescent="0.25">
      <c r="A54" t="s">
        <v>223</v>
      </c>
      <c r="B54" t="s">
        <v>224</v>
      </c>
      <c r="C54" t="s">
        <v>16</v>
      </c>
      <c r="D54" s="1" t="s">
        <v>225</v>
      </c>
      <c r="E54" t="s">
        <v>226</v>
      </c>
      <c r="F54">
        <v>0</v>
      </c>
      <c r="G54">
        <v>0</v>
      </c>
      <c r="H54">
        <v>0</v>
      </c>
      <c r="I54">
        <v>0</v>
      </c>
      <c r="J54">
        <v>0</v>
      </c>
      <c r="K54">
        <v>0</v>
      </c>
      <c r="L54">
        <v>0</v>
      </c>
      <c r="M54">
        <v>1</v>
      </c>
      <c r="N54">
        <v>0</v>
      </c>
      <c r="O54" t="s">
        <v>227</v>
      </c>
      <c r="P54">
        <v>1</v>
      </c>
      <c r="Q54" t="s">
        <v>637</v>
      </c>
    </row>
    <row r="55" spans="1:17" x14ac:dyDescent="0.25">
      <c r="A55" t="s">
        <v>228</v>
      </c>
      <c r="B55" t="s">
        <v>229</v>
      </c>
      <c r="C55" t="s">
        <v>16</v>
      </c>
      <c r="D55" t="s">
        <v>230</v>
      </c>
      <c r="E55" t="s">
        <v>17</v>
      </c>
      <c r="F55">
        <v>0</v>
      </c>
      <c r="G55">
        <v>0</v>
      </c>
      <c r="H55">
        <v>0</v>
      </c>
      <c r="I55">
        <v>0</v>
      </c>
      <c r="J55">
        <v>0</v>
      </c>
      <c r="K55">
        <v>0</v>
      </c>
      <c r="L55">
        <v>0</v>
      </c>
      <c r="M55">
        <v>0</v>
      </c>
      <c r="N55">
        <v>0</v>
      </c>
      <c r="O55" t="s">
        <v>639</v>
      </c>
      <c r="P55">
        <v>1</v>
      </c>
      <c r="Q55" t="s">
        <v>638</v>
      </c>
    </row>
    <row r="56" spans="1:17" x14ac:dyDescent="0.25">
      <c r="A56" t="s">
        <v>231</v>
      </c>
      <c r="B56" t="s">
        <v>232</v>
      </c>
      <c r="C56" t="s">
        <v>16</v>
      </c>
      <c r="D56" t="s">
        <v>233</v>
      </c>
      <c r="E56" t="s">
        <v>234</v>
      </c>
      <c r="F56">
        <v>0</v>
      </c>
      <c r="G56">
        <v>0</v>
      </c>
      <c r="H56">
        <v>0</v>
      </c>
      <c r="I56">
        <v>0</v>
      </c>
      <c r="J56">
        <v>0</v>
      </c>
      <c r="K56">
        <v>0</v>
      </c>
      <c r="L56">
        <v>0</v>
      </c>
      <c r="M56">
        <v>0</v>
      </c>
      <c r="N56">
        <v>0</v>
      </c>
      <c r="P56">
        <v>0</v>
      </c>
    </row>
    <row r="57" spans="1:17" x14ac:dyDescent="0.25">
      <c r="A57" t="s">
        <v>235</v>
      </c>
      <c r="B57" t="s">
        <v>236</v>
      </c>
      <c r="C57" t="s">
        <v>16</v>
      </c>
      <c r="D57" t="s">
        <v>237</v>
      </c>
      <c r="E57" t="s">
        <v>199</v>
      </c>
      <c r="F57">
        <v>0</v>
      </c>
      <c r="G57">
        <v>0</v>
      </c>
      <c r="H57">
        <v>0</v>
      </c>
      <c r="I57">
        <v>0</v>
      </c>
      <c r="J57">
        <v>0</v>
      </c>
      <c r="K57">
        <v>0</v>
      </c>
      <c r="L57">
        <v>0</v>
      </c>
      <c r="M57">
        <v>0</v>
      </c>
      <c r="N57">
        <v>0</v>
      </c>
      <c r="P57">
        <v>0</v>
      </c>
    </row>
    <row r="58" spans="1:17" x14ac:dyDescent="0.25">
      <c r="A58" t="s">
        <v>238</v>
      </c>
      <c r="B58" t="s">
        <v>239</v>
      </c>
      <c r="C58" t="s">
        <v>16</v>
      </c>
      <c r="D58" t="s">
        <v>240</v>
      </c>
      <c r="E58" t="s">
        <v>199</v>
      </c>
      <c r="F58">
        <v>0</v>
      </c>
      <c r="G58">
        <v>0</v>
      </c>
      <c r="H58">
        <v>0</v>
      </c>
      <c r="I58">
        <v>0</v>
      </c>
      <c r="J58">
        <v>0</v>
      </c>
      <c r="K58">
        <v>0</v>
      </c>
      <c r="L58">
        <v>0</v>
      </c>
      <c r="M58">
        <v>0</v>
      </c>
      <c r="N58">
        <v>0</v>
      </c>
      <c r="P58">
        <v>0</v>
      </c>
    </row>
    <row r="59" spans="1:17" x14ac:dyDescent="0.25">
      <c r="A59" t="s">
        <v>241</v>
      </c>
      <c r="B59" t="s">
        <v>242</v>
      </c>
      <c r="C59" t="s">
        <v>16</v>
      </c>
      <c r="D59" t="s">
        <v>243</v>
      </c>
      <c r="E59" t="s">
        <v>179</v>
      </c>
      <c r="F59">
        <v>0</v>
      </c>
      <c r="G59">
        <v>0</v>
      </c>
      <c r="H59">
        <v>0</v>
      </c>
      <c r="I59">
        <v>0</v>
      </c>
      <c r="J59">
        <v>0</v>
      </c>
      <c r="K59">
        <v>0</v>
      </c>
      <c r="L59">
        <v>0</v>
      </c>
      <c r="M59">
        <v>0</v>
      </c>
      <c r="N59">
        <v>0</v>
      </c>
      <c r="P59">
        <v>0</v>
      </c>
    </row>
    <row r="60" spans="1:17" x14ac:dyDescent="0.25">
      <c r="A60" t="s">
        <v>244</v>
      </c>
      <c r="B60" t="s">
        <v>245</v>
      </c>
      <c r="C60" t="s">
        <v>16</v>
      </c>
      <c r="D60" t="s">
        <v>246</v>
      </c>
      <c r="E60" t="s">
        <v>247</v>
      </c>
      <c r="F60">
        <v>0</v>
      </c>
      <c r="G60">
        <v>0</v>
      </c>
      <c r="H60">
        <v>0</v>
      </c>
      <c r="I60">
        <v>0</v>
      </c>
      <c r="J60">
        <v>0</v>
      </c>
      <c r="K60">
        <v>0</v>
      </c>
      <c r="L60">
        <v>0</v>
      </c>
      <c r="M60">
        <v>0</v>
      </c>
      <c r="N60">
        <v>0</v>
      </c>
      <c r="O60" t="s">
        <v>248</v>
      </c>
      <c r="P60">
        <v>0</v>
      </c>
    </row>
    <row r="61" spans="1:17" x14ac:dyDescent="0.25">
      <c r="A61" t="s">
        <v>249</v>
      </c>
      <c r="B61" t="s">
        <v>250</v>
      </c>
      <c r="C61" t="s">
        <v>16</v>
      </c>
      <c r="D61" t="s">
        <v>251</v>
      </c>
      <c r="E61" t="s">
        <v>17</v>
      </c>
      <c r="F61">
        <v>0</v>
      </c>
      <c r="G61">
        <v>0</v>
      </c>
      <c r="H61">
        <v>1</v>
      </c>
      <c r="I61">
        <v>0</v>
      </c>
      <c r="J61">
        <v>0</v>
      </c>
      <c r="K61">
        <v>0</v>
      </c>
      <c r="L61">
        <v>0</v>
      </c>
      <c r="M61">
        <v>1</v>
      </c>
      <c r="N61">
        <v>1</v>
      </c>
      <c r="O61" t="s">
        <v>252</v>
      </c>
      <c r="P61">
        <v>1</v>
      </c>
      <c r="Q61" t="s">
        <v>640</v>
      </c>
    </row>
    <row r="62" spans="1:17" x14ac:dyDescent="0.25">
      <c r="A62" t="s">
        <v>253</v>
      </c>
      <c r="B62" t="s">
        <v>254</v>
      </c>
      <c r="C62" t="s">
        <v>16</v>
      </c>
      <c r="D62" t="s">
        <v>255</v>
      </c>
      <c r="E62" t="s">
        <v>23</v>
      </c>
      <c r="F62">
        <v>0</v>
      </c>
      <c r="G62">
        <v>0</v>
      </c>
      <c r="H62">
        <v>0</v>
      </c>
      <c r="I62">
        <v>0</v>
      </c>
      <c r="J62">
        <v>0</v>
      </c>
      <c r="K62">
        <v>0</v>
      </c>
      <c r="L62">
        <v>0</v>
      </c>
      <c r="M62">
        <v>0</v>
      </c>
      <c r="N62">
        <v>0</v>
      </c>
      <c r="O62" t="s">
        <v>256</v>
      </c>
      <c r="P62">
        <v>1</v>
      </c>
      <c r="Q62" t="s">
        <v>641</v>
      </c>
    </row>
    <row r="63" spans="1:17" x14ac:dyDescent="0.25">
      <c r="A63" t="s">
        <v>260</v>
      </c>
      <c r="B63" t="s">
        <v>257</v>
      </c>
      <c r="C63" t="s">
        <v>16</v>
      </c>
      <c r="D63" t="s">
        <v>258</v>
      </c>
      <c r="E63" t="s">
        <v>234</v>
      </c>
      <c r="F63">
        <v>0</v>
      </c>
      <c r="G63">
        <v>0</v>
      </c>
      <c r="H63">
        <v>0</v>
      </c>
      <c r="I63">
        <v>0</v>
      </c>
      <c r="J63">
        <v>0</v>
      </c>
      <c r="K63">
        <v>1</v>
      </c>
      <c r="L63">
        <v>0</v>
      </c>
      <c r="M63">
        <v>0</v>
      </c>
      <c r="N63">
        <v>1</v>
      </c>
      <c r="O63" t="s">
        <v>259</v>
      </c>
      <c r="P63">
        <v>0</v>
      </c>
      <c r="Q63" t="s">
        <v>642</v>
      </c>
    </row>
    <row r="64" spans="1:17" x14ac:dyDescent="0.25">
      <c r="A64" t="s">
        <v>261</v>
      </c>
      <c r="B64" t="s">
        <v>262</v>
      </c>
      <c r="C64" t="s">
        <v>16</v>
      </c>
      <c r="D64" t="s">
        <v>263</v>
      </c>
      <c r="E64" t="s">
        <v>71</v>
      </c>
      <c r="F64">
        <v>0</v>
      </c>
      <c r="G64">
        <v>0</v>
      </c>
      <c r="H64">
        <v>0</v>
      </c>
      <c r="I64">
        <v>0</v>
      </c>
      <c r="J64">
        <v>0</v>
      </c>
      <c r="K64">
        <v>0</v>
      </c>
      <c r="L64">
        <v>0</v>
      </c>
      <c r="M64" t="s">
        <v>24</v>
      </c>
      <c r="N64">
        <v>0</v>
      </c>
      <c r="O64" t="s">
        <v>264</v>
      </c>
      <c r="P64">
        <v>1</v>
      </c>
      <c r="Q64" t="s">
        <v>643</v>
      </c>
    </row>
    <row r="65" spans="1:17" x14ac:dyDescent="0.25">
      <c r="A65" t="s">
        <v>265</v>
      </c>
      <c r="B65" t="s">
        <v>266</v>
      </c>
      <c r="C65" t="s">
        <v>16</v>
      </c>
      <c r="D65" t="s">
        <v>267</v>
      </c>
      <c r="E65" t="s">
        <v>268</v>
      </c>
      <c r="F65">
        <v>0</v>
      </c>
      <c r="G65">
        <v>0</v>
      </c>
      <c r="H65">
        <v>0</v>
      </c>
      <c r="I65">
        <v>0</v>
      </c>
      <c r="J65">
        <v>0</v>
      </c>
      <c r="K65">
        <v>0</v>
      </c>
      <c r="L65">
        <v>0</v>
      </c>
      <c r="M65">
        <v>0</v>
      </c>
      <c r="N65">
        <v>0</v>
      </c>
      <c r="P65">
        <v>0</v>
      </c>
    </row>
    <row r="66" spans="1:17" x14ac:dyDescent="0.25">
      <c r="A66" t="s">
        <v>269</v>
      </c>
      <c r="B66" t="s">
        <v>270</v>
      </c>
      <c r="C66" t="s">
        <v>16</v>
      </c>
      <c r="D66" t="s">
        <v>271</v>
      </c>
      <c r="E66" t="s">
        <v>272</v>
      </c>
      <c r="F66">
        <v>0</v>
      </c>
      <c r="G66">
        <v>0</v>
      </c>
      <c r="H66">
        <v>0</v>
      </c>
      <c r="I66">
        <v>0</v>
      </c>
      <c r="J66">
        <v>0</v>
      </c>
      <c r="K66">
        <v>0</v>
      </c>
      <c r="L66">
        <v>0</v>
      </c>
      <c r="M66">
        <v>0</v>
      </c>
      <c r="N66">
        <v>0</v>
      </c>
      <c r="P66">
        <v>0</v>
      </c>
    </row>
    <row r="67" spans="1:17" x14ac:dyDescent="0.25">
      <c r="A67" t="s">
        <v>273</v>
      </c>
      <c r="B67" t="s">
        <v>274</v>
      </c>
      <c r="C67" t="s">
        <v>16</v>
      </c>
      <c r="D67" t="s">
        <v>275</v>
      </c>
      <c r="E67" t="s">
        <v>86</v>
      </c>
      <c r="F67">
        <v>0</v>
      </c>
      <c r="G67">
        <v>0</v>
      </c>
      <c r="H67">
        <v>0</v>
      </c>
      <c r="I67">
        <v>1</v>
      </c>
      <c r="J67">
        <v>0</v>
      </c>
      <c r="K67">
        <v>0</v>
      </c>
      <c r="L67">
        <v>0</v>
      </c>
      <c r="M67">
        <v>1</v>
      </c>
      <c r="N67">
        <v>1</v>
      </c>
      <c r="O67" t="s">
        <v>279</v>
      </c>
      <c r="P67">
        <v>1</v>
      </c>
      <c r="Q67" t="s">
        <v>644</v>
      </c>
    </row>
    <row r="68" spans="1:17" x14ac:dyDescent="0.25">
      <c r="A68" t="s">
        <v>276</v>
      </c>
      <c r="B68" t="s">
        <v>277</v>
      </c>
      <c r="C68" t="s">
        <v>16</v>
      </c>
      <c r="D68" t="s">
        <v>278</v>
      </c>
      <c r="E68" t="s">
        <v>199</v>
      </c>
      <c r="F68">
        <v>0</v>
      </c>
      <c r="G68">
        <v>0</v>
      </c>
      <c r="H68">
        <v>0</v>
      </c>
      <c r="I68">
        <v>0</v>
      </c>
      <c r="J68">
        <v>0</v>
      </c>
      <c r="K68">
        <v>0</v>
      </c>
      <c r="L68">
        <v>0</v>
      </c>
      <c r="M68">
        <v>0</v>
      </c>
      <c r="N68">
        <v>0</v>
      </c>
      <c r="O68" t="s">
        <v>287</v>
      </c>
      <c r="P68">
        <v>0</v>
      </c>
    </row>
    <row r="69" spans="1:17" x14ac:dyDescent="0.25">
      <c r="A69" t="s">
        <v>280</v>
      </c>
      <c r="B69" t="s">
        <v>281</v>
      </c>
      <c r="C69" t="s">
        <v>16</v>
      </c>
      <c r="D69" t="s">
        <v>282</v>
      </c>
      <c r="E69" t="s">
        <v>124</v>
      </c>
      <c r="F69">
        <v>0</v>
      </c>
      <c r="G69">
        <v>0</v>
      </c>
      <c r="H69">
        <v>0</v>
      </c>
      <c r="I69">
        <v>0</v>
      </c>
      <c r="J69">
        <v>0</v>
      </c>
      <c r="K69">
        <v>0</v>
      </c>
      <c r="L69">
        <v>1</v>
      </c>
      <c r="M69">
        <v>0</v>
      </c>
      <c r="N69">
        <v>1</v>
      </c>
      <c r="O69" t="s">
        <v>283</v>
      </c>
      <c r="P69">
        <v>0</v>
      </c>
      <c r="Q69" t="s">
        <v>645</v>
      </c>
    </row>
    <row r="70" spans="1:17" x14ac:dyDescent="0.25">
      <c r="A70" t="s">
        <v>284</v>
      </c>
      <c r="B70" t="s">
        <v>285</v>
      </c>
      <c r="C70" t="s">
        <v>16</v>
      </c>
      <c r="D70" t="s">
        <v>286</v>
      </c>
      <c r="E70" t="s">
        <v>71</v>
      </c>
      <c r="F70">
        <v>0</v>
      </c>
      <c r="G70">
        <v>0</v>
      </c>
      <c r="H70">
        <v>0</v>
      </c>
      <c r="I70">
        <v>0</v>
      </c>
      <c r="J70">
        <v>0</v>
      </c>
      <c r="K70">
        <v>0</v>
      </c>
      <c r="L70">
        <v>0</v>
      </c>
      <c r="M70">
        <v>0</v>
      </c>
      <c r="N70">
        <v>1</v>
      </c>
      <c r="O70" t="s">
        <v>288</v>
      </c>
      <c r="P70">
        <v>0</v>
      </c>
      <c r="Q70" t="s">
        <v>646</v>
      </c>
    </row>
    <row r="71" spans="1:17" x14ac:dyDescent="0.25">
      <c r="A71" t="s">
        <v>289</v>
      </c>
      <c r="B71" t="s">
        <v>290</v>
      </c>
      <c r="C71" t="s">
        <v>16</v>
      </c>
      <c r="D71" t="s">
        <v>291</v>
      </c>
      <c r="E71" t="s">
        <v>234</v>
      </c>
      <c r="F71">
        <v>0</v>
      </c>
      <c r="G71">
        <v>0</v>
      </c>
      <c r="H71">
        <v>0</v>
      </c>
      <c r="I71">
        <v>0</v>
      </c>
      <c r="J71">
        <v>0</v>
      </c>
      <c r="K71">
        <v>0</v>
      </c>
      <c r="L71">
        <v>1</v>
      </c>
      <c r="M71">
        <v>0</v>
      </c>
      <c r="N71">
        <v>1</v>
      </c>
      <c r="O71" t="s">
        <v>292</v>
      </c>
      <c r="P71">
        <v>0</v>
      </c>
      <c r="Q71" t="s">
        <v>646</v>
      </c>
    </row>
    <row r="72" spans="1:17" x14ac:dyDescent="0.25">
      <c r="A72" t="s">
        <v>293</v>
      </c>
      <c r="B72" s="1" t="s">
        <v>294</v>
      </c>
      <c r="C72" t="s">
        <v>16</v>
      </c>
      <c r="D72" t="s">
        <v>295</v>
      </c>
      <c r="E72" t="s">
        <v>17</v>
      </c>
      <c r="F72">
        <v>0</v>
      </c>
      <c r="G72">
        <v>0</v>
      </c>
      <c r="H72">
        <v>0</v>
      </c>
      <c r="I72">
        <v>0</v>
      </c>
      <c r="J72">
        <v>0</v>
      </c>
      <c r="K72">
        <v>0</v>
      </c>
      <c r="L72">
        <v>0</v>
      </c>
      <c r="M72">
        <v>0</v>
      </c>
      <c r="N72">
        <v>0</v>
      </c>
      <c r="O72" t="s">
        <v>296</v>
      </c>
      <c r="P72">
        <v>0</v>
      </c>
      <c r="Q72" t="s">
        <v>647</v>
      </c>
    </row>
    <row r="73" spans="1:17" x14ac:dyDescent="0.25">
      <c r="A73" t="s">
        <v>297</v>
      </c>
      <c r="B73" t="s">
        <v>298</v>
      </c>
      <c r="C73" t="s">
        <v>16</v>
      </c>
      <c r="D73" t="s">
        <v>299</v>
      </c>
      <c r="E73" t="s">
        <v>206</v>
      </c>
      <c r="F73">
        <v>0</v>
      </c>
      <c r="G73">
        <v>0</v>
      </c>
      <c r="H73">
        <v>0</v>
      </c>
      <c r="I73">
        <v>0</v>
      </c>
      <c r="J73">
        <v>0</v>
      </c>
      <c r="K73">
        <v>0</v>
      </c>
      <c r="L73">
        <v>0</v>
      </c>
      <c r="M73">
        <v>0</v>
      </c>
      <c r="N73">
        <v>0</v>
      </c>
      <c r="P73">
        <v>0</v>
      </c>
    </row>
    <row r="74" spans="1:17" x14ac:dyDescent="0.25">
      <c r="A74" t="s">
        <v>300</v>
      </c>
      <c r="B74" t="s">
        <v>301</v>
      </c>
      <c r="C74" t="s">
        <v>16</v>
      </c>
      <c r="D74" t="s">
        <v>302</v>
      </c>
      <c r="E74" t="s">
        <v>303</v>
      </c>
      <c r="F74">
        <v>0</v>
      </c>
      <c r="G74">
        <v>0</v>
      </c>
      <c r="H74">
        <v>1</v>
      </c>
      <c r="I74">
        <v>0</v>
      </c>
      <c r="J74">
        <v>0</v>
      </c>
      <c r="K74">
        <v>0</v>
      </c>
      <c r="L74">
        <v>0</v>
      </c>
      <c r="M74">
        <v>1</v>
      </c>
      <c r="N74">
        <v>1</v>
      </c>
      <c r="O74" t="s">
        <v>596</v>
      </c>
      <c r="P74">
        <v>0</v>
      </c>
      <c r="Q74" t="s">
        <v>648</v>
      </c>
    </row>
    <row r="75" spans="1:17" x14ac:dyDescent="0.25">
      <c r="A75" t="s">
        <v>304</v>
      </c>
      <c r="B75" t="s">
        <v>305</v>
      </c>
      <c r="C75" t="s">
        <v>16</v>
      </c>
      <c r="D75" t="s">
        <v>306</v>
      </c>
      <c r="E75" t="s">
        <v>73</v>
      </c>
      <c r="F75">
        <v>0</v>
      </c>
      <c r="G75">
        <v>0</v>
      </c>
      <c r="H75">
        <v>0</v>
      </c>
      <c r="I75">
        <v>0</v>
      </c>
      <c r="J75">
        <v>0</v>
      </c>
      <c r="K75">
        <v>0</v>
      </c>
      <c r="L75">
        <v>1</v>
      </c>
      <c r="M75">
        <v>0</v>
      </c>
      <c r="N75">
        <v>0</v>
      </c>
      <c r="O75" t="s">
        <v>307</v>
      </c>
      <c r="P75">
        <v>0</v>
      </c>
      <c r="Q75" t="s">
        <v>649</v>
      </c>
    </row>
    <row r="76" spans="1:17" x14ac:dyDescent="0.25">
      <c r="A76" t="s">
        <v>308</v>
      </c>
      <c r="B76" t="s">
        <v>309</v>
      </c>
      <c r="C76" t="s">
        <v>16</v>
      </c>
      <c r="D76" t="s">
        <v>310</v>
      </c>
      <c r="E76" t="s">
        <v>73</v>
      </c>
      <c r="F76">
        <v>0</v>
      </c>
      <c r="G76">
        <v>0</v>
      </c>
      <c r="H76">
        <v>0</v>
      </c>
      <c r="I76">
        <v>0</v>
      </c>
      <c r="J76">
        <v>0</v>
      </c>
      <c r="K76">
        <v>0</v>
      </c>
      <c r="L76">
        <v>0</v>
      </c>
      <c r="M76">
        <v>0</v>
      </c>
      <c r="N76">
        <v>0</v>
      </c>
      <c r="P76">
        <v>0</v>
      </c>
    </row>
    <row r="77" spans="1:17" x14ac:dyDescent="0.25">
      <c r="A77" t="s">
        <v>311</v>
      </c>
      <c r="B77" t="s">
        <v>312</v>
      </c>
      <c r="C77" t="s">
        <v>16</v>
      </c>
      <c r="D77" t="s">
        <v>313</v>
      </c>
      <c r="E77" t="s">
        <v>71</v>
      </c>
      <c r="F77">
        <v>0</v>
      </c>
      <c r="G77">
        <v>0</v>
      </c>
      <c r="H77">
        <v>0</v>
      </c>
      <c r="I77">
        <v>0</v>
      </c>
      <c r="J77">
        <v>0</v>
      </c>
      <c r="K77">
        <v>0</v>
      </c>
      <c r="L77">
        <v>1</v>
      </c>
      <c r="M77">
        <v>0</v>
      </c>
      <c r="N77">
        <v>1</v>
      </c>
      <c r="O77" t="s">
        <v>650</v>
      </c>
      <c r="P77">
        <v>0</v>
      </c>
      <c r="Q77" t="s">
        <v>651</v>
      </c>
    </row>
    <row r="78" spans="1:17" x14ac:dyDescent="0.25">
      <c r="A78" t="s">
        <v>314</v>
      </c>
      <c r="B78" t="s">
        <v>315</v>
      </c>
      <c r="C78" t="s">
        <v>16</v>
      </c>
      <c r="D78" t="s">
        <v>316</v>
      </c>
      <c r="E78" t="s">
        <v>317</v>
      </c>
      <c r="F78">
        <v>0</v>
      </c>
      <c r="G78">
        <v>0</v>
      </c>
      <c r="H78">
        <v>0</v>
      </c>
      <c r="I78">
        <v>0</v>
      </c>
      <c r="J78">
        <v>0</v>
      </c>
      <c r="K78">
        <v>0</v>
      </c>
      <c r="L78">
        <v>0</v>
      </c>
      <c r="M78">
        <v>0</v>
      </c>
      <c r="N78">
        <v>0</v>
      </c>
      <c r="O78" t="s">
        <v>318</v>
      </c>
      <c r="P78">
        <v>0</v>
      </c>
    </row>
    <row r="79" spans="1:17" x14ac:dyDescent="0.25">
      <c r="A79" t="s">
        <v>319</v>
      </c>
      <c r="B79" t="s">
        <v>320</v>
      </c>
      <c r="C79" t="s">
        <v>16</v>
      </c>
      <c r="D79" t="s">
        <v>321</v>
      </c>
      <c r="E79" t="s">
        <v>17</v>
      </c>
      <c r="F79">
        <v>0</v>
      </c>
      <c r="G79">
        <v>0</v>
      </c>
      <c r="H79">
        <v>0</v>
      </c>
      <c r="I79">
        <v>1</v>
      </c>
      <c r="J79">
        <v>0</v>
      </c>
      <c r="K79">
        <v>0</v>
      </c>
      <c r="L79">
        <v>0</v>
      </c>
      <c r="M79">
        <v>1</v>
      </c>
      <c r="N79">
        <v>1</v>
      </c>
      <c r="O79" t="s">
        <v>322</v>
      </c>
      <c r="P79">
        <v>0</v>
      </c>
      <c r="Q79" t="s">
        <v>652</v>
      </c>
    </row>
    <row r="80" spans="1:17" x14ac:dyDescent="0.25">
      <c r="A80" t="s">
        <v>323</v>
      </c>
      <c r="B80" t="s">
        <v>324</v>
      </c>
      <c r="C80" t="s">
        <v>16</v>
      </c>
      <c r="D80" t="s">
        <v>325</v>
      </c>
      <c r="E80" t="s">
        <v>326</v>
      </c>
      <c r="F80">
        <v>0</v>
      </c>
      <c r="G80">
        <v>0</v>
      </c>
      <c r="H80">
        <v>0</v>
      </c>
      <c r="I80">
        <v>0</v>
      </c>
      <c r="J80">
        <v>0</v>
      </c>
      <c r="K80">
        <v>0</v>
      </c>
      <c r="L80">
        <v>0</v>
      </c>
      <c r="M80">
        <v>0</v>
      </c>
      <c r="N80">
        <v>0</v>
      </c>
      <c r="O80" t="s">
        <v>327</v>
      </c>
      <c r="P80">
        <v>0</v>
      </c>
    </row>
    <row r="81" spans="1:17" x14ac:dyDescent="0.25">
      <c r="A81" t="s">
        <v>328</v>
      </c>
      <c r="B81" t="s">
        <v>329</v>
      </c>
      <c r="C81" t="s">
        <v>16</v>
      </c>
      <c r="D81" t="s">
        <v>330</v>
      </c>
      <c r="E81" t="s">
        <v>17</v>
      </c>
      <c r="F81">
        <v>0</v>
      </c>
      <c r="G81">
        <v>0</v>
      </c>
      <c r="H81">
        <v>0</v>
      </c>
      <c r="I81">
        <v>0</v>
      </c>
      <c r="J81">
        <v>0</v>
      </c>
      <c r="K81">
        <v>0</v>
      </c>
      <c r="L81">
        <v>0</v>
      </c>
      <c r="M81">
        <v>0</v>
      </c>
      <c r="N81">
        <v>0</v>
      </c>
      <c r="P81">
        <v>0</v>
      </c>
    </row>
    <row r="82" spans="1:17" x14ac:dyDescent="0.25">
      <c r="A82" t="s">
        <v>331</v>
      </c>
      <c r="B82" t="s">
        <v>332</v>
      </c>
      <c r="C82" t="s">
        <v>16</v>
      </c>
      <c r="D82" t="s">
        <v>333</v>
      </c>
      <c r="E82" t="s">
        <v>86</v>
      </c>
      <c r="F82">
        <v>1</v>
      </c>
      <c r="G82">
        <v>0</v>
      </c>
      <c r="H82">
        <v>0</v>
      </c>
      <c r="I82">
        <v>0</v>
      </c>
      <c r="J82">
        <v>0</v>
      </c>
      <c r="K82">
        <v>0</v>
      </c>
      <c r="L82">
        <v>0</v>
      </c>
      <c r="M82">
        <v>0</v>
      </c>
      <c r="N82">
        <v>1</v>
      </c>
      <c r="O82" t="s">
        <v>334</v>
      </c>
      <c r="P82">
        <v>0</v>
      </c>
      <c r="Q82" t="s">
        <v>627</v>
      </c>
    </row>
    <row r="83" spans="1:17" x14ac:dyDescent="0.25">
      <c r="A83" t="s">
        <v>335</v>
      </c>
      <c r="B83" t="s">
        <v>336</v>
      </c>
      <c r="C83" t="s">
        <v>16</v>
      </c>
      <c r="D83" t="s">
        <v>337</v>
      </c>
      <c r="E83" t="s">
        <v>234</v>
      </c>
      <c r="F83">
        <v>0</v>
      </c>
      <c r="G83">
        <v>0</v>
      </c>
      <c r="H83">
        <v>0</v>
      </c>
      <c r="I83">
        <v>0</v>
      </c>
      <c r="J83">
        <v>0</v>
      </c>
      <c r="K83">
        <v>0</v>
      </c>
      <c r="L83">
        <v>0</v>
      </c>
      <c r="M83">
        <v>0</v>
      </c>
      <c r="N83">
        <v>0</v>
      </c>
      <c r="P83">
        <v>1</v>
      </c>
      <c r="Q83" t="s">
        <v>653</v>
      </c>
    </row>
    <row r="84" spans="1:17" x14ac:dyDescent="0.25">
      <c r="A84" t="s">
        <v>338</v>
      </c>
      <c r="B84" t="s">
        <v>339</v>
      </c>
      <c r="C84" t="s">
        <v>16</v>
      </c>
      <c r="D84" t="s">
        <v>340</v>
      </c>
      <c r="E84" t="s">
        <v>74</v>
      </c>
      <c r="F84">
        <v>0</v>
      </c>
      <c r="G84">
        <v>0</v>
      </c>
      <c r="H84">
        <v>0</v>
      </c>
      <c r="I84">
        <v>1</v>
      </c>
      <c r="J84">
        <v>0</v>
      </c>
      <c r="K84">
        <v>0</v>
      </c>
      <c r="L84">
        <v>0</v>
      </c>
      <c r="M84">
        <v>1</v>
      </c>
      <c r="N84">
        <v>1</v>
      </c>
      <c r="O84" t="s">
        <v>344</v>
      </c>
      <c r="P84">
        <v>0</v>
      </c>
    </row>
    <row r="85" spans="1:17" x14ac:dyDescent="0.25">
      <c r="A85" t="s">
        <v>341</v>
      </c>
      <c r="B85" t="s">
        <v>342</v>
      </c>
      <c r="C85" t="s">
        <v>16</v>
      </c>
      <c r="D85" t="s">
        <v>343</v>
      </c>
      <c r="E85" t="s">
        <v>83</v>
      </c>
      <c r="F85">
        <v>0</v>
      </c>
      <c r="G85">
        <v>0</v>
      </c>
      <c r="H85">
        <v>0</v>
      </c>
      <c r="I85">
        <v>0</v>
      </c>
      <c r="J85">
        <v>0</v>
      </c>
      <c r="K85">
        <v>0</v>
      </c>
      <c r="L85">
        <v>0</v>
      </c>
      <c r="M85">
        <v>0</v>
      </c>
      <c r="N85">
        <v>0</v>
      </c>
      <c r="P85">
        <v>0</v>
      </c>
    </row>
    <row r="86" spans="1:17" x14ac:dyDescent="0.25">
      <c r="A86" t="s">
        <v>345</v>
      </c>
      <c r="B86" t="s">
        <v>346</v>
      </c>
      <c r="C86" t="s">
        <v>16</v>
      </c>
      <c r="D86" t="s">
        <v>347</v>
      </c>
      <c r="E86" t="s">
        <v>86</v>
      </c>
      <c r="F86">
        <v>0</v>
      </c>
      <c r="G86">
        <v>0</v>
      </c>
      <c r="H86">
        <v>0</v>
      </c>
      <c r="I86">
        <v>0</v>
      </c>
      <c r="J86">
        <v>0</v>
      </c>
      <c r="K86">
        <v>0</v>
      </c>
      <c r="L86">
        <v>0</v>
      </c>
      <c r="M86">
        <v>0</v>
      </c>
      <c r="N86">
        <v>0</v>
      </c>
      <c r="O86" t="s">
        <v>348</v>
      </c>
      <c r="P86">
        <v>0</v>
      </c>
    </row>
    <row r="87" spans="1:17" x14ac:dyDescent="0.25">
      <c r="A87" t="s">
        <v>349</v>
      </c>
      <c r="B87" t="s">
        <v>350</v>
      </c>
      <c r="C87" t="s">
        <v>16</v>
      </c>
      <c r="D87" t="s">
        <v>351</v>
      </c>
      <c r="E87" t="s">
        <v>71</v>
      </c>
      <c r="F87">
        <v>0</v>
      </c>
      <c r="G87">
        <v>0</v>
      </c>
      <c r="H87">
        <v>0</v>
      </c>
      <c r="I87">
        <v>0</v>
      </c>
      <c r="J87">
        <v>0</v>
      </c>
      <c r="K87">
        <v>0</v>
      </c>
      <c r="L87">
        <v>0</v>
      </c>
      <c r="M87">
        <v>0</v>
      </c>
      <c r="N87">
        <v>0</v>
      </c>
      <c r="P87">
        <v>0</v>
      </c>
    </row>
    <row r="88" spans="1:17" x14ac:dyDescent="0.25">
      <c r="A88" t="s">
        <v>654</v>
      </c>
      <c r="B88" t="s">
        <v>352</v>
      </c>
      <c r="C88" t="s">
        <v>16</v>
      </c>
      <c r="D88" t="s">
        <v>353</v>
      </c>
      <c r="E88" t="s">
        <v>194</v>
      </c>
      <c r="F88">
        <v>0</v>
      </c>
      <c r="G88">
        <v>0</v>
      </c>
      <c r="H88">
        <v>0</v>
      </c>
      <c r="I88">
        <v>0</v>
      </c>
      <c r="J88">
        <v>0</v>
      </c>
      <c r="K88">
        <v>0</v>
      </c>
      <c r="L88">
        <v>0</v>
      </c>
      <c r="M88">
        <v>0</v>
      </c>
      <c r="N88">
        <v>0</v>
      </c>
      <c r="P88">
        <v>0</v>
      </c>
    </row>
    <row r="89" spans="1:17" x14ac:dyDescent="0.25">
      <c r="A89" t="s">
        <v>354</v>
      </c>
      <c r="B89" t="s">
        <v>355</v>
      </c>
      <c r="C89" t="s">
        <v>16</v>
      </c>
      <c r="D89" t="s">
        <v>356</v>
      </c>
      <c r="E89" t="s">
        <v>79</v>
      </c>
      <c r="F89">
        <v>0</v>
      </c>
      <c r="G89">
        <v>0</v>
      </c>
      <c r="H89">
        <v>0</v>
      </c>
      <c r="I89">
        <v>0</v>
      </c>
      <c r="J89">
        <v>0</v>
      </c>
      <c r="K89">
        <v>0</v>
      </c>
      <c r="L89">
        <v>0</v>
      </c>
      <c r="M89">
        <v>0</v>
      </c>
      <c r="N89">
        <v>1</v>
      </c>
      <c r="O89" t="s">
        <v>357</v>
      </c>
      <c r="P89">
        <v>1</v>
      </c>
      <c r="Q89" t="s">
        <v>655</v>
      </c>
    </row>
    <row r="90" spans="1:17" x14ac:dyDescent="0.25">
      <c r="A90" t="s">
        <v>358</v>
      </c>
      <c r="B90" t="s">
        <v>359</v>
      </c>
      <c r="C90" t="s">
        <v>16</v>
      </c>
      <c r="D90" t="s">
        <v>360</v>
      </c>
      <c r="E90" t="s">
        <v>303</v>
      </c>
      <c r="F90">
        <v>0</v>
      </c>
      <c r="G90">
        <v>0</v>
      </c>
      <c r="I90">
        <v>0</v>
      </c>
      <c r="J90">
        <v>0</v>
      </c>
      <c r="K90">
        <v>0</v>
      </c>
      <c r="L90">
        <v>0</v>
      </c>
      <c r="M90">
        <v>1</v>
      </c>
      <c r="N90">
        <v>0</v>
      </c>
      <c r="O90" t="s">
        <v>606</v>
      </c>
      <c r="P90">
        <v>1</v>
      </c>
      <c r="Q90" t="s">
        <v>656</v>
      </c>
    </row>
    <row r="91" spans="1:17" x14ac:dyDescent="0.25">
      <c r="A91" t="s">
        <v>361</v>
      </c>
      <c r="B91" t="s">
        <v>362</v>
      </c>
      <c r="C91" t="s">
        <v>16</v>
      </c>
      <c r="D91" t="s">
        <v>363</v>
      </c>
      <c r="E91" t="s">
        <v>226</v>
      </c>
      <c r="F91">
        <v>1</v>
      </c>
      <c r="G91">
        <v>0</v>
      </c>
      <c r="H91">
        <v>0</v>
      </c>
      <c r="I91">
        <v>0</v>
      </c>
      <c r="J91">
        <v>0</v>
      </c>
      <c r="K91">
        <v>0</v>
      </c>
      <c r="L91">
        <v>1</v>
      </c>
      <c r="M91">
        <v>1</v>
      </c>
      <c r="N91">
        <v>1</v>
      </c>
      <c r="O91" t="s">
        <v>604</v>
      </c>
      <c r="P91">
        <v>0</v>
      </c>
      <c r="Q91" t="s">
        <v>657</v>
      </c>
    </row>
    <row r="92" spans="1:17" x14ac:dyDescent="0.25">
      <c r="A92" t="s">
        <v>366</v>
      </c>
      <c r="B92" t="s">
        <v>364</v>
      </c>
      <c r="C92" t="s">
        <v>16</v>
      </c>
      <c r="D92" t="s">
        <v>365</v>
      </c>
      <c r="E92" t="s">
        <v>83</v>
      </c>
      <c r="F92">
        <v>0</v>
      </c>
      <c r="G92">
        <v>0</v>
      </c>
      <c r="H92">
        <v>0</v>
      </c>
      <c r="I92">
        <v>0</v>
      </c>
      <c r="J92">
        <v>0</v>
      </c>
      <c r="K92">
        <v>0</v>
      </c>
      <c r="L92">
        <v>0</v>
      </c>
      <c r="M92">
        <v>0</v>
      </c>
      <c r="N92">
        <v>0</v>
      </c>
      <c r="P92">
        <v>1</v>
      </c>
      <c r="Q92" t="s">
        <v>658</v>
      </c>
    </row>
    <row r="93" spans="1:17" x14ac:dyDescent="0.25">
      <c r="A93" t="s">
        <v>367</v>
      </c>
      <c r="B93" t="s">
        <v>368</v>
      </c>
      <c r="C93" t="s">
        <v>16</v>
      </c>
      <c r="D93" t="s">
        <v>369</v>
      </c>
      <c r="E93" t="s">
        <v>74</v>
      </c>
      <c r="F93">
        <v>0</v>
      </c>
      <c r="G93">
        <v>0</v>
      </c>
      <c r="H93">
        <v>1</v>
      </c>
      <c r="I93">
        <v>0</v>
      </c>
      <c r="J93">
        <v>0</v>
      </c>
      <c r="K93">
        <v>0</v>
      </c>
      <c r="L93">
        <v>0</v>
      </c>
      <c r="M93">
        <v>0</v>
      </c>
      <c r="N93">
        <v>1</v>
      </c>
      <c r="O93" t="s">
        <v>597</v>
      </c>
      <c r="P93">
        <v>1</v>
      </c>
      <c r="Q93" t="s">
        <v>659</v>
      </c>
    </row>
    <row r="94" spans="1:17" x14ac:dyDescent="0.25">
      <c r="A94" t="s">
        <v>370</v>
      </c>
      <c r="B94" t="s">
        <v>371</v>
      </c>
      <c r="C94" t="s">
        <v>16</v>
      </c>
      <c r="D94" t="s">
        <v>372</v>
      </c>
      <c r="E94" t="s">
        <v>163</v>
      </c>
      <c r="F94">
        <v>0</v>
      </c>
      <c r="G94">
        <v>0</v>
      </c>
      <c r="H94">
        <v>0</v>
      </c>
      <c r="I94">
        <v>0</v>
      </c>
      <c r="J94">
        <v>0</v>
      </c>
      <c r="K94">
        <v>0</v>
      </c>
      <c r="L94">
        <v>0</v>
      </c>
      <c r="M94">
        <v>0</v>
      </c>
      <c r="N94">
        <v>0</v>
      </c>
      <c r="P94">
        <v>0</v>
      </c>
    </row>
    <row r="95" spans="1:17" x14ac:dyDescent="0.25">
      <c r="A95" t="s">
        <v>373</v>
      </c>
      <c r="B95" t="s">
        <v>374</v>
      </c>
      <c r="C95" t="s">
        <v>16</v>
      </c>
      <c r="D95" s="1" t="s">
        <v>375</v>
      </c>
      <c r="E95" t="s">
        <v>376</v>
      </c>
      <c r="F95">
        <v>0</v>
      </c>
      <c r="G95">
        <v>0</v>
      </c>
      <c r="H95">
        <v>0</v>
      </c>
      <c r="I95">
        <v>1</v>
      </c>
      <c r="J95">
        <v>0</v>
      </c>
      <c r="K95">
        <v>0</v>
      </c>
      <c r="L95">
        <v>0</v>
      </c>
      <c r="M95">
        <v>0</v>
      </c>
      <c r="N95">
        <v>1</v>
      </c>
      <c r="O95" t="s">
        <v>377</v>
      </c>
      <c r="P95">
        <v>0</v>
      </c>
      <c r="Q95" t="s">
        <v>636</v>
      </c>
    </row>
    <row r="96" spans="1:17" x14ac:dyDescent="0.25">
      <c r="A96" t="s">
        <v>378</v>
      </c>
      <c r="B96" t="s">
        <v>379</v>
      </c>
      <c r="C96" t="s">
        <v>16</v>
      </c>
      <c r="D96" t="s">
        <v>380</v>
      </c>
      <c r="E96" t="s">
        <v>71</v>
      </c>
      <c r="F96">
        <v>0</v>
      </c>
      <c r="G96">
        <v>0</v>
      </c>
      <c r="H96">
        <v>0</v>
      </c>
      <c r="I96">
        <v>0</v>
      </c>
      <c r="J96">
        <v>0</v>
      </c>
      <c r="K96">
        <v>0</v>
      </c>
      <c r="L96">
        <v>0</v>
      </c>
      <c r="M96">
        <v>0</v>
      </c>
      <c r="N96">
        <v>0</v>
      </c>
      <c r="P96">
        <v>0</v>
      </c>
      <c r="Q96" t="s">
        <v>660</v>
      </c>
    </row>
    <row r="97" spans="1:17" x14ac:dyDescent="0.25">
      <c r="A97" t="s">
        <v>381</v>
      </c>
      <c r="B97" t="s">
        <v>382</v>
      </c>
      <c r="C97" t="s">
        <v>16</v>
      </c>
      <c r="D97" t="s">
        <v>383</v>
      </c>
      <c r="E97" t="s">
        <v>384</v>
      </c>
      <c r="F97">
        <v>0</v>
      </c>
      <c r="G97">
        <v>0</v>
      </c>
      <c r="H97">
        <v>0</v>
      </c>
      <c r="I97">
        <v>0</v>
      </c>
      <c r="J97">
        <v>0</v>
      </c>
      <c r="K97">
        <v>0</v>
      </c>
      <c r="L97">
        <v>1</v>
      </c>
      <c r="M97">
        <v>1</v>
      </c>
      <c r="N97">
        <v>1</v>
      </c>
      <c r="O97" t="s">
        <v>598</v>
      </c>
      <c r="P97">
        <v>1</v>
      </c>
      <c r="Q97" t="s">
        <v>661</v>
      </c>
    </row>
    <row r="98" spans="1:17" x14ac:dyDescent="0.25">
      <c r="A98" t="s">
        <v>386</v>
      </c>
      <c r="B98" t="s">
        <v>387</v>
      </c>
      <c r="C98" t="s">
        <v>16</v>
      </c>
      <c r="D98" t="s">
        <v>388</v>
      </c>
      <c r="E98" t="s">
        <v>389</v>
      </c>
      <c r="F98">
        <v>0</v>
      </c>
      <c r="G98">
        <v>0</v>
      </c>
      <c r="H98">
        <v>0</v>
      </c>
      <c r="I98">
        <v>0</v>
      </c>
      <c r="J98">
        <v>0</v>
      </c>
      <c r="K98">
        <v>0</v>
      </c>
      <c r="L98">
        <v>0</v>
      </c>
      <c r="M98">
        <v>0</v>
      </c>
      <c r="N98">
        <v>0</v>
      </c>
      <c r="P98">
        <v>0</v>
      </c>
    </row>
    <row r="99" spans="1:17" x14ac:dyDescent="0.25">
      <c r="A99" t="s">
        <v>390</v>
      </c>
      <c r="B99" t="s">
        <v>391</v>
      </c>
      <c r="C99" t="s">
        <v>16</v>
      </c>
      <c r="D99" t="s">
        <v>392</v>
      </c>
      <c r="E99" t="s">
        <v>17</v>
      </c>
      <c r="F99">
        <v>0</v>
      </c>
      <c r="G99">
        <v>0</v>
      </c>
      <c r="H99">
        <v>0</v>
      </c>
      <c r="I99">
        <v>0</v>
      </c>
      <c r="J99">
        <v>0</v>
      </c>
      <c r="K99">
        <v>1</v>
      </c>
      <c r="L99">
        <v>0</v>
      </c>
      <c r="M99">
        <v>0</v>
      </c>
      <c r="N99">
        <v>1</v>
      </c>
      <c r="O99" t="s">
        <v>599</v>
      </c>
      <c r="P99">
        <v>1</v>
      </c>
      <c r="Q99" t="s">
        <v>662</v>
      </c>
    </row>
    <row r="100" spans="1:17" x14ac:dyDescent="0.25">
      <c r="A100" t="s">
        <v>393</v>
      </c>
      <c r="B100" t="s">
        <v>394</v>
      </c>
      <c r="C100" t="s">
        <v>16</v>
      </c>
      <c r="D100" t="s">
        <v>395</v>
      </c>
      <c r="E100" t="s">
        <v>86</v>
      </c>
      <c r="F100">
        <v>0</v>
      </c>
      <c r="G100">
        <v>0</v>
      </c>
      <c r="H100">
        <v>0</v>
      </c>
      <c r="I100">
        <v>0</v>
      </c>
      <c r="J100">
        <v>0</v>
      </c>
      <c r="K100">
        <v>0</v>
      </c>
      <c r="L100">
        <v>0</v>
      </c>
      <c r="M100">
        <v>0</v>
      </c>
      <c r="N100">
        <v>0</v>
      </c>
      <c r="P100">
        <v>0</v>
      </c>
    </row>
    <row r="101" spans="1:17" x14ac:dyDescent="0.25">
      <c r="A101" t="s">
        <v>396</v>
      </c>
      <c r="B101" t="s">
        <v>397</v>
      </c>
      <c r="C101" t="s">
        <v>16</v>
      </c>
      <c r="D101" t="s">
        <v>398</v>
      </c>
      <c r="E101" t="s">
        <v>23</v>
      </c>
      <c r="F101">
        <v>0</v>
      </c>
      <c r="G101">
        <v>0</v>
      </c>
      <c r="H101">
        <v>0</v>
      </c>
      <c r="I101">
        <v>0</v>
      </c>
      <c r="J101">
        <v>0</v>
      </c>
      <c r="K101">
        <v>0</v>
      </c>
      <c r="L101">
        <v>0</v>
      </c>
      <c r="M101" t="s">
        <v>24</v>
      </c>
      <c r="N101">
        <v>0</v>
      </c>
      <c r="O101" t="s">
        <v>399</v>
      </c>
      <c r="P101">
        <v>0</v>
      </c>
    </row>
    <row r="102" spans="1:17" x14ac:dyDescent="0.25">
      <c r="A102" t="s">
        <v>400</v>
      </c>
      <c r="B102" t="s">
        <v>401</v>
      </c>
      <c r="C102" t="s">
        <v>16</v>
      </c>
      <c r="D102" t="s">
        <v>402</v>
      </c>
      <c r="E102" t="s">
        <v>74</v>
      </c>
      <c r="F102">
        <v>0</v>
      </c>
      <c r="G102">
        <v>0</v>
      </c>
      <c r="H102">
        <v>0</v>
      </c>
      <c r="I102">
        <v>0</v>
      </c>
      <c r="J102">
        <v>0</v>
      </c>
      <c r="K102">
        <v>0</v>
      </c>
      <c r="L102">
        <v>0</v>
      </c>
      <c r="M102">
        <v>0</v>
      </c>
      <c r="N102">
        <v>0</v>
      </c>
      <c r="P102">
        <v>0</v>
      </c>
    </row>
    <row r="103" spans="1:17" x14ac:dyDescent="0.25">
      <c r="A103" t="s">
        <v>403</v>
      </c>
      <c r="B103" t="s">
        <v>404</v>
      </c>
      <c r="C103" t="s">
        <v>16</v>
      </c>
      <c r="D103" t="s">
        <v>405</v>
      </c>
      <c r="E103" t="s">
        <v>83</v>
      </c>
      <c r="F103">
        <v>0</v>
      </c>
      <c r="G103">
        <v>0</v>
      </c>
      <c r="H103">
        <v>0</v>
      </c>
      <c r="I103">
        <v>0</v>
      </c>
      <c r="J103">
        <v>0</v>
      </c>
      <c r="K103">
        <v>0</v>
      </c>
      <c r="L103">
        <v>0</v>
      </c>
      <c r="M103">
        <v>1</v>
      </c>
      <c r="N103">
        <v>0</v>
      </c>
      <c r="O103" t="s">
        <v>406</v>
      </c>
      <c r="P103">
        <v>0</v>
      </c>
    </row>
    <row r="104" spans="1:17" x14ac:dyDescent="0.25">
      <c r="A104" t="s">
        <v>407</v>
      </c>
      <c r="B104" t="s">
        <v>408</v>
      </c>
      <c r="C104" t="s">
        <v>16</v>
      </c>
      <c r="D104" t="s">
        <v>409</v>
      </c>
      <c r="E104" t="s">
        <v>71</v>
      </c>
      <c r="F104">
        <v>1</v>
      </c>
      <c r="G104">
        <v>0</v>
      </c>
      <c r="H104">
        <v>0</v>
      </c>
      <c r="I104">
        <v>0</v>
      </c>
      <c r="J104">
        <v>0</v>
      </c>
      <c r="K104">
        <v>0</v>
      </c>
      <c r="L104">
        <v>0</v>
      </c>
      <c r="M104">
        <v>1</v>
      </c>
      <c r="N104">
        <v>0</v>
      </c>
      <c r="O104" t="s">
        <v>410</v>
      </c>
      <c r="P104">
        <v>0</v>
      </c>
      <c r="Q104" t="s">
        <v>663</v>
      </c>
    </row>
    <row r="105" spans="1:17" x14ac:dyDescent="0.25">
      <c r="A105" t="s">
        <v>411</v>
      </c>
      <c r="B105" t="s">
        <v>412</v>
      </c>
      <c r="C105" t="s">
        <v>16</v>
      </c>
      <c r="D105" t="s">
        <v>413</v>
      </c>
      <c r="E105" t="s">
        <v>79</v>
      </c>
      <c r="F105">
        <v>0</v>
      </c>
      <c r="G105">
        <v>0</v>
      </c>
      <c r="H105">
        <v>0</v>
      </c>
      <c r="I105">
        <v>0</v>
      </c>
      <c r="J105">
        <v>0</v>
      </c>
      <c r="K105">
        <v>0</v>
      </c>
      <c r="L105">
        <v>1</v>
      </c>
      <c r="M105">
        <v>1</v>
      </c>
      <c r="N105">
        <v>1</v>
      </c>
      <c r="O105" t="s">
        <v>414</v>
      </c>
      <c r="P105">
        <v>0</v>
      </c>
      <c r="Q105" t="s">
        <v>625</v>
      </c>
    </row>
    <row r="106" spans="1:17" x14ac:dyDescent="0.25">
      <c r="A106" t="s">
        <v>415</v>
      </c>
      <c r="B106" t="s">
        <v>416</v>
      </c>
      <c r="C106" t="s">
        <v>421</v>
      </c>
      <c r="D106" t="s">
        <v>417</v>
      </c>
      <c r="E106" t="s">
        <v>199</v>
      </c>
      <c r="F106">
        <v>0</v>
      </c>
      <c r="G106">
        <v>0</v>
      </c>
      <c r="H106">
        <v>0</v>
      </c>
      <c r="I106">
        <v>0</v>
      </c>
      <c r="J106">
        <v>0</v>
      </c>
      <c r="K106">
        <v>0</v>
      </c>
      <c r="L106">
        <v>0</v>
      </c>
      <c r="M106">
        <v>0</v>
      </c>
      <c r="N106">
        <v>1</v>
      </c>
      <c r="O106" t="s">
        <v>418</v>
      </c>
      <c r="P106">
        <v>0</v>
      </c>
      <c r="Q106" t="s">
        <v>664</v>
      </c>
    </row>
    <row r="107" spans="1:17" x14ac:dyDescent="0.25">
      <c r="A107" t="s">
        <v>419</v>
      </c>
      <c r="B107" t="s">
        <v>420</v>
      </c>
      <c r="C107" t="s">
        <v>421</v>
      </c>
      <c r="D107" t="s">
        <v>423</v>
      </c>
      <c r="E107" t="s">
        <v>422</v>
      </c>
      <c r="F107">
        <v>0</v>
      </c>
      <c r="G107">
        <v>0</v>
      </c>
      <c r="H107">
        <v>0</v>
      </c>
      <c r="I107">
        <v>0</v>
      </c>
      <c r="J107">
        <v>0</v>
      </c>
      <c r="K107">
        <v>0</v>
      </c>
      <c r="L107">
        <v>0</v>
      </c>
      <c r="M107">
        <v>0</v>
      </c>
      <c r="N107">
        <v>1</v>
      </c>
      <c r="O107" t="s">
        <v>424</v>
      </c>
      <c r="P107">
        <v>0</v>
      </c>
      <c r="Q107" t="s">
        <v>646</v>
      </c>
    </row>
    <row r="108" spans="1:17" x14ac:dyDescent="0.25">
      <c r="A108" t="s">
        <v>425</v>
      </c>
      <c r="B108" t="s">
        <v>426</v>
      </c>
      <c r="C108" t="s">
        <v>421</v>
      </c>
      <c r="D108" t="s">
        <v>427</v>
      </c>
      <c r="E108" t="s">
        <v>428</v>
      </c>
      <c r="F108">
        <v>0</v>
      </c>
      <c r="G108">
        <v>1</v>
      </c>
      <c r="H108">
        <v>0</v>
      </c>
      <c r="I108">
        <v>0</v>
      </c>
      <c r="J108">
        <v>0</v>
      </c>
      <c r="K108">
        <v>0</v>
      </c>
      <c r="L108">
        <v>0</v>
      </c>
      <c r="M108">
        <v>0</v>
      </c>
      <c r="N108">
        <v>1</v>
      </c>
      <c r="O108" t="s">
        <v>600</v>
      </c>
      <c r="P108">
        <v>0</v>
      </c>
      <c r="Q108" t="s">
        <v>646</v>
      </c>
    </row>
    <row r="109" spans="1:17" x14ac:dyDescent="0.25">
      <c r="A109" t="s">
        <v>429</v>
      </c>
      <c r="B109" t="s">
        <v>430</v>
      </c>
      <c r="C109" t="s">
        <v>421</v>
      </c>
      <c r="D109" t="s">
        <v>432</v>
      </c>
      <c r="E109" t="s">
        <v>431</v>
      </c>
      <c r="F109">
        <v>0</v>
      </c>
      <c r="G109">
        <v>0</v>
      </c>
      <c r="H109">
        <v>0</v>
      </c>
      <c r="I109">
        <v>0</v>
      </c>
      <c r="J109">
        <v>0</v>
      </c>
      <c r="K109">
        <v>0</v>
      </c>
      <c r="L109">
        <v>0</v>
      </c>
      <c r="M109">
        <v>0</v>
      </c>
      <c r="N109">
        <v>0</v>
      </c>
      <c r="P109">
        <v>0</v>
      </c>
    </row>
    <row r="110" spans="1:17" x14ac:dyDescent="0.25">
      <c r="A110" t="s">
        <v>433</v>
      </c>
      <c r="B110" t="s">
        <v>434</v>
      </c>
      <c r="C110" t="s">
        <v>421</v>
      </c>
      <c r="D110" t="s">
        <v>435</v>
      </c>
      <c r="E110" t="s">
        <v>428</v>
      </c>
      <c r="F110">
        <v>0</v>
      </c>
      <c r="G110">
        <v>0</v>
      </c>
      <c r="H110">
        <v>1</v>
      </c>
      <c r="I110">
        <v>0</v>
      </c>
      <c r="J110">
        <v>0</v>
      </c>
      <c r="K110">
        <v>0</v>
      </c>
      <c r="L110">
        <v>0</v>
      </c>
      <c r="M110">
        <v>1</v>
      </c>
      <c r="N110">
        <v>0</v>
      </c>
      <c r="O110" t="s">
        <v>601</v>
      </c>
      <c r="P110">
        <v>0</v>
      </c>
      <c r="Q110" t="s">
        <v>665</v>
      </c>
    </row>
    <row r="111" spans="1:17" x14ac:dyDescent="0.25">
      <c r="A111" t="s">
        <v>436</v>
      </c>
      <c r="B111" s="1" t="s">
        <v>437</v>
      </c>
      <c r="C111" t="s">
        <v>421</v>
      </c>
      <c r="D111" t="s">
        <v>438</v>
      </c>
      <c r="E111" t="s">
        <v>439</v>
      </c>
      <c r="F111">
        <v>0</v>
      </c>
      <c r="G111">
        <v>0</v>
      </c>
      <c r="H111">
        <v>0</v>
      </c>
      <c r="I111">
        <v>0</v>
      </c>
      <c r="J111">
        <v>0</v>
      </c>
      <c r="K111">
        <v>0</v>
      </c>
      <c r="L111">
        <v>0</v>
      </c>
      <c r="M111">
        <v>0</v>
      </c>
      <c r="N111">
        <v>0</v>
      </c>
      <c r="O111" t="s">
        <v>444</v>
      </c>
      <c r="P111">
        <v>0</v>
      </c>
    </row>
    <row r="112" spans="1:17" x14ac:dyDescent="0.25">
      <c r="A112" t="s">
        <v>440</v>
      </c>
      <c r="B112" t="s">
        <v>441</v>
      </c>
      <c r="C112" t="s">
        <v>421</v>
      </c>
      <c r="D112" t="s">
        <v>442</v>
      </c>
      <c r="E112" t="s">
        <v>443</v>
      </c>
      <c r="F112">
        <v>0</v>
      </c>
      <c r="G112">
        <v>0</v>
      </c>
      <c r="H112">
        <v>0</v>
      </c>
      <c r="I112">
        <v>0</v>
      </c>
      <c r="J112">
        <v>0</v>
      </c>
      <c r="K112">
        <v>0</v>
      </c>
      <c r="L112">
        <v>0</v>
      </c>
      <c r="M112">
        <v>1</v>
      </c>
      <c r="N112">
        <v>0</v>
      </c>
      <c r="O112" t="s">
        <v>445</v>
      </c>
      <c r="P112">
        <v>0</v>
      </c>
      <c r="Q112" t="s">
        <v>666</v>
      </c>
    </row>
    <row r="113" spans="1:17" x14ac:dyDescent="0.25">
      <c r="A113" t="s">
        <v>446</v>
      </c>
      <c r="B113" t="s">
        <v>447</v>
      </c>
      <c r="C113" t="s">
        <v>421</v>
      </c>
      <c r="D113" t="s">
        <v>448</v>
      </c>
      <c r="E113" t="s">
        <v>449</v>
      </c>
      <c r="F113">
        <v>0</v>
      </c>
      <c r="G113">
        <v>0</v>
      </c>
      <c r="H113">
        <v>0</v>
      </c>
      <c r="I113">
        <v>0</v>
      </c>
      <c r="J113">
        <v>0</v>
      </c>
      <c r="K113">
        <v>0</v>
      </c>
      <c r="L113">
        <v>1</v>
      </c>
      <c r="M113">
        <v>0</v>
      </c>
      <c r="N113">
        <v>1</v>
      </c>
      <c r="O113" t="s">
        <v>450</v>
      </c>
      <c r="P113">
        <v>1</v>
      </c>
      <c r="Q113" t="s">
        <v>667</v>
      </c>
    </row>
    <row r="114" spans="1:17" x14ac:dyDescent="0.25">
      <c r="A114" t="s">
        <v>454</v>
      </c>
      <c r="B114" t="s">
        <v>452</v>
      </c>
      <c r="C114" t="s">
        <v>421</v>
      </c>
      <c r="D114" t="s">
        <v>451</v>
      </c>
      <c r="E114" t="s">
        <v>199</v>
      </c>
      <c r="F114">
        <v>0</v>
      </c>
      <c r="G114">
        <v>0</v>
      </c>
      <c r="H114">
        <v>0</v>
      </c>
      <c r="I114">
        <v>0</v>
      </c>
      <c r="J114">
        <v>0</v>
      </c>
      <c r="K114">
        <v>0</v>
      </c>
      <c r="L114">
        <v>0</v>
      </c>
      <c r="M114">
        <v>0</v>
      </c>
      <c r="N114">
        <v>1</v>
      </c>
      <c r="O114" t="s">
        <v>453</v>
      </c>
      <c r="P114">
        <v>0</v>
      </c>
      <c r="Q114" t="s">
        <v>668</v>
      </c>
    </row>
    <row r="115" spans="1:17" x14ac:dyDescent="0.25">
      <c r="A115" t="s">
        <v>455</v>
      </c>
      <c r="B115" t="s">
        <v>456</v>
      </c>
      <c r="C115" t="s">
        <v>421</v>
      </c>
      <c r="D115" t="s">
        <v>457</v>
      </c>
      <c r="E115" t="s">
        <v>428</v>
      </c>
      <c r="F115">
        <v>1</v>
      </c>
      <c r="G115">
        <v>0</v>
      </c>
      <c r="H115">
        <v>0</v>
      </c>
      <c r="I115">
        <v>0</v>
      </c>
      <c r="J115">
        <v>0</v>
      </c>
      <c r="K115">
        <v>0</v>
      </c>
      <c r="L115">
        <v>0</v>
      </c>
      <c r="M115">
        <v>0</v>
      </c>
      <c r="N115">
        <v>1</v>
      </c>
      <c r="O115" t="s">
        <v>458</v>
      </c>
      <c r="P115">
        <v>0</v>
      </c>
      <c r="Q115" t="s">
        <v>627</v>
      </c>
    </row>
    <row r="116" spans="1:17" x14ac:dyDescent="0.25">
      <c r="A116" t="s">
        <v>459</v>
      </c>
      <c r="B116" t="s">
        <v>460</v>
      </c>
      <c r="C116" t="s">
        <v>421</v>
      </c>
      <c r="D116" t="s">
        <v>461</v>
      </c>
      <c r="E116" t="s">
        <v>234</v>
      </c>
      <c r="F116">
        <v>0</v>
      </c>
      <c r="G116">
        <v>0</v>
      </c>
      <c r="H116">
        <v>0</v>
      </c>
      <c r="I116">
        <v>0</v>
      </c>
      <c r="J116">
        <v>0</v>
      </c>
      <c r="K116">
        <v>0</v>
      </c>
      <c r="L116">
        <v>0</v>
      </c>
      <c r="M116">
        <v>0</v>
      </c>
      <c r="N116">
        <v>0</v>
      </c>
      <c r="P116">
        <v>0</v>
      </c>
      <c r="Q116" t="s">
        <v>669</v>
      </c>
    </row>
    <row r="117" spans="1:17" x14ac:dyDescent="0.25">
      <c r="A117" t="s">
        <v>462</v>
      </c>
      <c r="B117" s="1" t="s">
        <v>463</v>
      </c>
      <c r="C117" t="s">
        <v>421</v>
      </c>
      <c r="D117" t="s">
        <v>464</v>
      </c>
      <c r="E117" t="s">
        <v>33</v>
      </c>
      <c r="F117">
        <v>0</v>
      </c>
      <c r="G117">
        <v>0</v>
      </c>
      <c r="H117">
        <v>0</v>
      </c>
      <c r="I117">
        <v>0</v>
      </c>
      <c r="J117">
        <v>0</v>
      </c>
      <c r="K117">
        <v>0</v>
      </c>
      <c r="L117">
        <v>0</v>
      </c>
      <c r="M117">
        <v>0</v>
      </c>
      <c r="N117">
        <v>0</v>
      </c>
      <c r="P117">
        <v>0</v>
      </c>
    </row>
    <row r="118" spans="1:17" x14ac:dyDescent="0.25">
      <c r="A118" t="s">
        <v>465</v>
      </c>
      <c r="B118" t="s">
        <v>466</v>
      </c>
      <c r="C118" t="s">
        <v>421</v>
      </c>
      <c r="D118" t="s">
        <v>467</v>
      </c>
      <c r="E118" t="s">
        <v>234</v>
      </c>
      <c r="F118">
        <v>0</v>
      </c>
      <c r="G118">
        <v>0</v>
      </c>
      <c r="H118">
        <v>1</v>
      </c>
      <c r="I118">
        <v>0</v>
      </c>
      <c r="J118">
        <v>0</v>
      </c>
      <c r="K118">
        <v>0</v>
      </c>
      <c r="L118">
        <v>0</v>
      </c>
      <c r="M118">
        <v>1</v>
      </c>
      <c r="N118">
        <v>1</v>
      </c>
      <c r="O118" t="s">
        <v>602</v>
      </c>
      <c r="P118">
        <v>1</v>
      </c>
      <c r="Q118" t="s">
        <v>670</v>
      </c>
    </row>
    <row r="119" spans="1:17" x14ac:dyDescent="0.25">
      <c r="A119" t="s">
        <v>468</v>
      </c>
      <c r="B119" t="s">
        <v>469</v>
      </c>
      <c r="C119" t="s">
        <v>421</v>
      </c>
      <c r="D119" t="s">
        <v>470</v>
      </c>
      <c r="E119" t="s">
        <v>471</v>
      </c>
      <c r="F119">
        <v>1</v>
      </c>
      <c r="G119">
        <v>0</v>
      </c>
      <c r="H119">
        <v>0</v>
      </c>
      <c r="I119">
        <v>0</v>
      </c>
      <c r="J119">
        <v>0</v>
      </c>
      <c r="K119">
        <v>0</v>
      </c>
      <c r="L119">
        <v>0</v>
      </c>
      <c r="M119">
        <v>0</v>
      </c>
      <c r="N119">
        <v>0</v>
      </c>
      <c r="O119" t="s">
        <v>472</v>
      </c>
      <c r="P119">
        <v>0</v>
      </c>
      <c r="Q119" t="s">
        <v>627</v>
      </c>
    </row>
    <row r="120" spans="1:17" x14ac:dyDescent="0.25">
      <c r="A120" t="s">
        <v>473</v>
      </c>
      <c r="B120" t="s">
        <v>474</v>
      </c>
      <c r="C120" t="s">
        <v>421</v>
      </c>
      <c r="D120" t="s">
        <v>475</v>
      </c>
      <c r="E120" t="s">
        <v>422</v>
      </c>
      <c r="F120">
        <v>0</v>
      </c>
      <c r="G120">
        <v>0</v>
      </c>
      <c r="H120">
        <v>0</v>
      </c>
      <c r="I120">
        <v>0</v>
      </c>
      <c r="J120">
        <v>0</v>
      </c>
      <c r="K120">
        <v>0</v>
      </c>
      <c r="L120">
        <v>0</v>
      </c>
      <c r="M120">
        <v>0</v>
      </c>
      <c r="N120">
        <v>0</v>
      </c>
      <c r="P120">
        <v>0</v>
      </c>
    </row>
    <row r="121" spans="1:17" x14ac:dyDescent="0.25">
      <c r="A121" t="s">
        <v>476</v>
      </c>
      <c r="B121" t="s">
        <v>477</v>
      </c>
      <c r="C121" t="s">
        <v>421</v>
      </c>
      <c r="D121" t="s">
        <v>478</v>
      </c>
      <c r="E121" t="s">
        <v>428</v>
      </c>
      <c r="F121">
        <v>0</v>
      </c>
      <c r="G121">
        <v>0</v>
      </c>
      <c r="H121">
        <v>0</v>
      </c>
      <c r="I121">
        <v>0</v>
      </c>
      <c r="J121">
        <v>0</v>
      </c>
      <c r="K121">
        <v>0</v>
      </c>
      <c r="L121">
        <v>0</v>
      </c>
      <c r="M121">
        <v>1</v>
      </c>
      <c r="N121">
        <v>0</v>
      </c>
      <c r="O121" t="s">
        <v>479</v>
      </c>
      <c r="P121">
        <v>1</v>
      </c>
      <c r="Q121" t="s">
        <v>671</v>
      </c>
    </row>
    <row r="122" spans="1:17" x14ac:dyDescent="0.25">
      <c r="A122" t="s">
        <v>480</v>
      </c>
      <c r="B122" t="s">
        <v>481</v>
      </c>
      <c r="C122" t="s">
        <v>421</v>
      </c>
      <c r="D122" t="s">
        <v>482</v>
      </c>
      <c r="E122" t="s">
        <v>71</v>
      </c>
      <c r="F122">
        <v>0</v>
      </c>
      <c r="G122">
        <v>0</v>
      </c>
      <c r="H122">
        <v>0</v>
      </c>
      <c r="I122">
        <v>0</v>
      </c>
      <c r="J122">
        <v>0</v>
      </c>
      <c r="K122">
        <v>0</v>
      </c>
      <c r="L122">
        <v>1</v>
      </c>
      <c r="M122">
        <v>0</v>
      </c>
      <c r="N122">
        <v>1</v>
      </c>
      <c r="O122" t="s">
        <v>483</v>
      </c>
      <c r="P122">
        <v>1</v>
      </c>
      <c r="Q122" t="s">
        <v>672</v>
      </c>
    </row>
    <row r="123" spans="1:17" x14ac:dyDescent="0.25">
      <c r="A123" t="s">
        <v>484</v>
      </c>
      <c r="B123" t="s">
        <v>485</v>
      </c>
      <c r="C123" t="s">
        <v>421</v>
      </c>
      <c r="D123" t="s">
        <v>486</v>
      </c>
      <c r="E123" t="s">
        <v>121</v>
      </c>
      <c r="F123">
        <v>0</v>
      </c>
      <c r="G123">
        <v>0</v>
      </c>
      <c r="H123">
        <v>0</v>
      </c>
      <c r="I123">
        <v>0</v>
      </c>
      <c r="J123">
        <v>0</v>
      </c>
      <c r="K123">
        <v>0</v>
      </c>
      <c r="L123">
        <v>0</v>
      </c>
      <c r="M123">
        <v>1</v>
      </c>
      <c r="N123">
        <v>0</v>
      </c>
      <c r="O123" t="s">
        <v>487</v>
      </c>
      <c r="P123">
        <v>0</v>
      </c>
    </row>
    <row r="124" spans="1:17" x14ac:dyDescent="0.25">
      <c r="A124" t="s">
        <v>488</v>
      </c>
      <c r="B124" t="s">
        <v>489</v>
      </c>
      <c r="C124" t="s">
        <v>421</v>
      </c>
      <c r="D124" t="s">
        <v>490</v>
      </c>
      <c r="E124" t="s">
        <v>163</v>
      </c>
      <c r="F124">
        <v>0</v>
      </c>
      <c r="G124">
        <v>0</v>
      </c>
      <c r="H124">
        <v>0</v>
      </c>
      <c r="I124">
        <v>0</v>
      </c>
      <c r="J124">
        <v>0</v>
      </c>
      <c r="K124">
        <v>0</v>
      </c>
      <c r="L124">
        <v>0</v>
      </c>
      <c r="M124">
        <v>0</v>
      </c>
      <c r="N124">
        <v>0</v>
      </c>
      <c r="P124">
        <v>0</v>
      </c>
    </row>
    <row r="125" spans="1:17" x14ac:dyDescent="0.25">
      <c r="A125" t="s">
        <v>491</v>
      </c>
      <c r="B125" s="1" t="s">
        <v>492</v>
      </c>
      <c r="C125" t="s">
        <v>421</v>
      </c>
      <c r="D125" t="s">
        <v>493</v>
      </c>
      <c r="E125" t="s">
        <v>494</v>
      </c>
      <c r="F125">
        <v>0</v>
      </c>
      <c r="G125">
        <v>0</v>
      </c>
      <c r="H125">
        <v>0</v>
      </c>
      <c r="I125">
        <v>0</v>
      </c>
      <c r="J125">
        <v>0</v>
      </c>
      <c r="K125">
        <v>0</v>
      </c>
      <c r="L125">
        <v>0</v>
      </c>
      <c r="M125">
        <v>0</v>
      </c>
      <c r="N125">
        <v>0</v>
      </c>
      <c r="P125">
        <v>0</v>
      </c>
    </row>
    <row r="126" spans="1:17" x14ac:dyDescent="0.25">
      <c r="A126" t="s">
        <v>495</v>
      </c>
      <c r="B126" t="s">
        <v>496</v>
      </c>
      <c r="C126" t="s">
        <v>421</v>
      </c>
      <c r="D126" s="1" t="s">
        <v>497</v>
      </c>
      <c r="E126" t="s">
        <v>498</v>
      </c>
      <c r="F126">
        <v>0</v>
      </c>
      <c r="G126">
        <v>0</v>
      </c>
      <c r="H126">
        <v>0</v>
      </c>
      <c r="I126">
        <v>0</v>
      </c>
      <c r="J126">
        <v>0</v>
      </c>
      <c r="K126">
        <v>0</v>
      </c>
      <c r="L126">
        <v>0</v>
      </c>
      <c r="M126">
        <v>0</v>
      </c>
      <c r="N126">
        <v>0</v>
      </c>
      <c r="P126">
        <v>0</v>
      </c>
    </row>
    <row r="127" spans="1:17" x14ac:dyDescent="0.25">
      <c r="A127" t="s">
        <v>499</v>
      </c>
      <c r="B127" t="s">
        <v>500</v>
      </c>
      <c r="C127" t="s">
        <v>421</v>
      </c>
      <c r="D127" t="s">
        <v>501</v>
      </c>
      <c r="E127" t="s">
        <v>502</v>
      </c>
      <c r="F127">
        <v>0</v>
      </c>
      <c r="G127">
        <v>0</v>
      </c>
      <c r="H127">
        <v>0</v>
      </c>
      <c r="I127">
        <v>0</v>
      </c>
      <c r="J127">
        <v>0</v>
      </c>
      <c r="K127">
        <v>0</v>
      </c>
      <c r="L127">
        <v>0</v>
      </c>
      <c r="M127">
        <v>0</v>
      </c>
      <c r="N127">
        <v>0</v>
      </c>
      <c r="P127">
        <v>0</v>
      </c>
    </row>
    <row r="128" spans="1:17" x14ac:dyDescent="0.25">
      <c r="A128" t="s">
        <v>503</v>
      </c>
      <c r="B128" t="s">
        <v>504</v>
      </c>
      <c r="C128" t="s">
        <v>421</v>
      </c>
      <c r="D128" s="1" t="s">
        <v>505</v>
      </c>
      <c r="E128" t="s">
        <v>506</v>
      </c>
      <c r="F128">
        <v>0</v>
      </c>
      <c r="G128">
        <v>0</v>
      </c>
      <c r="H128">
        <v>1</v>
      </c>
      <c r="I128">
        <v>0</v>
      </c>
      <c r="J128">
        <v>0</v>
      </c>
      <c r="K128">
        <v>0</v>
      </c>
      <c r="L128">
        <v>0</v>
      </c>
      <c r="M128">
        <v>0</v>
      </c>
      <c r="N128">
        <v>1</v>
      </c>
      <c r="O128" t="s">
        <v>507</v>
      </c>
      <c r="P128">
        <v>0</v>
      </c>
      <c r="Q128" t="s">
        <v>665</v>
      </c>
    </row>
    <row r="129" spans="1:17" x14ac:dyDescent="0.25">
      <c r="A129" t="s">
        <v>508</v>
      </c>
      <c r="B129" t="s">
        <v>509</v>
      </c>
      <c r="C129" t="s">
        <v>421</v>
      </c>
      <c r="D129" t="s">
        <v>510</v>
      </c>
      <c r="E129" t="s">
        <v>71</v>
      </c>
      <c r="F129">
        <v>0</v>
      </c>
      <c r="G129">
        <v>0</v>
      </c>
      <c r="H129">
        <v>1</v>
      </c>
      <c r="I129">
        <v>0</v>
      </c>
      <c r="J129">
        <v>0</v>
      </c>
      <c r="K129">
        <v>0</v>
      </c>
      <c r="L129">
        <v>1</v>
      </c>
      <c r="M129">
        <v>0</v>
      </c>
      <c r="N129">
        <v>1</v>
      </c>
      <c r="O129" t="s">
        <v>511</v>
      </c>
      <c r="P129">
        <v>0</v>
      </c>
      <c r="Q129" t="s">
        <v>673</v>
      </c>
    </row>
    <row r="130" spans="1:17" x14ac:dyDescent="0.25">
      <c r="A130" t="s">
        <v>512</v>
      </c>
      <c r="B130" t="s">
        <v>513</v>
      </c>
      <c r="C130" t="s">
        <v>421</v>
      </c>
      <c r="D130" t="s">
        <v>514</v>
      </c>
      <c r="E130" t="s">
        <v>79</v>
      </c>
      <c r="F130">
        <v>0</v>
      </c>
      <c r="G130">
        <v>0</v>
      </c>
      <c r="H130">
        <v>0</v>
      </c>
      <c r="I130">
        <v>0</v>
      </c>
      <c r="J130">
        <v>0</v>
      </c>
      <c r="K130">
        <v>0</v>
      </c>
      <c r="L130">
        <v>0</v>
      </c>
      <c r="M130">
        <v>0</v>
      </c>
      <c r="N130">
        <v>0</v>
      </c>
      <c r="P130">
        <v>0</v>
      </c>
    </row>
    <row r="131" spans="1:17" x14ac:dyDescent="0.25">
      <c r="A131" t="s">
        <v>515</v>
      </c>
      <c r="B131" t="s">
        <v>516</v>
      </c>
      <c r="C131" t="s">
        <v>421</v>
      </c>
      <c r="D131" t="s">
        <v>517</v>
      </c>
      <c r="E131" t="s">
        <v>518</v>
      </c>
      <c r="F131">
        <v>0</v>
      </c>
      <c r="G131">
        <v>0</v>
      </c>
      <c r="H131">
        <v>0</v>
      </c>
      <c r="I131">
        <v>0</v>
      </c>
      <c r="J131">
        <v>0</v>
      </c>
      <c r="K131">
        <v>0</v>
      </c>
      <c r="L131">
        <v>0</v>
      </c>
      <c r="M131">
        <v>0</v>
      </c>
      <c r="N131">
        <v>0</v>
      </c>
      <c r="O131" t="s">
        <v>519</v>
      </c>
      <c r="P131">
        <v>0</v>
      </c>
    </row>
    <row r="132" spans="1:17" x14ac:dyDescent="0.25">
      <c r="A132" t="s">
        <v>520</v>
      </c>
      <c r="B132" t="s">
        <v>521</v>
      </c>
      <c r="C132" t="s">
        <v>421</v>
      </c>
      <c r="D132" t="s">
        <v>522</v>
      </c>
      <c r="E132" t="s">
        <v>523</v>
      </c>
      <c r="F132">
        <v>0</v>
      </c>
      <c r="G132">
        <v>0</v>
      </c>
      <c r="H132">
        <v>1</v>
      </c>
      <c r="I132">
        <v>0</v>
      </c>
      <c r="J132">
        <v>0</v>
      </c>
      <c r="K132">
        <v>0</v>
      </c>
      <c r="L132">
        <v>1</v>
      </c>
      <c r="M132">
        <v>0</v>
      </c>
      <c r="N132">
        <v>1</v>
      </c>
      <c r="O132" t="s">
        <v>524</v>
      </c>
      <c r="P132">
        <v>0</v>
      </c>
      <c r="Q132" t="s">
        <v>673</v>
      </c>
    </row>
    <row r="133" spans="1:17" x14ac:dyDescent="0.25">
      <c r="A133" t="s">
        <v>525</v>
      </c>
      <c r="B133" t="s">
        <v>526</v>
      </c>
      <c r="C133" t="s">
        <v>421</v>
      </c>
      <c r="D133" t="s">
        <v>527</v>
      </c>
      <c r="E133" t="s">
        <v>528</v>
      </c>
      <c r="F133">
        <v>1</v>
      </c>
      <c r="G133">
        <v>0</v>
      </c>
      <c r="H133">
        <v>0</v>
      </c>
      <c r="I133">
        <v>0</v>
      </c>
      <c r="J133">
        <v>0</v>
      </c>
      <c r="K133">
        <v>0</v>
      </c>
      <c r="L133">
        <v>0</v>
      </c>
      <c r="M133">
        <v>0</v>
      </c>
      <c r="N133">
        <v>1</v>
      </c>
      <c r="O133" t="s">
        <v>535</v>
      </c>
      <c r="P133">
        <v>0</v>
      </c>
      <c r="Q133" t="s">
        <v>627</v>
      </c>
    </row>
    <row r="134" spans="1:17" x14ac:dyDescent="0.25">
      <c r="A134" t="s">
        <v>529</v>
      </c>
      <c r="B134" t="s">
        <v>530</v>
      </c>
      <c r="C134" t="s">
        <v>421</v>
      </c>
      <c r="D134" t="s">
        <v>531</v>
      </c>
      <c r="E134" t="s">
        <v>494</v>
      </c>
      <c r="F134">
        <v>0</v>
      </c>
      <c r="G134">
        <v>0</v>
      </c>
      <c r="H134">
        <v>0</v>
      </c>
      <c r="I134">
        <v>0</v>
      </c>
      <c r="J134">
        <v>0</v>
      </c>
      <c r="K134">
        <v>0</v>
      </c>
      <c r="L134">
        <v>0</v>
      </c>
      <c r="M134">
        <v>0</v>
      </c>
      <c r="N134">
        <v>0</v>
      </c>
      <c r="P134">
        <v>0</v>
      </c>
    </row>
    <row r="135" spans="1:17" x14ac:dyDescent="0.25">
      <c r="A135" t="s">
        <v>532</v>
      </c>
      <c r="B135" t="s">
        <v>533</v>
      </c>
      <c r="C135" t="s">
        <v>421</v>
      </c>
      <c r="D135" t="s">
        <v>534</v>
      </c>
      <c r="E135" t="s">
        <v>428</v>
      </c>
      <c r="F135">
        <v>1</v>
      </c>
      <c r="G135">
        <v>0</v>
      </c>
      <c r="H135">
        <v>1</v>
      </c>
      <c r="I135">
        <v>0</v>
      </c>
      <c r="J135">
        <v>0</v>
      </c>
      <c r="K135">
        <v>0</v>
      </c>
      <c r="L135">
        <v>1</v>
      </c>
      <c r="M135">
        <v>0</v>
      </c>
      <c r="N135">
        <v>0</v>
      </c>
      <c r="O135" t="s">
        <v>536</v>
      </c>
      <c r="P135">
        <v>0</v>
      </c>
      <c r="Q135" t="s">
        <v>627</v>
      </c>
    </row>
    <row r="136" spans="1:17" x14ac:dyDescent="0.25">
      <c r="A136" t="s">
        <v>539</v>
      </c>
      <c r="B136" t="s">
        <v>537</v>
      </c>
      <c r="C136" t="s">
        <v>421</v>
      </c>
      <c r="D136" t="s">
        <v>538</v>
      </c>
      <c r="E136" t="s">
        <v>234</v>
      </c>
      <c r="F136">
        <v>0</v>
      </c>
      <c r="G136">
        <v>0</v>
      </c>
      <c r="H136">
        <v>0</v>
      </c>
      <c r="I136">
        <v>0</v>
      </c>
      <c r="J136">
        <v>0</v>
      </c>
      <c r="K136">
        <v>0</v>
      </c>
      <c r="L136">
        <v>0</v>
      </c>
      <c r="M136">
        <v>0</v>
      </c>
      <c r="N136">
        <v>0</v>
      </c>
      <c r="P136">
        <v>0</v>
      </c>
      <c r="Q136" t="s">
        <v>674</v>
      </c>
    </row>
    <row r="137" spans="1:17" x14ac:dyDescent="0.25">
      <c r="A137" t="s">
        <v>540</v>
      </c>
      <c r="B137" t="s">
        <v>541</v>
      </c>
      <c r="C137" t="s">
        <v>421</v>
      </c>
      <c r="D137" t="s">
        <v>542</v>
      </c>
      <c r="E137" t="s">
        <v>494</v>
      </c>
      <c r="F137">
        <v>0</v>
      </c>
      <c r="G137">
        <v>0</v>
      </c>
      <c r="H137">
        <v>0</v>
      </c>
      <c r="I137">
        <v>0</v>
      </c>
      <c r="J137">
        <v>0</v>
      </c>
      <c r="K137">
        <v>0</v>
      </c>
      <c r="L137">
        <v>0</v>
      </c>
      <c r="M137">
        <v>0</v>
      </c>
      <c r="N137">
        <v>0</v>
      </c>
      <c r="O137" t="s">
        <v>543</v>
      </c>
      <c r="P137">
        <v>0</v>
      </c>
    </row>
    <row r="138" spans="1:17" x14ac:dyDescent="0.25">
      <c r="A138" t="s">
        <v>546</v>
      </c>
      <c r="B138" t="s">
        <v>544</v>
      </c>
      <c r="C138" t="s">
        <v>421</v>
      </c>
      <c r="D138" t="s">
        <v>545</v>
      </c>
      <c r="E138" t="s">
        <v>74</v>
      </c>
      <c r="F138">
        <v>1</v>
      </c>
      <c r="G138">
        <v>0</v>
      </c>
      <c r="H138">
        <v>0</v>
      </c>
      <c r="I138">
        <v>0</v>
      </c>
      <c r="J138">
        <v>0</v>
      </c>
      <c r="K138">
        <v>0</v>
      </c>
      <c r="L138">
        <v>0</v>
      </c>
      <c r="M138">
        <v>1</v>
      </c>
      <c r="N138">
        <v>1</v>
      </c>
      <c r="O138" t="s">
        <v>547</v>
      </c>
      <c r="P138">
        <v>0</v>
      </c>
      <c r="Q138" t="s">
        <v>627</v>
      </c>
    </row>
    <row r="139" spans="1:17" x14ac:dyDescent="0.25">
      <c r="A139" t="s">
        <v>548</v>
      </c>
      <c r="B139" t="s">
        <v>549</v>
      </c>
      <c r="C139" t="s">
        <v>421</v>
      </c>
      <c r="D139" t="s">
        <v>550</v>
      </c>
      <c r="E139" t="s">
        <v>428</v>
      </c>
      <c r="F139">
        <v>0</v>
      </c>
      <c r="G139">
        <v>0</v>
      </c>
      <c r="H139">
        <v>0</v>
      </c>
      <c r="I139">
        <v>0</v>
      </c>
      <c r="J139">
        <v>0</v>
      </c>
      <c r="K139">
        <v>0</v>
      </c>
      <c r="L139">
        <v>0</v>
      </c>
      <c r="M139">
        <v>0</v>
      </c>
      <c r="N139">
        <v>0</v>
      </c>
      <c r="P139">
        <v>0</v>
      </c>
    </row>
    <row r="140" spans="1:17" x14ac:dyDescent="0.25">
      <c r="A140" t="s">
        <v>551</v>
      </c>
      <c r="B140" t="s">
        <v>552</v>
      </c>
      <c r="C140" t="s">
        <v>421</v>
      </c>
      <c r="D140" t="s">
        <v>553</v>
      </c>
      <c r="E140" t="s">
        <v>554</v>
      </c>
      <c r="F140">
        <v>0</v>
      </c>
      <c r="G140">
        <v>0</v>
      </c>
      <c r="H140">
        <v>0</v>
      </c>
      <c r="I140">
        <v>0</v>
      </c>
      <c r="J140">
        <v>0</v>
      </c>
      <c r="K140">
        <v>0</v>
      </c>
      <c r="L140">
        <v>0</v>
      </c>
      <c r="M140">
        <v>0</v>
      </c>
      <c r="N140">
        <v>1</v>
      </c>
      <c r="O140" t="s">
        <v>555</v>
      </c>
      <c r="P140">
        <v>1</v>
      </c>
      <c r="Q140" t="s">
        <v>675</v>
      </c>
    </row>
    <row r="141" spans="1:17" x14ac:dyDescent="0.25">
      <c r="A141" t="s">
        <v>557</v>
      </c>
      <c r="B141" t="s">
        <v>556</v>
      </c>
      <c r="C141" t="s">
        <v>421</v>
      </c>
      <c r="D141" t="s">
        <v>558</v>
      </c>
      <c r="E141" t="s">
        <v>559</v>
      </c>
      <c r="F141">
        <v>0</v>
      </c>
      <c r="G141">
        <v>0</v>
      </c>
      <c r="H141">
        <v>0</v>
      </c>
      <c r="I141">
        <v>0</v>
      </c>
      <c r="J141">
        <v>0</v>
      </c>
      <c r="K141">
        <v>0</v>
      </c>
      <c r="L141">
        <v>0</v>
      </c>
      <c r="M141">
        <v>0</v>
      </c>
      <c r="N141">
        <v>1</v>
      </c>
      <c r="O141" t="s">
        <v>591</v>
      </c>
      <c r="P141">
        <v>0</v>
      </c>
      <c r="Q141" t="s">
        <v>646</v>
      </c>
    </row>
    <row r="142" spans="1:17" x14ac:dyDescent="0.25">
      <c r="A142" t="s">
        <v>381</v>
      </c>
      <c r="B142" t="s">
        <v>382</v>
      </c>
      <c r="C142" t="s">
        <v>421</v>
      </c>
      <c r="D142" t="s">
        <v>383</v>
      </c>
      <c r="E142" t="s">
        <v>384</v>
      </c>
      <c r="F142">
        <v>0</v>
      </c>
      <c r="G142">
        <v>0</v>
      </c>
      <c r="H142">
        <v>0</v>
      </c>
      <c r="I142">
        <v>0</v>
      </c>
      <c r="J142">
        <v>0</v>
      </c>
      <c r="K142">
        <v>0</v>
      </c>
      <c r="L142">
        <v>1</v>
      </c>
      <c r="M142">
        <v>0</v>
      </c>
      <c r="N142">
        <v>1</v>
      </c>
      <c r="O142" t="s">
        <v>385</v>
      </c>
      <c r="P142">
        <v>1</v>
      </c>
      <c r="Q142" t="s">
        <v>661</v>
      </c>
    </row>
    <row r="143" spans="1:17" x14ac:dyDescent="0.25">
      <c r="A143" t="s">
        <v>560</v>
      </c>
      <c r="B143" t="s">
        <v>561</v>
      </c>
      <c r="C143" t="s">
        <v>421</v>
      </c>
      <c r="D143" t="s">
        <v>562</v>
      </c>
      <c r="E143" t="s">
        <v>563</v>
      </c>
      <c r="F143">
        <v>0</v>
      </c>
      <c r="G143">
        <v>0</v>
      </c>
      <c r="H143">
        <v>0</v>
      </c>
      <c r="I143">
        <v>0</v>
      </c>
      <c r="J143">
        <v>0</v>
      </c>
      <c r="K143">
        <v>0</v>
      </c>
      <c r="L143">
        <v>0</v>
      </c>
      <c r="M143">
        <v>0</v>
      </c>
      <c r="N143">
        <v>0</v>
      </c>
      <c r="O143" t="s">
        <v>564</v>
      </c>
      <c r="P143">
        <v>0</v>
      </c>
    </row>
    <row r="144" spans="1:17" x14ac:dyDescent="0.25">
      <c r="A144" t="s">
        <v>565</v>
      </c>
      <c r="B144" t="s">
        <v>566</v>
      </c>
      <c r="C144" t="s">
        <v>421</v>
      </c>
      <c r="D144" t="s">
        <v>567</v>
      </c>
      <c r="E144" t="s">
        <v>568</v>
      </c>
      <c r="F144">
        <v>0</v>
      </c>
      <c r="G144">
        <v>0</v>
      </c>
      <c r="H144">
        <v>0</v>
      </c>
      <c r="I144">
        <v>0</v>
      </c>
      <c r="J144">
        <v>0</v>
      </c>
      <c r="K144">
        <v>0</v>
      </c>
      <c r="L144">
        <v>0</v>
      </c>
      <c r="M144" t="s">
        <v>24</v>
      </c>
      <c r="N144">
        <v>0</v>
      </c>
      <c r="O144" t="s">
        <v>569</v>
      </c>
      <c r="P144">
        <v>0</v>
      </c>
    </row>
    <row r="145" spans="1:16" x14ac:dyDescent="0.25">
      <c r="A145" t="s">
        <v>570</v>
      </c>
      <c r="B145" t="s">
        <v>571</v>
      </c>
      <c r="C145" t="s">
        <v>421</v>
      </c>
      <c r="D145" t="s">
        <v>572</v>
      </c>
      <c r="E145" t="s">
        <v>554</v>
      </c>
      <c r="F145">
        <v>0</v>
      </c>
      <c r="G145">
        <v>0</v>
      </c>
      <c r="H145">
        <v>0</v>
      </c>
      <c r="I145">
        <v>0</v>
      </c>
      <c r="J145">
        <v>0</v>
      </c>
      <c r="K145">
        <v>0</v>
      </c>
      <c r="L145">
        <v>0</v>
      </c>
      <c r="M145">
        <v>0</v>
      </c>
      <c r="N145">
        <v>0</v>
      </c>
      <c r="O145" t="s">
        <v>573</v>
      </c>
      <c r="P145">
        <v>0</v>
      </c>
    </row>
    <row r="146" spans="1:16" x14ac:dyDescent="0.25">
      <c r="A146" t="s">
        <v>574</v>
      </c>
      <c r="B146" t="s">
        <v>575</v>
      </c>
      <c r="C146" t="s">
        <v>421</v>
      </c>
      <c r="D146" t="s">
        <v>576</v>
      </c>
      <c r="E146" t="s">
        <v>428</v>
      </c>
      <c r="F146">
        <v>0</v>
      </c>
      <c r="G146">
        <v>0</v>
      </c>
      <c r="H146">
        <v>0</v>
      </c>
      <c r="I146">
        <v>0</v>
      </c>
      <c r="J146">
        <v>0</v>
      </c>
      <c r="K146">
        <v>0</v>
      </c>
      <c r="L146">
        <v>0</v>
      </c>
      <c r="M146">
        <v>0</v>
      </c>
      <c r="N146">
        <v>0</v>
      </c>
      <c r="O146" t="s">
        <v>577</v>
      </c>
      <c r="P146">
        <v>0</v>
      </c>
    </row>
    <row r="147" spans="1:16" x14ac:dyDescent="0.25">
      <c r="A147" t="s">
        <v>578</v>
      </c>
      <c r="B147" t="s">
        <v>579</v>
      </c>
      <c r="C147" t="s">
        <v>421</v>
      </c>
      <c r="D147" t="s">
        <v>580</v>
      </c>
      <c r="E147" t="s">
        <v>581</v>
      </c>
      <c r="F147">
        <v>0</v>
      </c>
      <c r="G147">
        <v>0</v>
      </c>
      <c r="H147">
        <v>0</v>
      </c>
      <c r="I147">
        <v>0</v>
      </c>
      <c r="J147">
        <v>0</v>
      </c>
      <c r="K147">
        <v>0</v>
      </c>
      <c r="L147">
        <v>0</v>
      </c>
      <c r="M147">
        <v>0</v>
      </c>
      <c r="N147">
        <v>1</v>
      </c>
      <c r="O147" t="s">
        <v>582</v>
      </c>
      <c r="P147">
        <v>0</v>
      </c>
    </row>
    <row r="148" spans="1:16" x14ac:dyDescent="0.25">
      <c r="A148" t="s">
        <v>583</v>
      </c>
      <c r="B148" t="s">
        <v>584</v>
      </c>
      <c r="C148" t="s">
        <v>421</v>
      </c>
      <c r="D148" t="s">
        <v>585</v>
      </c>
      <c r="E148" t="s">
        <v>494</v>
      </c>
      <c r="F148">
        <v>0</v>
      </c>
      <c r="G148">
        <v>0</v>
      </c>
      <c r="H148">
        <v>0</v>
      </c>
      <c r="I148">
        <v>0</v>
      </c>
      <c r="J148">
        <v>0</v>
      </c>
      <c r="K148">
        <v>0</v>
      </c>
      <c r="L148">
        <v>0</v>
      </c>
      <c r="M148">
        <v>0</v>
      </c>
      <c r="N148">
        <v>0</v>
      </c>
      <c r="O148" t="s">
        <v>586</v>
      </c>
      <c r="P148">
        <v>0</v>
      </c>
    </row>
    <row r="149" spans="1:16" x14ac:dyDescent="0.25">
      <c r="A149" t="s">
        <v>587</v>
      </c>
      <c r="B149" t="s">
        <v>588</v>
      </c>
      <c r="C149" t="s">
        <v>421</v>
      </c>
      <c r="D149" t="s">
        <v>589</v>
      </c>
      <c r="E149" t="s">
        <v>494</v>
      </c>
      <c r="F149">
        <v>0</v>
      </c>
      <c r="G149">
        <v>0</v>
      </c>
      <c r="H149">
        <v>0</v>
      </c>
      <c r="I149">
        <v>0</v>
      </c>
      <c r="J149">
        <v>0</v>
      </c>
      <c r="K149">
        <v>0</v>
      </c>
      <c r="L149">
        <v>0</v>
      </c>
      <c r="M149">
        <v>0</v>
      </c>
      <c r="N149">
        <v>0</v>
      </c>
      <c r="O149" t="s">
        <v>590</v>
      </c>
      <c r="P149">
        <v>0</v>
      </c>
    </row>
  </sheetData>
  <conditionalFormatting sqref="F2:L149">
    <cfRule type="cellIs" dxfId="180" priority="2" operator="equal">
      <formula>1</formula>
    </cfRule>
  </conditionalFormatting>
  <conditionalFormatting sqref="M2:N149">
    <cfRule type="cellIs" dxfId="179" priority="1" operator="equal">
      <formula>1</formula>
    </cfRule>
  </conditionalFormatting>
  <hyperlinks>
    <hyperlink ref="B2" r:id="rId1" xr:uid="{00000000-0004-0000-0000-000000000000}"/>
    <hyperlink ref="B4" r:id="rId2" xr:uid="{00000000-0004-0000-0000-000001000000}"/>
    <hyperlink ref="D4" r:id="rId3" xr:uid="{00000000-0004-0000-0000-000002000000}"/>
    <hyperlink ref="D3" r:id="rId4" xr:uid="{00000000-0004-0000-0000-000003000000}"/>
    <hyperlink ref="D2" r:id="rId5" xr:uid="{00000000-0004-0000-0000-000004000000}"/>
    <hyperlink ref="B5" r:id="rId6" xr:uid="{00000000-0004-0000-0000-000005000000}"/>
    <hyperlink ref="D7" r:id="rId7" xr:uid="{00000000-0004-0000-0000-000006000000}"/>
    <hyperlink ref="B10" r:id="rId8" xr:uid="{00000000-0004-0000-0000-000007000000}"/>
    <hyperlink ref="B17" r:id="rId9" xr:uid="{00000000-0004-0000-0000-000008000000}"/>
    <hyperlink ref="D25" r:id="rId10" xr:uid="{00000000-0004-0000-0000-000009000000}"/>
    <hyperlink ref="D50" r:id="rId11" xr:uid="{00000000-0004-0000-0000-00000A000000}"/>
    <hyperlink ref="B72" r:id="rId12" xr:uid="{00000000-0004-0000-0000-00000B000000}"/>
    <hyperlink ref="D126" r:id="rId13" xr:uid="{00000000-0004-0000-0000-00000C000000}"/>
    <hyperlink ref="D128" r:id="rId14" xr:uid="{00000000-0004-0000-0000-00000D000000}"/>
    <hyperlink ref="B9" r:id="rId15" xr:uid="{00000000-0004-0000-0000-00000E000000}"/>
    <hyperlink ref="B16" r:id="rId16" xr:uid="{00000000-0004-0000-0000-00000F000000}"/>
    <hyperlink ref="B22" r:id="rId17" xr:uid="{00000000-0004-0000-0000-000010000000}"/>
    <hyperlink ref="B24" r:id="rId18" xr:uid="{00000000-0004-0000-0000-000011000000}"/>
    <hyperlink ref="B29" r:id="rId19" xr:uid="{00000000-0004-0000-0000-000012000000}"/>
    <hyperlink ref="B42" r:id="rId20" xr:uid="{00000000-0004-0000-0000-000013000000}"/>
    <hyperlink ref="B50" r:id="rId21" xr:uid="{00000000-0004-0000-0000-000014000000}"/>
    <hyperlink ref="B111" r:id="rId22" xr:uid="{00000000-0004-0000-0000-000015000000}"/>
    <hyperlink ref="B117" r:id="rId23" xr:uid="{00000000-0004-0000-0000-000016000000}"/>
    <hyperlink ref="B125" r:id="rId24" xr:uid="{00000000-0004-0000-0000-000017000000}"/>
    <hyperlink ref="D35" r:id="rId25" xr:uid="{38F63DAC-12FB-41F5-A3A8-95B971768A0B}"/>
    <hyperlink ref="D11" r:id="rId26" xr:uid="{2CFAFA5B-2975-447D-8422-9B9CE6350999}"/>
    <hyperlink ref="D95" r:id="rId27" xr:uid="{EDED52FD-16B4-4007-9D51-26D3B792B4CC}"/>
    <hyperlink ref="D54" r:id="rId28" xr:uid="{967424D6-F1A0-4E85-8D04-F913E02C2A1A}"/>
    <hyperlink ref="D14" r:id="rId29" xr:uid="{C77766E3-43E5-4B9D-A70C-5C711959B62E}"/>
  </hyperlinks>
  <pageMargins left="0.7" right="0.7" top="0.75" bottom="0.75" header="0.3" footer="0.3"/>
  <pageSetup orientation="portrait" horizontalDpi="300" verticalDpi="300" r:id="rId3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18"/>
  <sheetViews>
    <sheetView workbookViewId="0">
      <pane xSplit="1" ySplit="1" topLeftCell="B138" activePane="bottomRight" state="frozen"/>
      <selection pane="topRight" activeCell="B1" sqref="B1"/>
      <selection pane="bottomLeft" activeCell="A2" sqref="A2"/>
      <selection pane="bottomRight" activeCell="H285" sqref="H285"/>
    </sheetView>
  </sheetViews>
  <sheetFormatPr defaultColWidth="8.85546875" defaultRowHeight="15" x14ac:dyDescent="0.25"/>
  <cols>
    <col min="1" max="1" width="21.85546875" bestFit="1" customWidth="1"/>
    <col min="2" max="5" width="0" hidden="1" customWidth="1"/>
    <col min="6" max="6" width="21.5703125" customWidth="1"/>
    <col min="14" max="14" width="12.85546875" bestFit="1" customWidth="1"/>
    <col min="15" max="15" width="13.85546875" bestFit="1" customWidth="1"/>
    <col min="20" max="20" width="19.5703125" bestFit="1" customWidth="1"/>
    <col min="21" max="21" width="16.85546875" customWidth="1"/>
    <col min="22" max="22" width="19.42578125" bestFit="1" customWidth="1"/>
  </cols>
  <sheetData>
    <row r="1" spans="1:22" x14ac:dyDescent="0.25">
      <c r="A1" t="s">
        <v>0</v>
      </c>
      <c r="B1" t="s">
        <v>1</v>
      </c>
      <c r="C1" t="s">
        <v>2</v>
      </c>
      <c r="D1" t="s">
        <v>26</v>
      </c>
      <c r="E1" t="s">
        <v>3</v>
      </c>
      <c r="F1" t="s">
        <v>680</v>
      </c>
      <c r="G1" t="s">
        <v>4</v>
      </c>
      <c r="H1" t="s">
        <v>5</v>
      </c>
      <c r="I1" t="s">
        <v>6</v>
      </c>
      <c r="J1" t="s">
        <v>7</v>
      </c>
      <c r="K1" t="s">
        <v>8</v>
      </c>
      <c r="L1" t="s">
        <v>9</v>
      </c>
      <c r="M1" t="s">
        <v>10</v>
      </c>
      <c r="N1" t="s">
        <v>11</v>
      </c>
      <c r="O1" t="s">
        <v>12</v>
      </c>
      <c r="P1" t="s">
        <v>13</v>
      </c>
      <c r="Q1" t="s">
        <v>607</v>
      </c>
      <c r="R1" t="s">
        <v>608</v>
      </c>
      <c r="S1" t="s">
        <v>676</v>
      </c>
      <c r="T1" t="s">
        <v>689</v>
      </c>
      <c r="U1" t="s">
        <v>679</v>
      </c>
      <c r="V1" t="s">
        <v>688</v>
      </c>
    </row>
    <row r="2" spans="1:22" hidden="1" x14ac:dyDescent="0.25"/>
    <row r="3" spans="1:22" x14ac:dyDescent="0.25">
      <c r="A3" s="19" t="s">
        <v>684</v>
      </c>
      <c r="B3" s="20"/>
      <c r="C3" s="20"/>
      <c r="D3" s="20"/>
      <c r="E3" s="20"/>
      <c r="F3" s="20"/>
      <c r="G3" s="20"/>
      <c r="H3" s="20"/>
      <c r="I3" s="20"/>
      <c r="J3" s="20"/>
      <c r="K3" s="20"/>
      <c r="L3" s="20"/>
      <c r="M3" s="20"/>
      <c r="N3" s="20"/>
      <c r="O3" s="20"/>
      <c r="P3" s="20"/>
      <c r="Q3" s="20"/>
      <c r="R3" s="20"/>
      <c r="S3" s="20"/>
      <c r="T3" s="20"/>
      <c r="U3" s="20"/>
      <c r="V3" s="20"/>
    </row>
    <row r="4" spans="1:22" x14ac:dyDescent="0.25">
      <c r="A4" t="s">
        <v>400</v>
      </c>
      <c r="B4" t="s">
        <v>401</v>
      </c>
      <c r="C4" t="s">
        <v>16</v>
      </c>
      <c r="D4" t="s">
        <v>402</v>
      </c>
      <c r="E4" t="s">
        <v>74</v>
      </c>
      <c r="F4" t="s">
        <v>683</v>
      </c>
      <c r="G4">
        <v>0</v>
      </c>
      <c r="H4">
        <v>0</v>
      </c>
      <c r="I4">
        <v>0</v>
      </c>
      <c r="J4">
        <v>0</v>
      </c>
      <c r="K4">
        <v>0</v>
      </c>
      <c r="L4">
        <v>0</v>
      </c>
      <c r="M4">
        <v>0</v>
      </c>
      <c r="N4">
        <v>0</v>
      </c>
      <c r="O4">
        <v>0</v>
      </c>
      <c r="Q4">
        <v>0</v>
      </c>
      <c r="S4">
        <f t="shared" ref="S4:S35" si="0">IF(SUM(G4:O4, Q4) &gt;0, 1, 0)</f>
        <v>0</v>
      </c>
      <c r="T4">
        <v>0</v>
      </c>
      <c r="U4">
        <f t="shared" ref="U4:U35" si="1">IF(SUM(N4,Q4) &gt;0, 1, 0)</f>
        <v>0</v>
      </c>
      <c r="V4">
        <f t="shared" ref="V4:V35" si="2">IF(SUM(T4:U4)&gt;0,1,0)</f>
        <v>0</v>
      </c>
    </row>
    <row r="5" spans="1:22" x14ac:dyDescent="0.25">
      <c r="A5" t="s">
        <v>14</v>
      </c>
      <c r="B5" t="s">
        <v>15</v>
      </c>
      <c r="C5" t="s">
        <v>16</v>
      </c>
      <c r="D5" t="s">
        <v>29</v>
      </c>
      <c r="E5" t="s">
        <v>17</v>
      </c>
      <c r="F5" t="s">
        <v>681</v>
      </c>
      <c r="G5">
        <v>0</v>
      </c>
      <c r="H5">
        <v>0</v>
      </c>
      <c r="I5">
        <v>0</v>
      </c>
      <c r="J5">
        <v>0</v>
      </c>
      <c r="K5">
        <v>0</v>
      </c>
      <c r="L5">
        <v>0</v>
      </c>
      <c r="M5">
        <v>0</v>
      </c>
      <c r="N5">
        <v>0</v>
      </c>
      <c r="O5">
        <v>0</v>
      </c>
      <c r="Q5">
        <v>0</v>
      </c>
      <c r="S5">
        <f t="shared" si="0"/>
        <v>0</v>
      </c>
      <c r="T5">
        <v>0</v>
      </c>
      <c r="U5">
        <f t="shared" si="1"/>
        <v>0</v>
      </c>
      <c r="V5">
        <f t="shared" si="2"/>
        <v>0</v>
      </c>
    </row>
    <row r="6" spans="1:22" x14ac:dyDescent="0.25">
      <c r="A6" t="s">
        <v>18</v>
      </c>
      <c r="B6" t="s">
        <v>19</v>
      </c>
      <c r="C6" t="s">
        <v>16</v>
      </c>
      <c r="D6" t="s">
        <v>28</v>
      </c>
      <c r="E6" t="s">
        <v>70</v>
      </c>
      <c r="F6" t="s">
        <v>681</v>
      </c>
      <c r="G6">
        <v>0</v>
      </c>
      <c r="H6">
        <v>0</v>
      </c>
      <c r="I6">
        <v>0</v>
      </c>
      <c r="J6">
        <v>0</v>
      </c>
      <c r="K6">
        <v>0</v>
      </c>
      <c r="L6">
        <v>0</v>
      </c>
      <c r="M6">
        <v>0</v>
      </c>
      <c r="N6">
        <v>0</v>
      </c>
      <c r="O6">
        <v>0</v>
      </c>
      <c r="P6" t="s">
        <v>20</v>
      </c>
      <c r="Q6">
        <v>0</v>
      </c>
      <c r="R6" t="s">
        <v>609</v>
      </c>
      <c r="S6">
        <f t="shared" si="0"/>
        <v>0</v>
      </c>
      <c r="T6">
        <v>0</v>
      </c>
      <c r="U6">
        <f t="shared" si="1"/>
        <v>0</v>
      </c>
      <c r="V6">
        <f t="shared" si="2"/>
        <v>0</v>
      </c>
    </row>
    <row r="7" spans="1:22" x14ac:dyDescent="0.25">
      <c r="A7" t="s">
        <v>30</v>
      </c>
      <c r="B7" t="s">
        <v>31</v>
      </c>
      <c r="C7" t="s">
        <v>16</v>
      </c>
      <c r="D7" t="s">
        <v>32</v>
      </c>
      <c r="E7" t="s">
        <v>33</v>
      </c>
      <c r="F7" t="s">
        <v>681</v>
      </c>
      <c r="G7">
        <v>0</v>
      </c>
      <c r="H7">
        <v>0</v>
      </c>
      <c r="I7">
        <v>0</v>
      </c>
      <c r="J7">
        <v>0</v>
      </c>
      <c r="K7">
        <v>0</v>
      </c>
      <c r="L7">
        <v>0</v>
      </c>
      <c r="M7">
        <v>1</v>
      </c>
      <c r="N7">
        <v>1</v>
      </c>
      <c r="O7">
        <v>1</v>
      </c>
      <c r="P7" t="s">
        <v>592</v>
      </c>
      <c r="Q7">
        <v>0</v>
      </c>
      <c r="S7">
        <f t="shared" si="0"/>
        <v>1</v>
      </c>
      <c r="T7">
        <v>1</v>
      </c>
      <c r="U7">
        <f t="shared" si="1"/>
        <v>1</v>
      </c>
      <c r="V7">
        <f t="shared" si="2"/>
        <v>1</v>
      </c>
    </row>
    <row r="8" spans="1:22" x14ac:dyDescent="0.25">
      <c r="A8" t="s">
        <v>34</v>
      </c>
      <c r="B8" t="s">
        <v>35</v>
      </c>
      <c r="C8" t="s">
        <v>16</v>
      </c>
      <c r="D8" t="s">
        <v>36</v>
      </c>
      <c r="E8" t="s">
        <v>71</v>
      </c>
      <c r="F8" t="s">
        <v>681</v>
      </c>
      <c r="G8">
        <v>0</v>
      </c>
      <c r="H8">
        <v>0</v>
      </c>
      <c r="I8">
        <v>0</v>
      </c>
      <c r="J8">
        <v>0</v>
      </c>
      <c r="K8">
        <v>0</v>
      </c>
      <c r="L8">
        <v>0</v>
      </c>
      <c r="M8">
        <v>0</v>
      </c>
      <c r="N8">
        <v>0</v>
      </c>
      <c r="O8">
        <v>1</v>
      </c>
      <c r="P8" t="s">
        <v>605</v>
      </c>
      <c r="Q8">
        <v>1</v>
      </c>
      <c r="R8" t="s">
        <v>610</v>
      </c>
      <c r="S8">
        <f t="shared" si="0"/>
        <v>1</v>
      </c>
      <c r="T8">
        <v>1</v>
      </c>
      <c r="U8">
        <f t="shared" si="1"/>
        <v>1</v>
      </c>
      <c r="V8">
        <f t="shared" si="2"/>
        <v>1</v>
      </c>
    </row>
    <row r="9" spans="1:22" x14ac:dyDescent="0.25">
      <c r="A9" t="s">
        <v>40</v>
      </c>
      <c r="B9" t="s">
        <v>41</v>
      </c>
      <c r="C9" t="s">
        <v>16</v>
      </c>
      <c r="D9" t="s">
        <v>43</v>
      </c>
      <c r="E9" t="s">
        <v>44</v>
      </c>
      <c r="F9" t="s">
        <v>681</v>
      </c>
      <c r="G9">
        <v>0</v>
      </c>
      <c r="H9">
        <v>0</v>
      </c>
      <c r="I9">
        <v>0</v>
      </c>
      <c r="J9">
        <v>0</v>
      </c>
      <c r="K9">
        <v>0</v>
      </c>
      <c r="L9">
        <v>0</v>
      </c>
      <c r="M9">
        <v>0</v>
      </c>
      <c r="N9">
        <v>0</v>
      </c>
      <c r="O9">
        <v>0</v>
      </c>
      <c r="Q9">
        <v>0</v>
      </c>
      <c r="S9">
        <f t="shared" si="0"/>
        <v>0</v>
      </c>
      <c r="T9">
        <v>0</v>
      </c>
      <c r="U9">
        <f t="shared" si="1"/>
        <v>0</v>
      </c>
      <c r="V9">
        <f t="shared" si="2"/>
        <v>0</v>
      </c>
    </row>
    <row r="10" spans="1:22" x14ac:dyDescent="0.25">
      <c r="A10" t="s">
        <v>45</v>
      </c>
      <c r="B10" t="s">
        <v>46</v>
      </c>
      <c r="C10" t="s">
        <v>16</v>
      </c>
      <c r="D10" t="s">
        <v>47</v>
      </c>
      <c r="E10" t="s">
        <v>71</v>
      </c>
      <c r="F10" t="s">
        <v>681</v>
      </c>
      <c r="G10">
        <v>0</v>
      </c>
      <c r="H10">
        <v>0</v>
      </c>
      <c r="I10">
        <v>0</v>
      </c>
      <c r="J10">
        <v>0</v>
      </c>
      <c r="K10">
        <v>0</v>
      </c>
      <c r="L10">
        <v>0</v>
      </c>
      <c r="M10">
        <v>0</v>
      </c>
      <c r="N10">
        <v>0</v>
      </c>
      <c r="O10">
        <v>0</v>
      </c>
      <c r="P10" t="s">
        <v>48</v>
      </c>
      <c r="Q10">
        <v>0</v>
      </c>
      <c r="S10">
        <f t="shared" si="0"/>
        <v>0</v>
      </c>
      <c r="T10">
        <v>0</v>
      </c>
      <c r="U10">
        <f t="shared" si="1"/>
        <v>0</v>
      </c>
      <c r="V10">
        <f t="shared" si="2"/>
        <v>0</v>
      </c>
    </row>
    <row r="11" spans="1:22" x14ac:dyDescent="0.25">
      <c r="A11" t="s">
        <v>49</v>
      </c>
      <c r="B11" t="s">
        <v>50</v>
      </c>
      <c r="C11" t="s">
        <v>16</v>
      </c>
      <c r="D11" t="s">
        <v>51</v>
      </c>
      <c r="E11" t="s">
        <v>72</v>
      </c>
      <c r="F11" t="s">
        <v>681</v>
      </c>
      <c r="G11">
        <v>1</v>
      </c>
      <c r="H11">
        <v>0</v>
      </c>
      <c r="I11">
        <v>0</v>
      </c>
      <c r="J11">
        <v>0</v>
      </c>
      <c r="K11">
        <v>0</v>
      </c>
      <c r="L11">
        <v>0</v>
      </c>
      <c r="M11">
        <v>0</v>
      </c>
      <c r="N11">
        <v>0</v>
      </c>
      <c r="O11">
        <v>1</v>
      </c>
      <c r="P11" t="s">
        <v>52</v>
      </c>
      <c r="Q11">
        <v>0</v>
      </c>
      <c r="R11" t="s">
        <v>612</v>
      </c>
      <c r="S11">
        <f t="shared" si="0"/>
        <v>1</v>
      </c>
      <c r="T11">
        <v>0</v>
      </c>
      <c r="U11">
        <f t="shared" si="1"/>
        <v>0</v>
      </c>
      <c r="V11">
        <f t="shared" si="2"/>
        <v>0</v>
      </c>
    </row>
    <row r="12" spans="1:22" x14ac:dyDescent="0.25">
      <c r="A12" t="s">
        <v>56</v>
      </c>
      <c r="B12" t="s">
        <v>57</v>
      </c>
      <c r="C12" t="s">
        <v>16</v>
      </c>
      <c r="D12" t="s">
        <v>58</v>
      </c>
      <c r="E12" t="s">
        <v>74</v>
      </c>
      <c r="F12" t="s">
        <v>681</v>
      </c>
      <c r="G12">
        <v>0</v>
      </c>
      <c r="H12">
        <v>0</v>
      </c>
      <c r="I12">
        <v>0</v>
      </c>
      <c r="J12">
        <v>0</v>
      </c>
      <c r="K12">
        <v>0</v>
      </c>
      <c r="L12">
        <v>0</v>
      </c>
      <c r="M12">
        <v>1</v>
      </c>
      <c r="N12">
        <v>0</v>
      </c>
      <c r="O12">
        <v>1</v>
      </c>
      <c r="P12" t="s">
        <v>594</v>
      </c>
      <c r="Q12">
        <v>0</v>
      </c>
      <c r="R12" t="s">
        <v>613</v>
      </c>
      <c r="S12">
        <f t="shared" si="0"/>
        <v>1</v>
      </c>
      <c r="T12">
        <v>1</v>
      </c>
      <c r="U12">
        <f t="shared" si="1"/>
        <v>0</v>
      </c>
      <c r="V12">
        <f t="shared" si="2"/>
        <v>1</v>
      </c>
    </row>
    <row r="13" spans="1:22" x14ac:dyDescent="0.25">
      <c r="A13" t="s">
        <v>67</v>
      </c>
      <c r="B13" t="s">
        <v>68</v>
      </c>
      <c r="C13" t="s">
        <v>16</v>
      </c>
      <c r="D13" t="s">
        <v>69</v>
      </c>
      <c r="E13" t="s">
        <v>83</v>
      </c>
      <c r="F13" t="s">
        <v>681</v>
      </c>
      <c r="G13">
        <v>0</v>
      </c>
      <c r="H13">
        <v>0</v>
      </c>
      <c r="I13">
        <v>0</v>
      </c>
      <c r="J13">
        <v>0</v>
      </c>
      <c r="K13">
        <v>0</v>
      </c>
      <c r="L13">
        <v>0</v>
      </c>
      <c r="M13">
        <v>0</v>
      </c>
      <c r="N13">
        <v>0</v>
      </c>
      <c r="O13">
        <v>0</v>
      </c>
      <c r="P13" t="s">
        <v>75</v>
      </c>
      <c r="Q13">
        <v>0</v>
      </c>
      <c r="R13" t="s">
        <v>614</v>
      </c>
      <c r="S13">
        <f t="shared" si="0"/>
        <v>0</v>
      </c>
      <c r="T13">
        <v>0</v>
      </c>
      <c r="U13">
        <f t="shared" si="1"/>
        <v>0</v>
      </c>
      <c r="V13">
        <f t="shared" si="2"/>
        <v>0</v>
      </c>
    </row>
    <row r="14" spans="1:22" x14ac:dyDescent="0.25">
      <c r="A14" t="s">
        <v>76</v>
      </c>
      <c r="B14" t="s">
        <v>77</v>
      </c>
      <c r="C14" t="s">
        <v>16</v>
      </c>
      <c r="D14" t="s">
        <v>78</v>
      </c>
      <c r="E14" t="s">
        <v>79</v>
      </c>
      <c r="F14" t="s">
        <v>681</v>
      </c>
      <c r="G14">
        <v>0</v>
      </c>
      <c r="H14">
        <v>0</v>
      </c>
      <c r="I14">
        <v>0</v>
      </c>
      <c r="J14">
        <v>0</v>
      </c>
      <c r="K14">
        <v>0</v>
      </c>
      <c r="L14">
        <v>0</v>
      </c>
      <c r="M14">
        <v>0</v>
      </c>
      <c r="N14">
        <v>0</v>
      </c>
      <c r="O14">
        <v>0</v>
      </c>
      <c r="Q14">
        <v>0</v>
      </c>
      <c r="S14">
        <f t="shared" si="0"/>
        <v>0</v>
      </c>
      <c r="T14">
        <v>0</v>
      </c>
      <c r="U14">
        <f t="shared" si="1"/>
        <v>0</v>
      </c>
      <c r="V14">
        <f t="shared" si="2"/>
        <v>0</v>
      </c>
    </row>
    <row r="15" spans="1:22" x14ac:dyDescent="0.25">
      <c r="A15" t="s">
        <v>80</v>
      </c>
      <c r="B15" t="s">
        <v>81</v>
      </c>
      <c r="C15" t="s">
        <v>16</v>
      </c>
      <c r="D15" t="s">
        <v>82</v>
      </c>
      <c r="E15" t="s">
        <v>83</v>
      </c>
      <c r="F15" t="s">
        <v>681</v>
      </c>
      <c r="G15">
        <v>1</v>
      </c>
      <c r="H15">
        <v>0</v>
      </c>
      <c r="I15">
        <v>0</v>
      </c>
      <c r="J15">
        <v>0</v>
      </c>
      <c r="K15">
        <v>0</v>
      </c>
      <c r="L15">
        <v>0</v>
      </c>
      <c r="M15">
        <v>0</v>
      </c>
      <c r="N15">
        <v>1</v>
      </c>
      <c r="O15">
        <v>1</v>
      </c>
      <c r="P15" t="s">
        <v>593</v>
      </c>
      <c r="Q15">
        <v>1</v>
      </c>
      <c r="R15" t="s">
        <v>615</v>
      </c>
      <c r="S15">
        <f t="shared" si="0"/>
        <v>1</v>
      </c>
      <c r="T15">
        <v>1</v>
      </c>
      <c r="U15">
        <f t="shared" si="1"/>
        <v>1</v>
      </c>
      <c r="V15">
        <f t="shared" si="2"/>
        <v>1</v>
      </c>
    </row>
    <row r="16" spans="1:22" x14ac:dyDescent="0.25">
      <c r="A16" t="s">
        <v>84</v>
      </c>
      <c r="B16" t="s">
        <v>85</v>
      </c>
      <c r="C16" t="s">
        <v>16</v>
      </c>
      <c r="D16" t="s">
        <v>87</v>
      </c>
      <c r="E16" t="s">
        <v>86</v>
      </c>
      <c r="F16" t="s">
        <v>681</v>
      </c>
      <c r="G16">
        <v>0</v>
      </c>
      <c r="H16">
        <v>0</v>
      </c>
      <c r="I16">
        <v>1</v>
      </c>
      <c r="J16">
        <v>0</v>
      </c>
      <c r="K16">
        <v>0</v>
      </c>
      <c r="L16">
        <v>0</v>
      </c>
      <c r="M16">
        <v>0</v>
      </c>
      <c r="N16">
        <v>0</v>
      </c>
      <c r="O16">
        <v>1</v>
      </c>
      <c r="P16" t="s">
        <v>88</v>
      </c>
      <c r="Q16">
        <v>0</v>
      </c>
      <c r="R16" t="s">
        <v>616</v>
      </c>
      <c r="S16">
        <f t="shared" si="0"/>
        <v>1</v>
      </c>
      <c r="T16">
        <v>1</v>
      </c>
      <c r="U16">
        <f t="shared" si="1"/>
        <v>0</v>
      </c>
      <c r="V16">
        <f t="shared" si="2"/>
        <v>1</v>
      </c>
    </row>
    <row r="17" spans="1:22" x14ac:dyDescent="0.25">
      <c r="A17" t="s">
        <v>89</v>
      </c>
      <c r="B17" t="s">
        <v>90</v>
      </c>
      <c r="C17" t="s">
        <v>16</v>
      </c>
      <c r="D17" t="s">
        <v>91</v>
      </c>
      <c r="E17" t="s">
        <v>92</v>
      </c>
      <c r="F17" t="s">
        <v>681</v>
      </c>
      <c r="G17">
        <v>0</v>
      </c>
      <c r="H17">
        <v>0</v>
      </c>
      <c r="I17">
        <v>0</v>
      </c>
      <c r="J17">
        <v>0</v>
      </c>
      <c r="K17">
        <v>0</v>
      </c>
      <c r="L17">
        <v>0</v>
      </c>
      <c r="M17">
        <v>0</v>
      </c>
      <c r="N17">
        <v>0</v>
      </c>
      <c r="O17">
        <v>0</v>
      </c>
      <c r="Q17">
        <v>0</v>
      </c>
      <c r="S17">
        <f t="shared" si="0"/>
        <v>0</v>
      </c>
      <c r="T17">
        <v>0</v>
      </c>
      <c r="U17">
        <f t="shared" si="1"/>
        <v>0</v>
      </c>
      <c r="V17">
        <f t="shared" si="2"/>
        <v>0</v>
      </c>
    </row>
    <row r="18" spans="1:22" x14ac:dyDescent="0.25">
      <c r="A18" t="s">
        <v>103</v>
      </c>
      <c r="B18" t="s">
        <v>104</v>
      </c>
      <c r="C18" t="s">
        <v>16</v>
      </c>
      <c r="D18" t="s">
        <v>105</v>
      </c>
      <c r="E18" t="s">
        <v>106</v>
      </c>
      <c r="F18" t="s">
        <v>681</v>
      </c>
      <c r="G18">
        <v>0</v>
      </c>
      <c r="H18">
        <v>0</v>
      </c>
      <c r="I18">
        <v>0</v>
      </c>
      <c r="J18">
        <v>0</v>
      </c>
      <c r="K18">
        <v>0</v>
      </c>
      <c r="L18">
        <v>0</v>
      </c>
      <c r="M18">
        <v>0</v>
      </c>
      <c r="N18">
        <v>0</v>
      </c>
      <c r="O18">
        <v>0</v>
      </c>
      <c r="Q18">
        <v>0</v>
      </c>
      <c r="S18">
        <f t="shared" si="0"/>
        <v>0</v>
      </c>
      <c r="T18">
        <v>0</v>
      </c>
      <c r="U18">
        <f t="shared" si="1"/>
        <v>0</v>
      </c>
      <c r="V18">
        <f t="shared" si="2"/>
        <v>0</v>
      </c>
    </row>
    <row r="19" spans="1:22" x14ac:dyDescent="0.25">
      <c r="A19" t="s">
        <v>111</v>
      </c>
      <c r="B19" t="s">
        <v>112</v>
      </c>
      <c r="C19" t="s">
        <v>16</v>
      </c>
      <c r="D19" t="s">
        <v>113</v>
      </c>
      <c r="E19" t="s">
        <v>71</v>
      </c>
      <c r="F19" t="s">
        <v>681</v>
      </c>
      <c r="G19">
        <v>0</v>
      </c>
      <c r="H19">
        <v>0</v>
      </c>
      <c r="I19">
        <v>0</v>
      </c>
      <c r="J19">
        <v>0</v>
      </c>
      <c r="K19">
        <v>0</v>
      </c>
      <c r="L19">
        <v>0</v>
      </c>
      <c r="M19">
        <v>0</v>
      </c>
      <c r="N19">
        <v>0</v>
      </c>
      <c r="O19">
        <v>0</v>
      </c>
      <c r="Q19">
        <v>0</v>
      </c>
      <c r="S19">
        <f t="shared" si="0"/>
        <v>0</v>
      </c>
      <c r="T19">
        <v>0</v>
      </c>
      <c r="U19">
        <f t="shared" si="1"/>
        <v>0</v>
      </c>
      <c r="V19">
        <f t="shared" si="2"/>
        <v>0</v>
      </c>
    </row>
    <row r="20" spans="1:22" x14ac:dyDescent="0.25">
      <c r="A20" t="s">
        <v>122</v>
      </c>
      <c r="B20" t="s">
        <v>123</v>
      </c>
      <c r="C20" t="s">
        <v>16</v>
      </c>
      <c r="D20" t="s">
        <v>129</v>
      </c>
      <c r="E20" t="s">
        <v>124</v>
      </c>
      <c r="F20" t="s">
        <v>681</v>
      </c>
      <c r="G20">
        <v>0</v>
      </c>
      <c r="H20">
        <v>0</v>
      </c>
      <c r="I20">
        <v>0</v>
      </c>
      <c r="J20">
        <v>0</v>
      </c>
      <c r="K20">
        <v>0</v>
      </c>
      <c r="L20">
        <v>0</v>
      </c>
      <c r="M20">
        <v>0</v>
      </c>
      <c r="N20">
        <v>0</v>
      </c>
      <c r="O20">
        <v>1</v>
      </c>
      <c r="P20" t="s">
        <v>677</v>
      </c>
      <c r="Q20">
        <v>0</v>
      </c>
      <c r="R20" t="s">
        <v>617</v>
      </c>
      <c r="S20">
        <f t="shared" si="0"/>
        <v>1</v>
      </c>
      <c r="T20">
        <v>0</v>
      </c>
      <c r="U20">
        <f t="shared" si="1"/>
        <v>0</v>
      </c>
      <c r="V20">
        <f t="shared" si="2"/>
        <v>0</v>
      </c>
    </row>
    <row r="21" spans="1:22" x14ac:dyDescent="0.25">
      <c r="A21" t="s">
        <v>126</v>
      </c>
      <c r="B21" t="s">
        <v>127</v>
      </c>
      <c r="C21" t="s">
        <v>16</v>
      </c>
      <c r="D21" t="s">
        <v>128</v>
      </c>
      <c r="E21" t="s">
        <v>83</v>
      </c>
      <c r="F21" t="s">
        <v>681</v>
      </c>
      <c r="G21">
        <v>1</v>
      </c>
      <c r="H21">
        <v>0</v>
      </c>
      <c r="I21">
        <v>0</v>
      </c>
      <c r="J21">
        <v>1</v>
      </c>
      <c r="K21">
        <v>0</v>
      </c>
      <c r="L21">
        <v>0</v>
      </c>
      <c r="M21">
        <v>0</v>
      </c>
      <c r="N21">
        <v>1</v>
      </c>
      <c r="O21">
        <v>1</v>
      </c>
      <c r="P21" t="s">
        <v>133</v>
      </c>
      <c r="Q21">
        <v>0</v>
      </c>
      <c r="R21" t="s">
        <v>618</v>
      </c>
      <c r="S21">
        <f t="shared" si="0"/>
        <v>1</v>
      </c>
      <c r="T21">
        <v>1</v>
      </c>
      <c r="U21">
        <f t="shared" si="1"/>
        <v>1</v>
      </c>
      <c r="V21">
        <f t="shared" si="2"/>
        <v>1</v>
      </c>
    </row>
    <row r="22" spans="1:22" x14ac:dyDescent="0.25">
      <c r="A22" t="s">
        <v>130</v>
      </c>
      <c r="B22" t="s">
        <v>131</v>
      </c>
      <c r="C22" t="s">
        <v>16</v>
      </c>
      <c r="D22" t="s">
        <v>132</v>
      </c>
      <c r="E22" t="s">
        <v>23</v>
      </c>
      <c r="F22" t="s">
        <v>681</v>
      </c>
      <c r="G22">
        <v>0</v>
      </c>
      <c r="H22">
        <v>0</v>
      </c>
      <c r="I22">
        <v>0</v>
      </c>
      <c r="J22">
        <v>0</v>
      </c>
      <c r="K22">
        <v>0</v>
      </c>
      <c r="L22">
        <v>0</v>
      </c>
      <c r="M22">
        <v>0</v>
      </c>
      <c r="N22">
        <v>0</v>
      </c>
      <c r="O22">
        <v>0</v>
      </c>
      <c r="P22" t="s">
        <v>619</v>
      </c>
      <c r="Q22">
        <v>0</v>
      </c>
      <c r="R22" t="s">
        <v>620</v>
      </c>
      <c r="S22">
        <f t="shared" si="0"/>
        <v>0</v>
      </c>
      <c r="T22">
        <v>0</v>
      </c>
      <c r="U22">
        <f t="shared" si="1"/>
        <v>0</v>
      </c>
      <c r="V22">
        <f t="shared" si="2"/>
        <v>0</v>
      </c>
    </row>
    <row r="23" spans="1:22" x14ac:dyDescent="0.25">
      <c r="A23" t="s">
        <v>134</v>
      </c>
      <c r="B23" t="s">
        <v>135</v>
      </c>
      <c r="C23" t="s">
        <v>16</v>
      </c>
      <c r="D23" t="s">
        <v>136</v>
      </c>
      <c r="E23" t="s">
        <v>17</v>
      </c>
      <c r="F23" t="s">
        <v>681</v>
      </c>
      <c r="G23">
        <v>0</v>
      </c>
      <c r="H23">
        <v>0</v>
      </c>
      <c r="I23">
        <v>0</v>
      </c>
      <c r="J23">
        <v>0</v>
      </c>
      <c r="K23">
        <v>0</v>
      </c>
      <c r="L23">
        <v>0</v>
      </c>
      <c r="M23">
        <v>0</v>
      </c>
      <c r="N23">
        <v>0</v>
      </c>
      <c r="O23">
        <v>0</v>
      </c>
      <c r="P23" t="s">
        <v>117</v>
      </c>
      <c r="Q23">
        <v>0</v>
      </c>
      <c r="S23">
        <f t="shared" si="0"/>
        <v>0</v>
      </c>
      <c r="T23">
        <v>0</v>
      </c>
      <c r="U23">
        <f t="shared" si="1"/>
        <v>0</v>
      </c>
      <c r="V23">
        <f t="shared" si="2"/>
        <v>0</v>
      </c>
    </row>
    <row r="24" spans="1:22" x14ac:dyDescent="0.25">
      <c r="A24" t="s">
        <v>140</v>
      </c>
      <c r="B24" t="s">
        <v>141</v>
      </c>
      <c r="C24" t="s">
        <v>16</v>
      </c>
      <c r="D24" t="s">
        <v>142</v>
      </c>
      <c r="E24" t="s">
        <v>17</v>
      </c>
      <c r="F24" t="s">
        <v>681</v>
      </c>
      <c r="G24">
        <v>0</v>
      </c>
      <c r="H24">
        <v>0</v>
      </c>
      <c r="I24">
        <v>0</v>
      </c>
      <c r="J24">
        <v>0</v>
      </c>
      <c r="K24">
        <v>0</v>
      </c>
      <c r="L24">
        <v>0</v>
      </c>
      <c r="M24">
        <v>0</v>
      </c>
      <c r="N24">
        <v>0</v>
      </c>
      <c r="O24">
        <v>0</v>
      </c>
      <c r="Q24">
        <v>0</v>
      </c>
      <c r="S24">
        <f t="shared" si="0"/>
        <v>0</v>
      </c>
      <c r="T24">
        <v>0</v>
      </c>
      <c r="U24">
        <f t="shared" si="1"/>
        <v>0</v>
      </c>
      <c r="V24">
        <f t="shared" si="2"/>
        <v>0</v>
      </c>
    </row>
    <row r="25" spans="1:22" x14ac:dyDescent="0.25">
      <c r="A25" t="s">
        <v>143</v>
      </c>
      <c r="B25" t="s">
        <v>144</v>
      </c>
      <c r="C25" t="s">
        <v>16</v>
      </c>
      <c r="D25" t="s">
        <v>146</v>
      </c>
      <c r="E25" t="s">
        <v>145</v>
      </c>
      <c r="F25" t="s">
        <v>681</v>
      </c>
      <c r="G25">
        <v>0</v>
      </c>
      <c r="H25">
        <v>0</v>
      </c>
      <c r="I25">
        <v>0</v>
      </c>
      <c r="J25">
        <v>0</v>
      </c>
      <c r="K25">
        <v>0</v>
      </c>
      <c r="L25">
        <v>0</v>
      </c>
      <c r="M25">
        <v>0</v>
      </c>
      <c r="N25">
        <v>0</v>
      </c>
      <c r="O25">
        <v>0</v>
      </c>
      <c r="Q25">
        <v>0</v>
      </c>
      <c r="S25">
        <f t="shared" si="0"/>
        <v>0</v>
      </c>
      <c r="T25">
        <v>0</v>
      </c>
      <c r="U25">
        <f t="shared" si="1"/>
        <v>0</v>
      </c>
      <c r="V25">
        <f t="shared" si="2"/>
        <v>0</v>
      </c>
    </row>
    <row r="26" spans="1:22" x14ac:dyDescent="0.25">
      <c r="A26" t="s">
        <v>147</v>
      </c>
      <c r="B26" t="s">
        <v>148</v>
      </c>
      <c r="C26" t="s">
        <v>16</v>
      </c>
      <c r="D26" t="s">
        <v>149</v>
      </c>
      <c r="E26" t="s">
        <v>150</v>
      </c>
      <c r="F26" t="s">
        <v>681</v>
      </c>
      <c r="G26">
        <v>0</v>
      </c>
      <c r="H26">
        <v>0</v>
      </c>
      <c r="I26">
        <v>0</v>
      </c>
      <c r="J26">
        <v>0</v>
      </c>
      <c r="K26">
        <v>0</v>
      </c>
      <c r="L26">
        <v>0</v>
      </c>
      <c r="M26">
        <v>0</v>
      </c>
      <c r="N26">
        <v>0</v>
      </c>
      <c r="O26">
        <v>0</v>
      </c>
      <c r="Q26">
        <v>0</v>
      </c>
      <c r="S26">
        <f t="shared" si="0"/>
        <v>0</v>
      </c>
      <c r="T26">
        <v>0</v>
      </c>
      <c r="U26">
        <f t="shared" si="1"/>
        <v>0</v>
      </c>
      <c r="V26">
        <f t="shared" si="2"/>
        <v>0</v>
      </c>
    </row>
    <row r="27" spans="1:22" x14ac:dyDescent="0.25">
      <c r="A27" t="s">
        <v>151</v>
      </c>
      <c r="B27" t="s">
        <v>152</v>
      </c>
      <c r="C27" t="s">
        <v>16</v>
      </c>
      <c r="D27" t="s">
        <v>153</v>
      </c>
      <c r="E27" t="s">
        <v>154</v>
      </c>
      <c r="F27" t="s">
        <v>681</v>
      </c>
      <c r="G27">
        <v>0</v>
      </c>
      <c r="H27">
        <v>0</v>
      </c>
      <c r="I27">
        <v>1</v>
      </c>
      <c r="J27">
        <v>0</v>
      </c>
      <c r="K27">
        <v>0</v>
      </c>
      <c r="L27">
        <v>1</v>
      </c>
      <c r="M27">
        <v>0</v>
      </c>
      <c r="N27">
        <v>1</v>
      </c>
      <c r="O27">
        <v>1</v>
      </c>
      <c r="P27" t="s">
        <v>155</v>
      </c>
      <c r="Q27">
        <v>0</v>
      </c>
      <c r="R27" t="s">
        <v>621</v>
      </c>
      <c r="S27">
        <f t="shared" si="0"/>
        <v>1</v>
      </c>
      <c r="T27">
        <v>1</v>
      </c>
      <c r="U27">
        <f t="shared" si="1"/>
        <v>1</v>
      </c>
      <c r="V27">
        <f t="shared" si="2"/>
        <v>1</v>
      </c>
    </row>
    <row r="28" spans="1:22" x14ac:dyDescent="0.25">
      <c r="A28" t="s">
        <v>156</v>
      </c>
      <c r="B28" t="s">
        <v>157</v>
      </c>
      <c r="C28" t="s">
        <v>16</v>
      </c>
      <c r="D28" t="s">
        <v>158</v>
      </c>
      <c r="E28" t="s">
        <v>23</v>
      </c>
      <c r="F28" t="s">
        <v>681</v>
      </c>
      <c r="G28">
        <v>1</v>
      </c>
      <c r="H28">
        <v>0</v>
      </c>
      <c r="I28">
        <v>1</v>
      </c>
      <c r="J28">
        <v>0</v>
      </c>
      <c r="K28">
        <v>0</v>
      </c>
      <c r="L28">
        <v>0</v>
      </c>
      <c r="M28">
        <v>0</v>
      </c>
      <c r="N28">
        <v>1</v>
      </c>
      <c r="O28">
        <v>1</v>
      </c>
      <c r="P28" t="s">
        <v>159</v>
      </c>
      <c r="Q28">
        <v>0</v>
      </c>
      <c r="R28" t="s">
        <v>622</v>
      </c>
      <c r="S28">
        <f t="shared" si="0"/>
        <v>1</v>
      </c>
      <c r="T28">
        <v>1</v>
      </c>
      <c r="U28">
        <f t="shared" si="1"/>
        <v>1</v>
      </c>
      <c r="V28">
        <f t="shared" si="2"/>
        <v>1</v>
      </c>
    </row>
    <row r="29" spans="1:22" x14ac:dyDescent="0.25">
      <c r="A29" t="s">
        <v>160</v>
      </c>
      <c r="B29" t="s">
        <v>161</v>
      </c>
      <c r="C29" t="s">
        <v>16</v>
      </c>
      <c r="D29" t="s">
        <v>162</v>
      </c>
      <c r="E29" t="s">
        <v>163</v>
      </c>
      <c r="F29" t="s">
        <v>681</v>
      </c>
      <c r="G29">
        <v>0</v>
      </c>
      <c r="H29">
        <v>0</v>
      </c>
      <c r="I29">
        <v>0</v>
      </c>
      <c r="J29">
        <v>0</v>
      </c>
      <c r="K29">
        <v>0</v>
      </c>
      <c r="L29">
        <v>0</v>
      </c>
      <c r="M29">
        <v>1</v>
      </c>
      <c r="N29">
        <v>0</v>
      </c>
      <c r="O29">
        <v>1</v>
      </c>
      <c r="P29" t="s">
        <v>595</v>
      </c>
      <c r="Q29">
        <v>1</v>
      </c>
      <c r="R29" t="s">
        <v>623</v>
      </c>
      <c r="S29">
        <f t="shared" si="0"/>
        <v>1</v>
      </c>
      <c r="T29">
        <v>1</v>
      </c>
      <c r="U29">
        <f t="shared" si="1"/>
        <v>1</v>
      </c>
      <c r="V29">
        <f t="shared" si="2"/>
        <v>1</v>
      </c>
    </row>
    <row r="30" spans="1:22" x14ac:dyDescent="0.25">
      <c r="A30" t="s">
        <v>164</v>
      </c>
      <c r="B30" t="s">
        <v>165</v>
      </c>
      <c r="C30" t="s">
        <v>16</v>
      </c>
      <c r="D30" t="s">
        <v>166</v>
      </c>
      <c r="E30" t="s">
        <v>167</v>
      </c>
      <c r="F30" t="s">
        <v>681</v>
      </c>
      <c r="G30">
        <v>1</v>
      </c>
      <c r="H30">
        <v>0</v>
      </c>
      <c r="I30">
        <v>0</v>
      </c>
      <c r="J30">
        <v>0</v>
      </c>
      <c r="K30">
        <v>0</v>
      </c>
      <c r="L30">
        <v>0</v>
      </c>
      <c r="M30">
        <v>0</v>
      </c>
      <c r="N30">
        <v>1</v>
      </c>
      <c r="O30">
        <v>0</v>
      </c>
      <c r="P30" t="s">
        <v>168</v>
      </c>
      <c r="Q30">
        <v>0</v>
      </c>
      <c r="R30" t="s">
        <v>624</v>
      </c>
      <c r="S30">
        <f t="shared" si="0"/>
        <v>1</v>
      </c>
      <c r="T30">
        <v>0</v>
      </c>
      <c r="U30">
        <f t="shared" si="1"/>
        <v>1</v>
      </c>
      <c r="V30">
        <f t="shared" si="2"/>
        <v>1</v>
      </c>
    </row>
    <row r="31" spans="1:22" x14ac:dyDescent="0.25">
      <c r="A31" t="s">
        <v>173</v>
      </c>
      <c r="B31" t="s">
        <v>174</v>
      </c>
      <c r="C31" t="s">
        <v>16</v>
      </c>
      <c r="D31" t="s">
        <v>175</v>
      </c>
      <c r="E31" t="s">
        <v>72</v>
      </c>
      <c r="F31" t="s">
        <v>681</v>
      </c>
      <c r="G31">
        <v>1</v>
      </c>
      <c r="H31">
        <v>0</v>
      </c>
      <c r="I31">
        <v>0</v>
      </c>
      <c r="J31">
        <v>0</v>
      </c>
      <c r="K31">
        <v>0</v>
      </c>
      <c r="L31">
        <v>0</v>
      </c>
      <c r="M31">
        <v>0</v>
      </c>
      <c r="N31">
        <v>1</v>
      </c>
      <c r="O31">
        <v>1</v>
      </c>
      <c r="P31" t="s">
        <v>176</v>
      </c>
      <c r="Q31">
        <v>0</v>
      </c>
      <c r="R31" t="s">
        <v>627</v>
      </c>
      <c r="S31">
        <f t="shared" si="0"/>
        <v>1</v>
      </c>
      <c r="T31">
        <v>1</v>
      </c>
      <c r="U31">
        <f t="shared" si="1"/>
        <v>1</v>
      </c>
      <c r="V31">
        <f t="shared" si="2"/>
        <v>1</v>
      </c>
    </row>
    <row r="32" spans="1:22" x14ac:dyDescent="0.25">
      <c r="A32" t="s">
        <v>628</v>
      </c>
      <c r="B32" t="s">
        <v>177</v>
      </c>
      <c r="C32" t="s">
        <v>16</v>
      </c>
      <c r="D32" t="s">
        <v>178</v>
      </c>
      <c r="E32" t="s">
        <v>179</v>
      </c>
      <c r="F32" t="s">
        <v>681</v>
      </c>
      <c r="G32">
        <v>0</v>
      </c>
      <c r="H32">
        <v>0</v>
      </c>
      <c r="I32">
        <v>0</v>
      </c>
      <c r="J32">
        <v>0</v>
      </c>
      <c r="K32">
        <v>0</v>
      </c>
      <c r="L32">
        <v>0</v>
      </c>
      <c r="M32">
        <v>0</v>
      </c>
      <c r="N32">
        <v>0</v>
      </c>
      <c r="O32">
        <v>0</v>
      </c>
      <c r="Q32">
        <v>0</v>
      </c>
      <c r="S32">
        <f t="shared" si="0"/>
        <v>0</v>
      </c>
      <c r="T32">
        <v>0</v>
      </c>
      <c r="U32">
        <f t="shared" si="1"/>
        <v>0</v>
      </c>
      <c r="V32">
        <f t="shared" si="2"/>
        <v>0</v>
      </c>
    </row>
    <row r="33" spans="1:22" x14ac:dyDescent="0.25">
      <c r="A33" t="s">
        <v>180</v>
      </c>
      <c r="B33" t="s">
        <v>181</v>
      </c>
      <c r="C33" t="s">
        <v>16</v>
      </c>
      <c r="D33" t="s">
        <v>182</v>
      </c>
      <c r="E33" t="s">
        <v>179</v>
      </c>
      <c r="F33" t="s">
        <v>681</v>
      </c>
      <c r="G33">
        <v>0</v>
      </c>
      <c r="H33">
        <v>0</v>
      </c>
      <c r="I33">
        <v>0</v>
      </c>
      <c r="J33">
        <v>0</v>
      </c>
      <c r="K33">
        <v>0</v>
      </c>
      <c r="L33">
        <v>1</v>
      </c>
      <c r="M33">
        <v>1</v>
      </c>
      <c r="N33">
        <v>1</v>
      </c>
      <c r="O33">
        <v>0</v>
      </c>
      <c r="P33" t="s">
        <v>183</v>
      </c>
      <c r="Q33">
        <v>0</v>
      </c>
      <c r="R33" t="s">
        <v>629</v>
      </c>
      <c r="S33">
        <f t="shared" si="0"/>
        <v>1</v>
      </c>
      <c r="T33">
        <v>0</v>
      </c>
      <c r="U33">
        <f t="shared" si="1"/>
        <v>1</v>
      </c>
      <c r="V33">
        <f t="shared" si="2"/>
        <v>1</v>
      </c>
    </row>
    <row r="34" spans="1:22" x14ac:dyDescent="0.25">
      <c r="A34" t="s">
        <v>184</v>
      </c>
      <c r="B34" t="s">
        <v>185</v>
      </c>
      <c r="C34" t="s">
        <v>16</v>
      </c>
      <c r="D34" t="s">
        <v>186</v>
      </c>
      <c r="E34" t="s">
        <v>187</v>
      </c>
      <c r="F34" t="s">
        <v>681</v>
      </c>
      <c r="G34">
        <v>0</v>
      </c>
      <c r="H34">
        <v>0</v>
      </c>
      <c r="I34">
        <v>0</v>
      </c>
      <c r="J34">
        <v>0</v>
      </c>
      <c r="K34">
        <v>0</v>
      </c>
      <c r="L34">
        <v>0</v>
      </c>
      <c r="M34">
        <v>0</v>
      </c>
      <c r="N34">
        <v>1</v>
      </c>
      <c r="O34">
        <v>1</v>
      </c>
      <c r="P34" t="s">
        <v>603</v>
      </c>
      <c r="Q34">
        <v>0</v>
      </c>
      <c r="R34" t="s">
        <v>630</v>
      </c>
      <c r="S34">
        <f t="shared" si="0"/>
        <v>1</v>
      </c>
      <c r="T34">
        <v>1</v>
      </c>
      <c r="U34">
        <f t="shared" si="1"/>
        <v>1</v>
      </c>
      <c r="V34">
        <f t="shared" si="2"/>
        <v>1</v>
      </c>
    </row>
    <row r="35" spans="1:22" x14ac:dyDescent="0.25">
      <c r="A35" t="s">
        <v>188</v>
      </c>
      <c r="B35" t="s">
        <v>189</v>
      </c>
      <c r="C35" t="s">
        <v>16</v>
      </c>
      <c r="D35" t="s">
        <v>190</v>
      </c>
      <c r="E35" t="s">
        <v>73</v>
      </c>
      <c r="F35" t="s">
        <v>681</v>
      </c>
      <c r="G35">
        <v>0</v>
      </c>
      <c r="H35">
        <v>0</v>
      </c>
      <c r="I35">
        <v>0</v>
      </c>
      <c r="J35">
        <v>0</v>
      </c>
      <c r="K35">
        <v>0</v>
      </c>
      <c r="L35">
        <v>0</v>
      </c>
      <c r="M35">
        <v>0</v>
      </c>
      <c r="N35">
        <v>0</v>
      </c>
      <c r="O35">
        <v>0</v>
      </c>
      <c r="Q35">
        <v>0</v>
      </c>
      <c r="S35">
        <f t="shared" si="0"/>
        <v>0</v>
      </c>
      <c r="T35">
        <v>0</v>
      </c>
      <c r="U35">
        <f t="shared" si="1"/>
        <v>0</v>
      </c>
      <c r="V35">
        <f t="shared" si="2"/>
        <v>0</v>
      </c>
    </row>
    <row r="36" spans="1:22" x14ac:dyDescent="0.25">
      <c r="A36" t="s">
        <v>191</v>
      </c>
      <c r="B36" t="s">
        <v>192</v>
      </c>
      <c r="C36" t="s">
        <v>16</v>
      </c>
      <c r="D36" t="s">
        <v>193</v>
      </c>
      <c r="E36" t="s">
        <v>194</v>
      </c>
      <c r="F36" t="s">
        <v>681</v>
      </c>
      <c r="G36">
        <v>0</v>
      </c>
      <c r="H36">
        <v>0</v>
      </c>
      <c r="I36">
        <v>0</v>
      </c>
      <c r="J36">
        <v>0</v>
      </c>
      <c r="K36">
        <v>1</v>
      </c>
      <c r="L36">
        <v>0</v>
      </c>
      <c r="M36">
        <v>0</v>
      </c>
      <c r="N36">
        <v>0</v>
      </c>
      <c r="O36">
        <v>1</v>
      </c>
      <c r="P36" t="s">
        <v>195</v>
      </c>
      <c r="Q36">
        <v>0</v>
      </c>
      <c r="R36" t="s">
        <v>631</v>
      </c>
      <c r="S36">
        <f t="shared" ref="S36:S67" si="3">IF(SUM(G36:O36, Q36) &gt;0, 1, 0)</f>
        <v>1</v>
      </c>
      <c r="T36">
        <v>1</v>
      </c>
      <c r="U36">
        <f t="shared" ref="U36:U67" si="4">IF(SUM(N36,Q36) &gt;0, 1, 0)</f>
        <v>0</v>
      </c>
      <c r="V36">
        <f t="shared" ref="V36:V67" si="5">IF(SUM(T36:U36)&gt;0,1,0)</f>
        <v>1</v>
      </c>
    </row>
    <row r="37" spans="1:22" x14ac:dyDescent="0.25">
      <c r="A37" t="s">
        <v>196</v>
      </c>
      <c r="B37" t="s">
        <v>197</v>
      </c>
      <c r="C37" t="s">
        <v>16</v>
      </c>
      <c r="D37" t="s">
        <v>198</v>
      </c>
      <c r="E37" t="s">
        <v>199</v>
      </c>
      <c r="F37" t="s">
        <v>681</v>
      </c>
      <c r="G37">
        <v>0</v>
      </c>
      <c r="H37">
        <v>0</v>
      </c>
      <c r="I37">
        <v>0</v>
      </c>
      <c r="J37">
        <v>0</v>
      </c>
      <c r="K37">
        <v>0</v>
      </c>
      <c r="L37">
        <v>0</v>
      </c>
      <c r="M37">
        <v>0</v>
      </c>
      <c r="N37">
        <v>0</v>
      </c>
      <c r="O37">
        <v>0</v>
      </c>
      <c r="P37" t="s">
        <v>200</v>
      </c>
      <c r="Q37">
        <v>0</v>
      </c>
      <c r="R37" t="s">
        <v>632</v>
      </c>
      <c r="S37">
        <f t="shared" si="3"/>
        <v>0</v>
      </c>
      <c r="T37">
        <v>0</v>
      </c>
      <c r="U37">
        <f t="shared" si="4"/>
        <v>0</v>
      </c>
      <c r="V37">
        <f t="shared" si="5"/>
        <v>0</v>
      </c>
    </row>
    <row r="38" spans="1:22" x14ac:dyDescent="0.25">
      <c r="A38" t="s">
        <v>633</v>
      </c>
      <c r="B38" t="s">
        <v>204</v>
      </c>
      <c r="C38" t="s">
        <v>16</v>
      </c>
      <c r="D38" t="s">
        <v>205</v>
      </c>
      <c r="E38" t="s">
        <v>206</v>
      </c>
      <c r="F38" t="s">
        <v>681</v>
      </c>
      <c r="G38">
        <v>0</v>
      </c>
      <c r="H38">
        <v>0</v>
      </c>
      <c r="I38">
        <v>0</v>
      </c>
      <c r="J38">
        <v>0</v>
      </c>
      <c r="K38">
        <v>0</v>
      </c>
      <c r="L38">
        <v>0</v>
      </c>
      <c r="M38">
        <v>0</v>
      </c>
      <c r="N38">
        <v>0</v>
      </c>
      <c r="O38">
        <v>0</v>
      </c>
      <c r="P38" t="s">
        <v>207</v>
      </c>
      <c r="Q38">
        <v>0</v>
      </c>
      <c r="R38" t="s">
        <v>634</v>
      </c>
      <c r="S38">
        <f t="shared" si="3"/>
        <v>0</v>
      </c>
      <c r="T38">
        <v>0</v>
      </c>
      <c r="U38">
        <f t="shared" si="4"/>
        <v>0</v>
      </c>
      <c r="V38">
        <f t="shared" si="5"/>
        <v>0</v>
      </c>
    </row>
    <row r="39" spans="1:22" x14ac:dyDescent="0.25">
      <c r="A39" t="s">
        <v>208</v>
      </c>
      <c r="B39" t="s">
        <v>209</v>
      </c>
      <c r="C39" t="s">
        <v>16</v>
      </c>
      <c r="D39" t="s">
        <v>210</v>
      </c>
      <c r="E39" t="s">
        <v>121</v>
      </c>
      <c r="F39" t="s">
        <v>681</v>
      </c>
      <c r="G39">
        <v>0</v>
      </c>
      <c r="H39">
        <v>0</v>
      </c>
      <c r="I39">
        <v>0</v>
      </c>
      <c r="J39">
        <v>0</v>
      </c>
      <c r="K39">
        <v>0</v>
      </c>
      <c r="L39">
        <v>0</v>
      </c>
      <c r="M39">
        <v>0</v>
      </c>
      <c r="N39">
        <v>0</v>
      </c>
      <c r="O39">
        <v>0</v>
      </c>
      <c r="P39" t="s">
        <v>211</v>
      </c>
      <c r="Q39">
        <v>1</v>
      </c>
      <c r="R39" t="s">
        <v>635</v>
      </c>
      <c r="S39">
        <f t="shared" si="3"/>
        <v>1</v>
      </c>
      <c r="T39">
        <v>0</v>
      </c>
      <c r="U39">
        <f t="shared" si="4"/>
        <v>1</v>
      </c>
      <c r="V39">
        <f t="shared" si="5"/>
        <v>1</v>
      </c>
    </row>
    <row r="40" spans="1:22" x14ac:dyDescent="0.25">
      <c r="A40" t="s">
        <v>212</v>
      </c>
      <c r="B40" t="s">
        <v>213</v>
      </c>
      <c r="C40" t="s">
        <v>16</v>
      </c>
      <c r="D40" t="s">
        <v>215</v>
      </c>
      <c r="E40" t="s">
        <v>214</v>
      </c>
      <c r="F40" t="s">
        <v>681</v>
      </c>
      <c r="G40">
        <v>0</v>
      </c>
      <c r="H40">
        <v>0</v>
      </c>
      <c r="I40">
        <v>0</v>
      </c>
      <c r="J40">
        <v>0</v>
      </c>
      <c r="K40">
        <v>0</v>
      </c>
      <c r="L40">
        <v>0</v>
      </c>
      <c r="M40">
        <v>0</v>
      </c>
      <c r="N40">
        <v>0</v>
      </c>
      <c r="O40">
        <v>0</v>
      </c>
      <c r="Q40">
        <v>0</v>
      </c>
      <c r="S40">
        <f t="shared" si="3"/>
        <v>0</v>
      </c>
      <c r="T40">
        <v>0</v>
      </c>
      <c r="U40">
        <f t="shared" si="4"/>
        <v>0</v>
      </c>
      <c r="V40">
        <f t="shared" si="5"/>
        <v>0</v>
      </c>
    </row>
    <row r="41" spans="1:22" x14ac:dyDescent="0.25">
      <c r="A41" t="s">
        <v>216</v>
      </c>
      <c r="B41" t="s">
        <v>217</v>
      </c>
      <c r="C41" t="s">
        <v>16</v>
      </c>
      <c r="D41" t="s">
        <v>218</v>
      </c>
      <c r="E41" t="s">
        <v>79</v>
      </c>
      <c r="F41" t="s">
        <v>681</v>
      </c>
      <c r="G41">
        <v>0</v>
      </c>
      <c r="H41">
        <v>0</v>
      </c>
      <c r="I41">
        <v>0</v>
      </c>
      <c r="J41">
        <v>1</v>
      </c>
      <c r="K41">
        <v>0</v>
      </c>
      <c r="L41">
        <v>0</v>
      </c>
      <c r="M41">
        <v>0</v>
      </c>
      <c r="N41">
        <v>1</v>
      </c>
      <c r="O41">
        <v>1</v>
      </c>
      <c r="P41" t="s">
        <v>219</v>
      </c>
      <c r="Q41">
        <v>0</v>
      </c>
      <c r="R41" t="s">
        <v>636</v>
      </c>
      <c r="S41">
        <f t="shared" si="3"/>
        <v>1</v>
      </c>
      <c r="T41">
        <v>1</v>
      </c>
      <c r="U41">
        <f t="shared" si="4"/>
        <v>1</v>
      </c>
      <c r="V41">
        <f t="shared" si="5"/>
        <v>1</v>
      </c>
    </row>
    <row r="42" spans="1:22" x14ac:dyDescent="0.25">
      <c r="A42" t="s">
        <v>223</v>
      </c>
      <c r="B42" t="s">
        <v>224</v>
      </c>
      <c r="C42" t="s">
        <v>16</v>
      </c>
      <c r="D42" t="s">
        <v>225</v>
      </c>
      <c r="E42" t="s">
        <v>226</v>
      </c>
      <c r="F42" t="s">
        <v>681</v>
      </c>
      <c r="G42">
        <v>0</v>
      </c>
      <c r="H42">
        <v>0</v>
      </c>
      <c r="I42">
        <v>0</v>
      </c>
      <c r="J42">
        <v>0</v>
      </c>
      <c r="K42">
        <v>0</v>
      </c>
      <c r="L42">
        <v>0</v>
      </c>
      <c r="M42">
        <v>0</v>
      </c>
      <c r="N42">
        <v>1</v>
      </c>
      <c r="O42">
        <v>0</v>
      </c>
      <c r="P42" t="s">
        <v>227</v>
      </c>
      <c r="Q42">
        <v>1</v>
      </c>
      <c r="R42" t="s">
        <v>637</v>
      </c>
      <c r="S42">
        <f t="shared" si="3"/>
        <v>1</v>
      </c>
      <c r="T42">
        <v>0</v>
      </c>
      <c r="U42">
        <f t="shared" si="4"/>
        <v>1</v>
      </c>
      <c r="V42">
        <f t="shared" si="5"/>
        <v>1</v>
      </c>
    </row>
    <row r="43" spans="1:22" x14ac:dyDescent="0.25">
      <c r="A43" t="s">
        <v>228</v>
      </c>
      <c r="B43" t="s">
        <v>229</v>
      </c>
      <c r="C43" t="s">
        <v>16</v>
      </c>
      <c r="D43" t="s">
        <v>230</v>
      </c>
      <c r="E43" t="s">
        <v>17</v>
      </c>
      <c r="F43" t="s">
        <v>681</v>
      </c>
      <c r="G43">
        <v>0</v>
      </c>
      <c r="H43">
        <v>0</v>
      </c>
      <c r="I43">
        <v>0</v>
      </c>
      <c r="J43">
        <v>0</v>
      </c>
      <c r="K43">
        <v>0</v>
      </c>
      <c r="L43">
        <v>0</v>
      </c>
      <c r="M43">
        <v>0</v>
      </c>
      <c r="N43">
        <v>0</v>
      </c>
      <c r="O43">
        <v>0</v>
      </c>
      <c r="P43" t="s">
        <v>639</v>
      </c>
      <c r="Q43">
        <v>1</v>
      </c>
      <c r="R43" t="s">
        <v>638</v>
      </c>
      <c r="S43">
        <f t="shared" si="3"/>
        <v>1</v>
      </c>
      <c r="T43">
        <v>0</v>
      </c>
      <c r="U43">
        <f t="shared" si="4"/>
        <v>1</v>
      </c>
      <c r="V43">
        <f t="shared" si="5"/>
        <v>1</v>
      </c>
    </row>
    <row r="44" spans="1:22" x14ac:dyDescent="0.25">
      <c r="A44" t="s">
        <v>238</v>
      </c>
      <c r="B44" t="s">
        <v>239</v>
      </c>
      <c r="C44" t="s">
        <v>16</v>
      </c>
      <c r="D44" t="s">
        <v>240</v>
      </c>
      <c r="E44" t="s">
        <v>199</v>
      </c>
      <c r="F44" t="s">
        <v>681</v>
      </c>
      <c r="G44">
        <v>0</v>
      </c>
      <c r="H44">
        <v>0</v>
      </c>
      <c r="I44">
        <v>0</v>
      </c>
      <c r="J44">
        <v>0</v>
      </c>
      <c r="K44">
        <v>0</v>
      </c>
      <c r="L44">
        <v>0</v>
      </c>
      <c r="M44">
        <v>0</v>
      </c>
      <c r="N44">
        <v>0</v>
      </c>
      <c r="O44">
        <v>0</v>
      </c>
      <c r="Q44">
        <v>0</v>
      </c>
      <c r="S44">
        <f t="shared" si="3"/>
        <v>0</v>
      </c>
      <c r="T44">
        <v>0</v>
      </c>
      <c r="U44">
        <f t="shared" si="4"/>
        <v>0</v>
      </c>
      <c r="V44">
        <f t="shared" si="5"/>
        <v>0</v>
      </c>
    </row>
    <row r="45" spans="1:22" x14ac:dyDescent="0.25">
      <c r="A45" t="s">
        <v>244</v>
      </c>
      <c r="B45" t="s">
        <v>245</v>
      </c>
      <c r="C45" t="s">
        <v>16</v>
      </c>
      <c r="D45" t="s">
        <v>246</v>
      </c>
      <c r="E45" t="s">
        <v>247</v>
      </c>
      <c r="F45" t="s">
        <v>681</v>
      </c>
      <c r="G45">
        <v>0</v>
      </c>
      <c r="H45">
        <v>0</v>
      </c>
      <c r="I45">
        <v>0</v>
      </c>
      <c r="J45">
        <v>0</v>
      </c>
      <c r="K45">
        <v>0</v>
      </c>
      <c r="L45">
        <v>0</v>
      </c>
      <c r="M45">
        <v>0</v>
      </c>
      <c r="N45">
        <v>0</v>
      </c>
      <c r="O45">
        <v>0</v>
      </c>
      <c r="P45" t="s">
        <v>248</v>
      </c>
      <c r="Q45">
        <v>0</v>
      </c>
      <c r="S45">
        <f t="shared" si="3"/>
        <v>0</v>
      </c>
      <c r="T45">
        <v>0</v>
      </c>
      <c r="U45">
        <f t="shared" si="4"/>
        <v>0</v>
      </c>
      <c r="V45">
        <f t="shared" si="5"/>
        <v>0</v>
      </c>
    </row>
    <row r="46" spans="1:22" x14ac:dyDescent="0.25">
      <c r="A46" t="s">
        <v>249</v>
      </c>
      <c r="B46" t="s">
        <v>250</v>
      </c>
      <c r="C46" t="s">
        <v>16</v>
      </c>
      <c r="D46" t="s">
        <v>251</v>
      </c>
      <c r="E46" t="s">
        <v>17</v>
      </c>
      <c r="F46" t="s">
        <v>681</v>
      </c>
      <c r="G46">
        <v>0</v>
      </c>
      <c r="H46">
        <v>0</v>
      </c>
      <c r="I46">
        <v>1</v>
      </c>
      <c r="J46">
        <v>0</v>
      </c>
      <c r="K46">
        <v>0</v>
      </c>
      <c r="L46">
        <v>0</v>
      </c>
      <c r="M46">
        <v>0</v>
      </c>
      <c r="N46">
        <v>1</v>
      </c>
      <c r="O46">
        <v>1</v>
      </c>
      <c r="P46" t="s">
        <v>252</v>
      </c>
      <c r="Q46">
        <v>1</v>
      </c>
      <c r="R46" t="s">
        <v>640</v>
      </c>
      <c r="S46">
        <f t="shared" si="3"/>
        <v>1</v>
      </c>
      <c r="T46">
        <v>1</v>
      </c>
      <c r="U46">
        <f t="shared" si="4"/>
        <v>1</v>
      </c>
      <c r="V46">
        <f t="shared" si="5"/>
        <v>1</v>
      </c>
    </row>
    <row r="47" spans="1:22" x14ac:dyDescent="0.25">
      <c r="A47" t="s">
        <v>260</v>
      </c>
      <c r="B47" t="s">
        <v>257</v>
      </c>
      <c r="C47" t="s">
        <v>16</v>
      </c>
      <c r="D47" t="s">
        <v>258</v>
      </c>
      <c r="E47" t="s">
        <v>234</v>
      </c>
      <c r="F47" t="s">
        <v>681</v>
      </c>
      <c r="G47">
        <v>0</v>
      </c>
      <c r="H47">
        <v>0</v>
      </c>
      <c r="I47">
        <v>0</v>
      </c>
      <c r="J47">
        <v>0</v>
      </c>
      <c r="K47">
        <v>0</v>
      </c>
      <c r="L47">
        <v>1</v>
      </c>
      <c r="M47">
        <v>0</v>
      </c>
      <c r="N47">
        <v>0</v>
      </c>
      <c r="O47">
        <v>1</v>
      </c>
      <c r="P47" t="s">
        <v>259</v>
      </c>
      <c r="Q47">
        <v>0</v>
      </c>
      <c r="R47" t="s">
        <v>642</v>
      </c>
      <c r="S47">
        <f t="shared" si="3"/>
        <v>1</v>
      </c>
      <c r="T47">
        <v>1</v>
      </c>
      <c r="U47">
        <f t="shared" si="4"/>
        <v>0</v>
      </c>
      <c r="V47">
        <f t="shared" si="5"/>
        <v>1</v>
      </c>
    </row>
    <row r="48" spans="1:22" x14ac:dyDescent="0.25">
      <c r="A48" t="s">
        <v>261</v>
      </c>
      <c r="B48" t="s">
        <v>262</v>
      </c>
      <c r="C48" t="s">
        <v>16</v>
      </c>
      <c r="D48" t="s">
        <v>263</v>
      </c>
      <c r="E48" t="s">
        <v>71</v>
      </c>
      <c r="F48" t="s">
        <v>681</v>
      </c>
      <c r="G48">
        <v>0</v>
      </c>
      <c r="H48">
        <v>0</v>
      </c>
      <c r="I48">
        <v>0</v>
      </c>
      <c r="J48">
        <v>0</v>
      </c>
      <c r="K48">
        <v>0</v>
      </c>
      <c r="L48">
        <v>0</v>
      </c>
      <c r="M48">
        <v>0</v>
      </c>
      <c r="N48" t="s">
        <v>24</v>
      </c>
      <c r="O48">
        <v>0</v>
      </c>
      <c r="P48" t="s">
        <v>264</v>
      </c>
      <c r="Q48">
        <v>1</v>
      </c>
      <c r="R48" t="s">
        <v>643</v>
      </c>
      <c r="S48">
        <f t="shared" si="3"/>
        <v>1</v>
      </c>
      <c r="T48">
        <v>0</v>
      </c>
      <c r="U48">
        <f t="shared" si="4"/>
        <v>1</v>
      </c>
      <c r="V48">
        <f t="shared" si="5"/>
        <v>1</v>
      </c>
    </row>
    <row r="49" spans="1:22" x14ac:dyDescent="0.25">
      <c r="A49" t="s">
        <v>265</v>
      </c>
      <c r="B49" t="s">
        <v>266</v>
      </c>
      <c r="C49" t="s">
        <v>16</v>
      </c>
      <c r="D49" t="s">
        <v>267</v>
      </c>
      <c r="E49" t="s">
        <v>268</v>
      </c>
      <c r="F49" t="s">
        <v>681</v>
      </c>
      <c r="G49">
        <v>0</v>
      </c>
      <c r="H49">
        <v>0</v>
      </c>
      <c r="I49">
        <v>0</v>
      </c>
      <c r="J49">
        <v>0</v>
      </c>
      <c r="K49">
        <v>0</v>
      </c>
      <c r="L49">
        <v>0</v>
      </c>
      <c r="M49">
        <v>0</v>
      </c>
      <c r="N49">
        <v>0</v>
      </c>
      <c r="O49">
        <v>0</v>
      </c>
      <c r="Q49">
        <v>0</v>
      </c>
      <c r="S49">
        <f t="shared" si="3"/>
        <v>0</v>
      </c>
      <c r="T49">
        <v>0</v>
      </c>
      <c r="U49">
        <f t="shared" si="4"/>
        <v>0</v>
      </c>
      <c r="V49">
        <f t="shared" si="5"/>
        <v>0</v>
      </c>
    </row>
    <row r="50" spans="1:22" x14ac:dyDescent="0.25">
      <c r="A50" t="s">
        <v>269</v>
      </c>
      <c r="B50" t="s">
        <v>270</v>
      </c>
      <c r="C50" t="s">
        <v>16</v>
      </c>
      <c r="D50" t="s">
        <v>271</v>
      </c>
      <c r="E50" t="s">
        <v>272</v>
      </c>
      <c r="F50" t="s">
        <v>681</v>
      </c>
      <c r="G50">
        <v>0</v>
      </c>
      <c r="H50">
        <v>0</v>
      </c>
      <c r="I50">
        <v>0</v>
      </c>
      <c r="J50">
        <v>0</v>
      </c>
      <c r="K50">
        <v>0</v>
      </c>
      <c r="L50">
        <v>0</v>
      </c>
      <c r="M50">
        <v>0</v>
      </c>
      <c r="N50">
        <v>0</v>
      </c>
      <c r="O50">
        <v>0</v>
      </c>
      <c r="Q50">
        <v>0</v>
      </c>
      <c r="S50">
        <f t="shared" si="3"/>
        <v>0</v>
      </c>
      <c r="T50">
        <v>0</v>
      </c>
      <c r="U50">
        <f t="shared" si="4"/>
        <v>0</v>
      </c>
      <c r="V50">
        <f t="shared" si="5"/>
        <v>0</v>
      </c>
    </row>
    <row r="51" spans="1:22" x14ac:dyDescent="0.25">
      <c r="A51" t="s">
        <v>273</v>
      </c>
      <c r="B51" t="s">
        <v>274</v>
      </c>
      <c r="C51" t="s">
        <v>16</v>
      </c>
      <c r="D51" t="s">
        <v>275</v>
      </c>
      <c r="E51" t="s">
        <v>86</v>
      </c>
      <c r="F51" t="s">
        <v>681</v>
      </c>
      <c r="G51">
        <v>0</v>
      </c>
      <c r="H51">
        <v>0</v>
      </c>
      <c r="I51">
        <v>0</v>
      </c>
      <c r="J51">
        <v>1</v>
      </c>
      <c r="K51">
        <v>0</v>
      </c>
      <c r="L51">
        <v>0</v>
      </c>
      <c r="M51">
        <v>0</v>
      </c>
      <c r="N51">
        <v>1</v>
      </c>
      <c r="O51">
        <v>1</v>
      </c>
      <c r="P51" t="s">
        <v>279</v>
      </c>
      <c r="Q51">
        <v>1</v>
      </c>
      <c r="R51" t="s">
        <v>644</v>
      </c>
      <c r="S51">
        <f t="shared" si="3"/>
        <v>1</v>
      </c>
      <c r="T51">
        <v>1</v>
      </c>
      <c r="U51">
        <f t="shared" si="4"/>
        <v>1</v>
      </c>
      <c r="V51">
        <f t="shared" si="5"/>
        <v>1</v>
      </c>
    </row>
    <row r="52" spans="1:22" x14ac:dyDescent="0.25">
      <c r="A52" t="s">
        <v>280</v>
      </c>
      <c r="B52" t="s">
        <v>281</v>
      </c>
      <c r="C52" t="s">
        <v>16</v>
      </c>
      <c r="D52" t="s">
        <v>282</v>
      </c>
      <c r="E52" t="s">
        <v>124</v>
      </c>
      <c r="F52" t="s">
        <v>681</v>
      </c>
      <c r="G52">
        <v>0</v>
      </c>
      <c r="H52">
        <v>0</v>
      </c>
      <c r="I52">
        <v>0</v>
      </c>
      <c r="J52">
        <v>0</v>
      </c>
      <c r="K52">
        <v>0</v>
      </c>
      <c r="L52">
        <v>0</v>
      </c>
      <c r="M52">
        <v>1</v>
      </c>
      <c r="N52">
        <v>0</v>
      </c>
      <c r="O52">
        <v>1</v>
      </c>
      <c r="P52" t="s">
        <v>283</v>
      </c>
      <c r="Q52">
        <v>0</v>
      </c>
      <c r="R52" t="s">
        <v>645</v>
      </c>
      <c r="S52">
        <f t="shared" si="3"/>
        <v>1</v>
      </c>
      <c r="T52">
        <v>1</v>
      </c>
      <c r="U52">
        <f t="shared" si="4"/>
        <v>0</v>
      </c>
      <c r="V52">
        <f t="shared" si="5"/>
        <v>1</v>
      </c>
    </row>
    <row r="53" spans="1:22" x14ac:dyDescent="0.25">
      <c r="A53" t="s">
        <v>284</v>
      </c>
      <c r="B53" t="s">
        <v>285</v>
      </c>
      <c r="C53" t="s">
        <v>16</v>
      </c>
      <c r="D53" t="s">
        <v>286</v>
      </c>
      <c r="E53" t="s">
        <v>71</v>
      </c>
      <c r="F53" t="s">
        <v>681</v>
      </c>
      <c r="G53">
        <v>0</v>
      </c>
      <c r="H53">
        <v>0</v>
      </c>
      <c r="I53">
        <v>0</v>
      </c>
      <c r="J53">
        <v>0</v>
      </c>
      <c r="K53">
        <v>0</v>
      </c>
      <c r="L53">
        <v>0</v>
      </c>
      <c r="M53">
        <v>0</v>
      </c>
      <c r="N53">
        <v>0</v>
      </c>
      <c r="O53">
        <v>1</v>
      </c>
      <c r="P53" t="s">
        <v>288</v>
      </c>
      <c r="Q53">
        <v>0</v>
      </c>
      <c r="R53" t="s">
        <v>646</v>
      </c>
      <c r="S53">
        <f t="shared" si="3"/>
        <v>1</v>
      </c>
      <c r="T53">
        <v>0</v>
      </c>
      <c r="U53">
        <f t="shared" si="4"/>
        <v>0</v>
      </c>
      <c r="V53">
        <f t="shared" si="5"/>
        <v>0</v>
      </c>
    </row>
    <row r="54" spans="1:22" x14ac:dyDescent="0.25">
      <c r="A54" t="s">
        <v>289</v>
      </c>
      <c r="B54" t="s">
        <v>290</v>
      </c>
      <c r="C54" t="s">
        <v>16</v>
      </c>
      <c r="D54" t="s">
        <v>291</v>
      </c>
      <c r="E54" t="s">
        <v>234</v>
      </c>
      <c r="F54" t="s">
        <v>681</v>
      </c>
      <c r="G54">
        <v>0</v>
      </c>
      <c r="H54">
        <v>0</v>
      </c>
      <c r="I54">
        <v>0</v>
      </c>
      <c r="J54">
        <v>0</v>
      </c>
      <c r="K54">
        <v>0</v>
      </c>
      <c r="L54">
        <v>0</v>
      </c>
      <c r="M54">
        <v>1</v>
      </c>
      <c r="N54">
        <v>0</v>
      </c>
      <c r="O54">
        <v>1</v>
      </c>
      <c r="P54" t="s">
        <v>292</v>
      </c>
      <c r="Q54">
        <v>0</v>
      </c>
      <c r="R54" t="s">
        <v>646</v>
      </c>
      <c r="S54">
        <f t="shared" si="3"/>
        <v>1</v>
      </c>
      <c r="T54">
        <v>1</v>
      </c>
      <c r="U54">
        <f t="shared" si="4"/>
        <v>0</v>
      </c>
      <c r="V54">
        <f t="shared" si="5"/>
        <v>1</v>
      </c>
    </row>
    <row r="55" spans="1:22" x14ac:dyDescent="0.25">
      <c r="A55" t="s">
        <v>293</v>
      </c>
      <c r="B55" t="s">
        <v>294</v>
      </c>
      <c r="C55" t="s">
        <v>16</v>
      </c>
      <c r="D55" t="s">
        <v>295</v>
      </c>
      <c r="E55" t="s">
        <v>17</v>
      </c>
      <c r="F55" t="s">
        <v>681</v>
      </c>
      <c r="G55">
        <v>0</v>
      </c>
      <c r="H55">
        <v>0</v>
      </c>
      <c r="I55">
        <v>0</v>
      </c>
      <c r="J55">
        <v>0</v>
      </c>
      <c r="K55">
        <v>0</v>
      </c>
      <c r="L55">
        <v>0</v>
      </c>
      <c r="M55">
        <v>0</v>
      </c>
      <c r="N55">
        <v>0</v>
      </c>
      <c r="O55">
        <v>0</v>
      </c>
      <c r="P55" t="s">
        <v>296</v>
      </c>
      <c r="Q55">
        <v>0</v>
      </c>
      <c r="R55" t="s">
        <v>647</v>
      </c>
      <c r="S55">
        <f t="shared" si="3"/>
        <v>0</v>
      </c>
      <c r="T55">
        <v>0</v>
      </c>
      <c r="U55">
        <f t="shared" si="4"/>
        <v>0</v>
      </c>
      <c r="V55">
        <f t="shared" si="5"/>
        <v>0</v>
      </c>
    </row>
    <row r="56" spans="1:22" x14ac:dyDescent="0.25">
      <c r="A56" t="s">
        <v>297</v>
      </c>
      <c r="B56" t="s">
        <v>298</v>
      </c>
      <c r="C56" t="s">
        <v>16</v>
      </c>
      <c r="D56" t="s">
        <v>299</v>
      </c>
      <c r="E56" t="s">
        <v>206</v>
      </c>
      <c r="F56" t="s">
        <v>681</v>
      </c>
      <c r="G56">
        <v>0</v>
      </c>
      <c r="H56">
        <v>0</v>
      </c>
      <c r="I56">
        <v>0</v>
      </c>
      <c r="J56">
        <v>0</v>
      </c>
      <c r="K56">
        <v>0</v>
      </c>
      <c r="L56">
        <v>0</v>
      </c>
      <c r="M56">
        <v>0</v>
      </c>
      <c r="N56">
        <v>0</v>
      </c>
      <c r="O56">
        <v>0</v>
      </c>
      <c r="Q56">
        <v>0</v>
      </c>
      <c r="S56">
        <f t="shared" si="3"/>
        <v>0</v>
      </c>
      <c r="T56">
        <v>0</v>
      </c>
      <c r="U56">
        <f t="shared" si="4"/>
        <v>0</v>
      </c>
      <c r="V56">
        <f t="shared" si="5"/>
        <v>0</v>
      </c>
    </row>
    <row r="57" spans="1:22" x14ac:dyDescent="0.25">
      <c r="A57" t="s">
        <v>300</v>
      </c>
      <c r="B57" t="s">
        <v>301</v>
      </c>
      <c r="C57" t="s">
        <v>16</v>
      </c>
      <c r="D57" t="s">
        <v>302</v>
      </c>
      <c r="E57" t="s">
        <v>303</v>
      </c>
      <c r="F57" t="s">
        <v>681</v>
      </c>
      <c r="G57">
        <v>0</v>
      </c>
      <c r="H57">
        <v>0</v>
      </c>
      <c r="I57">
        <v>1</v>
      </c>
      <c r="J57">
        <v>0</v>
      </c>
      <c r="K57">
        <v>0</v>
      </c>
      <c r="L57">
        <v>0</v>
      </c>
      <c r="M57">
        <v>0</v>
      </c>
      <c r="N57">
        <v>1</v>
      </c>
      <c r="O57">
        <v>1</v>
      </c>
      <c r="P57" t="s">
        <v>596</v>
      </c>
      <c r="Q57">
        <v>0</v>
      </c>
      <c r="R57" t="s">
        <v>648</v>
      </c>
      <c r="S57">
        <f t="shared" si="3"/>
        <v>1</v>
      </c>
      <c r="T57">
        <v>1</v>
      </c>
      <c r="U57">
        <f t="shared" si="4"/>
        <v>1</v>
      </c>
      <c r="V57">
        <f t="shared" si="5"/>
        <v>1</v>
      </c>
    </row>
    <row r="58" spans="1:22" x14ac:dyDescent="0.25">
      <c r="A58" t="s">
        <v>304</v>
      </c>
      <c r="B58" t="s">
        <v>305</v>
      </c>
      <c r="C58" t="s">
        <v>16</v>
      </c>
      <c r="D58" t="s">
        <v>306</v>
      </c>
      <c r="E58" t="s">
        <v>73</v>
      </c>
      <c r="F58" t="s">
        <v>681</v>
      </c>
      <c r="G58">
        <v>0</v>
      </c>
      <c r="H58">
        <v>0</v>
      </c>
      <c r="I58">
        <v>0</v>
      </c>
      <c r="J58">
        <v>0</v>
      </c>
      <c r="K58">
        <v>0</v>
      </c>
      <c r="L58">
        <v>0</v>
      </c>
      <c r="M58">
        <v>1</v>
      </c>
      <c r="N58">
        <v>0</v>
      </c>
      <c r="O58">
        <v>0</v>
      </c>
      <c r="P58" t="s">
        <v>307</v>
      </c>
      <c r="Q58">
        <v>0</v>
      </c>
      <c r="R58" t="s">
        <v>649</v>
      </c>
      <c r="S58">
        <f t="shared" si="3"/>
        <v>1</v>
      </c>
      <c r="T58">
        <v>1</v>
      </c>
      <c r="U58">
        <f t="shared" si="4"/>
        <v>0</v>
      </c>
      <c r="V58">
        <f t="shared" si="5"/>
        <v>1</v>
      </c>
    </row>
    <row r="59" spans="1:22" x14ac:dyDescent="0.25">
      <c r="A59" t="s">
        <v>308</v>
      </c>
      <c r="B59" t="s">
        <v>309</v>
      </c>
      <c r="C59" t="s">
        <v>16</v>
      </c>
      <c r="D59" t="s">
        <v>310</v>
      </c>
      <c r="E59" t="s">
        <v>73</v>
      </c>
      <c r="F59" t="s">
        <v>681</v>
      </c>
      <c r="G59">
        <v>0</v>
      </c>
      <c r="H59">
        <v>0</v>
      </c>
      <c r="I59">
        <v>0</v>
      </c>
      <c r="J59">
        <v>0</v>
      </c>
      <c r="K59">
        <v>0</v>
      </c>
      <c r="L59">
        <v>0</v>
      </c>
      <c r="M59">
        <v>0</v>
      </c>
      <c r="N59">
        <v>0</v>
      </c>
      <c r="O59">
        <v>0</v>
      </c>
      <c r="Q59">
        <v>0</v>
      </c>
      <c r="S59">
        <f t="shared" si="3"/>
        <v>0</v>
      </c>
      <c r="T59">
        <v>0</v>
      </c>
      <c r="U59">
        <f t="shared" si="4"/>
        <v>0</v>
      </c>
      <c r="V59">
        <f t="shared" si="5"/>
        <v>0</v>
      </c>
    </row>
    <row r="60" spans="1:22" x14ac:dyDescent="0.25">
      <c r="A60" t="s">
        <v>311</v>
      </c>
      <c r="B60" t="s">
        <v>312</v>
      </c>
      <c r="C60" t="s">
        <v>16</v>
      </c>
      <c r="D60" t="s">
        <v>313</v>
      </c>
      <c r="E60" t="s">
        <v>71</v>
      </c>
      <c r="F60" t="s">
        <v>681</v>
      </c>
      <c r="G60">
        <v>0</v>
      </c>
      <c r="H60">
        <v>0</v>
      </c>
      <c r="I60">
        <v>0</v>
      </c>
      <c r="J60">
        <v>0</v>
      </c>
      <c r="K60">
        <v>0</v>
      </c>
      <c r="L60">
        <v>0</v>
      </c>
      <c r="M60">
        <v>1</v>
      </c>
      <c r="N60">
        <v>0</v>
      </c>
      <c r="O60">
        <v>1</v>
      </c>
      <c r="P60" t="s">
        <v>650</v>
      </c>
      <c r="Q60">
        <v>0</v>
      </c>
      <c r="R60" t="s">
        <v>651</v>
      </c>
      <c r="S60">
        <f t="shared" si="3"/>
        <v>1</v>
      </c>
      <c r="T60">
        <v>1</v>
      </c>
      <c r="U60">
        <f t="shared" si="4"/>
        <v>0</v>
      </c>
      <c r="V60">
        <f t="shared" si="5"/>
        <v>1</v>
      </c>
    </row>
    <row r="61" spans="1:22" x14ac:dyDescent="0.25">
      <c r="A61" t="s">
        <v>314</v>
      </c>
      <c r="B61" t="s">
        <v>315</v>
      </c>
      <c r="C61" t="s">
        <v>16</v>
      </c>
      <c r="D61" t="s">
        <v>316</v>
      </c>
      <c r="E61" t="s">
        <v>317</v>
      </c>
      <c r="F61" t="s">
        <v>681</v>
      </c>
      <c r="G61">
        <v>0</v>
      </c>
      <c r="H61">
        <v>0</v>
      </c>
      <c r="I61">
        <v>0</v>
      </c>
      <c r="J61">
        <v>0</v>
      </c>
      <c r="K61">
        <v>0</v>
      </c>
      <c r="L61">
        <v>0</v>
      </c>
      <c r="M61">
        <v>0</v>
      </c>
      <c r="N61">
        <v>0</v>
      </c>
      <c r="O61">
        <v>0</v>
      </c>
      <c r="P61" t="s">
        <v>318</v>
      </c>
      <c r="Q61">
        <v>0</v>
      </c>
      <c r="S61">
        <f t="shared" si="3"/>
        <v>0</v>
      </c>
      <c r="T61">
        <v>0</v>
      </c>
      <c r="U61">
        <f t="shared" si="4"/>
        <v>0</v>
      </c>
      <c r="V61">
        <f t="shared" si="5"/>
        <v>0</v>
      </c>
    </row>
    <row r="62" spans="1:22" x14ac:dyDescent="0.25">
      <c r="A62" t="s">
        <v>319</v>
      </c>
      <c r="B62" t="s">
        <v>320</v>
      </c>
      <c r="C62" t="s">
        <v>16</v>
      </c>
      <c r="D62" t="s">
        <v>321</v>
      </c>
      <c r="E62" t="s">
        <v>17</v>
      </c>
      <c r="F62" t="s">
        <v>681</v>
      </c>
      <c r="G62">
        <v>0</v>
      </c>
      <c r="H62">
        <v>0</v>
      </c>
      <c r="I62">
        <v>0</v>
      </c>
      <c r="J62">
        <v>1</v>
      </c>
      <c r="K62">
        <v>0</v>
      </c>
      <c r="L62">
        <v>0</v>
      </c>
      <c r="M62">
        <v>0</v>
      </c>
      <c r="N62">
        <v>1</v>
      </c>
      <c r="O62">
        <v>1</v>
      </c>
      <c r="P62" t="s">
        <v>322</v>
      </c>
      <c r="Q62">
        <v>0</v>
      </c>
      <c r="R62" t="s">
        <v>652</v>
      </c>
      <c r="S62">
        <f t="shared" si="3"/>
        <v>1</v>
      </c>
      <c r="T62">
        <v>0</v>
      </c>
      <c r="U62">
        <f t="shared" si="4"/>
        <v>1</v>
      </c>
      <c r="V62">
        <f t="shared" si="5"/>
        <v>1</v>
      </c>
    </row>
    <row r="63" spans="1:22" x14ac:dyDescent="0.25">
      <c r="A63" t="s">
        <v>323</v>
      </c>
      <c r="B63" t="s">
        <v>324</v>
      </c>
      <c r="C63" t="s">
        <v>16</v>
      </c>
      <c r="D63" t="s">
        <v>325</v>
      </c>
      <c r="E63" t="s">
        <v>326</v>
      </c>
      <c r="F63" t="s">
        <v>681</v>
      </c>
      <c r="G63">
        <v>0</v>
      </c>
      <c r="H63">
        <v>0</v>
      </c>
      <c r="I63">
        <v>0</v>
      </c>
      <c r="J63">
        <v>0</v>
      </c>
      <c r="K63">
        <v>0</v>
      </c>
      <c r="L63">
        <v>0</v>
      </c>
      <c r="M63">
        <v>0</v>
      </c>
      <c r="N63">
        <v>0</v>
      </c>
      <c r="O63">
        <v>0</v>
      </c>
      <c r="P63" t="s">
        <v>327</v>
      </c>
      <c r="Q63">
        <v>0</v>
      </c>
      <c r="S63">
        <f t="shared" si="3"/>
        <v>0</v>
      </c>
      <c r="T63">
        <v>0</v>
      </c>
      <c r="U63">
        <f t="shared" si="4"/>
        <v>0</v>
      </c>
      <c r="V63">
        <f t="shared" si="5"/>
        <v>0</v>
      </c>
    </row>
    <row r="64" spans="1:22" x14ac:dyDescent="0.25">
      <c r="A64" t="s">
        <v>331</v>
      </c>
      <c r="B64" t="s">
        <v>332</v>
      </c>
      <c r="C64" t="s">
        <v>16</v>
      </c>
      <c r="D64" t="s">
        <v>333</v>
      </c>
      <c r="E64" t="s">
        <v>86</v>
      </c>
      <c r="F64" t="s">
        <v>681</v>
      </c>
      <c r="G64">
        <v>1</v>
      </c>
      <c r="H64">
        <v>0</v>
      </c>
      <c r="I64">
        <v>0</v>
      </c>
      <c r="J64">
        <v>0</v>
      </c>
      <c r="K64">
        <v>0</v>
      </c>
      <c r="L64">
        <v>0</v>
      </c>
      <c r="M64">
        <v>0</v>
      </c>
      <c r="N64">
        <v>0</v>
      </c>
      <c r="O64">
        <v>1</v>
      </c>
      <c r="P64" t="s">
        <v>334</v>
      </c>
      <c r="Q64">
        <v>0</v>
      </c>
      <c r="R64" t="s">
        <v>627</v>
      </c>
      <c r="S64">
        <f t="shared" si="3"/>
        <v>1</v>
      </c>
      <c r="T64">
        <v>1</v>
      </c>
      <c r="U64">
        <f t="shared" si="4"/>
        <v>0</v>
      </c>
      <c r="V64">
        <f t="shared" si="5"/>
        <v>1</v>
      </c>
    </row>
    <row r="65" spans="1:22" x14ac:dyDescent="0.25">
      <c r="A65" t="s">
        <v>335</v>
      </c>
      <c r="B65" t="s">
        <v>336</v>
      </c>
      <c r="C65" t="s">
        <v>16</v>
      </c>
      <c r="D65" t="s">
        <v>337</v>
      </c>
      <c r="E65" t="s">
        <v>234</v>
      </c>
      <c r="F65" t="s">
        <v>681</v>
      </c>
      <c r="G65">
        <v>0</v>
      </c>
      <c r="H65">
        <v>0</v>
      </c>
      <c r="I65">
        <v>0</v>
      </c>
      <c r="J65">
        <v>0</v>
      </c>
      <c r="K65">
        <v>0</v>
      </c>
      <c r="L65">
        <v>0</v>
      </c>
      <c r="M65">
        <v>0</v>
      </c>
      <c r="N65">
        <v>0</v>
      </c>
      <c r="O65">
        <v>0</v>
      </c>
      <c r="Q65">
        <v>0</v>
      </c>
      <c r="R65" t="s">
        <v>653</v>
      </c>
      <c r="S65">
        <f t="shared" si="3"/>
        <v>0</v>
      </c>
      <c r="T65">
        <v>0</v>
      </c>
      <c r="U65">
        <f t="shared" si="4"/>
        <v>0</v>
      </c>
      <c r="V65">
        <f t="shared" si="5"/>
        <v>0</v>
      </c>
    </row>
    <row r="66" spans="1:22" x14ac:dyDescent="0.25">
      <c r="A66" t="s">
        <v>338</v>
      </c>
      <c r="B66" t="s">
        <v>339</v>
      </c>
      <c r="C66" t="s">
        <v>16</v>
      </c>
      <c r="D66" t="s">
        <v>340</v>
      </c>
      <c r="E66" t="s">
        <v>74</v>
      </c>
      <c r="F66" t="s">
        <v>681</v>
      </c>
      <c r="G66">
        <v>0</v>
      </c>
      <c r="H66">
        <v>0</v>
      </c>
      <c r="I66">
        <v>0</v>
      </c>
      <c r="J66">
        <v>1</v>
      </c>
      <c r="K66">
        <v>0</v>
      </c>
      <c r="L66">
        <v>0</v>
      </c>
      <c r="M66">
        <v>0</v>
      </c>
      <c r="N66">
        <v>1</v>
      </c>
      <c r="O66">
        <v>1</v>
      </c>
      <c r="P66" t="s">
        <v>344</v>
      </c>
      <c r="Q66">
        <v>0</v>
      </c>
      <c r="S66">
        <f t="shared" si="3"/>
        <v>1</v>
      </c>
      <c r="T66">
        <v>1</v>
      </c>
      <c r="U66">
        <f t="shared" si="4"/>
        <v>1</v>
      </c>
      <c r="V66">
        <f t="shared" si="5"/>
        <v>1</v>
      </c>
    </row>
    <row r="67" spans="1:22" x14ac:dyDescent="0.25">
      <c r="A67" t="s">
        <v>654</v>
      </c>
      <c r="B67" t="s">
        <v>352</v>
      </c>
      <c r="C67" t="s">
        <v>16</v>
      </c>
      <c r="D67" t="s">
        <v>353</v>
      </c>
      <c r="E67" t="s">
        <v>194</v>
      </c>
      <c r="F67" t="s">
        <v>681</v>
      </c>
      <c r="G67">
        <v>0</v>
      </c>
      <c r="H67">
        <v>0</v>
      </c>
      <c r="I67">
        <v>0</v>
      </c>
      <c r="J67">
        <v>0</v>
      </c>
      <c r="K67">
        <v>0</v>
      </c>
      <c r="L67">
        <v>0</v>
      </c>
      <c r="M67">
        <v>0</v>
      </c>
      <c r="N67">
        <v>0</v>
      </c>
      <c r="O67">
        <v>0</v>
      </c>
      <c r="Q67">
        <v>0</v>
      </c>
      <c r="S67">
        <f t="shared" si="3"/>
        <v>0</v>
      </c>
      <c r="T67">
        <v>0</v>
      </c>
      <c r="U67">
        <f t="shared" si="4"/>
        <v>0</v>
      </c>
      <c r="V67">
        <f t="shared" si="5"/>
        <v>0</v>
      </c>
    </row>
    <row r="68" spans="1:22" x14ac:dyDescent="0.25">
      <c r="A68" t="s">
        <v>358</v>
      </c>
      <c r="B68" t="s">
        <v>359</v>
      </c>
      <c r="C68" t="s">
        <v>16</v>
      </c>
      <c r="D68" t="s">
        <v>360</v>
      </c>
      <c r="E68" t="s">
        <v>303</v>
      </c>
      <c r="F68" t="s">
        <v>681</v>
      </c>
      <c r="G68">
        <v>0</v>
      </c>
      <c r="H68">
        <v>0</v>
      </c>
      <c r="J68">
        <v>0</v>
      </c>
      <c r="K68">
        <v>0</v>
      </c>
      <c r="L68">
        <v>0</v>
      </c>
      <c r="M68">
        <v>0</v>
      </c>
      <c r="N68">
        <v>1</v>
      </c>
      <c r="O68">
        <v>0</v>
      </c>
      <c r="P68" t="s">
        <v>606</v>
      </c>
      <c r="Q68">
        <v>1</v>
      </c>
      <c r="R68" t="s">
        <v>656</v>
      </c>
      <c r="S68">
        <f t="shared" ref="S68:S77" si="6">IF(SUM(G68:O68, Q68) &gt;0, 1, 0)</f>
        <v>1</v>
      </c>
      <c r="T68">
        <v>0</v>
      </c>
      <c r="U68">
        <f t="shared" ref="U68:U77" si="7">IF(SUM(N68,Q68) &gt;0, 1, 0)</f>
        <v>1</v>
      </c>
      <c r="V68">
        <f t="shared" ref="V68:V77" si="8">IF(SUM(T68:U68)&gt;0,1,0)</f>
        <v>1</v>
      </c>
    </row>
    <row r="69" spans="1:22" x14ac:dyDescent="0.25">
      <c r="A69" t="s">
        <v>361</v>
      </c>
      <c r="B69" t="s">
        <v>362</v>
      </c>
      <c r="C69" t="s">
        <v>16</v>
      </c>
      <c r="D69" t="s">
        <v>363</v>
      </c>
      <c r="E69" t="s">
        <v>226</v>
      </c>
      <c r="F69" t="s">
        <v>681</v>
      </c>
      <c r="G69">
        <v>1</v>
      </c>
      <c r="H69">
        <v>0</v>
      </c>
      <c r="I69">
        <v>0</v>
      </c>
      <c r="J69">
        <v>0</v>
      </c>
      <c r="K69">
        <v>0</v>
      </c>
      <c r="L69">
        <v>0</v>
      </c>
      <c r="M69">
        <v>1</v>
      </c>
      <c r="N69">
        <v>1</v>
      </c>
      <c r="O69">
        <v>1</v>
      </c>
      <c r="P69" t="s">
        <v>604</v>
      </c>
      <c r="Q69">
        <v>0</v>
      </c>
      <c r="R69" t="s">
        <v>657</v>
      </c>
      <c r="S69">
        <f t="shared" si="6"/>
        <v>1</v>
      </c>
      <c r="T69">
        <v>1</v>
      </c>
      <c r="U69">
        <f t="shared" si="7"/>
        <v>1</v>
      </c>
      <c r="V69">
        <f t="shared" si="8"/>
        <v>1</v>
      </c>
    </row>
    <row r="70" spans="1:22" x14ac:dyDescent="0.25">
      <c r="A70" t="s">
        <v>366</v>
      </c>
      <c r="B70" t="s">
        <v>364</v>
      </c>
      <c r="C70" t="s">
        <v>16</v>
      </c>
      <c r="D70" t="s">
        <v>365</v>
      </c>
      <c r="E70" t="s">
        <v>83</v>
      </c>
      <c r="F70" t="s">
        <v>681</v>
      </c>
      <c r="G70">
        <v>0</v>
      </c>
      <c r="H70">
        <v>0</v>
      </c>
      <c r="I70">
        <v>0</v>
      </c>
      <c r="J70">
        <v>0</v>
      </c>
      <c r="K70">
        <v>0</v>
      </c>
      <c r="L70">
        <v>0</v>
      </c>
      <c r="M70">
        <v>0</v>
      </c>
      <c r="N70">
        <v>0</v>
      </c>
      <c r="O70">
        <v>0</v>
      </c>
      <c r="Q70">
        <v>1</v>
      </c>
      <c r="R70" t="s">
        <v>658</v>
      </c>
      <c r="S70">
        <f t="shared" si="6"/>
        <v>1</v>
      </c>
      <c r="T70">
        <v>0</v>
      </c>
      <c r="U70">
        <f t="shared" si="7"/>
        <v>1</v>
      </c>
      <c r="V70">
        <f t="shared" si="8"/>
        <v>1</v>
      </c>
    </row>
    <row r="71" spans="1:22" x14ac:dyDescent="0.25">
      <c r="A71" t="s">
        <v>367</v>
      </c>
      <c r="B71" t="s">
        <v>368</v>
      </c>
      <c r="C71" t="s">
        <v>16</v>
      </c>
      <c r="D71" t="s">
        <v>369</v>
      </c>
      <c r="E71" t="s">
        <v>74</v>
      </c>
      <c r="F71" t="s">
        <v>681</v>
      </c>
      <c r="G71">
        <v>0</v>
      </c>
      <c r="H71">
        <v>0</v>
      </c>
      <c r="I71">
        <v>1</v>
      </c>
      <c r="J71">
        <v>0</v>
      </c>
      <c r="K71">
        <v>0</v>
      </c>
      <c r="L71">
        <v>0</v>
      </c>
      <c r="M71">
        <v>0</v>
      </c>
      <c r="N71">
        <v>0</v>
      </c>
      <c r="O71">
        <v>1</v>
      </c>
      <c r="P71" t="s">
        <v>597</v>
      </c>
      <c r="Q71">
        <v>1</v>
      </c>
      <c r="R71" t="s">
        <v>659</v>
      </c>
      <c r="S71">
        <f t="shared" si="6"/>
        <v>1</v>
      </c>
      <c r="T71">
        <v>1</v>
      </c>
      <c r="U71">
        <f t="shared" si="7"/>
        <v>1</v>
      </c>
      <c r="V71">
        <f t="shared" si="8"/>
        <v>1</v>
      </c>
    </row>
    <row r="72" spans="1:22" x14ac:dyDescent="0.25">
      <c r="A72" t="s">
        <v>373</v>
      </c>
      <c r="B72" t="s">
        <v>374</v>
      </c>
      <c r="C72" t="s">
        <v>16</v>
      </c>
      <c r="D72" t="s">
        <v>375</v>
      </c>
      <c r="E72" t="s">
        <v>376</v>
      </c>
      <c r="F72" t="s">
        <v>681</v>
      </c>
      <c r="G72">
        <v>0</v>
      </c>
      <c r="H72">
        <v>0</v>
      </c>
      <c r="I72">
        <v>0</v>
      </c>
      <c r="J72">
        <v>1</v>
      </c>
      <c r="K72">
        <v>0</v>
      </c>
      <c r="L72">
        <v>0</v>
      </c>
      <c r="M72">
        <v>0</v>
      </c>
      <c r="N72">
        <v>0</v>
      </c>
      <c r="O72">
        <v>1</v>
      </c>
      <c r="P72" t="s">
        <v>377</v>
      </c>
      <c r="Q72">
        <v>0</v>
      </c>
      <c r="R72" t="s">
        <v>636</v>
      </c>
      <c r="S72">
        <f t="shared" si="6"/>
        <v>1</v>
      </c>
      <c r="T72">
        <v>1</v>
      </c>
      <c r="U72">
        <f t="shared" si="7"/>
        <v>0</v>
      </c>
      <c r="V72">
        <f t="shared" si="8"/>
        <v>1</v>
      </c>
    </row>
    <row r="73" spans="1:22" x14ac:dyDescent="0.25">
      <c r="A73" t="s">
        <v>381</v>
      </c>
      <c r="B73" t="s">
        <v>382</v>
      </c>
      <c r="C73" t="s">
        <v>16</v>
      </c>
      <c r="D73" t="s">
        <v>383</v>
      </c>
      <c r="E73" t="s">
        <v>384</v>
      </c>
      <c r="F73" t="s">
        <v>681</v>
      </c>
      <c r="G73">
        <v>0</v>
      </c>
      <c r="H73">
        <v>0</v>
      </c>
      <c r="I73">
        <v>0</v>
      </c>
      <c r="J73">
        <v>0</v>
      </c>
      <c r="K73">
        <v>0</v>
      </c>
      <c r="L73">
        <v>0</v>
      </c>
      <c r="M73">
        <v>1</v>
      </c>
      <c r="N73">
        <v>1</v>
      </c>
      <c r="O73">
        <v>1</v>
      </c>
      <c r="P73" t="s">
        <v>598</v>
      </c>
      <c r="Q73">
        <v>1</v>
      </c>
      <c r="R73" t="s">
        <v>661</v>
      </c>
      <c r="S73">
        <f t="shared" si="6"/>
        <v>1</v>
      </c>
      <c r="T73">
        <v>1</v>
      </c>
      <c r="U73">
        <f t="shared" si="7"/>
        <v>1</v>
      </c>
      <c r="V73">
        <f t="shared" si="8"/>
        <v>1</v>
      </c>
    </row>
    <row r="74" spans="1:22" x14ac:dyDescent="0.25">
      <c r="A74" t="s">
        <v>390</v>
      </c>
      <c r="B74" t="s">
        <v>391</v>
      </c>
      <c r="C74" t="s">
        <v>16</v>
      </c>
      <c r="D74" t="s">
        <v>392</v>
      </c>
      <c r="E74" t="s">
        <v>17</v>
      </c>
      <c r="F74" t="s">
        <v>681</v>
      </c>
      <c r="G74">
        <v>0</v>
      </c>
      <c r="H74">
        <v>0</v>
      </c>
      <c r="I74">
        <v>0</v>
      </c>
      <c r="J74">
        <v>0</v>
      </c>
      <c r="K74">
        <v>0</v>
      </c>
      <c r="L74">
        <v>1</v>
      </c>
      <c r="M74">
        <v>0</v>
      </c>
      <c r="N74">
        <v>0</v>
      </c>
      <c r="O74">
        <v>1</v>
      </c>
      <c r="P74" t="s">
        <v>599</v>
      </c>
      <c r="Q74">
        <v>1</v>
      </c>
      <c r="R74" t="s">
        <v>662</v>
      </c>
      <c r="S74">
        <f t="shared" si="6"/>
        <v>1</v>
      </c>
      <c r="T74">
        <v>1</v>
      </c>
      <c r="U74">
        <f t="shared" si="7"/>
        <v>1</v>
      </c>
      <c r="V74">
        <f t="shared" si="8"/>
        <v>1</v>
      </c>
    </row>
    <row r="75" spans="1:22" x14ac:dyDescent="0.25">
      <c r="A75" t="s">
        <v>396</v>
      </c>
      <c r="B75" t="s">
        <v>397</v>
      </c>
      <c r="C75" t="s">
        <v>16</v>
      </c>
      <c r="D75" t="s">
        <v>398</v>
      </c>
      <c r="E75" t="s">
        <v>23</v>
      </c>
      <c r="F75" t="s">
        <v>681</v>
      </c>
      <c r="G75">
        <v>0</v>
      </c>
      <c r="H75">
        <v>0</v>
      </c>
      <c r="I75">
        <v>0</v>
      </c>
      <c r="J75">
        <v>0</v>
      </c>
      <c r="K75">
        <v>0</v>
      </c>
      <c r="L75">
        <v>0</v>
      </c>
      <c r="M75">
        <v>0</v>
      </c>
      <c r="N75" t="s">
        <v>24</v>
      </c>
      <c r="O75">
        <v>0</v>
      </c>
      <c r="P75" t="s">
        <v>399</v>
      </c>
      <c r="Q75">
        <v>0</v>
      </c>
      <c r="S75">
        <f t="shared" si="6"/>
        <v>0</v>
      </c>
      <c r="T75">
        <v>0</v>
      </c>
      <c r="U75">
        <f t="shared" si="7"/>
        <v>0</v>
      </c>
      <c r="V75">
        <f t="shared" si="8"/>
        <v>0</v>
      </c>
    </row>
    <row r="76" spans="1:22" x14ac:dyDescent="0.25">
      <c r="A76" t="s">
        <v>407</v>
      </c>
      <c r="B76" t="s">
        <v>408</v>
      </c>
      <c r="C76" t="s">
        <v>16</v>
      </c>
      <c r="D76" t="s">
        <v>409</v>
      </c>
      <c r="E76" t="s">
        <v>71</v>
      </c>
      <c r="F76" t="s">
        <v>681</v>
      </c>
      <c r="G76">
        <v>1</v>
      </c>
      <c r="H76">
        <v>0</v>
      </c>
      <c r="I76">
        <v>0</v>
      </c>
      <c r="J76">
        <v>0</v>
      </c>
      <c r="K76">
        <v>0</v>
      </c>
      <c r="L76">
        <v>0</v>
      </c>
      <c r="M76">
        <v>0</v>
      </c>
      <c r="N76">
        <v>1</v>
      </c>
      <c r="O76">
        <v>0</v>
      </c>
      <c r="P76" t="s">
        <v>410</v>
      </c>
      <c r="Q76">
        <v>0</v>
      </c>
      <c r="R76" t="s">
        <v>663</v>
      </c>
      <c r="S76">
        <f t="shared" si="6"/>
        <v>1</v>
      </c>
      <c r="T76">
        <v>1</v>
      </c>
      <c r="U76">
        <f t="shared" si="7"/>
        <v>1</v>
      </c>
      <c r="V76">
        <f t="shared" si="8"/>
        <v>1</v>
      </c>
    </row>
    <row r="77" spans="1:22" x14ac:dyDescent="0.25">
      <c r="A77" t="s">
        <v>411</v>
      </c>
      <c r="B77" t="s">
        <v>412</v>
      </c>
      <c r="C77" t="s">
        <v>16</v>
      </c>
      <c r="D77" t="s">
        <v>413</v>
      </c>
      <c r="E77" t="s">
        <v>79</v>
      </c>
      <c r="F77" t="s">
        <v>681</v>
      </c>
      <c r="G77">
        <v>0</v>
      </c>
      <c r="H77">
        <v>0</v>
      </c>
      <c r="I77">
        <v>0</v>
      </c>
      <c r="J77">
        <v>0</v>
      </c>
      <c r="K77">
        <v>0</v>
      </c>
      <c r="L77">
        <v>0</v>
      </c>
      <c r="M77">
        <v>1</v>
      </c>
      <c r="N77">
        <v>1</v>
      </c>
      <c r="O77">
        <v>1</v>
      </c>
      <c r="P77" t="s">
        <v>678</v>
      </c>
      <c r="Q77">
        <v>0</v>
      </c>
      <c r="R77" t="s">
        <v>625</v>
      </c>
      <c r="S77">
        <f t="shared" si="6"/>
        <v>1</v>
      </c>
      <c r="T77">
        <v>0</v>
      </c>
      <c r="U77">
        <f t="shared" si="7"/>
        <v>1</v>
      </c>
      <c r="V77">
        <f t="shared" si="8"/>
        <v>1</v>
      </c>
    </row>
    <row r="78" spans="1:22" x14ac:dyDescent="0.25">
      <c r="N78">
        <f>SUM(N4:N77)</f>
        <v>21</v>
      </c>
      <c r="S78">
        <f>SUM(S4:S77)</f>
        <v>42</v>
      </c>
      <c r="T78">
        <f>SUM(T4:T77)</f>
        <v>29</v>
      </c>
      <c r="U78">
        <f t="shared" ref="U78:V78" si="9">SUM(U4:U77)</f>
        <v>29</v>
      </c>
      <c r="V78">
        <f t="shared" si="9"/>
        <v>39</v>
      </c>
    </row>
    <row r="79" spans="1:22" x14ac:dyDescent="0.25">
      <c r="N79">
        <f>N78/74</f>
        <v>0.28378378378378377</v>
      </c>
      <c r="S79">
        <f>S78/74</f>
        <v>0.56756756756756754</v>
      </c>
      <c r="T79">
        <f>T78/74</f>
        <v>0.39189189189189189</v>
      </c>
      <c r="U79">
        <f t="shared" ref="U79:V79" si="10">U78/74</f>
        <v>0.39189189189189189</v>
      </c>
      <c r="V79">
        <f t="shared" si="10"/>
        <v>0.52702702702702697</v>
      </c>
    </row>
    <row r="81" spans="1:22" x14ac:dyDescent="0.25">
      <c r="A81" s="19" t="s">
        <v>685</v>
      </c>
      <c r="B81" s="19"/>
      <c r="C81" s="19"/>
      <c r="D81" s="19"/>
      <c r="E81" s="19"/>
      <c r="F81" s="19"/>
      <c r="G81" s="19"/>
      <c r="H81" s="19"/>
      <c r="I81" s="19"/>
      <c r="J81" s="19"/>
      <c r="K81" s="19"/>
      <c r="L81" s="19"/>
      <c r="M81" s="19"/>
      <c r="N81" s="19"/>
      <c r="O81" s="19"/>
      <c r="P81" s="19"/>
      <c r="Q81" s="19"/>
      <c r="R81" s="19"/>
      <c r="S81" s="19"/>
      <c r="T81" s="19"/>
      <c r="U81" s="19"/>
      <c r="V81" s="19"/>
    </row>
    <row r="82" spans="1:22" x14ac:dyDescent="0.25">
      <c r="A82" t="s">
        <v>21</v>
      </c>
      <c r="B82" t="s">
        <v>22</v>
      </c>
      <c r="C82" t="s">
        <v>16</v>
      </c>
      <c r="D82" t="s">
        <v>27</v>
      </c>
      <c r="E82" t="s">
        <v>71</v>
      </c>
      <c r="F82" t="s">
        <v>682</v>
      </c>
      <c r="G82">
        <v>0</v>
      </c>
      <c r="H82">
        <v>0</v>
      </c>
      <c r="I82">
        <v>0</v>
      </c>
      <c r="J82">
        <v>0</v>
      </c>
      <c r="K82">
        <v>0</v>
      </c>
      <c r="L82">
        <v>0</v>
      </c>
      <c r="M82">
        <v>0</v>
      </c>
      <c r="N82">
        <v>0</v>
      </c>
      <c r="O82">
        <v>0</v>
      </c>
      <c r="P82" t="s">
        <v>25</v>
      </c>
      <c r="Q82">
        <v>0</v>
      </c>
      <c r="S82">
        <f t="shared" ref="S82:S111" si="11">IF(SUM(G82:O82, Q82) &gt;0, 1, 0)</f>
        <v>0</v>
      </c>
      <c r="T82">
        <v>0</v>
      </c>
      <c r="U82">
        <f t="shared" ref="U82:U111" si="12">IF(SUM(N82,Q82) &gt;0, 1, 0)</f>
        <v>0</v>
      </c>
      <c r="V82">
        <f t="shared" ref="V82:V111" si="13">IF(SUM(T82:U82)&gt;0,1,0)</f>
        <v>0</v>
      </c>
    </row>
    <row r="83" spans="1:22" x14ac:dyDescent="0.25">
      <c r="A83" t="s">
        <v>39</v>
      </c>
      <c r="B83" t="s">
        <v>37</v>
      </c>
      <c r="C83" t="s">
        <v>16</v>
      </c>
      <c r="D83" t="s">
        <v>38</v>
      </c>
      <c r="E83" t="s">
        <v>74</v>
      </c>
      <c r="F83" t="s">
        <v>682</v>
      </c>
      <c r="G83">
        <v>0</v>
      </c>
      <c r="H83">
        <v>0</v>
      </c>
      <c r="I83">
        <v>0</v>
      </c>
      <c r="J83">
        <v>0</v>
      </c>
      <c r="K83">
        <v>0</v>
      </c>
      <c r="L83">
        <v>0</v>
      </c>
      <c r="M83">
        <v>0</v>
      </c>
      <c r="N83">
        <v>0</v>
      </c>
      <c r="O83">
        <v>0</v>
      </c>
      <c r="P83" t="s">
        <v>42</v>
      </c>
      <c r="Q83">
        <v>0</v>
      </c>
      <c r="R83" t="s">
        <v>611</v>
      </c>
      <c r="S83">
        <f t="shared" si="11"/>
        <v>0</v>
      </c>
      <c r="T83">
        <v>0</v>
      </c>
      <c r="U83">
        <f t="shared" si="12"/>
        <v>0</v>
      </c>
      <c r="V83">
        <f t="shared" si="13"/>
        <v>0</v>
      </c>
    </row>
    <row r="84" spans="1:22" x14ac:dyDescent="0.25">
      <c r="A84" t="s">
        <v>53</v>
      </c>
      <c r="B84" t="s">
        <v>54</v>
      </c>
      <c r="C84" t="s">
        <v>16</v>
      </c>
      <c r="D84" t="s">
        <v>55</v>
      </c>
      <c r="E84" t="s">
        <v>73</v>
      </c>
      <c r="F84" t="s">
        <v>682</v>
      </c>
      <c r="G84">
        <v>0</v>
      </c>
      <c r="H84">
        <v>0</v>
      </c>
      <c r="I84">
        <v>0</v>
      </c>
      <c r="J84">
        <v>0</v>
      </c>
      <c r="K84">
        <v>0</v>
      </c>
      <c r="L84">
        <v>0</v>
      </c>
      <c r="M84">
        <v>0</v>
      </c>
      <c r="N84">
        <v>0</v>
      </c>
      <c r="O84">
        <v>0</v>
      </c>
      <c r="Q84">
        <v>0</v>
      </c>
      <c r="S84">
        <f t="shared" si="11"/>
        <v>0</v>
      </c>
      <c r="T84">
        <v>0</v>
      </c>
      <c r="U84">
        <f t="shared" si="12"/>
        <v>0</v>
      </c>
      <c r="V84">
        <f t="shared" si="13"/>
        <v>0</v>
      </c>
    </row>
    <row r="85" spans="1:22" x14ac:dyDescent="0.25">
      <c r="A85" t="s">
        <v>59</v>
      </c>
      <c r="B85" t="s">
        <v>60</v>
      </c>
      <c r="C85" t="s">
        <v>16</v>
      </c>
      <c r="D85" t="s">
        <v>61</v>
      </c>
      <c r="E85" t="s">
        <v>70</v>
      </c>
      <c r="F85" t="s">
        <v>682</v>
      </c>
      <c r="G85">
        <v>0</v>
      </c>
      <c r="H85">
        <v>0</v>
      </c>
      <c r="I85">
        <v>0</v>
      </c>
      <c r="J85">
        <v>0</v>
      </c>
      <c r="K85">
        <v>0</v>
      </c>
      <c r="L85">
        <v>0</v>
      </c>
      <c r="M85">
        <v>0</v>
      </c>
      <c r="N85">
        <v>0</v>
      </c>
      <c r="O85">
        <v>0</v>
      </c>
      <c r="Q85">
        <v>0</v>
      </c>
      <c r="S85">
        <f t="shared" si="11"/>
        <v>0</v>
      </c>
      <c r="T85">
        <v>0</v>
      </c>
      <c r="U85">
        <f t="shared" si="12"/>
        <v>0</v>
      </c>
      <c r="V85">
        <f t="shared" si="13"/>
        <v>0</v>
      </c>
    </row>
    <row r="86" spans="1:22" x14ac:dyDescent="0.25">
      <c r="A86" t="s">
        <v>62</v>
      </c>
      <c r="B86" t="s">
        <v>63</v>
      </c>
      <c r="C86" t="s">
        <v>16</v>
      </c>
      <c r="D86" t="s">
        <v>64</v>
      </c>
      <c r="E86" t="s">
        <v>65</v>
      </c>
      <c r="F86" t="s">
        <v>682</v>
      </c>
      <c r="G86">
        <v>0</v>
      </c>
      <c r="H86">
        <v>0</v>
      </c>
      <c r="I86">
        <v>0</v>
      </c>
      <c r="J86">
        <v>0</v>
      </c>
      <c r="K86">
        <v>0</v>
      </c>
      <c r="L86">
        <v>0</v>
      </c>
      <c r="M86">
        <v>0</v>
      </c>
      <c r="N86">
        <v>0</v>
      </c>
      <c r="O86">
        <v>0</v>
      </c>
      <c r="P86" t="s">
        <v>66</v>
      </c>
      <c r="Q86">
        <v>0</v>
      </c>
      <c r="S86">
        <f t="shared" si="11"/>
        <v>0</v>
      </c>
      <c r="T86">
        <v>0</v>
      </c>
      <c r="U86">
        <f t="shared" si="12"/>
        <v>0</v>
      </c>
      <c r="V86">
        <f t="shared" si="13"/>
        <v>0</v>
      </c>
    </row>
    <row r="87" spans="1:22" x14ac:dyDescent="0.25">
      <c r="A87" t="s">
        <v>93</v>
      </c>
      <c r="B87" t="s">
        <v>94</v>
      </c>
      <c r="C87" t="s">
        <v>16</v>
      </c>
      <c r="D87" t="s">
        <v>95</v>
      </c>
      <c r="E87" t="s">
        <v>70</v>
      </c>
      <c r="F87" t="s">
        <v>682</v>
      </c>
      <c r="G87">
        <v>0</v>
      </c>
      <c r="H87">
        <v>0</v>
      </c>
      <c r="I87">
        <v>0</v>
      </c>
      <c r="J87">
        <v>0</v>
      </c>
      <c r="K87">
        <v>0</v>
      </c>
      <c r="L87">
        <v>0</v>
      </c>
      <c r="M87">
        <v>0</v>
      </c>
      <c r="N87">
        <v>0</v>
      </c>
      <c r="O87">
        <v>0</v>
      </c>
      <c r="Q87">
        <v>0</v>
      </c>
      <c r="S87">
        <f t="shared" si="11"/>
        <v>0</v>
      </c>
      <c r="T87">
        <v>0</v>
      </c>
      <c r="U87">
        <f t="shared" si="12"/>
        <v>0</v>
      </c>
      <c r="V87">
        <f t="shared" si="13"/>
        <v>0</v>
      </c>
    </row>
    <row r="88" spans="1:22" x14ac:dyDescent="0.25">
      <c r="A88" t="s">
        <v>97</v>
      </c>
      <c r="B88" t="s">
        <v>96</v>
      </c>
      <c r="C88" t="s">
        <v>16</v>
      </c>
      <c r="D88" t="s">
        <v>98</v>
      </c>
      <c r="E88" t="s">
        <v>83</v>
      </c>
      <c r="F88" t="s">
        <v>682</v>
      </c>
      <c r="G88">
        <v>0</v>
      </c>
      <c r="H88">
        <v>0</v>
      </c>
      <c r="I88">
        <v>0</v>
      </c>
      <c r="J88">
        <v>0</v>
      </c>
      <c r="K88">
        <v>0</v>
      </c>
      <c r="L88">
        <v>0</v>
      </c>
      <c r="M88">
        <v>0</v>
      </c>
      <c r="N88">
        <v>0</v>
      </c>
      <c r="O88">
        <v>0</v>
      </c>
      <c r="P88" t="s">
        <v>66</v>
      </c>
      <c r="Q88">
        <v>0</v>
      </c>
      <c r="S88">
        <f t="shared" si="11"/>
        <v>0</v>
      </c>
      <c r="T88">
        <v>0</v>
      </c>
      <c r="U88">
        <f t="shared" si="12"/>
        <v>0</v>
      </c>
      <c r="V88">
        <f t="shared" si="13"/>
        <v>0</v>
      </c>
    </row>
    <row r="89" spans="1:22" x14ac:dyDescent="0.25">
      <c r="A89" t="s">
        <v>99</v>
      </c>
      <c r="B89" t="s">
        <v>100</v>
      </c>
      <c r="C89" t="s">
        <v>16</v>
      </c>
      <c r="D89" t="s">
        <v>101</v>
      </c>
      <c r="E89" t="s">
        <v>102</v>
      </c>
      <c r="F89" t="s">
        <v>682</v>
      </c>
      <c r="G89">
        <v>0</v>
      </c>
      <c r="H89">
        <v>0</v>
      </c>
      <c r="I89">
        <v>0</v>
      </c>
      <c r="J89">
        <v>0</v>
      </c>
      <c r="K89">
        <v>0</v>
      </c>
      <c r="L89">
        <v>0</v>
      </c>
      <c r="M89">
        <v>0</v>
      </c>
      <c r="N89">
        <v>0</v>
      </c>
      <c r="O89">
        <v>0</v>
      </c>
      <c r="Q89">
        <v>0</v>
      </c>
      <c r="S89">
        <f t="shared" si="11"/>
        <v>0</v>
      </c>
      <c r="T89">
        <v>0</v>
      </c>
      <c r="U89">
        <f t="shared" si="12"/>
        <v>0</v>
      </c>
      <c r="V89">
        <f t="shared" si="13"/>
        <v>0</v>
      </c>
    </row>
    <row r="90" spans="1:22" x14ac:dyDescent="0.25">
      <c r="A90" t="s">
        <v>107</v>
      </c>
      <c r="B90" t="s">
        <v>108</v>
      </c>
      <c r="C90" t="s">
        <v>16</v>
      </c>
      <c r="D90" t="s">
        <v>109</v>
      </c>
      <c r="E90" t="s">
        <v>110</v>
      </c>
      <c r="F90" t="s">
        <v>682</v>
      </c>
      <c r="G90">
        <v>0</v>
      </c>
      <c r="H90">
        <v>0</v>
      </c>
      <c r="I90">
        <v>0</v>
      </c>
      <c r="J90">
        <v>0</v>
      </c>
      <c r="K90">
        <v>0</v>
      </c>
      <c r="L90">
        <v>0</v>
      </c>
      <c r="M90">
        <v>0</v>
      </c>
      <c r="N90">
        <v>0</v>
      </c>
      <c r="O90">
        <v>0</v>
      </c>
      <c r="Q90">
        <v>0</v>
      </c>
      <c r="S90">
        <f t="shared" si="11"/>
        <v>0</v>
      </c>
      <c r="T90">
        <v>0</v>
      </c>
      <c r="U90">
        <f t="shared" si="12"/>
        <v>0</v>
      </c>
      <c r="V90">
        <f t="shared" si="13"/>
        <v>0</v>
      </c>
    </row>
    <row r="91" spans="1:22" x14ac:dyDescent="0.25">
      <c r="A91" t="s">
        <v>114</v>
      </c>
      <c r="B91" t="s">
        <v>115</v>
      </c>
      <c r="C91" t="s">
        <v>16</v>
      </c>
      <c r="D91" t="s">
        <v>116</v>
      </c>
      <c r="E91" t="s">
        <v>70</v>
      </c>
      <c r="F91" t="s">
        <v>682</v>
      </c>
      <c r="G91">
        <v>0</v>
      </c>
      <c r="H91">
        <v>0</v>
      </c>
      <c r="I91">
        <v>0</v>
      </c>
      <c r="J91">
        <v>0</v>
      </c>
      <c r="K91">
        <v>0</v>
      </c>
      <c r="L91">
        <v>0</v>
      </c>
      <c r="M91">
        <v>0</v>
      </c>
      <c r="N91">
        <v>0</v>
      </c>
      <c r="O91">
        <v>0</v>
      </c>
      <c r="P91" t="s">
        <v>117</v>
      </c>
      <c r="Q91">
        <v>0</v>
      </c>
      <c r="S91">
        <f t="shared" si="11"/>
        <v>0</v>
      </c>
      <c r="T91">
        <v>0</v>
      </c>
      <c r="U91">
        <f t="shared" si="12"/>
        <v>0</v>
      </c>
      <c r="V91">
        <f t="shared" si="13"/>
        <v>0</v>
      </c>
    </row>
    <row r="92" spans="1:22" x14ac:dyDescent="0.25">
      <c r="A92" t="s">
        <v>118</v>
      </c>
      <c r="B92" t="s">
        <v>119</v>
      </c>
      <c r="C92" t="s">
        <v>16</v>
      </c>
      <c r="D92" t="s">
        <v>120</v>
      </c>
      <c r="E92" t="s">
        <v>121</v>
      </c>
      <c r="F92" t="s">
        <v>682</v>
      </c>
      <c r="G92">
        <v>0</v>
      </c>
      <c r="H92">
        <v>0</v>
      </c>
      <c r="I92">
        <v>0</v>
      </c>
      <c r="J92">
        <v>0</v>
      </c>
      <c r="K92">
        <v>0</v>
      </c>
      <c r="L92">
        <v>0</v>
      </c>
      <c r="M92">
        <v>0</v>
      </c>
      <c r="N92">
        <v>0</v>
      </c>
      <c r="O92">
        <v>0</v>
      </c>
      <c r="P92" t="s">
        <v>66</v>
      </c>
      <c r="Q92">
        <v>0</v>
      </c>
      <c r="S92">
        <f t="shared" si="11"/>
        <v>0</v>
      </c>
      <c r="T92">
        <v>0</v>
      </c>
      <c r="U92">
        <f t="shared" si="12"/>
        <v>0</v>
      </c>
      <c r="V92">
        <f t="shared" si="13"/>
        <v>0</v>
      </c>
    </row>
    <row r="93" spans="1:22" x14ac:dyDescent="0.25">
      <c r="A93" t="s">
        <v>137</v>
      </c>
      <c r="B93" t="s">
        <v>138</v>
      </c>
      <c r="C93" t="s">
        <v>16</v>
      </c>
      <c r="D93" t="s">
        <v>139</v>
      </c>
      <c r="E93" t="s">
        <v>65</v>
      </c>
      <c r="F93" t="s">
        <v>682</v>
      </c>
      <c r="G93">
        <v>0</v>
      </c>
      <c r="H93">
        <v>0</v>
      </c>
      <c r="I93">
        <v>0</v>
      </c>
      <c r="J93">
        <v>0</v>
      </c>
      <c r="K93">
        <v>0</v>
      </c>
      <c r="L93">
        <v>0</v>
      </c>
      <c r="M93">
        <v>0</v>
      </c>
      <c r="N93">
        <v>0</v>
      </c>
      <c r="O93">
        <v>0</v>
      </c>
      <c r="Q93">
        <v>0</v>
      </c>
      <c r="S93">
        <f t="shared" si="11"/>
        <v>0</v>
      </c>
      <c r="T93">
        <v>0</v>
      </c>
      <c r="U93">
        <f t="shared" si="12"/>
        <v>0</v>
      </c>
      <c r="V93">
        <f t="shared" si="13"/>
        <v>0</v>
      </c>
    </row>
    <row r="94" spans="1:22" x14ac:dyDescent="0.25">
      <c r="A94" t="s">
        <v>169</v>
      </c>
      <c r="B94" t="s">
        <v>170</v>
      </c>
      <c r="C94" t="s">
        <v>16</v>
      </c>
      <c r="D94" t="s">
        <v>171</v>
      </c>
      <c r="E94" t="s">
        <v>74</v>
      </c>
      <c r="F94" t="s">
        <v>682</v>
      </c>
      <c r="G94">
        <v>0</v>
      </c>
      <c r="H94">
        <v>0</v>
      </c>
      <c r="I94">
        <v>1</v>
      </c>
      <c r="J94">
        <v>0</v>
      </c>
      <c r="K94">
        <v>0</v>
      </c>
      <c r="L94">
        <v>0</v>
      </c>
      <c r="M94">
        <v>1</v>
      </c>
      <c r="N94">
        <v>0</v>
      </c>
      <c r="O94">
        <v>1</v>
      </c>
      <c r="P94" t="s">
        <v>172</v>
      </c>
      <c r="Q94">
        <v>0</v>
      </c>
      <c r="R94" t="s">
        <v>626</v>
      </c>
      <c r="S94">
        <f t="shared" si="11"/>
        <v>1</v>
      </c>
      <c r="T94">
        <v>1</v>
      </c>
      <c r="U94">
        <f t="shared" si="12"/>
        <v>0</v>
      </c>
      <c r="V94">
        <f t="shared" si="13"/>
        <v>1</v>
      </c>
    </row>
    <row r="95" spans="1:22" x14ac:dyDescent="0.25">
      <c r="A95" t="s">
        <v>201</v>
      </c>
      <c r="B95" t="s">
        <v>202</v>
      </c>
      <c r="C95" t="s">
        <v>16</v>
      </c>
      <c r="D95" t="s">
        <v>203</v>
      </c>
      <c r="E95" t="s">
        <v>72</v>
      </c>
      <c r="F95" t="s">
        <v>682</v>
      </c>
      <c r="G95">
        <v>0</v>
      </c>
      <c r="H95">
        <v>0</v>
      </c>
      <c r="I95">
        <v>0</v>
      </c>
      <c r="J95">
        <v>0</v>
      </c>
      <c r="K95">
        <v>0</v>
      </c>
      <c r="L95">
        <v>0</v>
      </c>
      <c r="M95">
        <v>0</v>
      </c>
      <c r="N95">
        <v>0</v>
      </c>
      <c r="O95">
        <v>0</v>
      </c>
      <c r="Q95">
        <v>0</v>
      </c>
      <c r="S95">
        <f t="shared" si="11"/>
        <v>0</v>
      </c>
      <c r="T95">
        <v>0</v>
      </c>
      <c r="U95">
        <f t="shared" si="12"/>
        <v>0</v>
      </c>
      <c r="V95">
        <f t="shared" si="13"/>
        <v>0</v>
      </c>
    </row>
    <row r="96" spans="1:22" x14ac:dyDescent="0.25">
      <c r="A96" t="s">
        <v>220</v>
      </c>
      <c r="B96" t="s">
        <v>221</v>
      </c>
      <c r="C96" t="s">
        <v>16</v>
      </c>
      <c r="D96" t="s">
        <v>222</v>
      </c>
      <c r="E96" t="s">
        <v>73</v>
      </c>
      <c r="F96" t="s">
        <v>682</v>
      </c>
      <c r="G96">
        <v>0</v>
      </c>
      <c r="H96">
        <v>0</v>
      </c>
      <c r="I96">
        <v>0</v>
      </c>
      <c r="J96">
        <v>0</v>
      </c>
      <c r="K96">
        <v>0</v>
      </c>
      <c r="L96">
        <v>0</v>
      </c>
      <c r="M96">
        <v>0</v>
      </c>
      <c r="N96">
        <v>0</v>
      </c>
      <c r="O96">
        <v>0</v>
      </c>
      <c r="Q96">
        <v>0</v>
      </c>
      <c r="S96">
        <f t="shared" si="11"/>
        <v>0</v>
      </c>
      <c r="T96">
        <v>0</v>
      </c>
      <c r="U96">
        <f t="shared" si="12"/>
        <v>0</v>
      </c>
      <c r="V96">
        <f t="shared" si="13"/>
        <v>0</v>
      </c>
    </row>
    <row r="97" spans="1:22" x14ac:dyDescent="0.25">
      <c r="A97" t="s">
        <v>231</v>
      </c>
      <c r="B97" t="s">
        <v>232</v>
      </c>
      <c r="C97" t="s">
        <v>16</v>
      </c>
      <c r="D97" t="s">
        <v>233</v>
      </c>
      <c r="E97" t="s">
        <v>234</v>
      </c>
      <c r="F97" t="s">
        <v>682</v>
      </c>
      <c r="G97">
        <v>0</v>
      </c>
      <c r="H97">
        <v>0</v>
      </c>
      <c r="I97">
        <v>0</v>
      </c>
      <c r="J97">
        <v>0</v>
      </c>
      <c r="K97">
        <v>0</v>
      </c>
      <c r="L97">
        <v>0</v>
      </c>
      <c r="M97">
        <v>0</v>
      </c>
      <c r="N97">
        <v>0</v>
      </c>
      <c r="O97">
        <v>0</v>
      </c>
      <c r="Q97">
        <v>0</v>
      </c>
      <c r="S97">
        <f t="shared" si="11"/>
        <v>0</v>
      </c>
      <c r="T97">
        <v>0</v>
      </c>
      <c r="U97">
        <f t="shared" si="12"/>
        <v>0</v>
      </c>
      <c r="V97">
        <f t="shared" si="13"/>
        <v>0</v>
      </c>
    </row>
    <row r="98" spans="1:22" x14ac:dyDescent="0.25">
      <c r="A98" t="s">
        <v>235</v>
      </c>
      <c r="B98" t="s">
        <v>236</v>
      </c>
      <c r="C98" t="s">
        <v>16</v>
      </c>
      <c r="D98" t="s">
        <v>237</v>
      </c>
      <c r="E98" t="s">
        <v>199</v>
      </c>
      <c r="F98" t="s">
        <v>682</v>
      </c>
      <c r="G98">
        <v>0</v>
      </c>
      <c r="H98">
        <v>0</v>
      </c>
      <c r="I98">
        <v>0</v>
      </c>
      <c r="J98">
        <v>0</v>
      </c>
      <c r="K98">
        <v>0</v>
      </c>
      <c r="L98">
        <v>0</v>
      </c>
      <c r="M98">
        <v>0</v>
      </c>
      <c r="N98">
        <v>0</v>
      </c>
      <c r="O98">
        <v>0</v>
      </c>
      <c r="Q98">
        <v>0</v>
      </c>
      <c r="S98">
        <f t="shared" si="11"/>
        <v>0</v>
      </c>
      <c r="T98">
        <v>0</v>
      </c>
      <c r="U98">
        <f t="shared" si="12"/>
        <v>0</v>
      </c>
      <c r="V98">
        <f t="shared" si="13"/>
        <v>0</v>
      </c>
    </row>
    <row r="99" spans="1:22" x14ac:dyDescent="0.25">
      <c r="A99" t="s">
        <v>241</v>
      </c>
      <c r="B99" t="s">
        <v>242</v>
      </c>
      <c r="C99" t="s">
        <v>16</v>
      </c>
      <c r="D99" t="s">
        <v>243</v>
      </c>
      <c r="E99" t="s">
        <v>179</v>
      </c>
      <c r="F99" t="s">
        <v>682</v>
      </c>
      <c r="G99">
        <v>0</v>
      </c>
      <c r="H99">
        <v>0</v>
      </c>
      <c r="I99">
        <v>0</v>
      </c>
      <c r="J99">
        <v>0</v>
      </c>
      <c r="K99">
        <v>0</v>
      </c>
      <c r="L99">
        <v>0</v>
      </c>
      <c r="M99">
        <v>0</v>
      </c>
      <c r="N99">
        <v>0</v>
      </c>
      <c r="O99">
        <v>0</v>
      </c>
      <c r="Q99">
        <v>0</v>
      </c>
      <c r="S99">
        <f t="shared" si="11"/>
        <v>0</v>
      </c>
      <c r="T99">
        <v>0</v>
      </c>
      <c r="U99">
        <f t="shared" si="12"/>
        <v>0</v>
      </c>
      <c r="V99">
        <f t="shared" si="13"/>
        <v>0</v>
      </c>
    </row>
    <row r="100" spans="1:22" x14ac:dyDescent="0.25">
      <c r="A100" t="s">
        <v>253</v>
      </c>
      <c r="B100" t="s">
        <v>254</v>
      </c>
      <c r="C100" t="s">
        <v>16</v>
      </c>
      <c r="D100" t="s">
        <v>255</v>
      </c>
      <c r="E100" t="s">
        <v>23</v>
      </c>
      <c r="F100" t="s">
        <v>682</v>
      </c>
      <c r="G100">
        <v>0</v>
      </c>
      <c r="H100">
        <v>0</v>
      </c>
      <c r="I100">
        <v>0</v>
      </c>
      <c r="J100">
        <v>0</v>
      </c>
      <c r="K100">
        <v>0</v>
      </c>
      <c r="L100">
        <v>0</v>
      </c>
      <c r="M100">
        <v>0</v>
      </c>
      <c r="N100">
        <v>0</v>
      </c>
      <c r="O100">
        <v>0</v>
      </c>
      <c r="P100" t="s">
        <v>256</v>
      </c>
      <c r="Q100">
        <v>0</v>
      </c>
      <c r="R100" t="s">
        <v>641</v>
      </c>
      <c r="S100">
        <f t="shared" si="11"/>
        <v>0</v>
      </c>
      <c r="T100">
        <v>0</v>
      </c>
      <c r="U100">
        <f t="shared" si="12"/>
        <v>0</v>
      </c>
      <c r="V100">
        <f t="shared" si="13"/>
        <v>0</v>
      </c>
    </row>
    <row r="101" spans="1:22" x14ac:dyDescent="0.25">
      <c r="A101" t="s">
        <v>276</v>
      </c>
      <c r="B101" t="s">
        <v>277</v>
      </c>
      <c r="C101" t="s">
        <v>16</v>
      </c>
      <c r="D101" t="s">
        <v>278</v>
      </c>
      <c r="E101" t="s">
        <v>199</v>
      </c>
      <c r="F101" t="s">
        <v>682</v>
      </c>
      <c r="G101">
        <v>0</v>
      </c>
      <c r="H101">
        <v>0</v>
      </c>
      <c r="I101">
        <v>0</v>
      </c>
      <c r="J101">
        <v>0</v>
      </c>
      <c r="K101">
        <v>0</v>
      </c>
      <c r="L101">
        <v>0</v>
      </c>
      <c r="M101">
        <v>0</v>
      </c>
      <c r="N101">
        <v>0</v>
      </c>
      <c r="O101">
        <v>0</v>
      </c>
      <c r="P101" t="s">
        <v>287</v>
      </c>
      <c r="Q101">
        <v>0</v>
      </c>
      <c r="S101">
        <f t="shared" si="11"/>
        <v>0</v>
      </c>
      <c r="T101">
        <v>0</v>
      </c>
      <c r="U101">
        <f t="shared" si="12"/>
        <v>0</v>
      </c>
      <c r="V101">
        <f t="shared" si="13"/>
        <v>0</v>
      </c>
    </row>
    <row r="102" spans="1:22" x14ac:dyDescent="0.25">
      <c r="A102" t="s">
        <v>328</v>
      </c>
      <c r="B102" t="s">
        <v>329</v>
      </c>
      <c r="C102" t="s">
        <v>16</v>
      </c>
      <c r="D102" t="s">
        <v>330</v>
      </c>
      <c r="E102" t="s">
        <v>17</v>
      </c>
      <c r="F102" t="s">
        <v>682</v>
      </c>
      <c r="G102">
        <v>0</v>
      </c>
      <c r="H102">
        <v>0</v>
      </c>
      <c r="I102">
        <v>0</v>
      </c>
      <c r="J102">
        <v>0</v>
      </c>
      <c r="K102">
        <v>0</v>
      </c>
      <c r="L102">
        <v>0</v>
      </c>
      <c r="M102">
        <v>0</v>
      </c>
      <c r="N102">
        <v>0</v>
      </c>
      <c r="O102">
        <v>0</v>
      </c>
      <c r="Q102">
        <v>0</v>
      </c>
      <c r="S102">
        <f t="shared" si="11"/>
        <v>0</v>
      </c>
      <c r="T102">
        <v>0</v>
      </c>
      <c r="U102">
        <f t="shared" si="12"/>
        <v>0</v>
      </c>
      <c r="V102">
        <f t="shared" si="13"/>
        <v>0</v>
      </c>
    </row>
    <row r="103" spans="1:22" x14ac:dyDescent="0.25">
      <c r="A103" t="s">
        <v>341</v>
      </c>
      <c r="B103" t="s">
        <v>342</v>
      </c>
      <c r="C103" t="s">
        <v>16</v>
      </c>
      <c r="D103" t="s">
        <v>343</v>
      </c>
      <c r="E103" t="s">
        <v>83</v>
      </c>
      <c r="F103" t="s">
        <v>682</v>
      </c>
      <c r="G103">
        <v>0</v>
      </c>
      <c r="H103">
        <v>0</v>
      </c>
      <c r="I103">
        <v>0</v>
      </c>
      <c r="J103">
        <v>0</v>
      </c>
      <c r="K103">
        <v>0</v>
      </c>
      <c r="L103">
        <v>0</v>
      </c>
      <c r="M103">
        <v>0</v>
      </c>
      <c r="N103">
        <v>0</v>
      </c>
      <c r="O103">
        <v>0</v>
      </c>
      <c r="Q103">
        <v>0</v>
      </c>
      <c r="S103">
        <f t="shared" si="11"/>
        <v>0</v>
      </c>
      <c r="T103">
        <v>0</v>
      </c>
      <c r="U103">
        <f t="shared" si="12"/>
        <v>0</v>
      </c>
      <c r="V103">
        <f t="shared" si="13"/>
        <v>0</v>
      </c>
    </row>
    <row r="104" spans="1:22" x14ac:dyDescent="0.25">
      <c r="A104" t="s">
        <v>345</v>
      </c>
      <c r="B104" t="s">
        <v>346</v>
      </c>
      <c r="C104" t="s">
        <v>16</v>
      </c>
      <c r="D104" t="s">
        <v>347</v>
      </c>
      <c r="E104" t="s">
        <v>86</v>
      </c>
      <c r="F104" t="s">
        <v>682</v>
      </c>
      <c r="G104">
        <v>0</v>
      </c>
      <c r="H104">
        <v>0</v>
      </c>
      <c r="I104">
        <v>0</v>
      </c>
      <c r="J104">
        <v>0</v>
      </c>
      <c r="K104">
        <v>0</v>
      </c>
      <c r="L104">
        <v>0</v>
      </c>
      <c r="M104">
        <v>0</v>
      </c>
      <c r="N104">
        <v>0</v>
      </c>
      <c r="O104">
        <v>0</v>
      </c>
      <c r="P104" t="s">
        <v>348</v>
      </c>
      <c r="Q104">
        <v>0</v>
      </c>
      <c r="S104">
        <f t="shared" si="11"/>
        <v>0</v>
      </c>
      <c r="T104">
        <v>0</v>
      </c>
      <c r="U104">
        <f t="shared" si="12"/>
        <v>0</v>
      </c>
      <c r="V104">
        <f t="shared" si="13"/>
        <v>0</v>
      </c>
    </row>
    <row r="105" spans="1:22" x14ac:dyDescent="0.25">
      <c r="A105" t="s">
        <v>349</v>
      </c>
      <c r="B105" t="s">
        <v>350</v>
      </c>
      <c r="C105" t="s">
        <v>16</v>
      </c>
      <c r="D105" t="s">
        <v>351</v>
      </c>
      <c r="E105" t="s">
        <v>71</v>
      </c>
      <c r="F105" t="s">
        <v>682</v>
      </c>
      <c r="G105">
        <v>0</v>
      </c>
      <c r="H105">
        <v>0</v>
      </c>
      <c r="I105">
        <v>0</v>
      </c>
      <c r="J105">
        <v>0</v>
      </c>
      <c r="K105">
        <v>0</v>
      </c>
      <c r="L105">
        <v>0</v>
      </c>
      <c r="M105">
        <v>0</v>
      </c>
      <c r="N105">
        <v>0</v>
      </c>
      <c r="O105">
        <v>0</v>
      </c>
      <c r="Q105">
        <v>0</v>
      </c>
      <c r="S105">
        <f t="shared" si="11"/>
        <v>0</v>
      </c>
      <c r="T105">
        <v>0</v>
      </c>
      <c r="U105">
        <f t="shared" si="12"/>
        <v>0</v>
      </c>
      <c r="V105">
        <f t="shared" si="13"/>
        <v>0</v>
      </c>
    </row>
    <row r="106" spans="1:22" x14ac:dyDescent="0.25">
      <c r="A106" t="s">
        <v>354</v>
      </c>
      <c r="B106" t="s">
        <v>355</v>
      </c>
      <c r="C106" t="s">
        <v>16</v>
      </c>
      <c r="D106" t="s">
        <v>356</v>
      </c>
      <c r="E106" t="s">
        <v>79</v>
      </c>
      <c r="F106" t="s">
        <v>682</v>
      </c>
      <c r="G106">
        <v>0</v>
      </c>
      <c r="H106">
        <v>0</v>
      </c>
      <c r="I106">
        <v>0</v>
      </c>
      <c r="J106">
        <v>0</v>
      </c>
      <c r="K106">
        <v>0</v>
      </c>
      <c r="L106">
        <v>0</v>
      </c>
      <c r="M106">
        <v>0</v>
      </c>
      <c r="N106">
        <v>0</v>
      </c>
      <c r="O106">
        <v>1</v>
      </c>
      <c r="P106" t="s">
        <v>357</v>
      </c>
      <c r="Q106">
        <v>1</v>
      </c>
      <c r="R106" t="s">
        <v>655</v>
      </c>
      <c r="S106">
        <f t="shared" si="11"/>
        <v>1</v>
      </c>
      <c r="T106">
        <v>0</v>
      </c>
      <c r="U106">
        <f t="shared" si="12"/>
        <v>1</v>
      </c>
      <c r="V106">
        <f t="shared" si="13"/>
        <v>1</v>
      </c>
    </row>
    <row r="107" spans="1:22" x14ac:dyDescent="0.25">
      <c r="A107" t="s">
        <v>370</v>
      </c>
      <c r="B107" t="s">
        <v>371</v>
      </c>
      <c r="C107" t="s">
        <v>16</v>
      </c>
      <c r="D107" t="s">
        <v>372</v>
      </c>
      <c r="E107" t="s">
        <v>163</v>
      </c>
      <c r="F107" t="s">
        <v>682</v>
      </c>
      <c r="G107">
        <v>0</v>
      </c>
      <c r="H107">
        <v>0</v>
      </c>
      <c r="I107">
        <v>0</v>
      </c>
      <c r="J107">
        <v>0</v>
      </c>
      <c r="K107">
        <v>0</v>
      </c>
      <c r="L107">
        <v>0</v>
      </c>
      <c r="M107">
        <v>0</v>
      </c>
      <c r="N107">
        <v>0</v>
      </c>
      <c r="O107">
        <v>0</v>
      </c>
      <c r="Q107">
        <v>0</v>
      </c>
      <c r="S107">
        <f t="shared" si="11"/>
        <v>0</v>
      </c>
      <c r="T107">
        <v>0</v>
      </c>
      <c r="U107">
        <f t="shared" si="12"/>
        <v>0</v>
      </c>
      <c r="V107">
        <f t="shared" si="13"/>
        <v>0</v>
      </c>
    </row>
    <row r="108" spans="1:22" x14ac:dyDescent="0.25">
      <c r="A108" t="s">
        <v>378</v>
      </c>
      <c r="B108" t="s">
        <v>379</v>
      </c>
      <c r="C108" t="s">
        <v>16</v>
      </c>
      <c r="D108" t="s">
        <v>380</v>
      </c>
      <c r="E108" t="s">
        <v>71</v>
      </c>
      <c r="F108" t="s">
        <v>682</v>
      </c>
      <c r="G108">
        <v>0</v>
      </c>
      <c r="H108">
        <v>0</v>
      </c>
      <c r="I108">
        <v>0</v>
      </c>
      <c r="J108">
        <v>0</v>
      </c>
      <c r="K108">
        <v>0</v>
      </c>
      <c r="L108">
        <v>0</v>
      </c>
      <c r="M108">
        <v>0</v>
      </c>
      <c r="N108">
        <v>0</v>
      </c>
      <c r="O108">
        <v>0</v>
      </c>
      <c r="Q108">
        <v>0</v>
      </c>
      <c r="R108" t="s">
        <v>660</v>
      </c>
      <c r="S108">
        <f t="shared" si="11"/>
        <v>0</v>
      </c>
      <c r="T108">
        <v>0</v>
      </c>
      <c r="U108">
        <f t="shared" si="12"/>
        <v>0</v>
      </c>
      <c r="V108">
        <f t="shared" si="13"/>
        <v>0</v>
      </c>
    </row>
    <row r="109" spans="1:22" x14ac:dyDescent="0.25">
      <c r="A109" t="s">
        <v>386</v>
      </c>
      <c r="B109" t="s">
        <v>387</v>
      </c>
      <c r="C109" t="s">
        <v>16</v>
      </c>
      <c r="D109" t="s">
        <v>388</v>
      </c>
      <c r="E109" t="s">
        <v>389</v>
      </c>
      <c r="F109" t="s">
        <v>682</v>
      </c>
      <c r="G109">
        <v>0</v>
      </c>
      <c r="H109">
        <v>0</v>
      </c>
      <c r="I109">
        <v>0</v>
      </c>
      <c r="J109">
        <v>0</v>
      </c>
      <c r="K109">
        <v>0</v>
      </c>
      <c r="L109">
        <v>0</v>
      </c>
      <c r="M109">
        <v>0</v>
      </c>
      <c r="N109">
        <v>0</v>
      </c>
      <c r="O109">
        <v>0</v>
      </c>
      <c r="Q109">
        <v>0</v>
      </c>
      <c r="S109">
        <f t="shared" si="11"/>
        <v>0</v>
      </c>
      <c r="T109">
        <v>0</v>
      </c>
      <c r="U109">
        <f t="shared" si="12"/>
        <v>0</v>
      </c>
      <c r="V109">
        <f t="shared" si="13"/>
        <v>0</v>
      </c>
    </row>
    <row r="110" spans="1:22" x14ac:dyDescent="0.25">
      <c r="A110" t="s">
        <v>393</v>
      </c>
      <c r="B110" t="s">
        <v>394</v>
      </c>
      <c r="C110" t="s">
        <v>16</v>
      </c>
      <c r="D110" t="s">
        <v>395</v>
      </c>
      <c r="E110" t="s">
        <v>86</v>
      </c>
      <c r="F110" t="s">
        <v>682</v>
      </c>
      <c r="G110">
        <v>0</v>
      </c>
      <c r="H110">
        <v>0</v>
      </c>
      <c r="I110">
        <v>0</v>
      </c>
      <c r="J110">
        <v>0</v>
      </c>
      <c r="K110">
        <v>0</v>
      </c>
      <c r="L110">
        <v>0</v>
      </c>
      <c r="M110">
        <v>0</v>
      </c>
      <c r="N110">
        <v>0</v>
      </c>
      <c r="O110">
        <v>0</v>
      </c>
      <c r="Q110">
        <v>0</v>
      </c>
      <c r="S110">
        <f t="shared" si="11"/>
        <v>0</v>
      </c>
      <c r="T110">
        <v>0</v>
      </c>
      <c r="U110">
        <f t="shared" si="12"/>
        <v>0</v>
      </c>
      <c r="V110">
        <f t="shared" si="13"/>
        <v>0</v>
      </c>
    </row>
    <row r="111" spans="1:22" x14ac:dyDescent="0.25">
      <c r="A111" t="s">
        <v>403</v>
      </c>
      <c r="B111" t="s">
        <v>404</v>
      </c>
      <c r="C111" t="s">
        <v>16</v>
      </c>
      <c r="D111" t="s">
        <v>405</v>
      </c>
      <c r="E111" t="s">
        <v>83</v>
      </c>
      <c r="F111" t="s">
        <v>682</v>
      </c>
      <c r="G111">
        <v>0</v>
      </c>
      <c r="H111">
        <v>0</v>
      </c>
      <c r="I111">
        <v>0</v>
      </c>
      <c r="J111">
        <v>0</v>
      </c>
      <c r="K111">
        <v>0</v>
      </c>
      <c r="L111">
        <v>0</v>
      </c>
      <c r="M111">
        <v>0</v>
      </c>
      <c r="N111">
        <v>1</v>
      </c>
      <c r="O111">
        <v>0</v>
      </c>
      <c r="P111" t="s">
        <v>406</v>
      </c>
      <c r="Q111">
        <v>0</v>
      </c>
      <c r="S111">
        <f t="shared" si="11"/>
        <v>1</v>
      </c>
      <c r="T111">
        <v>0</v>
      </c>
      <c r="U111">
        <f t="shared" si="12"/>
        <v>1</v>
      </c>
      <c r="V111">
        <f t="shared" si="13"/>
        <v>1</v>
      </c>
    </row>
    <row r="112" spans="1:22" x14ac:dyDescent="0.25">
      <c r="N112">
        <f>SUM(N82:N111)</f>
        <v>1</v>
      </c>
      <c r="S112">
        <f t="shared" ref="S112:V112" si="14">SUM(S82:S111)</f>
        <v>3</v>
      </c>
      <c r="T112">
        <f t="shared" si="14"/>
        <v>1</v>
      </c>
      <c r="U112">
        <f t="shared" si="14"/>
        <v>2</v>
      </c>
      <c r="V112">
        <f t="shared" si="14"/>
        <v>3</v>
      </c>
    </row>
    <row r="113" spans="1:22" x14ac:dyDescent="0.25">
      <c r="N113">
        <f>N112/30</f>
        <v>3.3333333333333333E-2</v>
      </c>
      <c r="S113">
        <f t="shared" ref="S113:V113" si="15">S112/30</f>
        <v>0.1</v>
      </c>
      <c r="T113">
        <f t="shared" si="15"/>
        <v>3.3333333333333333E-2</v>
      </c>
      <c r="U113">
        <f t="shared" si="15"/>
        <v>6.6666666666666666E-2</v>
      </c>
      <c r="V113">
        <f t="shared" si="15"/>
        <v>0.1</v>
      </c>
    </row>
    <row r="114" spans="1:22" x14ac:dyDescent="0.25">
      <c r="A114" s="19" t="s">
        <v>687</v>
      </c>
      <c r="B114" s="19"/>
      <c r="C114" s="19"/>
      <c r="D114" s="19"/>
      <c r="E114" s="19"/>
      <c r="F114" s="19"/>
      <c r="G114" s="19"/>
      <c r="H114" s="19"/>
      <c r="I114" s="19"/>
      <c r="J114" s="19"/>
      <c r="K114" s="19"/>
      <c r="L114" s="19"/>
      <c r="M114" s="19"/>
      <c r="N114" s="19"/>
      <c r="O114" s="19"/>
      <c r="P114" s="19"/>
      <c r="Q114" s="19"/>
      <c r="R114" s="19"/>
      <c r="S114" s="19"/>
      <c r="T114" s="19"/>
      <c r="U114" s="19"/>
      <c r="V114" s="19"/>
    </row>
    <row r="115" spans="1:22" x14ac:dyDescent="0.25">
      <c r="A115" t="s">
        <v>415</v>
      </c>
      <c r="B115" t="s">
        <v>416</v>
      </c>
      <c r="C115" t="s">
        <v>421</v>
      </c>
      <c r="D115" t="s">
        <v>417</v>
      </c>
      <c r="E115" t="s">
        <v>199</v>
      </c>
      <c r="F115" t="s">
        <v>681</v>
      </c>
      <c r="G115">
        <v>0</v>
      </c>
      <c r="H115">
        <v>0</v>
      </c>
      <c r="I115">
        <v>0</v>
      </c>
      <c r="J115">
        <v>0</v>
      </c>
      <c r="K115">
        <v>0</v>
      </c>
      <c r="L115">
        <v>0</v>
      </c>
      <c r="M115">
        <v>0</v>
      </c>
      <c r="N115">
        <v>0</v>
      </c>
      <c r="O115">
        <v>1</v>
      </c>
      <c r="P115" t="s">
        <v>418</v>
      </c>
      <c r="Q115">
        <v>0</v>
      </c>
      <c r="R115" t="s">
        <v>664</v>
      </c>
      <c r="S115">
        <f t="shared" ref="S115:S153" si="16">IF(SUM(G115:O115, Q115) &gt;0, 1, 0)</f>
        <v>1</v>
      </c>
      <c r="T115">
        <v>1</v>
      </c>
      <c r="U115">
        <f t="shared" ref="U115:U153" si="17">IF(SUM(N115,Q115) &gt;0, 1, 0)</f>
        <v>0</v>
      </c>
      <c r="V115">
        <f t="shared" ref="V115:V153" si="18">IF(SUM(T115:U115)&gt;0,1,0)</f>
        <v>1</v>
      </c>
    </row>
    <row r="116" spans="1:22" x14ac:dyDescent="0.25">
      <c r="A116" t="s">
        <v>419</v>
      </c>
      <c r="B116" t="s">
        <v>420</v>
      </c>
      <c r="C116" t="s">
        <v>421</v>
      </c>
      <c r="D116" t="s">
        <v>423</v>
      </c>
      <c r="E116" t="s">
        <v>422</v>
      </c>
      <c r="F116" t="s">
        <v>681</v>
      </c>
      <c r="G116">
        <v>0</v>
      </c>
      <c r="H116">
        <v>0</v>
      </c>
      <c r="I116">
        <v>0</v>
      </c>
      <c r="J116">
        <v>0</v>
      </c>
      <c r="K116">
        <v>0</v>
      </c>
      <c r="L116">
        <v>0</v>
      </c>
      <c r="M116">
        <v>0</v>
      </c>
      <c r="N116">
        <v>0</v>
      </c>
      <c r="O116">
        <v>1</v>
      </c>
      <c r="P116" t="s">
        <v>424</v>
      </c>
      <c r="Q116">
        <v>0</v>
      </c>
      <c r="R116" t="s">
        <v>646</v>
      </c>
      <c r="S116">
        <f t="shared" si="16"/>
        <v>1</v>
      </c>
      <c r="T116">
        <v>0</v>
      </c>
      <c r="U116">
        <f t="shared" si="17"/>
        <v>0</v>
      </c>
      <c r="V116">
        <f t="shared" si="18"/>
        <v>0</v>
      </c>
    </row>
    <row r="117" spans="1:22" x14ac:dyDescent="0.25">
      <c r="A117" t="s">
        <v>425</v>
      </c>
      <c r="B117" t="s">
        <v>426</v>
      </c>
      <c r="C117" t="s">
        <v>421</v>
      </c>
      <c r="D117" t="s">
        <v>427</v>
      </c>
      <c r="E117" t="s">
        <v>428</v>
      </c>
      <c r="F117" t="s">
        <v>681</v>
      </c>
      <c r="G117">
        <v>0</v>
      </c>
      <c r="H117">
        <v>0</v>
      </c>
      <c r="I117">
        <v>1</v>
      </c>
      <c r="J117">
        <v>0</v>
      </c>
      <c r="K117">
        <v>0</v>
      </c>
      <c r="L117">
        <v>0</v>
      </c>
      <c r="M117">
        <v>0</v>
      </c>
      <c r="N117">
        <v>0</v>
      </c>
      <c r="O117">
        <v>1</v>
      </c>
      <c r="P117" t="s">
        <v>600</v>
      </c>
      <c r="Q117">
        <v>0</v>
      </c>
      <c r="R117" t="s">
        <v>646</v>
      </c>
      <c r="S117">
        <f t="shared" si="16"/>
        <v>1</v>
      </c>
      <c r="T117">
        <v>1</v>
      </c>
      <c r="U117">
        <f t="shared" si="17"/>
        <v>0</v>
      </c>
      <c r="V117">
        <f t="shared" si="18"/>
        <v>1</v>
      </c>
    </row>
    <row r="118" spans="1:22" x14ac:dyDescent="0.25">
      <c r="A118" t="s">
        <v>436</v>
      </c>
      <c r="B118" t="s">
        <v>437</v>
      </c>
      <c r="C118" t="s">
        <v>421</v>
      </c>
      <c r="D118" t="s">
        <v>438</v>
      </c>
      <c r="E118" t="s">
        <v>439</v>
      </c>
      <c r="F118" t="s">
        <v>681</v>
      </c>
      <c r="G118">
        <v>0</v>
      </c>
      <c r="H118">
        <v>0</v>
      </c>
      <c r="I118">
        <v>0</v>
      </c>
      <c r="J118">
        <v>0</v>
      </c>
      <c r="K118">
        <v>0</v>
      </c>
      <c r="L118">
        <v>0</v>
      </c>
      <c r="M118">
        <v>0</v>
      </c>
      <c r="N118">
        <v>0</v>
      </c>
      <c r="O118">
        <v>0</v>
      </c>
      <c r="P118" t="s">
        <v>444</v>
      </c>
      <c r="Q118">
        <v>0</v>
      </c>
      <c r="S118">
        <f t="shared" si="16"/>
        <v>0</v>
      </c>
      <c r="T118">
        <v>0</v>
      </c>
      <c r="U118">
        <f t="shared" si="17"/>
        <v>0</v>
      </c>
      <c r="V118">
        <f t="shared" si="18"/>
        <v>0</v>
      </c>
    </row>
    <row r="119" spans="1:22" x14ac:dyDescent="0.25">
      <c r="A119" t="s">
        <v>440</v>
      </c>
      <c r="B119" t="s">
        <v>441</v>
      </c>
      <c r="C119" t="s">
        <v>421</v>
      </c>
      <c r="D119" t="s">
        <v>442</v>
      </c>
      <c r="E119" t="s">
        <v>443</v>
      </c>
      <c r="F119" t="s">
        <v>681</v>
      </c>
      <c r="G119">
        <v>0</v>
      </c>
      <c r="H119">
        <v>0</v>
      </c>
      <c r="I119">
        <v>0</v>
      </c>
      <c r="J119">
        <v>0</v>
      </c>
      <c r="K119">
        <v>0</v>
      </c>
      <c r="L119">
        <v>0</v>
      </c>
      <c r="M119">
        <v>0</v>
      </c>
      <c r="N119">
        <v>1</v>
      </c>
      <c r="O119">
        <v>0</v>
      </c>
      <c r="P119" t="s">
        <v>445</v>
      </c>
      <c r="Q119">
        <v>0</v>
      </c>
      <c r="R119" t="s">
        <v>666</v>
      </c>
      <c r="S119">
        <f t="shared" si="16"/>
        <v>1</v>
      </c>
      <c r="T119">
        <v>0</v>
      </c>
      <c r="U119">
        <f t="shared" si="17"/>
        <v>1</v>
      </c>
      <c r="V119">
        <f t="shared" si="18"/>
        <v>1</v>
      </c>
    </row>
    <row r="120" spans="1:22" x14ac:dyDescent="0.25">
      <c r="A120" t="s">
        <v>446</v>
      </c>
      <c r="B120" t="s">
        <v>447</v>
      </c>
      <c r="C120" t="s">
        <v>421</v>
      </c>
      <c r="D120" t="s">
        <v>448</v>
      </c>
      <c r="E120" t="s">
        <v>449</v>
      </c>
      <c r="F120" t="s">
        <v>681</v>
      </c>
      <c r="G120">
        <v>0</v>
      </c>
      <c r="H120">
        <v>0</v>
      </c>
      <c r="I120">
        <v>0</v>
      </c>
      <c r="J120">
        <v>0</v>
      </c>
      <c r="K120">
        <v>0</v>
      </c>
      <c r="L120">
        <v>0</v>
      </c>
      <c r="M120">
        <v>1</v>
      </c>
      <c r="N120">
        <v>0</v>
      </c>
      <c r="O120">
        <v>1</v>
      </c>
      <c r="P120" t="s">
        <v>450</v>
      </c>
      <c r="Q120">
        <v>1</v>
      </c>
      <c r="R120" t="s">
        <v>667</v>
      </c>
      <c r="S120">
        <f t="shared" si="16"/>
        <v>1</v>
      </c>
      <c r="T120">
        <v>1</v>
      </c>
      <c r="U120">
        <f t="shared" si="17"/>
        <v>1</v>
      </c>
      <c r="V120">
        <f t="shared" si="18"/>
        <v>1</v>
      </c>
    </row>
    <row r="121" spans="1:22" x14ac:dyDescent="0.25">
      <c r="A121" t="s">
        <v>454</v>
      </c>
      <c r="B121" t="s">
        <v>452</v>
      </c>
      <c r="C121" t="s">
        <v>421</v>
      </c>
      <c r="D121" t="s">
        <v>451</v>
      </c>
      <c r="E121" t="s">
        <v>199</v>
      </c>
      <c r="F121" t="s">
        <v>681</v>
      </c>
      <c r="G121">
        <v>0</v>
      </c>
      <c r="H121">
        <v>0</v>
      </c>
      <c r="I121">
        <v>0</v>
      </c>
      <c r="J121">
        <v>0</v>
      </c>
      <c r="K121">
        <v>0</v>
      </c>
      <c r="L121">
        <v>0</v>
      </c>
      <c r="M121">
        <v>0</v>
      </c>
      <c r="N121">
        <v>0</v>
      </c>
      <c r="O121">
        <v>1</v>
      </c>
      <c r="P121" t="s">
        <v>453</v>
      </c>
      <c r="Q121">
        <v>0</v>
      </c>
      <c r="R121" t="s">
        <v>668</v>
      </c>
      <c r="S121">
        <f t="shared" si="16"/>
        <v>1</v>
      </c>
      <c r="T121">
        <v>1</v>
      </c>
      <c r="U121">
        <f t="shared" si="17"/>
        <v>0</v>
      </c>
      <c r="V121">
        <f t="shared" si="18"/>
        <v>1</v>
      </c>
    </row>
    <row r="122" spans="1:22" x14ac:dyDescent="0.25">
      <c r="A122" t="s">
        <v>455</v>
      </c>
      <c r="B122" t="s">
        <v>456</v>
      </c>
      <c r="C122" t="s">
        <v>421</v>
      </c>
      <c r="D122" t="s">
        <v>457</v>
      </c>
      <c r="E122" t="s">
        <v>428</v>
      </c>
      <c r="F122" t="s">
        <v>681</v>
      </c>
      <c r="G122">
        <v>1</v>
      </c>
      <c r="H122">
        <v>0</v>
      </c>
      <c r="I122">
        <v>0</v>
      </c>
      <c r="J122">
        <v>0</v>
      </c>
      <c r="K122">
        <v>0</v>
      </c>
      <c r="L122">
        <v>0</v>
      </c>
      <c r="M122">
        <v>0</v>
      </c>
      <c r="N122">
        <v>0</v>
      </c>
      <c r="O122">
        <v>1</v>
      </c>
      <c r="P122" t="s">
        <v>458</v>
      </c>
      <c r="Q122">
        <v>0</v>
      </c>
      <c r="R122" t="s">
        <v>627</v>
      </c>
      <c r="S122">
        <f t="shared" si="16"/>
        <v>1</v>
      </c>
      <c r="T122">
        <v>1</v>
      </c>
      <c r="U122">
        <f t="shared" si="17"/>
        <v>0</v>
      </c>
      <c r="V122">
        <f t="shared" si="18"/>
        <v>1</v>
      </c>
    </row>
    <row r="123" spans="1:22" x14ac:dyDescent="0.25">
      <c r="A123" t="s">
        <v>459</v>
      </c>
      <c r="B123" t="s">
        <v>460</v>
      </c>
      <c r="C123" t="s">
        <v>421</v>
      </c>
      <c r="D123" t="s">
        <v>461</v>
      </c>
      <c r="E123" t="s">
        <v>234</v>
      </c>
      <c r="F123" t="s">
        <v>681</v>
      </c>
      <c r="G123">
        <v>0</v>
      </c>
      <c r="H123">
        <v>0</v>
      </c>
      <c r="I123">
        <v>0</v>
      </c>
      <c r="J123">
        <v>0</v>
      </c>
      <c r="K123">
        <v>0</v>
      </c>
      <c r="L123">
        <v>0</v>
      </c>
      <c r="M123">
        <v>0</v>
      </c>
      <c r="N123">
        <v>0</v>
      </c>
      <c r="O123">
        <v>0</v>
      </c>
      <c r="Q123">
        <v>0</v>
      </c>
      <c r="R123" t="s">
        <v>669</v>
      </c>
      <c r="S123">
        <f t="shared" si="16"/>
        <v>0</v>
      </c>
      <c r="T123">
        <v>0</v>
      </c>
      <c r="U123">
        <f t="shared" si="17"/>
        <v>0</v>
      </c>
      <c r="V123">
        <f t="shared" si="18"/>
        <v>0</v>
      </c>
    </row>
    <row r="124" spans="1:22" x14ac:dyDescent="0.25">
      <c r="A124" t="s">
        <v>465</v>
      </c>
      <c r="B124" t="s">
        <v>466</v>
      </c>
      <c r="C124" t="s">
        <v>421</v>
      </c>
      <c r="D124" t="s">
        <v>467</v>
      </c>
      <c r="E124" t="s">
        <v>234</v>
      </c>
      <c r="F124" t="s">
        <v>681</v>
      </c>
      <c r="G124">
        <v>0</v>
      </c>
      <c r="H124">
        <v>0</v>
      </c>
      <c r="I124">
        <v>1</v>
      </c>
      <c r="J124">
        <v>0</v>
      </c>
      <c r="K124">
        <v>0</v>
      </c>
      <c r="L124">
        <v>0</v>
      </c>
      <c r="M124">
        <v>0</v>
      </c>
      <c r="N124">
        <v>1</v>
      </c>
      <c r="O124">
        <v>1</v>
      </c>
      <c r="P124" t="s">
        <v>602</v>
      </c>
      <c r="Q124">
        <v>1</v>
      </c>
      <c r="R124" t="s">
        <v>670</v>
      </c>
      <c r="S124">
        <f t="shared" si="16"/>
        <v>1</v>
      </c>
      <c r="T124">
        <v>1</v>
      </c>
      <c r="U124">
        <f t="shared" si="17"/>
        <v>1</v>
      </c>
      <c r="V124">
        <f t="shared" si="18"/>
        <v>1</v>
      </c>
    </row>
    <row r="125" spans="1:22" x14ac:dyDescent="0.25">
      <c r="A125" t="s">
        <v>468</v>
      </c>
      <c r="B125" t="s">
        <v>469</v>
      </c>
      <c r="C125" t="s">
        <v>421</v>
      </c>
      <c r="D125" t="s">
        <v>470</v>
      </c>
      <c r="E125" t="s">
        <v>471</v>
      </c>
      <c r="F125" t="s">
        <v>681</v>
      </c>
      <c r="G125">
        <v>1</v>
      </c>
      <c r="H125">
        <v>0</v>
      </c>
      <c r="I125">
        <v>0</v>
      </c>
      <c r="J125">
        <v>0</v>
      </c>
      <c r="K125">
        <v>0</v>
      </c>
      <c r="L125">
        <v>0</v>
      </c>
      <c r="M125">
        <v>0</v>
      </c>
      <c r="N125">
        <v>0</v>
      </c>
      <c r="O125">
        <v>0</v>
      </c>
      <c r="P125" t="s">
        <v>472</v>
      </c>
      <c r="Q125">
        <v>0</v>
      </c>
      <c r="R125" t="s">
        <v>627</v>
      </c>
      <c r="S125">
        <f t="shared" si="16"/>
        <v>1</v>
      </c>
      <c r="T125">
        <v>0</v>
      </c>
      <c r="U125">
        <f t="shared" si="17"/>
        <v>0</v>
      </c>
      <c r="V125">
        <f t="shared" si="18"/>
        <v>0</v>
      </c>
    </row>
    <row r="126" spans="1:22" x14ac:dyDescent="0.25">
      <c r="A126" t="s">
        <v>473</v>
      </c>
      <c r="B126" t="s">
        <v>474</v>
      </c>
      <c r="C126" t="s">
        <v>421</v>
      </c>
      <c r="D126" t="s">
        <v>475</v>
      </c>
      <c r="E126" t="s">
        <v>422</v>
      </c>
      <c r="F126" t="s">
        <v>681</v>
      </c>
      <c r="G126">
        <v>0</v>
      </c>
      <c r="H126">
        <v>0</v>
      </c>
      <c r="I126">
        <v>0</v>
      </c>
      <c r="J126">
        <v>0</v>
      </c>
      <c r="K126">
        <v>0</v>
      </c>
      <c r="L126">
        <v>0</v>
      </c>
      <c r="M126">
        <v>0</v>
      </c>
      <c r="N126">
        <v>0</v>
      </c>
      <c r="O126">
        <v>0</v>
      </c>
      <c r="Q126">
        <v>0</v>
      </c>
      <c r="S126">
        <f t="shared" si="16"/>
        <v>0</v>
      </c>
      <c r="T126">
        <v>0</v>
      </c>
      <c r="U126">
        <f t="shared" si="17"/>
        <v>0</v>
      </c>
      <c r="V126">
        <f t="shared" si="18"/>
        <v>0</v>
      </c>
    </row>
    <row r="127" spans="1:22" x14ac:dyDescent="0.25">
      <c r="A127" t="s">
        <v>476</v>
      </c>
      <c r="B127" t="s">
        <v>477</v>
      </c>
      <c r="C127" t="s">
        <v>421</v>
      </c>
      <c r="D127" t="s">
        <v>478</v>
      </c>
      <c r="E127" t="s">
        <v>428</v>
      </c>
      <c r="F127" t="s">
        <v>681</v>
      </c>
      <c r="G127">
        <v>0</v>
      </c>
      <c r="H127">
        <v>0</v>
      </c>
      <c r="I127">
        <v>0</v>
      </c>
      <c r="J127">
        <v>0</v>
      </c>
      <c r="K127">
        <v>0</v>
      </c>
      <c r="L127">
        <v>0</v>
      </c>
      <c r="M127">
        <v>0</v>
      </c>
      <c r="N127">
        <v>1</v>
      </c>
      <c r="O127">
        <v>0</v>
      </c>
      <c r="P127" t="s">
        <v>479</v>
      </c>
      <c r="Q127">
        <v>1</v>
      </c>
      <c r="R127" t="s">
        <v>671</v>
      </c>
      <c r="S127">
        <f t="shared" si="16"/>
        <v>1</v>
      </c>
      <c r="T127">
        <v>0</v>
      </c>
      <c r="U127">
        <f t="shared" si="17"/>
        <v>1</v>
      </c>
      <c r="V127">
        <f t="shared" si="18"/>
        <v>1</v>
      </c>
    </row>
    <row r="128" spans="1:22" x14ac:dyDescent="0.25">
      <c r="A128" t="s">
        <v>480</v>
      </c>
      <c r="B128" t="s">
        <v>481</v>
      </c>
      <c r="C128" t="s">
        <v>421</v>
      </c>
      <c r="D128" t="s">
        <v>482</v>
      </c>
      <c r="E128" t="s">
        <v>71</v>
      </c>
      <c r="F128" t="s">
        <v>681</v>
      </c>
      <c r="G128">
        <v>0</v>
      </c>
      <c r="H128">
        <v>0</v>
      </c>
      <c r="I128">
        <v>0</v>
      </c>
      <c r="J128">
        <v>0</v>
      </c>
      <c r="K128">
        <v>0</v>
      </c>
      <c r="L128">
        <v>0</v>
      </c>
      <c r="M128">
        <v>1</v>
      </c>
      <c r="N128">
        <v>0</v>
      </c>
      <c r="O128">
        <v>1</v>
      </c>
      <c r="P128" t="s">
        <v>483</v>
      </c>
      <c r="Q128">
        <v>1</v>
      </c>
      <c r="R128" t="s">
        <v>672</v>
      </c>
      <c r="S128">
        <f t="shared" si="16"/>
        <v>1</v>
      </c>
      <c r="T128">
        <v>1</v>
      </c>
      <c r="U128">
        <f t="shared" si="17"/>
        <v>1</v>
      </c>
      <c r="V128">
        <f t="shared" si="18"/>
        <v>1</v>
      </c>
    </row>
    <row r="129" spans="1:22" x14ac:dyDescent="0.25">
      <c r="A129" t="s">
        <v>484</v>
      </c>
      <c r="B129" t="s">
        <v>485</v>
      </c>
      <c r="C129" t="s">
        <v>421</v>
      </c>
      <c r="D129" t="s">
        <v>486</v>
      </c>
      <c r="E129" t="s">
        <v>121</v>
      </c>
      <c r="F129" t="s">
        <v>681</v>
      </c>
      <c r="G129">
        <v>0</v>
      </c>
      <c r="H129">
        <v>0</v>
      </c>
      <c r="I129">
        <v>0</v>
      </c>
      <c r="J129">
        <v>0</v>
      </c>
      <c r="K129">
        <v>0</v>
      </c>
      <c r="L129">
        <v>0</v>
      </c>
      <c r="M129">
        <v>0</v>
      </c>
      <c r="N129">
        <v>1</v>
      </c>
      <c r="O129">
        <v>0</v>
      </c>
      <c r="P129" t="s">
        <v>487</v>
      </c>
      <c r="Q129">
        <v>0</v>
      </c>
      <c r="S129">
        <f t="shared" si="16"/>
        <v>1</v>
      </c>
      <c r="T129">
        <v>0</v>
      </c>
      <c r="U129">
        <f t="shared" si="17"/>
        <v>1</v>
      </c>
      <c r="V129">
        <f t="shared" si="18"/>
        <v>1</v>
      </c>
    </row>
    <row r="130" spans="1:22" x14ac:dyDescent="0.25">
      <c r="A130" t="s">
        <v>488</v>
      </c>
      <c r="B130" t="s">
        <v>489</v>
      </c>
      <c r="C130" t="s">
        <v>421</v>
      </c>
      <c r="D130" t="s">
        <v>490</v>
      </c>
      <c r="E130" t="s">
        <v>163</v>
      </c>
      <c r="F130" t="s">
        <v>681</v>
      </c>
      <c r="G130">
        <v>0</v>
      </c>
      <c r="H130">
        <v>0</v>
      </c>
      <c r="I130">
        <v>0</v>
      </c>
      <c r="J130">
        <v>0</v>
      </c>
      <c r="K130">
        <v>0</v>
      </c>
      <c r="L130">
        <v>0</v>
      </c>
      <c r="M130">
        <v>0</v>
      </c>
      <c r="N130">
        <v>0</v>
      </c>
      <c r="O130">
        <v>0</v>
      </c>
      <c r="Q130">
        <v>0</v>
      </c>
      <c r="S130">
        <f t="shared" si="16"/>
        <v>0</v>
      </c>
      <c r="T130">
        <v>0</v>
      </c>
      <c r="U130">
        <f t="shared" si="17"/>
        <v>0</v>
      </c>
      <c r="V130">
        <f t="shared" si="18"/>
        <v>0</v>
      </c>
    </row>
    <row r="131" spans="1:22" x14ac:dyDescent="0.25">
      <c r="A131" t="s">
        <v>495</v>
      </c>
      <c r="B131" t="s">
        <v>496</v>
      </c>
      <c r="C131" t="s">
        <v>421</v>
      </c>
      <c r="D131" t="s">
        <v>497</v>
      </c>
      <c r="E131" t="s">
        <v>498</v>
      </c>
      <c r="F131" t="s">
        <v>681</v>
      </c>
      <c r="G131">
        <v>0</v>
      </c>
      <c r="H131">
        <v>0</v>
      </c>
      <c r="I131">
        <v>0</v>
      </c>
      <c r="J131">
        <v>0</v>
      </c>
      <c r="K131">
        <v>0</v>
      </c>
      <c r="L131">
        <v>0</v>
      </c>
      <c r="M131">
        <v>0</v>
      </c>
      <c r="N131">
        <v>0</v>
      </c>
      <c r="O131">
        <v>0</v>
      </c>
      <c r="Q131">
        <v>0</v>
      </c>
      <c r="S131">
        <f t="shared" si="16"/>
        <v>0</v>
      </c>
      <c r="T131">
        <v>0</v>
      </c>
      <c r="U131">
        <f t="shared" si="17"/>
        <v>0</v>
      </c>
      <c r="V131">
        <f t="shared" si="18"/>
        <v>0</v>
      </c>
    </row>
    <row r="132" spans="1:22" x14ac:dyDescent="0.25">
      <c r="A132" t="s">
        <v>499</v>
      </c>
      <c r="B132" t="s">
        <v>500</v>
      </c>
      <c r="C132" t="s">
        <v>421</v>
      </c>
      <c r="D132" t="s">
        <v>501</v>
      </c>
      <c r="E132" t="s">
        <v>502</v>
      </c>
      <c r="F132" t="s">
        <v>681</v>
      </c>
      <c r="G132">
        <v>0</v>
      </c>
      <c r="H132">
        <v>0</v>
      </c>
      <c r="I132">
        <v>0</v>
      </c>
      <c r="J132">
        <v>0</v>
      </c>
      <c r="K132">
        <v>0</v>
      </c>
      <c r="L132">
        <v>0</v>
      </c>
      <c r="M132">
        <v>0</v>
      </c>
      <c r="N132">
        <v>0</v>
      </c>
      <c r="O132">
        <v>0</v>
      </c>
      <c r="Q132">
        <v>0</v>
      </c>
      <c r="S132">
        <f t="shared" si="16"/>
        <v>0</v>
      </c>
      <c r="T132">
        <v>0</v>
      </c>
      <c r="U132">
        <f t="shared" si="17"/>
        <v>0</v>
      </c>
      <c r="V132">
        <f t="shared" si="18"/>
        <v>0</v>
      </c>
    </row>
    <row r="133" spans="1:22" x14ac:dyDescent="0.25">
      <c r="A133" t="s">
        <v>503</v>
      </c>
      <c r="B133" t="s">
        <v>504</v>
      </c>
      <c r="C133" t="s">
        <v>421</v>
      </c>
      <c r="D133" t="s">
        <v>505</v>
      </c>
      <c r="E133" t="s">
        <v>506</v>
      </c>
      <c r="F133" t="s">
        <v>681</v>
      </c>
      <c r="G133">
        <v>0</v>
      </c>
      <c r="H133">
        <v>0</v>
      </c>
      <c r="I133">
        <v>1</v>
      </c>
      <c r="J133">
        <v>0</v>
      </c>
      <c r="K133">
        <v>0</v>
      </c>
      <c r="L133">
        <v>0</v>
      </c>
      <c r="M133">
        <v>0</v>
      </c>
      <c r="N133">
        <v>0</v>
      </c>
      <c r="O133">
        <v>1</v>
      </c>
      <c r="P133" t="s">
        <v>507</v>
      </c>
      <c r="Q133">
        <v>0</v>
      </c>
      <c r="R133" t="s">
        <v>665</v>
      </c>
      <c r="S133">
        <f t="shared" si="16"/>
        <v>1</v>
      </c>
      <c r="T133">
        <v>1</v>
      </c>
      <c r="U133">
        <f t="shared" si="17"/>
        <v>0</v>
      </c>
      <c r="V133">
        <f t="shared" si="18"/>
        <v>1</v>
      </c>
    </row>
    <row r="134" spans="1:22" x14ac:dyDescent="0.25">
      <c r="A134" t="s">
        <v>508</v>
      </c>
      <c r="B134" t="s">
        <v>509</v>
      </c>
      <c r="C134" t="s">
        <v>421</v>
      </c>
      <c r="D134" t="s">
        <v>510</v>
      </c>
      <c r="E134" t="s">
        <v>71</v>
      </c>
      <c r="F134" t="s">
        <v>681</v>
      </c>
      <c r="G134">
        <v>0</v>
      </c>
      <c r="H134">
        <v>0</v>
      </c>
      <c r="I134">
        <v>1</v>
      </c>
      <c r="J134">
        <v>0</v>
      </c>
      <c r="K134">
        <v>0</v>
      </c>
      <c r="L134">
        <v>0</v>
      </c>
      <c r="M134">
        <v>1</v>
      </c>
      <c r="N134">
        <v>0</v>
      </c>
      <c r="O134">
        <v>1</v>
      </c>
      <c r="P134" t="s">
        <v>511</v>
      </c>
      <c r="Q134">
        <v>0</v>
      </c>
      <c r="R134" t="s">
        <v>673</v>
      </c>
      <c r="S134">
        <f t="shared" si="16"/>
        <v>1</v>
      </c>
      <c r="T134">
        <v>1</v>
      </c>
      <c r="U134">
        <f t="shared" si="17"/>
        <v>0</v>
      </c>
      <c r="V134">
        <f t="shared" si="18"/>
        <v>1</v>
      </c>
    </row>
    <row r="135" spans="1:22" x14ac:dyDescent="0.25">
      <c r="A135" t="s">
        <v>512</v>
      </c>
      <c r="B135" t="s">
        <v>513</v>
      </c>
      <c r="C135" t="s">
        <v>421</v>
      </c>
      <c r="D135" t="s">
        <v>514</v>
      </c>
      <c r="E135" t="s">
        <v>79</v>
      </c>
      <c r="F135" t="s">
        <v>681</v>
      </c>
      <c r="G135">
        <v>0</v>
      </c>
      <c r="H135">
        <v>0</v>
      </c>
      <c r="I135">
        <v>0</v>
      </c>
      <c r="J135">
        <v>0</v>
      </c>
      <c r="K135">
        <v>0</v>
      </c>
      <c r="L135">
        <v>0</v>
      </c>
      <c r="M135">
        <v>0</v>
      </c>
      <c r="N135">
        <v>0</v>
      </c>
      <c r="O135">
        <v>0</v>
      </c>
      <c r="Q135">
        <v>0</v>
      </c>
      <c r="S135">
        <f t="shared" si="16"/>
        <v>0</v>
      </c>
      <c r="T135">
        <v>0</v>
      </c>
      <c r="U135">
        <f t="shared" si="17"/>
        <v>0</v>
      </c>
      <c r="V135">
        <f t="shared" si="18"/>
        <v>0</v>
      </c>
    </row>
    <row r="136" spans="1:22" x14ac:dyDescent="0.25">
      <c r="A136" t="s">
        <v>515</v>
      </c>
      <c r="B136" t="s">
        <v>516</v>
      </c>
      <c r="C136" t="s">
        <v>421</v>
      </c>
      <c r="D136" t="s">
        <v>517</v>
      </c>
      <c r="E136" t="s">
        <v>518</v>
      </c>
      <c r="F136" t="s">
        <v>681</v>
      </c>
      <c r="G136">
        <v>0</v>
      </c>
      <c r="H136">
        <v>0</v>
      </c>
      <c r="I136">
        <v>0</v>
      </c>
      <c r="J136">
        <v>0</v>
      </c>
      <c r="K136">
        <v>0</v>
      </c>
      <c r="L136">
        <v>0</v>
      </c>
      <c r="M136">
        <v>0</v>
      </c>
      <c r="N136">
        <v>0</v>
      </c>
      <c r="O136">
        <v>0</v>
      </c>
      <c r="P136" t="s">
        <v>519</v>
      </c>
      <c r="Q136">
        <v>0</v>
      </c>
      <c r="S136">
        <f t="shared" si="16"/>
        <v>0</v>
      </c>
      <c r="T136">
        <v>0</v>
      </c>
      <c r="U136">
        <f t="shared" si="17"/>
        <v>0</v>
      </c>
      <c r="V136">
        <f t="shared" si="18"/>
        <v>0</v>
      </c>
    </row>
    <row r="137" spans="1:22" x14ac:dyDescent="0.25">
      <c r="A137" t="s">
        <v>520</v>
      </c>
      <c r="B137" t="s">
        <v>521</v>
      </c>
      <c r="C137" t="s">
        <v>421</v>
      </c>
      <c r="D137" t="s">
        <v>522</v>
      </c>
      <c r="E137" t="s">
        <v>523</v>
      </c>
      <c r="F137" t="s">
        <v>681</v>
      </c>
      <c r="G137">
        <v>0</v>
      </c>
      <c r="H137">
        <v>0</v>
      </c>
      <c r="I137">
        <v>1</v>
      </c>
      <c r="J137">
        <v>0</v>
      </c>
      <c r="K137">
        <v>0</v>
      </c>
      <c r="L137">
        <v>0</v>
      </c>
      <c r="M137">
        <v>1</v>
      </c>
      <c r="N137">
        <v>0</v>
      </c>
      <c r="O137">
        <v>1</v>
      </c>
      <c r="P137" t="s">
        <v>524</v>
      </c>
      <c r="Q137">
        <v>0</v>
      </c>
      <c r="R137" t="s">
        <v>673</v>
      </c>
      <c r="S137">
        <f t="shared" si="16"/>
        <v>1</v>
      </c>
      <c r="T137">
        <v>1</v>
      </c>
      <c r="U137">
        <f t="shared" si="17"/>
        <v>0</v>
      </c>
      <c r="V137">
        <f t="shared" si="18"/>
        <v>1</v>
      </c>
    </row>
    <row r="138" spans="1:22" x14ac:dyDescent="0.25">
      <c r="A138" t="s">
        <v>525</v>
      </c>
      <c r="B138" t="s">
        <v>526</v>
      </c>
      <c r="C138" t="s">
        <v>421</v>
      </c>
      <c r="D138" t="s">
        <v>527</v>
      </c>
      <c r="E138" t="s">
        <v>528</v>
      </c>
      <c r="F138" t="s">
        <v>681</v>
      </c>
      <c r="G138">
        <v>1</v>
      </c>
      <c r="H138">
        <v>0</v>
      </c>
      <c r="I138">
        <v>0</v>
      </c>
      <c r="J138">
        <v>0</v>
      </c>
      <c r="K138">
        <v>0</v>
      </c>
      <c r="L138">
        <v>0</v>
      </c>
      <c r="M138">
        <v>0</v>
      </c>
      <c r="N138">
        <v>0</v>
      </c>
      <c r="O138">
        <v>1</v>
      </c>
      <c r="P138" t="s">
        <v>535</v>
      </c>
      <c r="Q138">
        <v>0</v>
      </c>
      <c r="R138" t="s">
        <v>627</v>
      </c>
      <c r="S138">
        <f t="shared" si="16"/>
        <v>1</v>
      </c>
      <c r="T138">
        <v>1</v>
      </c>
      <c r="U138">
        <f t="shared" si="17"/>
        <v>0</v>
      </c>
      <c r="V138">
        <f t="shared" si="18"/>
        <v>1</v>
      </c>
    </row>
    <row r="139" spans="1:22" x14ac:dyDescent="0.25">
      <c r="A139" t="s">
        <v>529</v>
      </c>
      <c r="B139" t="s">
        <v>530</v>
      </c>
      <c r="C139" t="s">
        <v>421</v>
      </c>
      <c r="D139" t="s">
        <v>531</v>
      </c>
      <c r="E139" t="s">
        <v>494</v>
      </c>
      <c r="F139" t="s">
        <v>681</v>
      </c>
      <c r="G139">
        <v>0</v>
      </c>
      <c r="H139">
        <v>0</v>
      </c>
      <c r="I139">
        <v>0</v>
      </c>
      <c r="J139">
        <v>0</v>
      </c>
      <c r="K139">
        <v>0</v>
      </c>
      <c r="L139">
        <v>0</v>
      </c>
      <c r="M139">
        <v>0</v>
      </c>
      <c r="N139">
        <v>0</v>
      </c>
      <c r="O139">
        <v>0</v>
      </c>
      <c r="Q139">
        <v>0</v>
      </c>
      <c r="S139">
        <f t="shared" si="16"/>
        <v>0</v>
      </c>
      <c r="T139">
        <v>0</v>
      </c>
      <c r="U139">
        <f t="shared" si="17"/>
        <v>0</v>
      </c>
      <c r="V139">
        <f t="shared" si="18"/>
        <v>0</v>
      </c>
    </row>
    <row r="140" spans="1:22" x14ac:dyDescent="0.25">
      <c r="A140" t="s">
        <v>532</v>
      </c>
      <c r="B140" t="s">
        <v>533</v>
      </c>
      <c r="C140" t="s">
        <v>421</v>
      </c>
      <c r="D140" t="s">
        <v>534</v>
      </c>
      <c r="E140" t="s">
        <v>428</v>
      </c>
      <c r="F140" t="s">
        <v>681</v>
      </c>
      <c r="G140">
        <v>1</v>
      </c>
      <c r="H140">
        <v>0</v>
      </c>
      <c r="I140">
        <v>1</v>
      </c>
      <c r="J140">
        <v>0</v>
      </c>
      <c r="K140">
        <v>0</v>
      </c>
      <c r="L140">
        <v>0</v>
      </c>
      <c r="M140">
        <v>1</v>
      </c>
      <c r="N140">
        <v>0</v>
      </c>
      <c r="O140">
        <v>0</v>
      </c>
      <c r="P140" t="s">
        <v>536</v>
      </c>
      <c r="Q140">
        <v>0</v>
      </c>
      <c r="R140" t="s">
        <v>627</v>
      </c>
      <c r="S140">
        <f t="shared" si="16"/>
        <v>1</v>
      </c>
      <c r="T140">
        <v>1</v>
      </c>
      <c r="U140">
        <f t="shared" si="17"/>
        <v>0</v>
      </c>
      <c r="V140">
        <f t="shared" si="18"/>
        <v>1</v>
      </c>
    </row>
    <row r="141" spans="1:22" x14ac:dyDescent="0.25">
      <c r="A141" t="s">
        <v>539</v>
      </c>
      <c r="B141" t="s">
        <v>537</v>
      </c>
      <c r="C141" t="s">
        <v>421</v>
      </c>
      <c r="D141" t="s">
        <v>538</v>
      </c>
      <c r="E141" t="s">
        <v>234</v>
      </c>
      <c r="F141" t="s">
        <v>681</v>
      </c>
      <c r="G141">
        <v>0</v>
      </c>
      <c r="H141">
        <v>0</v>
      </c>
      <c r="I141">
        <v>0</v>
      </c>
      <c r="J141">
        <v>0</v>
      </c>
      <c r="K141">
        <v>0</v>
      </c>
      <c r="L141">
        <v>0</v>
      </c>
      <c r="M141">
        <v>0</v>
      </c>
      <c r="N141">
        <v>0</v>
      </c>
      <c r="O141">
        <v>0</v>
      </c>
      <c r="Q141">
        <v>0</v>
      </c>
      <c r="R141" t="s">
        <v>674</v>
      </c>
      <c r="S141">
        <f t="shared" si="16"/>
        <v>0</v>
      </c>
      <c r="T141">
        <v>0</v>
      </c>
      <c r="U141">
        <f t="shared" si="17"/>
        <v>0</v>
      </c>
      <c r="V141">
        <f t="shared" si="18"/>
        <v>0</v>
      </c>
    </row>
    <row r="142" spans="1:22" x14ac:dyDescent="0.25">
      <c r="A142" t="s">
        <v>540</v>
      </c>
      <c r="B142" t="s">
        <v>541</v>
      </c>
      <c r="C142" t="s">
        <v>421</v>
      </c>
      <c r="D142" t="s">
        <v>542</v>
      </c>
      <c r="E142" t="s">
        <v>494</v>
      </c>
      <c r="F142" t="s">
        <v>681</v>
      </c>
      <c r="G142">
        <v>0</v>
      </c>
      <c r="H142">
        <v>0</v>
      </c>
      <c r="I142">
        <v>0</v>
      </c>
      <c r="J142">
        <v>0</v>
      </c>
      <c r="K142">
        <v>0</v>
      </c>
      <c r="L142">
        <v>0</v>
      </c>
      <c r="M142">
        <v>0</v>
      </c>
      <c r="N142">
        <v>0</v>
      </c>
      <c r="O142">
        <v>0</v>
      </c>
      <c r="P142" t="s">
        <v>543</v>
      </c>
      <c r="Q142">
        <v>0</v>
      </c>
      <c r="S142">
        <f t="shared" si="16"/>
        <v>0</v>
      </c>
      <c r="T142">
        <v>0</v>
      </c>
      <c r="U142">
        <f t="shared" si="17"/>
        <v>0</v>
      </c>
      <c r="V142">
        <f t="shared" si="18"/>
        <v>0</v>
      </c>
    </row>
    <row r="143" spans="1:22" x14ac:dyDescent="0.25">
      <c r="A143" t="s">
        <v>546</v>
      </c>
      <c r="B143" t="s">
        <v>544</v>
      </c>
      <c r="C143" t="s">
        <v>421</v>
      </c>
      <c r="D143" t="s">
        <v>545</v>
      </c>
      <c r="E143" t="s">
        <v>74</v>
      </c>
      <c r="F143" t="s">
        <v>681</v>
      </c>
      <c r="G143">
        <v>1</v>
      </c>
      <c r="H143">
        <v>0</v>
      </c>
      <c r="I143">
        <v>0</v>
      </c>
      <c r="J143">
        <v>0</v>
      </c>
      <c r="K143">
        <v>0</v>
      </c>
      <c r="L143">
        <v>0</v>
      </c>
      <c r="M143">
        <v>0</v>
      </c>
      <c r="N143">
        <v>1</v>
      </c>
      <c r="O143">
        <v>1</v>
      </c>
      <c r="P143" t="s">
        <v>547</v>
      </c>
      <c r="Q143">
        <v>0</v>
      </c>
      <c r="R143" t="s">
        <v>627</v>
      </c>
      <c r="S143">
        <f t="shared" si="16"/>
        <v>1</v>
      </c>
      <c r="T143">
        <v>1</v>
      </c>
      <c r="U143">
        <f t="shared" si="17"/>
        <v>1</v>
      </c>
      <c r="V143">
        <f t="shared" si="18"/>
        <v>1</v>
      </c>
    </row>
    <row r="144" spans="1:22" x14ac:dyDescent="0.25">
      <c r="A144" t="s">
        <v>548</v>
      </c>
      <c r="B144" t="s">
        <v>549</v>
      </c>
      <c r="C144" t="s">
        <v>421</v>
      </c>
      <c r="D144" t="s">
        <v>550</v>
      </c>
      <c r="E144" t="s">
        <v>428</v>
      </c>
      <c r="F144" t="s">
        <v>681</v>
      </c>
      <c r="G144">
        <v>0</v>
      </c>
      <c r="H144">
        <v>0</v>
      </c>
      <c r="I144">
        <v>0</v>
      </c>
      <c r="J144">
        <v>0</v>
      </c>
      <c r="K144">
        <v>0</v>
      </c>
      <c r="L144">
        <v>0</v>
      </c>
      <c r="M144">
        <v>0</v>
      </c>
      <c r="N144">
        <v>0</v>
      </c>
      <c r="O144">
        <v>0</v>
      </c>
      <c r="Q144">
        <v>0</v>
      </c>
      <c r="S144">
        <f t="shared" si="16"/>
        <v>0</v>
      </c>
      <c r="T144">
        <v>0</v>
      </c>
      <c r="U144">
        <f t="shared" si="17"/>
        <v>0</v>
      </c>
      <c r="V144">
        <f t="shared" si="18"/>
        <v>0</v>
      </c>
    </row>
    <row r="145" spans="1:22" x14ac:dyDescent="0.25">
      <c r="A145" t="s">
        <v>551</v>
      </c>
      <c r="B145" t="s">
        <v>552</v>
      </c>
      <c r="C145" t="s">
        <v>421</v>
      </c>
      <c r="D145" t="s">
        <v>553</v>
      </c>
      <c r="E145" t="s">
        <v>554</v>
      </c>
      <c r="F145" t="s">
        <v>681</v>
      </c>
      <c r="G145">
        <v>0</v>
      </c>
      <c r="H145">
        <v>0</v>
      </c>
      <c r="I145">
        <v>0</v>
      </c>
      <c r="J145">
        <v>0</v>
      </c>
      <c r="K145">
        <v>0</v>
      </c>
      <c r="L145">
        <v>0</v>
      </c>
      <c r="M145">
        <v>0</v>
      </c>
      <c r="N145">
        <v>0</v>
      </c>
      <c r="O145">
        <v>1</v>
      </c>
      <c r="P145" t="s">
        <v>555</v>
      </c>
      <c r="Q145">
        <v>1</v>
      </c>
      <c r="R145" t="s">
        <v>675</v>
      </c>
      <c r="S145">
        <f t="shared" si="16"/>
        <v>1</v>
      </c>
      <c r="T145">
        <v>0</v>
      </c>
      <c r="U145">
        <f t="shared" si="17"/>
        <v>1</v>
      </c>
      <c r="V145">
        <f t="shared" si="18"/>
        <v>1</v>
      </c>
    </row>
    <row r="146" spans="1:22" x14ac:dyDescent="0.25">
      <c r="A146" t="s">
        <v>557</v>
      </c>
      <c r="B146" t="s">
        <v>556</v>
      </c>
      <c r="C146" t="s">
        <v>421</v>
      </c>
      <c r="D146" t="s">
        <v>558</v>
      </c>
      <c r="E146" t="s">
        <v>559</v>
      </c>
      <c r="F146" t="s">
        <v>681</v>
      </c>
      <c r="G146">
        <v>0</v>
      </c>
      <c r="H146">
        <v>0</v>
      </c>
      <c r="I146">
        <v>0</v>
      </c>
      <c r="J146">
        <v>0</v>
      </c>
      <c r="K146">
        <v>0</v>
      </c>
      <c r="L146">
        <v>0</v>
      </c>
      <c r="M146">
        <v>0</v>
      </c>
      <c r="N146">
        <v>0</v>
      </c>
      <c r="O146">
        <v>1</v>
      </c>
      <c r="P146" t="s">
        <v>591</v>
      </c>
      <c r="Q146">
        <v>0</v>
      </c>
      <c r="R146" t="s">
        <v>646</v>
      </c>
      <c r="S146">
        <f t="shared" si="16"/>
        <v>1</v>
      </c>
      <c r="T146">
        <v>0</v>
      </c>
      <c r="U146">
        <f t="shared" si="17"/>
        <v>0</v>
      </c>
      <c r="V146">
        <f t="shared" si="18"/>
        <v>0</v>
      </c>
    </row>
    <row r="147" spans="1:22" x14ac:dyDescent="0.25">
      <c r="A147" t="s">
        <v>381</v>
      </c>
      <c r="B147" t="s">
        <v>382</v>
      </c>
      <c r="C147" t="s">
        <v>421</v>
      </c>
      <c r="D147" t="s">
        <v>383</v>
      </c>
      <c r="E147" t="s">
        <v>384</v>
      </c>
      <c r="F147" t="s">
        <v>681</v>
      </c>
      <c r="G147">
        <v>0</v>
      </c>
      <c r="H147">
        <v>0</v>
      </c>
      <c r="I147">
        <v>0</v>
      </c>
      <c r="J147">
        <v>0</v>
      </c>
      <c r="K147">
        <v>0</v>
      </c>
      <c r="L147">
        <v>0</v>
      </c>
      <c r="M147">
        <v>1</v>
      </c>
      <c r="N147">
        <v>1</v>
      </c>
      <c r="O147">
        <v>1</v>
      </c>
      <c r="P147" t="s">
        <v>598</v>
      </c>
      <c r="Q147">
        <v>1</v>
      </c>
      <c r="R147" t="s">
        <v>661</v>
      </c>
      <c r="S147">
        <f t="shared" si="16"/>
        <v>1</v>
      </c>
      <c r="T147">
        <v>1</v>
      </c>
      <c r="U147">
        <f t="shared" si="17"/>
        <v>1</v>
      </c>
      <c r="V147">
        <f t="shared" si="18"/>
        <v>1</v>
      </c>
    </row>
    <row r="148" spans="1:22" x14ac:dyDescent="0.25">
      <c r="A148" t="s">
        <v>565</v>
      </c>
      <c r="B148" t="s">
        <v>566</v>
      </c>
      <c r="C148" t="s">
        <v>421</v>
      </c>
      <c r="D148" t="s">
        <v>567</v>
      </c>
      <c r="E148" t="s">
        <v>568</v>
      </c>
      <c r="F148" t="s">
        <v>681</v>
      </c>
      <c r="G148">
        <v>0</v>
      </c>
      <c r="H148">
        <v>0</v>
      </c>
      <c r="I148">
        <v>0</v>
      </c>
      <c r="J148">
        <v>0</v>
      </c>
      <c r="K148">
        <v>0</v>
      </c>
      <c r="L148">
        <v>0</v>
      </c>
      <c r="M148">
        <v>0</v>
      </c>
      <c r="N148" t="s">
        <v>24</v>
      </c>
      <c r="O148">
        <v>0</v>
      </c>
      <c r="P148" t="s">
        <v>569</v>
      </c>
      <c r="Q148">
        <v>0</v>
      </c>
      <c r="S148">
        <f t="shared" si="16"/>
        <v>0</v>
      </c>
      <c r="T148">
        <v>0</v>
      </c>
      <c r="U148">
        <f t="shared" si="17"/>
        <v>0</v>
      </c>
      <c r="V148">
        <f t="shared" si="18"/>
        <v>0</v>
      </c>
    </row>
    <row r="149" spans="1:22" x14ac:dyDescent="0.25">
      <c r="A149" t="s">
        <v>570</v>
      </c>
      <c r="B149" t="s">
        <v>571</v>
      </c>
      <c r="C149" t="s">
        <v>421</v>
      </c>
      <c r="D149" t="s">
        <v>572</v>
      </c>
      <c r="E149" t="s">
        <v>554</v>
      </c>
      <c r="F149" t="s">
        <v>681</v>
      </c>
      <c r="G149">
        <v>0</v>
      </c>
      <c r="H149">
        <v>0</v>
      </c>
      <c r="I149">
        <v>0</v>
      </c>
      <c r="J149">
        <v>0</v>
      </c>
      <c r="K149">
        <v>0</v>
      </c>
      <c r="L149">
        <v>0</v>
      </c>
      <c r="M149">
        <v>0</v>
      </c>
      <c r="N149">
        <v>0</v>
      </c>
      <c r="O149">
        <v>0</v>
      </c>
      <c r="P149" t="s">
        <v>573</v>
      </c>
      <c r="Q149">
        <v>0</v>
      </c>
      <c r="S149">
        <f t="shared" si="16"/>
        <v>0</v>
      </c>
      <c r="T149">
        <v>0</v>
      </c>
      <c r="U149">
        <f t="shared" si="17"/>
        <v>0</v>
      </c>
      <c r="V149">
        <f t="shared" si="18"/>
        <v>0</v>
      </c>
    </row>
    <row r="150" spans="1:22" x14ac:dyDescent="0.25">
      <c r="A150" t="s">
        <v>574</v>
      </c>
      <c r="B150" t="s">
        <v>575</v>
      </c>
      <c r="C150" t="s">
        <v>421</v>
      </c>
      <c r="D150" t="s">
        <v>576</v>
      </c>
      <c r="E150" t="s">
        <v>428</v>
      </c>
      <c r="F150" t="s">
        <v>681</v>
      </c>
      <c r="G150">
        <v>0</v>
      </c>
      <c r="H150">
        <v>0</v>
      </c>
      <c r="I150">
        <v>0</v>
      </c>
      <c r="J150">
        <v>0</v>
      </c>
      <c r="K150">
        <v>0</v>
      </c>
      <c r="L150">
        <v>0</v>
      </c>
      <c r="M150">
        <v>0</v>
      </c>
      <c r="N150">
        <v>0</v>
      </c>
      <c r="O150">
        <v>0</v>
      </c>
      <c r="P150" t="s">
        <v>577</v>
      </c>
      <c r="Q150">
        <v>0</v>
      </c>
      <c r="S150">
        <f t="shared" si="16"/>
        <v>0</v>
      </c>
      <c r="T150">
        <v>0</v>
      </c>
      <c r="U150">
        <f t="shared" si="17"/>
        <v>0</v>
      </c>
      <c r="V150">
        <f t="shared" si="18"/>
        <v>0</v>
      </c>
    </row>
    <row r="151" spans="1:22" x14ac:dyDescent="0.25">
      <c r="A151" t="s">
        <v>578</v>
      </c>
      <c r="B151" t="s">
        <v>579</v>
      </c>
      <c r="C151" t="s">
        <v>421</v>
      </c>
      <c r="D151" t="s">
        <v>580</v>
      </c>
      <c r="E151" t="s">
        <v>581</v>
      </c>
      <c r="F151" t="s">
        <v>681</v>
      </c>
      <c r="G151">
        <v>0</v>
      </c>
      <c r="H151">
        <v>0</v>
      </c>
      <c r="I151">
        <v>0</v>
      </c>
      <c r="J151">
        <v>0</v>
      </c>
      <c r="K151">
        <v>0</v>
      </c>
      <c r="L151">
        <v>0</v>
      </c>
      <c r="M151">
        <v>0</v>
      </c>
      <c r="N151">
        <v>0</v>
      </c>
      <c r="O151">
        <v>1</v>
      </c>
      <c r="P151" t="s">
        <v>582</v>
      </c>
      <c r="Q151">
        <v>0</v>
      </c>
      <c r="S151">
        <f t="shared" si="16"/>
        <v>1</v>
      </c>
      <c r="T151">
        <v>0</v>
      </c>
      <c r="U151">
        <f t="shared" si="17"/>
        <v>0</v>
      </c>
      <c r="V151">
        <f t="shared" si="18"/>
        <v>0</v>
      </c>
    </row>
    <row r="152" spans="1:22" x14ac:dyDescent="0.25">
      <c r="A152" t="s">
        <v>583</v>
      </c>
      <c r="B152" t="s">
        <v>584</v>
      </c>
      <c r="C152" t="s">
        <v>421</v>
      </c>
      <c r="D152" t="s">
        <v>585</v>
      </c>
      <c r="E152" t="s">
        <v>494</v>
      </c>
      <c r="F152" t="s">
        <v>681</v>
      </c>
      <c r="G152">
        <v>0</v>
      </c>
      <c r="H152">
        <v>0</v>
      </c>
      <c r="I152">
        <v>0</v>
      </c>
      <c r="J152">
        <v>0</v>
      </c>
      <c r="K152">
        <v>0</v>
      </c>
      <c r="L152">
        <v>0</v>
      </c>
      <c r="M152">
        <v>0</v>
      </c>
      <c r="N152">
        <v>0</v>
      </c>
      <c r="O152">
        <v>0</v>
      </c>
      <c r="P152" t="s">
        <v>586</v>
      </c>
      <c r="Q152">
        <v>0</v>
      </c>
      <c r="S152">
        <f t="shared" si="16"/>
        <v>0</v>
      </c>
      <c r="T152">
        <v>0</v>
      </c>
      <c r="U152">
        <f t="shared" si="17"/>
        <v>0</v>
      </c>
      <c r="V152">
        <f t="shared" si="18"/>
        <v>0</v>
      </c>
    </row>
    <row r="153" spans="1:22" x14ac:dyDescent="0.25">
      <c r="A153" t="s">
        <v>587</v>
      </c>
      <c r="B153" t="s">
        <v>588</v>
      </c>
      <c r="C153" t="s">
        <v>421</v>
      </c>
      <c r="D153" t="s">
        <v>589</v>
      </c>
      <c r="E153" t="s">
        <v>494</v>
      </c>
      <c r="F153" t="s">
        <v>681</v>
      </c>
      <c r="G153">
        <v>0</v>
      </c>
      <c r="H153">
        <v>0</v>
      </c>
      <c r="I153">
        <v>0</v>
      </c>
      <c r="J153">
        <v>0</v>
      </c>
      <c r="K153">
        <v>0</v>
      </c>
      <c r="L153">
        <v>0</v>
      </c>
      <c r="M153">
        <v>0</v>
      </c>
      <c r="N153">
        <v>0</v>
      </c>
      <c r="O153">
        <v>0</v>
      </c>
      <c r="P153" t="s">
        <v>590</v>
      </c>
      <c r="Q153">
        <v>0</v>
      </c>
      <c r="S153">
        <f t="shared" si="16"/>
        <v>0</v>
      </c>
      <c r="T153">
        <v>0</v>
      </c>
      <c r="U153">
        <f t="shared" si="17"/>
        <v>0</v>
      </c>
      <c r="V153">
        <f t="shared" si="18"/>
        <v>0</v>
      </c>
    </row>
    <row r="154" spans="1:22" x14ac:dyDescent="0.25">
      <c r="N154">
        <f>SUM(N115:N153)</f>
        <v>6</v>
      </c>
      <c r="S154">
        <f>SUM(S115:S153)</f>
        <v>22</v>
      </c>
      <c r="T154">
        <f>SUM(T115:T153)</f>
        <v>14</v>
      </c>
      <c r="U154">
        <f>SUM(U115:U153)</f>
        <v>9</v>
      </c>
      <c r="V154">
        <f>SUM(V115:V153)</f>
        <v>18</v>
      </c>
    </row>
    <row r="155" spans="1:22" x14ac:dyDescent="0.25">
      <c r="N155">
        <f>N154/39</f>
        <v>0.15384615384615385</v>
      </c>
      <c r="S155">
        <f t="shared" ref="S155:V155" si="19">S154/39</f>
        <v>0.5641025641025641</v>
      </c>
      <c r="T155">
        <f t="shared" si="19"/>
        <v>0.35897435897435898</v>
      </c>
      <c r="U155">
        <f t="shared" si="19"/>
        <v>0.23076923076923078</v>
      </c>
      <c r="V155">
        <f t="shared" si="19"/>
        <v>0.46153846153846156</v>
      </c>
    </row>
    <row r="156" spans="1:22" x14ac:dyDescent="0.25">
      <c r="A156" s="19" t="s">
        <v>686</v>
      </c>
      <c r="B156" s="20"/>
      <c r="C156" s="20"/>
      <c r="D156" s="20"/>
      <c r="E156" s="20"/>
      <c r="F156" s="20"/>
      <c r="G156" s="20"/>
      <c r="H156" s="20"/>
      <c r="I156" s="20"/>
      <c r="J156" s="20"/>
      <c r="K156" s="20"/>
      <c r="L156" s="20"/>
      <c r="M156" s="20"/>
      <c r="N156" s="20"/>
      <c r="O156" s="20"/>
      <c r="P156" s="20"/>
      <c r="Q156" s="20"/>
      <c r="R156" s="20"/>
      <c r="S156" s="20"/>
      <c r="T156" s="20"/>
      <c r="U156" s="20"/>
      <c r="V156" s="20"/>
    </row>
    <row r="157" spans="1:22" x14ac:dyDescent="0.25">
      <c r="A157" t="s">
        <v>429</v>
      </c>
      <c r="B157" t="s">
        <v>430</v>
      </c>
      <c r="C157" t="s">
        <v>421</v>
      </c>
      <c r="D157" t="s">
        <v>432</v>
      </c>
      <c r="E157" t="s">
        <v>431</v>
      </c>
      <c r="F157" t="s">
        <v>682</v>
      </c>
      <c r="G157">
        <v>0</v>
      </c>
      <c r="H157">
        <v>0</v>
      </c>
      <c r="I157">
        <v>0</v>
      </c>
      <c r="J157">
        <v>0</v>
      </c>
      <c r="K157">
        <v>0</v>
      </c>
      <c r="L157">
        <v>0</v>
      </c>
      <c r="M157">
        <v>0</v>
      </c>
      <c r="N157">
        <v>0</v>
      </c>
      <c r="O157">
        <v>0</v>
      </c>
      <c r="Q157">
        <v>0</v>
      </c>
      <c r="S157">
        <f>IF(SUM(G157:O157, Q157) &gt;0, 1, 0)</f>
        <v>0</v>
      </c>
      <c r="T157">
        <v>0</v>
      </c>
      <c r="U157">
        <f>IF(SUM(N157,Q157) &gt;0, 1, 0)</f>
        <v>0</v>
      </c>
      <c r="V157">
        <f>IF(SUM(T157:U157)&gt;0,1,0)</f>
        <v>0</v>
      </c>
    </row>
    <row r="158" spans="1:22" x14ac:dyDescent="0.25">
      <c r="A158" t="s">
        <v>433</v>
      </c>
      <c r="B158" t="s">
        <v>434</v>
      </c>
      <c r="C158" t="s">
        <v>421</v>
      </c>
      <c r="D158" t="s">
        <v>435</v>
      </c>
      <c r="E158" t="s">
        <v>428</v>
      </c>
      <c r="F158" t="s">
        <v>682</v>
      </c>
      <c r="G158">
        <v>0</v>
      </c>
      <c r="H158">
        <v>0</v>
      </c>
      <c r="I158">
        <v>1</v>
      </c>
      <c r="J158">
        <v>0</v>
      </c>
      <c r="K158">
        <v>0</v>
      </c>
      <c r="L158">
        <v>0</v>
      </c>
      <c r="M158">
        <v>0</v>
      </c>
      <c r="N158">
        <v>1</v>
      </c>
      <c r="O158">
        <v>0</v>
      </c>
      <c r="P158" t="s">
        <v>601</v>
      </c>
      <c r="Q158">
        <v>0</v>
      </c>
      <c r="R158" t="s">
        <v>665</v>
      </c>
      <c r="S158">
        <f>IF(SUM(G158:O158, Q158) &gt;0, 1, 0)</f>
        <v>1</v>
      </c>
      <c r="T158">
        <v>0</v>
      </c>
      <c r="U158">
        <f>IF(SUM(N158,Q158) &gt;0, 1, 0)</f>
        <v>1</v>
      </c>
      <c r="V158">
        <f>IF(SUM(T158:U158)&gt;0,1,0)</f>
        <v>1</v>
      </c>
    </row>
    <row r="159" spans="1:22" x14ac:dyDescent="0.25">
      <c r="A159" t="s">
        <v>462</v>
      </c>
      <c r="B159" t="s">
        <v>463</v>
      </c>
      <c r="C159" t="s">
        <v>421</v>
      </c>
      <c r="D159" t="s">
        <v>464</v>
      </c>
      <c r="E159" t="s">
        <v>33</v>
      </c>
      <c r="F159" t="s">
        <v>682</v>
      </c>
      <c r="G159">
        <v>0</v>
      </c>
      <c r="H159">
        <v>0</v>
      </c>
      <c r="I159">
        <v>0</v>
      </c>
      <c r="J159">
        <v>0</v>
      </c>
      <c r="K159">
        <v>0</v>
      </c>
      <c r="L159">
        <v>0</v>
      </c>
      <c r="M159">
        <v>0</v>
      </c>
      <c r="N159">
        <v>0</v>
      </c>
      <c r="O159">
        <v>0</v>
      </c>
      <c r="Q159">
        <v>0</v>
      </c>
      <c r="S159">
        <f>IF(SUM(G159:O159, Q159) &gt;0, 1, 0)</f>
        <v>0</v>
      </c>
      <c r="T159">
        <v>0</v>
      </c>
      <c r="U159">
        <f>IF(SUM(N159,Q159) &gt;0, 1, 0)</f>
        <v>0</v>
      </c>
      <c r="V159">
        <f>IF(SUM(T159:U159)&gt;0,1,0)</f>
        <v>0</v>
      </c>
    </row>
    <row r="160" spans="1:22" x14ac:dyDescent="0.25">
      <c r="A160" t="s">
        <v>491</v>
      </c>
      <c r="B160" t="s">
        <v>492</v>
      </c>
      <c r="C160" t="s">
        <v>421</v>
      </c>
      <c r="D160" t="s">
        <v>493</v>
      </c>
      <c r="E160" t="s">
        <v>494</v>
      </c>
      <c r="F160" t="s">
        <v>682</v>
      </c>
      <c r="G160">
        <v>0</v>
      </c>
      <c r="H160">
        <v>0</v>
      </c>
      <c r="I160">
        <v>0</v>
      </c>
      <c r="J160">
        <v>0</v>
      </c>
      <c r="K160">
        <v>0</v>
      </c>
      <c r="L160">
        <v>0</v>
      </c>
      <c r="M160">
        <v>0</v>
      </c>
      <c r="N160">
        <v>0</v>
      </c>
      <c r="O160">
        <v>0</v>
      </c>
      <c r="Q160">
        <v>0</v>
      </c>
      <c r="S160">
        <f>IF(SUM(G160:O160, Q160) &gt;0, 1, 0)</f>
        <v>0</v>
      </c>
      <c r="T160">
        <v>0</v>
      </c>
      <c r="U160">
        <f>IF(SUM(N160,Q160) &gt;0, 1, 0)</f>
        <v>0</v>
      </c>
      <c r="V160">
        <f>IF(SUM(T160:U160)&gt;0,1,0)</f>
        <v>0</v>
      </c>
    </row>
    <row r="161" spans="1:22" x14ac:dyDescent="0.25">
      <c r="A161" t="s">
        <v>560</v>
      </c>
      <c r="B161" t="s">
        <v>561</v>
      </c>
      <c r="C161" t="s">
        <v>421</v>
      </c>
      <c r="D161" t="s">
        <v>562</v>
      </c>
      <c r="E161" t="s">
        <v>563</v>
      </c>
      <c r="F161" t="s">
        <v>682</v>
      </c>
      <c r="G161">
        <v>0</v>
      </c>
      <c r="H161">
        <v>0</v>
      </c>
      <c r="I161">
        <v>0</v>
      </c>
      <c r="J161">
        <v>0</v>
      </c>
      <c r="K161">
        <v>0</v>
      </c>
      <c r="L161">
        <v>0</v>
      </c>
      <c r="M161">
        <v>0</v>
      </c>
      <c r="N161">
        <v>0</v>
      </c>
      <c r="O161">
        <v>0</v>
      </c>
      <c r="P161" t="s">
        <v>564</v>
      </c>
      <c r="Q161">
        <v>0</v>
      </c>
      <c r="S161">
        <f>IF(SUM(G161:O161, Q161) &gt;0, 1, 0)</f>
        <v>0</v>
      </c>
      <c r="T161">
        <v>0</v>
      </c>
      <c r="U161">
        <f>IF(SUM(N161,Q161) &gt;0, 1, 0)</f>
        <v>0</v>
      </c>
      <c r="V161">
        <f>IF(SUM(T161:U161)&gt;0,1,0)</f>
        <v>0</v>
      </c>
    </row>
    <row r="162" spans="1:22" x14ac:dyDescent="0.25">
      <c r="N162">
        <f>SUM(N157:N161)</f>
        <v>1</v>
      </c>
      <c r="S162">
        <f>SUM(S157:S161)</f>
        <v>1</v>
      </c>
      <c r="T162">
        <f>SUM(T157:T161)</f>
        <v>0</v>
      </c>
      <c r="U162">
        <f>SUM(U157:U161)</f>
        <v>1</v>
      </c>
      <c r="V162">
        <f>SUM(V157:V161)</f>
        <v>1</v>
      </c>
    </row>
    <row r="163" spans="1:22" x14ac:dyDescent="0.25">
      <c r="N163">
        <f>N162/5</f>
        <v>0.2</v>
      </c>
      <c r="S163">
        <f t="shared" ref="S163:V163" si="20">S162/5</f>
        <v>0.2</v>
      </c>
      <c r="T163">
        <f t="shared" si="20"/>
        <v>0</v>
      </c>
      <c r="U163">
        <f t="shared" si="20"/>
        <v>0.2</v>
      </c>
      <c r="V163">
        <f t="shared" si="20"/>
        <v>0.2</v>
      </c>
    </row>
    <row r="165" spans="1:22" x14ac:dyDescent="0.25">
      <c r="A165" s="19" t="s">
        <v>690</v>
      </c>
      <c r="B165" s="19"/>
      <c r="C165" s="19"/>
      <c r="D165" s="19"/>
      <c r="E165" s="19"/>
      <c r="F165" s="19"/>
      <c r="G165" s="19"/>
      <c r="H165" s="19"/>
      <c r="I165" s="19"/>
      <c r="J165" s="19"/>
      <c r="K165" s="19"/>
      <c r="L165" s="19"/>
      <c r="M165" s="19"/>
      <c r="N165" s="19"/>
      <c r="O165" s="19"/>
      <c r="P165" s="19"/>
      <c r="Q165" s="19"/>
      <c r="R165" s="19"/>
      <c r="S165" s="19"/>
      <c r="T165" s="19"/>
      <c r="U165" s="19"/>
      <c r="V165" s="19"/>
    </row>
    <row r="166" spans="1:22" x14ac:dyDescent="0.25">
      <c r="A166" t="s">
        <v>400</v>
      </c>
      <c r="B166" t="s">
        <v>401</v>
      </c>
      <c r="C166" t="s">
        <v>16</v>
      </c>
      <c r="D166" t="s">
        <v>402</v>
      </c>
      <c r="E166" t="s">
        <v>74</v>
      </c>
      <c r="F166" t="s">
        <v>683</v>
      </c>
      <c r="G166">
        <v>0</v>
      </c>
      <c r="H166">
        <v>0</v>
      </c>
      <c r="I166">
        <v>0</v>
      </c>
      <c r="J166">
        <v>0</v>
      </c>
      <c r="K166">
        <v>0</v>
      </c>
      <c r="L166">
        <v>0</v>
      </c>
      <c r="M166">
        <v>0</v>
      </c>
      <c r="N166">
        <v>0</v>
      </c>
      <c r="O166">
        <v>0</v>
      </c>
      <c r="Q166">
        <v>0</v>
      </c>
      <c r="S166">
        <f t="shared" ref="S166:S197" si="21">IF(SUM(G166:O166, Q166) &gt;0, 1, 0)</f>
        <v>0</v>
      </c>
      <c r="T166">
        <v>0</v>
      </c>
      <c r="U166">
        <f t="shared" ref="U166:U197" si="22">IF(SUM(N166,Q166) &gt;0, 1, 0)</f>
        <v>0</v>
      </c>
      <c r="V166">
        <f t="shared" ref="V166:V197" si="23">IF(SUM(T166:U166)&gt;0,1,0)</f>
        <v>0</v>
      </c>
    </row>
    <row r="167" spans="1:22" x14ac:dyDescent="0.25">
      <c r="A167" t="s">
        <v>14</v>
      </c>
      <c r="B167" t="s">
        <v>15</v>
      </c>
      <c r="C167" t="s">
        <v>16</v>
      </c>
      <c r="D167" t="s">
        <v>29</v>
      </c>
      <c r="E167" t="s">
        <v>17</v>
      </c>
      <c r="F167" t="s">
        <v>681</v>
      </c>
      <c r="G167">
        <v>0</v>
      </c>
      <c r="H167">
        <v>0</v>
      </c>
      <c r="I167">
        <v>0</v>
      </c>
      <c r="J167">
        <v>0</v>
      </c>
      <c r="K167">
        <v>0</v>
      </c>
      <c r="L167">
        <v>0</v>
      </c>
      <c r="M167">
        <v>0</v>
      </c>
      <c r="N167">
        <v>0</v>
      </c>
      <c r="O167">
        <v>0</v>
      </c>
      <c r="Q167">
        <v>0</v>
      </c>
      <c r="S167">
        <f t="shared" si="21"/>
        <v>0</v>
      </c>
      <c r="T167">
        <v>0</v>
      </c>
      <c r="U167">
        <f t="shared" si="22"/>
        <v>0</v>
      </c>
      <c r="V167">
        <f t="shared" si="23"/>
        <v>0</v>
      </c>
    </row>
    <row r="168" spans="1:22" x14ac:dyDescent="0.25">
      <c r="A168" t="s">
        <v>18</v>
      </c>
      <c r="B168" t="s">
        <v>19</v>
      </c>
      <c r="C168" t="s">
        <v>16</v>
      </c>
      <c r="D168" t="s">
        <v>28</v>
      </c>
      <c r="E168" t="s">
        <v>70</v>
      </c>
      <c r="F168" t="s">
        <v>681</v>
      </c>
      <c r="G168">
        <v>0</v>
      </c>
      <c r="H168">
        <v>0</v>
      </c>
      <c r="I168">
        <v>0</v>
      </c>
      <c r="J168">
        <v>0</v>
      </c>
      <c r="K168">
        <v>0</v>
      </c>
      <c r="L168">
        <v>0</v>
      </c>
      <c r="M168">
        <v>0</v>
      </c>
      <c r="N168">
        <v>0</v>
      </c>
      <c r="O168">
        <v>0</v>
      </c>
      <c r="P168" t="s">
        <v>20</v>
      </c>
      <c r="Q168">
        <v>0</v>
      </c>
      <c r="R168" t="s">
        <v>609</v>
      </c>
      <c r="S168">
        <f t="shared" si="21"/>
        <v>0</v>
      </c>
      <c r="T168">
        <v>0</v>
      </c>
      <c r="U168">
        <f t="shared" si="22"/>
        <v>0</v>
      </c>
      <c r="V168">
        <f t="shared" si="23"/>
        <v>0</v>
      </c>
    </row>
    <row r="169" spans="1:22" x14ac:dyDescent="0.25">
      <c r="A169" t="s">
        <v>30</v>
      </c>
      <c r="B169" t="s">
        <v>31</v>
      </c>
      <c r="C169" t="s">
        <v>16</v>
      </c>
      <c r="D169" t="s">
        <v>32</v>
      </c>
      <c r="E169" t="s">
        <v>33</v>
      </c>
      <c r="F169" t="s">
        <v>681</v>
      </c>
      <c r="G169">
        <v>0</v>
      </c>
      <c r="H169">
        <v>0</v>
      </c>
      <c r="I169">
        <v>0</v>
      </c>
      <c r="J169">
        <v>0</v>
      </c>
      <c r="K169">
        <v>0</v>
      </c>
      <c r="L169">
        <v>0</v>
      </c>
      <c r="M169">
        <v>1</v>
      </c>
      <c r="N169">
        <v>1</v>
      </c>
      <c r="O169">
        <v>1</v>
      </c>
      <c r="P169" t="s">
        <v>592</v>
      </c>
      <c r="Q169">
        <v>0</v>
      </c>
      <c r="S169">
        <f t="shared" si="21"/>
        <v>1</v>
      </c>
      <c r="T169">
        <v>1</v>
      </c>
      <c r="U169">
        <f t="shared" si="22"/>
        <v>1</v>
      </c>
      <c r="V169">
        <f t="shared" si="23"/>
        <v>1</v>
      </c>
    </row>
    <row r="170" spans="1:22" x14ac:dyDescent="0.25">
      <c r="A170" t="s">
        <v>34</v>
      </c>
      <c r="B170" t="s">
        <v>35</v>
      </c>
      <c r="C170" t="s">
        <v>16</v>
      </c>
      <c r="D170" t="s">
        <v>36</v>
      </c>
      <c r="E170" t="s">
        <v>71</v>
      </c>
      <c r="F170" t="s">
        <v>681</v>
      </c>
      <c r="G170">
        <v>0</v>
      </c>
      <c r="H170">
        <v>0</v>
      </c>
      <c r="I170">
        <v>0</v>
      </c>
      <c r="J170">
        <v>0</v>
      </c>
      <c r="K170">
        <v>0</v>
      </c>
      <c r="L170">
        <v>0</v>
      </c>
      <c r="M170">
        <v>0</v>
      </c>
      <c r="N170">
        <v>0</v>
      </c>
      <c r="O170">
        <v>1</v>
      </c>
      <c r="P170" t="s">
        <v>605</v>
      </c>
      <c r="Q170">
        <v>1</v>
      </c>
      <c r="R170" t="s">
        <v>610</v>
      </c>
      <c r="S170">
        <f t="shared" si="21"/>
        <v>1</v>
      </c>
      <c r="T170">
        <v>1</v>
      </c>
      <c r="U170">
        <f t="shared" si="22"/>
        <v>1</v>
      </c>
      <c r="V170">
        <f t="shared" si="23"/>
        <v>1</v>
      </c>
    </row>
    <row r="171" spans="1:22" x14ac:dyDescent="0.25">
      <c r="A171" t="s">
        <v>40</v>
      </c>
      <c r="B171" t="s">
        <v>41</v>
      </c>
      <c r="C171" t="s">
        <v>16</v>
      </c>
      <c r="D171" t="s">
        <v>43</v>
      </c>
      <c r="E171" t="s">
        <v>44</v>
      </c>
      <c r="F171" t="s">
        <v>681</v>
      </c>
      <c r="G171">
        <v>0</v>
      </c>
      <c r="H171">
        <v>0</v>
      </c>
      <c r="I171">
        <v>0</v>
      </c>
      <c r="J171">
        <v>0</v>
      </c>
      <c r="K171">
        <v>0</v>
      </c>
      <c r="L171">
        <v>0</v>
      </c>
      <c r="M171">
        <v>0</v>
      </c>
      <c r="N171">
        <v>0</v>
      </c>
      <c r="O171">
        <v>0</v>
      </c>
      <c r="Q171">
        <v>0</v>
      </c>
      <c r="S171">
        <f t="shared" si="21"/>
        <v>0</v>
      </c>
      <c r="T171">
        <v>0</v>
      </c>
      <c r="U171">
        <f t="shared" si="22"/>
        <v>0</v>
      </c>
      <c r="V171">
        <f t="shared" si="23"/>
        <v>0</v>
      </c>
    </row>
    <row r="172" spans="1:22" x14ac:dyDescent="0.25">
      <c r="A172" t="s">
        <v>45</v>
      </c>
      <c r="B172" t="s">
        <v>46</v>
      </c>
      <c r="C172" t="s">
        <v>16</v>
      </c>
      <c r="D172" t="s">
        <v>47</v>
      </c>
      <c r="E172" t="s">
        <v>71</v>
      </c>
      <c r="F172" t="s">
        <v>681</v>
      </c>
      <c r="G172">
        <v>0</v>
      </c>
      <c r="H172">
        <v>0</v>
      </c>
      <c r="I172">
        <v>0</v>
      </c>
      <c r="J172">
        <v>0</v>
      </c>
      <c r="K172">
        <v>0</v>
      </c>
      <c r="L172">
        <v>0</v>
      </c>
      <c r="M172">
        <v>0</v>
      </c>
      <c r="N172">
        <v>0</v>
      </c>
      <c r="O172">
        <v>0</v>
      </c>
      <c r="P172" t="s">
        <v>48</v>
      </c>
      <c r="Q172">
        <v>0</v>
      </c>
      <c r="S172">
        <f t="shared" si="21"/>
        <v>0</v>
      </c>
      <c r="T172">
        <v>0</v>
      </c>
      <c r="U172">
        <f t="shared" si="22"/>
        <v>0</v>
      </c>
      <c r="V172">
        <f t="shared" si="23"/>
        <v>0</v>
      </c>
    </row>
    <row r="173" spans="1:22" x14ac:dyDescent="0.25">
      <c r="A173" t="s">
        <v>49</v>
      </c>
      <c r="B173" t="s">
        <v>50</v>
      </c>
      <c r="C173" t="s">
        <v>16</v>
      </c>
      <c r="D173" t="s">
        <v>51</v>
      </c>
      <c r="E173" t="s">
        <v>72</v>
      </c>
      <c r="F173" t="s">
        <v>681</v>
      </c>
      <c r="G173">
        <v>1</v>
      </c>
      <c r="H173">
        <v>0</v>
      </c>
      <c r="I173">
        <v>0</v>
      </c>
      <c r="J173">
        <v>0</v>
      </c>
      <c r="K173">
        <v>0</v>
      </c>
      <c r="L173">
        <v>0</v>
      </c>
      <c r="M173">
        <v>0</v>
      </c>
      <c r="N173">
        <v>0</v>
      </c>
      <c r="O173">
        <v>1</v>
      </c>
      <c r="P173" t="s">
        <v>52</v>
      </c>
      <c r="Q173">
        <v>0</v>
      </c>
      <c r="R173" t="s">
        <v>612</v>
      </c>
      <c r="S173">
        <f t="shared" si="21"/>
        <v>1</v>
      </c>
      <c r="T173">
        <v>0</v>
      </c>
      <c r="U173">
        <f t="shared" si="22"/>
        <v>0</v>
      </c>
      <c r="V173">
        <f t="shared" si="23"/>
        <v>0</v>
      </c>
    </row>
    <row r="174" spans="1:22" x14ac:dyDescent="0.25">
      <c r="A174" t="s">
        <v>56</v>
      </c>
      <c r="B174" t="s">
        <v>57</v>
      </c>
      <c r="C174" t="s">
        <v>16</v>
      </c>
      <c r="D174" t="s">
        <v>58</v>
      </c>
      <c r="E174" t="s">
        <v>74</v>
      </c>
      <c r="F174" t="s">
        <v>681</v>
      </c>
      <c r="G174">
        <v>0</v>
      </c>
      <c r="H174">
        <v>0</v>
      </c>
      <c r="I174">
        <v>0</v>
      </c>
      <c r="J174">
        <v>0</v>
      </c>
      <c r="K174">
        <v>0</v>
      </c>
      <c r="L174">
        <v>0</v>
      </c>
      <c r="M174">
        <v>1</v>
      </c>
      <c r="N174">
        <v>0</v>
      </c>
      <c r="O174">
        <v>1</v>
      </c>
      <c r="P174" t="s">
        <v>594</v>
      </c>
      <c r="Q174">
        <v>0</v>
      </c>
      <c r="R174" t="s">
        <v>613</v>
      </c>
      <c r="S174">
        <f t="shared" si="21"/>
        <v>1</v>
      </c>
      <c r="T174">
        <v>1</v>
      </c>
      <c r="U174">
        <f t="shared" si="22"/>
        <v>0</v>
      </c>
      <c r="V174">
        <f t="shared" si="23"/>
        <v>1</v>
      </c>
    </row>
    <row r="175" spans="1:22" x14ac:dyDescent="0.25">
      <c r="A175" t="s">
        <v>67</v>
      </c>
      <c r="B175" t="s">
        <v>68</v>
      </c>
      <c r="C175" t="s">
        <v>16</v>
      </c>
      <c r="D175" t="s">
        <v>69</v>
      </c>
      <c r="E175" t="s">
        <v>83</v>
      </c>
      <c r="F175" t="s">
        <v>681</v>
      </c>
      <c r="G175">
        <v>0</v>
      </c>
      <c r="H175">
        <v>0</v>
      </c>
      <c r="I175">
        <v>0</v>
      </c>
      <c r="J175">
        <v>0</v>
      </c>
      <c r="K175">
        <v>0</v>
      </c>
      <c r="L175">
        <v>0</v>
      </c>
      <c r="M175">
        <v>0</v>
      </c>
      <c r="N175">
        <v>0</v>
      </c>
      <c r="O175">
        <v>0</v>
      </c>
      <c r="P175" t="s">
        <v>75</v>
      </c>
      <c r="Q175">
        <v>0</v>
      </c>
      <c r="R175" t="s">
        <v>614</v>
      </c>
      <c r="S175">
        <f t="shared" si="21"/>
        <v>0</v>
      </c>
      <c r="T175">
        <v>0</v>
      </c>
      <c r="U175">
        <f t="shared" si="22"/>
        <v>0</v>
      </c>
      <c r="V175">
        <f t="shared" si="23"/>
        <v>0</v>
      </c>
    </row>
    <row r="176" spans="1:22" x14ac:dyDescent="0.25">
      <c r="A176" t="s">
        <v>76</v>
      </c>
      <c r="B176" t="s">
        <v>77</v>
      </c>
      <c r="C176" t="s">
        <v>16</v>
      </c>
      <c r="D176" t="s">
        <v>78</v>
      </c>
      <c r="E176" t="s">
        <v>79</v>
      </c>
      <c r="F176" t="s">
        <v>681</v>
      </c>
      <c r="G176">
        <v>0</v>
      </c>
      <c r="H176">
        <v>0</v>
      </c>
      <c r="I176">
        <v>0</v>
      </c>
      <c r="J176">
        <v>0</v>
      </c>
      <c r="K176">
        <v>0</v>
      </c>
      <c r="L176">
        <v>0</v>
      </c>
      <c r="M176">
        <v>0</v>
      </c>
      <c r="N176">
        <v>0</v>
      </c>
      <c r="O176">
        <v>0</v>
      </c>
      <c r="Q176">
        <v>0</v>
      </c>
      <c r="S176">
        <f t="shared" si="21"/>
        <v>0</v>
      </c>
      <c r="T176">
        <v>0</v>
      </c>
      <c r="U176">
        <f t="shared" si="22"/>
        <v>0</v>
      </c>
      <c r="V176">
        <f t="shared" si="23"/>
        <v>0</v>
      </c>
    </row>
    <row r="177" spans="1:22" x14ac:dyDescent="0.25">
      <c r="A177" t="s">
        <v>80</v>
      </c>
      <c r="B177" t="s">
        <v>81</v>
      </c>
      <c r="C177" t="s">
        <v>16</v>
      </c>
      <c r="D177" t="s">
        <v>82</v>
      </c>
      <c r="E177" t="s">
        <v>83</v>
      </c>
      <c r="F177" t="s">
        <v>681</v>
      </c>
      <c r="G177">
        <v>1</v>
      </c>
      <c r="H177">
        <v>0</v>
      </c>
      <c r="I177">
        <v>0</v>
      </c>
      <c r="J177">
        <v>0</v>
      </c>
      <c r="K177">
        <v>0</v>
      </c>
      <c r="L177">
        <v>0</v>
      </c>
      <c r="M177">
        <v>0</v>
      </c>
      <c r="N177">
        <v>1</v>
      </c>
      <c r="O177">
        <v>1</v>
      </c>
      <c r="P177" t="s">
        <v>593</v>
      </c>
      <c r="Q177">
        <v>1</v>
      </c>
      <c r="R177" t="s">
        <v>615</v>
      </c>
      <c r="S177">
        <f t="shared" si="21"/>
        <v>1</v>
      </c>
      <c r="T177">
        <v>1</v>
      </c>
      <c r="U177">
        <f t="shared" si="22"/>
        <v>1</v>
      </c>
      <c r="V177">
        <f t="shared" si="23"/>
        <v>1</v>
      </c>
    </row>
    <row r="178" spans="1:22" x14ac:dyDescent="0.25">
      <c r="A178" t="s">
        <v>84</v>
      </c>
      <c r="B178" t="s">
        <v>85</v>
      </c>
      <c r="C178" t="s">
        <v>16</v>
      </c>
      <c r="D178" t="s">
        <v>87</v>
      </c>
      <c r="E178" t="s">
        <v>86</v>
      </c>
      <c r="F178" t="s">
        <v>681</v>
      </c>
      <c r="G178">
        <v>0</v>
      </c>
      <c r="H178">
        <v>0</v>
      </c>
      <c r="I178">
        <v>1</v>
      </c>
      <c r="J178">
        <v>0</v>
      </c>
      <c r="K178">
        <v>0</v>
      </c>
      <c r="L178">
        <v>0</v>
      </c>
      <c r="M178">
        <v>0</v>
      </c>
      <c r="N178">
        <v>0</v>
      </c>
      <c r="O178">
        <v>1</v>
      </c>
      <c r="P178" t="s">
        <v>88</v>
      </c>
      <c r="Q178">
        <v>0</v>
      </c>
      <c r="R178" t="s">
        <v>616</v>
      </c>
      <c r="S178">
        <f t="shared" si="21"/>
        <v>1</v>
      </c>
      <c r="T178">
        <v>1</v>
      </c>
      <c r="U178">
        <f t="shared" si="22"/>
        <v>0</v>
      </c>
      <c r="V178">
        <f t="shared" si="23"/>
        <v>1</v>
      </c>
    </row>
    <row r="179" spans="1:22" x14ac:dyDescent="0.25">
      <c r="A179" t="s">
        <v>89</v>
      </c>
      <c r="B179" t="s">
        <v>90</v>
      </c>
      <c r="C179" t="s">
        <v>16</v>
      </c>
      <c r="D179" t="s">
        <v>91</v>
      </c>
      <c r="E179" t="s">
        <v>92</v>
      </c>
      <c r="F179" t="s">
        <v>681</v>
      </c>
      <c r="G179">
        <v>0</v>
      </c>
      <c r="H179">
        <v>0</v>
      </c>
      <c r="I179">
        <v>0</v>
      </c>
      <c r="J179">
        <v>0</v>
      </c>
      <c r="K179">
        <v>0</v>
      </c>
      <c r="L179">
        <v>0</v>
      </c>
      <c r="M179">
        <v>0</v>
      </c>
      <c r="N179">
        <v>0</v>
      </c>
      <c r="O179">
        <v>0</v>
      </c>
      <c r="Q179">
        <v>0</v>
      </c>
      <c r="S179">
        <f t="shared" si="21"/>
        <v>0</v>
      </c>
      <c r="T179">
        <v>0</v>
      </c>
      <c r="U179">
        <f t="shared" si="22"/>
        <v>0</v>
      </c>
      <c r="V179">
        <f t="shared" si="23"/>
        <v>0</v>
      </c>
    </row>
    <row r="180" spans="1:22" x14ac:dyDescent="0.25">
      <c r="A180" t="s">
        <v>103</v>
      </c>
      <c r="B180" t="s">
        <v>104</v>
      </c>
      <c r="C180" t="s">
        <v>16</v>
      </c>
      <c r="D180" t="s">
        <v>105</v>
      </c>
      <c r="E180" t="s">
        <v>106</v>
      </c>
      <c r="F180" t="s">
        <v>681</v>
      </c>
      <c r="G180">
        <v>0</v>
      </c>
      <c r="H180">
        <v>0</v>
      </c>
      <c r="I180">
        <v>0</v>
      </c>
      <c r="J180">
        <v>0</v>
      </c>
      <c r="K180">
        <v>0</v>
      </c>
      <c r="L180">
        <v>0</v>
      </c>
      <c r="M180">
        <v>0</v>
      </c>
      <c r="N180">
        <v>0</v>
      </c>
      <c r="O180">
        <v>0</v>
      </c>
      <c r="Q180">
        <v>0</v>
      </c>
      <c r="S180">
        <f t="shared" si="21"/>
        <v>0</v>
      </c>
      <c r="T180">
        <v>0</v>
      </c>
      <c r="U180">
        <f t="shared" si="22"/>
        <v>0</v>
      </c>
      <c r="V180">
        <f t="shared" si="23"/>
        <v>0</v>
      </c>
    </row>
    <row r="181" spans="1:22" x14ac:dyDescent="0.25">
      <c r="A181" t="s">
        <v>111</v>
      </c>
      <c r="B181" t="s">
        <v>112</v>
      </c>
      <c r="C181" t="s">
        <v>16</v>
      </c>
      <c r="D181" t="s">
        <v>113</v>
      </c>
      <c r="E181" t="s">
        <v>71</v>
      </c>
      <c r="F181" t="s">
        <v>681</v>
      </c>
      <c r="G181">
        <v>0</v>
      </c>
      <c r="H181">
        <v>0</v>
      </c>
      <c r="I181">
        <v>0</v>
      </c>
      <c r="J181">
        <v>0</v>
      </c>
      <c r="K181">
        <v>0</v>
      </c>
      <c r="L181">
        <v>0</v>
      </c>
      <c r="M181">
        <v>0</v>
      </c>
      <c r="N181">
        <v>0</v>
      </c>
      <c r="O181">
        <v>0</v>
      </c>
      <c r="Q181">
        <v>0</v>
      </c>
      <c r="S181">
        <f t="shared" si="21"/>
        <v>0</v>
      </c>
      <c r="T181">
        <v>0</v>
      </c>
      <c r="U181">
        <f t="shared" si="22"/>
        <v>0</v>
      </c>
      <c r="V181">
        <f t="shared" si="23"/>
        <v>0</v>
      </c>
    </row>
    <row r="182" spans="1:22" x14ac:dyDescent="0.25">
      <c r="A182" t="s">
        <v>122</v>
      </c>
      <c r="B182" t="s">
        <v>123</v>
      </c>
      <c r="C182" t="s">
        <v>16</v>
      </c>
      <c r="D182" t="s">
        <v>129</v>
      </c>
      <c r="E182" t="s">
        <v>124</v>
      </c>
      <c r="F182" t="s">
        <v>681</v>
      </c>
      <c r="G182">
        <v>0</v>
      </c>
      <c r="H182">
        <v>0</v>
      </c>
      <c r="I182">
        <v>0</v>
      </c>
      <c r="J182">
        <v>0</v>
      </c>
      <c r="K182">
        <v>0</v>
      </c>
      <c r="L182">
        <v>0</v>
      </c>
      <c r="M182">
        <v>0</v>
      </c>
      <c r="N182">
        <v>0</v>
      </c>
      <c r="O182">
        <v>1</v>
      </c>
      <c r="P182" t="s">
        <v>677</v>
      </c>
      <c r="Q182">
        <v>0</v>
      </c>
      <c r="R182" t="s">
        <v>617</v>
      </c>
      <c r="S182">
        <f t="shared" si="21"/>
        <v>1</v>
      </c>
      <c r="T182">
        <v>0</v>
      </c>
      <c r="U182">
        <f t="shared" si="22"/>
        <v>0</v>
      </c>
      <c r="V182">
        <f t="shared" si="23"/>
        <v>0</v>
      </c>
    </row>
    <row r="183" spans="1:22" x14ac:dyDescent="0.25">
      <c r="A183" t="s">
        <v>126</v>
      </c>
      <c r="B183" t="s">
        <v>127</v>
      </c>
      <c r="C183" t="s">
        <v>16</v>
      </c>
      <c r="D183" t="s">
        <v>128</v>
      </c>
      <c r="E183" t="s">
        <v>83</v>
      </c>
      <c r="F183" t="s">
        <v>681</v>
      </c>
      <c r="G183">
        <v>1</v>
      </c>
      <c r="H183">
        <v>0</v>
      </c>
      <c r="I183">
        <v>0</v>
      </c>
      <c r="J183">
        <v>1</v>
      </c>
      <c r="K183">
        <v>0</v>
      </c>
      <c r="L183">
        <v>0</v>
      </c>
      <c r="M183">
        <v>0</v>
      </c>
      <c r="N183">
        <v>1</v>
      </c>
      <c r="O183">
        <v>1</v>
      </c>
      <c r="P183" t="s">
        <v>133</v>
      </c>
      <c r="Q183">
        <v>0</v>
      </c>
      <c r="R183" t="s">
        <v>618</v>
      </c>
      <c r="S183">
        <f t="shared" si="21"/>
        <v>1</v>
      </c>
      <c r="T183">
        <v>1</v>
      </c>
      <c r="U183">
        <f t="shared" si="22"/>
        <v>1</v>
      </c>
      <c r="V183">
        <f t="shared" si="23"/>
        <v>1</v>
      </c>
    </row>
    <row r="184" spans="1:22" x14ac:dyDescent="0.25">
      <c r="A184" t="s">
        <v>130</v>
      </c>
      <c r="B184" t="s">
        <v>131</v>
      </c>
      <c r="C184" t="s">
        <v>16</v>
      </c>
      <c r="D184" t="s">
        <v>132</v>
      </c>
      <c r="E184" t="s">
        <v>23</v>
      </c>
      <c r="F184" t="s">
        <v>681</v>
      </c>
      <c r="G184">
        <v>0</v>
      </c>
      <c r="H184">
        <v>0</v>
      </c>
      <c r="I184">
        <v>0</v>
      </c>
      <c r="J184">
        <v>0</v>
      </c>
      <c r="K184">
        <v>0</v>
      </c>
      <c r="L184">
        <v>0</v>
      </c>
      <c r="M184">
        <v>0</v>
      </c>
      <c r="N184">
        <v>0</v>
      </c>
      <c r="O184">
        <v>0</v>
      </c>
      <c r="P184" t="s">
        <v>619</v>
      </c>
      <c r="Q184">
        <v>0</v>
      </c>
      <c r="R184" t="s">
        <v>620</v>
      </c>
      <c r="S184">
        <f t="shared" si="21"/>
        <v>0</v>
      </c>
      <c r="T184">
        <v>0</v>
      </c>
      <c r="U184">
        <f t="shared" si="22"/>
        <v>0</v>
      </c>
      <c r="V184">
        <f t="shared" si="23"/>
        <v>0</v>
      </c>
    </row>
    <row r="185" spans="1:22" x14ac:dyDescent="0.25">
      <c r="A185" t="s">
        <v>134</v>
      </c>
      <c r="B185" t="s">
        <v>135</v>
      </c>
      <c r="C185" t="s">
        <v>16</v>
      </c>
      <c r="D185" t="s">
        <v>136</v>
      </c>
      <c r="E185" t="s">
        <v>17</v>
      </c>
      <c r="F185" t="s">
        <v>681</v>
      </c>
      <c r="G185">
        <v>0</v>
      </c>
      <c r="H185">
        <v>0</v>
      </c>
      <c r="I185">
        <v>0</v>
      </c>
      <c r="J185">
        <v>0</v>
      </c>
      <c r="K185">
        <v>0</v>
      </c>
      <c r="L185">
        <v>0</v>
      </c>
      <c r="M185">
        <v>0</v>
      </c>
      <c r="N185">
        <v>0</v>
      </c>
      <c r="O185">
        <v>0</v>
      </c>
      <c r="P185" t="s">
        <v>117</v>
      </c>
      <c r="Q185">
        <v>0</v>
      </c>
      <c r="S185">
        <f t="shared" si="21"/>
        <v>0</v>
      </c>
      <c r="T185">
        <v>0</v>
      </c>
      <c r="U185">
        <f t="shared" si="22"/>
        <v>0</v>
      </c>
      <c r="V185">
        <f t="shared" si="23"/>
        <v>0</v>
      </c>
    </row>
    <row r="186" spans="1:22" x14ac:dyDescent="0.25">
      <c r="A186" t="s">
        <v>140</v>
      </c>
      <c r="B186" t="s">
        <v>141</v>
      </c>
      <c r="C186" t="s">
        <v>16</v>
      </c>
      <c r="D186" t="s">
        <v>142</v>
      </c>
      <c r="E186" t="s">
        <v>17</v>
      </c>
      <c r="F186" t="s">
        <v>681</v>
      </c>
      <c r="G186">
        <v>0</v>
      </c>
      <c r="H186">
        <v>0</v>
      </c>
      <c r="I186">
        <v>0</v>
      </c>
      <c r="J186">
        <v>0</v>
      </c>
      <c r="K186">
        <v>0</v>
      </c>
      <c r="L186">
        <v>0</v>
      </c>
      <c r="M186">
        <v>0</v>
      </c>
      <c r="N186">
        <v>0</v>
      </c>
      <c r="O186">
        <v>0</v>
      </c>
      <c r="Q186">
        <v>0</v>
      </c>
      <c r="S186">
        <f t="shared" si="21"/>
        <v>0</v>
      </c>
      <c r="T186">
        <v>0</v>
      </c>
      <c r="U186">
        <f t="shared" si="22"/>
        <v>0</v>
      </c>
      <c r="V186">
        <f t="shared" si="23"/>
        <v>0</v>
      </c>
    </row>
    <row r="187" spans="1:22" x14ac:dyDescent="0.25">
      <c r="A187" t="s">
        <v>143</v>
      </c>
      <c r="B187" t="s">
        <v>144</v>
      </c>
      <c r="C187" t="s">
        <v>16</v>
      </c>
      <c r="D187" t="s">
        <v>146</v>
      </c>
      <c r="E187" t="s">
        <v>145</v>
      </c>
      <c r="F187" t="s">
        <v>681</v>
      </c>
      <c r="G187">
        <v>0</v>
      </c>
      <c r="H187">
        <v>0</v>
      </c>
      <c r="I187">
        <v>0</v>
      </c>
      <c r="J187">
        <v>0</v>
      </c>
      <c r="K187">
        <v>0</v>
      </c>
      <c r="L187">
        <v>0</v>
      </c>
      <c r="M187">
        <v>0</v>
      </c>
      <c r="N187">
        <v>0</v>
      </c>
      <c r="O187">
        <v>0</v>
      </c>
      <c r="Q187">
        <v>0</v>
      </c>
      <c r="S187">
        <f t="shared" si="21"/>
        <v>0</v>
      </c>
      <c r="T187">
        <v>0</v>
      </c>
      <c r="U187">
        <f t="shared" si="22"/>
        <v>0</v>
      </c>
      <c r="V187">
        <f t="shared" si="23"/>
        <v>0</v>
      </c>
    </row>
    <row r="188" spans="1:22" x14ac:dyDescent="0.25">
      <c r="A188" t="s">
        <v>147</v>
      </c>
      <c r="B188" t="s">
        <v>148</v>
      </c>
      <c r="C188" t="s">
        <v>16</v>
      </c>
      <c r="D188" t="s">
        <v>149</v>
      </c>
      <c r="E188" t="s">
        <v>150</v>
      </c>
      <c r="F188" t="s">
        <v>681</v>
      </c>
      <c r="G188">
        <v>0</v>
      </c>
      <c r="H188">
        <v>0</v>
      </c>
      <c r="I188">
        <v>0</v>
      </c>
      <c r="J188">
        <v>0</v>
      </c>
      <c r="K188">
        <v>0</v>
      </c>
      <c r="L188">
        <v>0</v>
      </c>
      <c r="M188">
        <v>0</v>
      </c>
      <c r="N188">
        <v>0</v>
      </c>
      <c r="O188">
        <v>0</v>
      </c>
      <c r="Q188">
        <v>0</v>
      </c>
      <c r="S188">
        <f t="shared" si="21"/>
        <v>0</v>
      </c>
      <c r="T188">
        <v>0</v>
      </c>
      <c r="U188">
        <f t="shared" si="22"/>
        <v>0</v>
      </c>
      <c r="V188">
        <f t="shared" si="23"/>
        <v>0</v>
      </c>
    </row>
    <row r="189" spans="1:22" x14ac:dyDescent="0.25">
      <c r="A189" t="s">
        <v>151</v>
      </c>
      <c r="B189" t="s">
        <v>152</v>
      </c>
      <c r="C189" t="s">
        <v>16</v>
      </c>
      <c r="D189" t="s">
        <v>153</v>
      </c>
      <c r="E189" t="s">
        <v>154</v>
      </c>
      <c r="F189" t="s">
        <v>681</v>
      </c>
      <c r="G189">
        <v>0</v>
      </c>
      <c r="H189">
        <v>0</v>
      </c>
      <c r="I189">
        <v>1</v>
      </c>
      <c r="J189">
        <v>0</v>
      </c>
      <c r="K189">
        <v>0</v>
      </c>
      <c r="L189">
        <v>1</v>
      </c>
      <c r="M189">
        <v>0</v>
      </c>
      <c r="N189">
        <v>1</v>
      </c>
      <c r="O189">
        <v>1</v>
      </c>
      <c r="P189" t="s">
        <v>155</v>
      </c>
      <c r="Q189">
        <v>0</v>
      </c>
      <c r="R189" t="s">
        <v>621</v>
      </c>
      <c r="S189">
        <f t="shared" si="21"/>
        <v>1</v>
      </c>
      <c r="T189">
        <v>1</v>
      </c>
      <c r="U189">
        <f t="shared" si="22"/>
        <v>1</v>
      </c>
      <c r="V189">
        <f t="shared" si="23"/>
        <v>1</v>
      </c>
    </row>
    <row r="190" spans="1:22" x14ac:dyDescent="0.25">
      <c r="A190" t="s">
        <v>156</v>
      </c>
      <c r="B190" t="s">
        <v>157</v>
      </c>
      <c r="C190" t="s">
        <v>16</v>
      </c>
      <c r="D190" t="s">
        <v>158</v>
      </c>
      <c r="E190" t="s">
        <v>23</v>
      </c>
      <c r="F190" t="s">
        <v>681</v>
      </c>
      <c r="G190">
        <v>1</v>
      </c>
      <c r="H190">
        <v>0</v>
      </c>
      <c r="I190">
        <v>1</v>
      </c>
      <c r="J190">
        <v>0</v>
      </c>
      <c r="K190">
        <v>0</v>
      </c>
      <c r="L190">
        <v>0</v>
      </c>
      <c r="M190">
        <v>0</v>
      </c>
      <c r="N190">
        <v>1</v>
      </c>
      <c r="O190">
        <v>1</v>
      </c>
      <c r="P190" t="s">
        <v>159</v>
      </c>
      <c r="Q190">
        <v>0</v>
      </c>
      <c r="R190" t="s">
        <v>622</v>
      </c>
      <c r="S190">
        <f t="shared" si="21"/>
        <v>1</v>
      </c>
      <c r="T190">
        <v>1</v>
      </c>
      <c r="U190">
        <f t="shared" si="22"/>
        <v>1</v>
      </c>
      <c r="V190">
        <f t="shared" si="23"/>
        <v>1</v>
      </c>
    </row>
    <row r="191" spans="1:22" x14ac:dyDescent="0.25">
      <c r="A191" t="s">
        <v>160</v>
      </c>
      <c r="B191" t="s">
        <v>161</v>
      </c>
      <c r="C191" t="s">
        <v>16</v>
      </c>
      <c r="D191" t="s">
        <v>162</v>
      </c>
      <c r="E191" t="s">
        <v>163</v>
      </c>
      <c r="F191" t="s">
        <v>681</v>
      </c>
      <c r="G191">
        <v>0</v>
      </c>
      <c r="H191">
        <v>0</v>
      </c>
      <c r="I191">
        <v>0</v>
      </c>
      <c r="J191">
        <v>0</v>
      </c>
      <c r="K191">
        <v>0</v>
      </c>
      <c r="L191">
        <v>0</v>
      </c>
      <c r="M191">
        <v>1</v>
      </c>
      <c r="N191">
        <v>0</v>
      </c>
      <c r="O191">
        <v>1</v>
      </c>
      <c r="P191" t="s">
        <v>595</v>
      </c>
      <c r="Q191">
        <v>1</v>
      </c>
      <c r="R191" t="s">
        <v>623</v>
      </c>
      <c r="S191">
        <f t="shared" si="21"/>
        <v>1</v>
      </c>
      <c r="T191">
        <v>1</v>
      </c>
      <c r="U191">
        <f t="shared" si="22"/>
        <v>1</v>
      </c>
      <c r="V191">
        <f t="shared" si="23"/>
        <v>1</v>
      </c>
    </row>
    <row r="192" spans="1:22" x14ac:dyDescent="0.25">
      <c r="A192" t="s">
        <v>164</v>
      </c>
      <c r="B192" t="s">
        <v>165</v>
      </c>
      <c r="C192" t="s">
        <v>16</v>
      </c>
      <c r="D192" t="s">
        <v>166</v>
      </c>
      <c r="E192" t="s">
        <v>167</v>
      </c>
      <c r="F192" t="s">
        <v>681</v>
      </c>
      <c r="G192">
        <v>1</v>
      </c>
      <c r="H192">
        <v>0</v>
      </c>
      <c r="I192">
        <v>0</v>
      </c>
      <c r="J192">
        <v>0</v>
      </c>
      <c r="K192">
        <v>0</v>
      </c>
      <c r="L192">
        <v>0</v>
      </c>
      <c r="M192">
        <v>0</v>
      </c>
      <c r="N192">
        <v>1</v>
      </c>
      <c r="O192">
        <v>0</v>
      </c>
      <c r="P192" t="s">
        <v>168</v>
      </c>
      <c r="Q192">
        <v>0</v>
      </c>
      <c r="R192" t="s">
        <v>624</v>
      </c>
      <c r="S192">
        <f t="shared" si="21"/>
        <v>1</v>
      </c>
      <c r="T192">
        <v>0</v>
      </c>
      <c r="U192">
        <f t="shared" si="22"/>
        <v>1</v>
      </c>
      <c r="V192">
        <f t="shared" si="23"/>
        <v>1</v>
      </c>
    </row>
    <row r="193" spans="1:22" x14ac:dyDescent="0.25">
      <c r="A193" t="s">
        <v>173</v>
      </c>
      <c r="B193" t="s">
        <v>174</v>
      </c>
      <c r="C193" t="s">
        <v>16</v>
      </c>
      <c r="D193" t="s">
        <v>175</v>
      </c>
      <c r="E193" t="s">
        <v>72</v>
      </c>
      <c r="F193" t="s">
        <v>681</v>
      </c>
      <c r="G193">
        <v>1</v>
      </c>
      <c r="H193">
        <v>0</v>
      </c>
      <c r="I193">
        <v>0</v>
      </c>
      <c r="J193">
        <v>0</v>
      </c>
      <c r="K193">
        <v>0</v>
      </c>
      <c r="L193">
        <v>0</v>
      </c>
      <c r="M193">
        <v>0</v>
      </c>
      <c r="N193">
        <v>1</v>
      </c>
      <c r="O193">
        <v>1</v>
      </c>
      <c r="P193" t="s">
        <v>176</v>
      </c>
      <c r="Q193">
        <v>0</v>
      </c>
      <c r="R193" t="s">
        <v>627</v>
      </c>
      <c r="S193">
        <f t="shared" si="21"/>
        <v>1</v>
      </c>
      <c r="T193">
        <v>1</v>
      </c>
      <c r="U193">
        <f t="shared" si="22"/>
        <v>1</v>
      </c>
      <c r="V193">
        <f t="shared" si="23"/>
        <v>1</v>
      </c>
    </row>
    <row r="194" spans="1:22" x14ac:dyDescent="0.25">
      <c r="A194" t="s">
        <v>628</v>
      </c>
      <c r="B194" t="s">
        <v>177</v>
      </c>
      <c r="C194" t="s">
        <v>16</v>
      </c>
      <c r="D194" t="s">
        <v>178</v>
      </c>
      <c r="E194" t="s">
        <v>179</v>
      </c>
      <c r="F194" t="s">
        <v>681</v>
      </c>
      <c r="G194">
        <v>0</v>
      </c>
      <c r="H194">
        <v>0</v>
      </c>
      <c r="I194">
        <v>0</v>
      </c>
      <c r="J194">
        <v>0</v>
      </c>
      <c r="K194">
        <v>0</v>
      </c>
      <c r="L194">
        <v>0</v>
      </c>
      <c r="M194">
        <v>0</v>
      </c>
      <c r="N194">
        <v>0</v>
      </c>
      <c r="O194">
        <v>0</v>
      </c>
      <c r="Q194">
        <v>0</v>
      </c>
      <c r="S194">
        <f t="shared" si="21"/>
        <v>0</v>
      </c>
      <c r="T194">
        <v>0</v>
      </c>
      <c r="U194">
        <f t="shared" si="22"/>
        <v>0</v>
      </c>
      <c r="V194">
        <f t="shared" si="23"/>
        <v>0</v>
      </c>
    </row>
    <row r="195" spans="1:22" x14ac:dyDescent="0.25">
      <c r="A195" t="s">
        <v>180</v>
      </c>
      <c r="B195" t="s">
        <v>181</v>
      </c>
      <c r="C195" t="s">
        <v>16</v>
      </c>
      <c r="D195" t="s">
        <v>182</v>
      </c>
      <c r="E195" t="s">
        <v>179</v>
      </c>
      <c r="F195" t="s">
        <v>681</v>
      </c>
      <c r="G195">
        <v>0</v>
      </c>
      <c r="H195">
        <v>0</v>
      </c>
      <c r="I195">
        <v>0</v>
      </c>
      <c r="J195">
        <v>0</v>
      </c>
      <c r="K195">
        <v>0</v>
      </c>
      <c r="L195">
        <v>1</v>
      </c>
      <c r="M195">
        <v>1</v>
      </c>
      <c r="N195">
        <v>1</v>
      </c>
      <c r="O195">
        <v>0</v>
      </c>
      <c r="P195" t="s">
        <v>183</v>
      </c>
      <c r="Q195">
        <v>0</v>
      </c>
      <c r="R195" t="s">
        <v>629</v>
      </c>
      <c r="S195">
        <f t="shared" si="21"/>
        <v>1</v>
      </c>
      <c r="T195">
        <v>0</v>
      </c>
      <c r="U195">
        <f t="shared" si="22"/>
        <v>1</v>
      </c>
      <c r="V195">
        <f t="shared" si="23"/>
        <v>1</v>
      </c>
    </row>
    <row r="196" spans="1:22" x14ac:dyDescent="0.25">
      <c r="A196" t="s">
        <v>184</v>
      </c>
      <c r="B196" t="s">
        <v>185</v>
      </c>
      <c r="C196" t="s">
        <v>16</v>
      </c>
      <c r="D196" t="s">
        <v>186</v>
      </c>
      <c r="E196" t="s">
        <v>187</v>
      </c>
      <c r="F196" t="s">
        <v>681</v>
      </c>
      <c r="G196">
        <v>0</v>
      </c>
      <c r="H196">
        <v>0</v>
      </c>
      <c r="I196">
        <v>0</v>
      </c>
      <c r="J196">
        <v>0</v>
      </c>
      <c r="K196">
        <v>0</v>
      </c>
      <c r="L196">
        <v>0</v>
      </c>
      <c r="M196">
        <v>0</v>
      </c>
      <c r="N196">
        <v>1</v>
      </c>
      <c r="O196">
        <v>1</v>
      </c>
      <c r="P196" t="s">
        <v>603</v>
      </c>
      <c r="Q196">
        <v>0</v>
      </c>
      <c r="R196" t="s">
        <v>630</v>
      </c>
      <c r="S196">
        <f t="shared" si="21"/>
        <v>1</v>
      </c>
      <c r="T196">
        <v>1</v>
      </c>
      <c r="U196">
        <f t="shared" si="22"/>
        <v>1</v>
      </c>
      <c r="V196">
        <f t="shared" si="23"/>
        <v>1</v>
      </c>
    </row>
    <row r="197" spans="1:22" x14ac:dyDescent="0.25">
      <c r="A197" t="s">
        <v>188</v>
      </c>
      <c r="B197" t="s">
        <v>189</v>
      </c>
      <c r="C197" t="s">
        <v>16</v>
      </c>
      <c r="D197" t="s">
        <v>190</v>
      </c>
      <c r="E197" t="s">
        <v>73</v>
      </c>
      <c r="F197" t="s">
        <v>681</v>
      </c>
      <c r="G197">
        <v>0</v>
      </c>
      <c r="H197">
        <v>0</v>
      </c>
      <c r="I197">
        <v>0</v>
      </c>
      <c r="J197">
        <v>0</v>
      </c>
      <c r="K197">
        <v>0</v>
      </c>
      <c r="L197">
        <v>0</v>
      </c>
      <c r="M197">
        <v>0</v>
      </c>
      <c r="N197">
        <v>0</v>
      </c>
      <c r="O197">
        <v>0</v>
      </c>
      <c r="Q197">
        <v>0</v>
      </c>
      <c r="S197">
        <f t="shared" si="21"/>
        <v>0</v>
      </c>
      <c r="T197">
        <v>0</v>
      </c>
      <c r="U197">
        <f t="shared" si="22"/>
        <v>0</v>
      </c>
      <c r="V197">
        <f t="shared" si="23"/>
        <v>0</v>
      </c>
    </row>
    <row r="198" spans="1:22" x14ac:dyDescent="0.25">
      <c r="A198" t="s">
        <v>191</v>
      </c>
      <c r="B198" t="s">
        <v>192</v>
      </c>
      <c r="C198" t="s">
        <v>16</v>
      </c>
      <c r="D198" t="s">
        <v>193</v>
      </c>
      <c r="E198" t="s">
        <v>194</v>
      </c>
      <c r="F198" t="s">
        <v>681</v>
      </c>
      <c r="G198">
        <v>0</v>
      </c>
      <c r="H198">
        <v>0</v>
      </c>
      <c r="I198">
        <v>0</v>
      </c>
      <c r="J198">
        <v>0</v>
      </c>
      <c r="K198">
        <v>1</v>
      </c>
      <c r="L198">
        <v>0</v>
      </c>
      <c r="M198">
        <v>0</v>
      </c>
      <c r="N198">
        <v>0</v>
      </c>
      <c r="O198">
        <v>1</v>
      </c>
      <c r="P198" t="s">
        <v>195</v>
      </c>
      <c r="Q198">
        <v>0</v>
      </c>
      <c r="R198" t="s">
        <v>631</v>
      </c>
      <c r="S198">
        <f t="shared" ref="S198:S229" si="24">IF(SUM(G198:O198, Q198) &gt;0, 1, 0)</f>
        <v>1</v>
      </c>
      <c r="T198">
        <v>1</v>
      </c>
      <c r="U198">
        <f t="shared" ref="U198:U229" si="25">IF(SUM(N198,Q198) &gt;0, 1, 0)</f>
        <v>0</v>
      </c>
      <c r="V198">
        <f t="shared" ref="V198:V229" si="26">IF(SUM(T198:U198)&gt;0,1,0)</f>
        <v>1</v>
      </c>
    </row>
    <row r="199" spans="1:22" x14ac:dyDescent="0.25">
      <c r="A199" t="s">
        <v>196</v>
      </c>
      <c r="B199" t="s">
        <v>197</v>
      </c>
      <c r="C199" t="s">
        <v>16</v>
      </c>
      <c r="D199" t="s">
        <v>198</v>
      </c>
      <c r="E199" t="s">
        <v>199</v>
      </c>
      <c r="F199" t="s">
        <v>681</v>
      </c>
      <c r="G199">
        <v>0</v>
      </c>
      <c r="H199">
        <v>0</v>
      </c>
      <c r="I199">
        <v>0</v>
      </c>
      <c r="J199">
        <v>0</v>
      </c>
      <c r="K199">
        <v>0</v>
      </c>
      <c r="L199">
        <v>0</v>
      </c>
      <c r="M199">
        <v>0</v>
      </c>
      <c r="N199">
        <v>0</v>
      </c>
      <c r="O199">
        <v>0</v>
      </c>
      <c r="P199" t="s">
        <v>200</v>
      </c>
      <c r="Q199">
        <v>0</v>
      </c>
      <c r="R199" t="s">
        <v>632</v>
      </c>
      <c r="S199">
        <f t="shared" si="24"/>
        <v>0</v>
      </c>
      <c r="T199">
        <v>0</v>
      </c>
      <c r="U199">
        <f t="shared" si="25"/>
        <v>0</v>
      </c>
      <c r="V199">
        <f t="shared" si="26"/>
        <v>0</v>
      </c>
    </row>
    <row r="200" spans="1:22" x14ac:dyDescent="0.25">
      <c r="A200" t="s">
        <v>633</v>
      </c>
      <c r="B200" t="s">
        <v>204</v>
      </c>
      <c r="C200" t="s">
        <v>16</v>
      </c>
      <c r="D200" t="s">
        <v>205</v>
      </c>
      <c r="E200" t="s">
        <v>206</v>
      </c>
      <c r="F200" t="s">
        <v>681</v>
      </c>
      <c r="G200">
        <v>0</v>
      </c>
      <c r="H200">
        <v>0</v>
      </c>
      <c r="I200">
        <v>0</v>
      </c>
      <c r="J200">
        <v>0</v>
      </c>
      <c r="K200">
        <v>0</v>
      </c>
      <c r="L200">
        <v>0</v>
      </c>
      <c r="M200">
        <v>0</v>
      </c>
      <c r="N200">
        <v>0</v>
      </c>
      <c r="O200">
        <v>0</v>
      </c>
      <c r="P200" t="s">
        <v>207</v>
      </c>
      <c r="Q200">
        <v>0</v>
      </c>
      <c r="R200" t="s">
        <v>634</v>
      </c>
      <c r="S200">
        <f t="shared" si="24"/>
        <v>0</v>
      </c>
      <c r="T200">
        <v>0</v>
      </c>
      <c r="U200">
        <f t="shared" si="25"/>
        <v>0</v>
      </c>
      <c r="V200">
        <f t="shared" si="26"/>
        <v>0</v>
      </c>
    </row>
    <row r="201" spans="1:22" x14ac:dyDescent="0.25">
      <c r="A201" t="s">
        <v>208</v>
      </c>
      <c r="B201" t="s">
        <v>209</v>
      </c>
      <c r="C201" t="s">
        <v>16</v>
      </c>
      <c r="D201" t="s">
        <v>210</v>
      </c>
      <c r="E201" t="s">
        <v>121</v>
      </c>
      <c r="F201" t="s">
        <v>681</v>
      </c>
      <c r="G201">
        <v>0</v>
      </c>
      <c r="H201">
        <v>0</v>
      </c>
      <c r="I201">
        <v>0</v>
      </c>
      <c r="J201">
        <v>0</v>
      </c>
      <c r="K201">
        <v>0</v>
      </c>
      <c r="L201">
        <v>0</v>
      </c>
      <c r="M201">
        <v>0</v>
      </c>
      <c r="N201">
        <v>0</v>
      </c>
      <c r="O201">
        <v>0</v>
      </c>
      <c r="P201" t="s">
        <v>211</v>
      </c>
      <c r="Q201">
        <v>1</v>
      </c>
      <c r="R201" t="s">
        <v>635</v>
      </c>
      <c r="S201">
        <f t="shared" si="24"/>
        <v>1</v>
      </c>
      <c r="T201">
        <v>0</v>
      </c>
      <c r="U201">
        <f t="shared" si="25"/>
        <v>1</v>
      </c>
      <c r="V201">
        <f t="shared" si="26"/>
        <v>1</v>
      </c>
    </row>
    <row r="202" spans="1:22" x14ac:dyDescent="0.25">
      <c r="A202" t="s">
        <v>212</v>
      </c>
      <c r="B202" t="s">
        <v>213</v>
      </c>
      <c r="C202" t="s">
        <v>16</v>
      </c>
      <c r="D202" t="s">
        <v>215</v>
      </c>
      <c r="E202" t="s">
        <v>214</v>
      </c>
      <c r="F202" t="s">
        <v>681</v>
      </c>
      <c r="G202">
        <v>0</v>
      </c>
      <c r="H202">
        <v>0</v>
      </c>
      <c r="I202">
        <v>0</v>
      </c>
      <c r="J202">
        <v>0</v>
      </c>
      <c r="K202">
        <v>0</v>
      </c>
      <c r="L202">
        <v>0</v>
      </c>
      <c r="M202">
        <v>0</v>
      </c>
      <c r="N202">
        <v>0</v>
      </c>
      <c r="O202">
        <v>0</v>
      </c>
      <c r="Q202">
        <v>0</v>
      </c>
      <c r="S202">
        <f t="shared" si="24"/>
        <v>0</v>
      </c>
      <c r="T202">
        <v>0</v>
      </c>
      <c r="U202">
        <f t="shared" si="25"/>
        <v>0</v>
      </c>
      <c r="V202">
        <f t="shared" si="26"/>
        <v>0</v>
      </c>
    </row>
    <row r="203" spans="1:22" x14ac:dyDescent="0.25">
      <c r="A203" t="s">
        <v>216</v>
      </c>
      <c r="B203" t="s">
        <v>217</v>
      </c>
      <c r="C203" t="s">
        <v>16</v>
      </c>
      <c r="D203" t="s">
        <v>218</v>
      </c>
      <c r="E203" t="s">
        <v>79</v>
      </c>
      <c r="F203" t="s">
        <v>681</v>
      </c>
      <c r="G203">
        <v>0</v>
      </c>
      <c r="H203">
        <v>0</v>
      </c>
      <c r="I203">
        <v>0</v>
      </c>
      <c r="J203">
        <v>1</v>
      </c>
      <c r="K203">
        <v>0</v>
      </c>
      <c r="L203">
        <v>0</v>
      </c>
      <c r="M203">
        <v>0</v>
      </c>
      <c r="N203">
        <v>1</v>
      </c>
      <c r="O203">
        <v>1</v>
      </c>
      <c r="P203" t="s">
        <v>219</v>
      </c>
      <c r="Q203">
        <v>0</v>
      </c>
      <c r="R203" t="s">
        <v>636</v>
      </c>
      <c r="S203">
        <f t="shared" si="24"/>
        <v>1</v>
      </c>
      <c r="T203">
        <v>1</v>
      </c>
      <c r="U203">
        <f t="shared" si="25"/>
        <v>1</v>
      </c>
      <c r="V203">
        <f t="shared" si="26"/>
        <v>1</v>
      </c>
    </row>
    <row r="204" spans="1:22" x14ac:dyDescent="0.25">
      <c r="A204" t="s">
        <v>223</v>
      </c>
      <c r="B204" t="s">
        <v>224</v>
      </c>
      <c r="C204" t="s">
        <v>16</v>
      </c>
      <c r="D204" t="s">
        <v>225</v>
      </c>
      <c r="E204" t="s">
        <v>226</v>
      </c>
      <c r="F204" t="s">
        <v>681</v>
      </c>
      <c r="G204">
        <v>0</v>
      </c>
      <c r="H204">
        <v>0</v>
      </c>
      <c r="I204">
        <v>0</v>
      </c>
      <c r="J204">
        <v>0</v>
      </c>
      <c r="K204">
        <v>0</v>
      </c>
      <c r="L204">
        <v>0</v>
      </c>
      <c r="M204">
        <v>0</v>
      </c>
      <c r="N204">
        <v>1</v>
      </c>
      <c r="O204">
        <v>0</v>
      </c>
      <c r="P204" t="s">
        <v>227</v>
      </c>
      <c r="Q204">
        <v>1</v>
      </c>
      <c r="R204" t="s">
        <v>637</v>
      </c>
      <c r="S204">
        <f t="shared" si="24"/>
        <v>1</v>
      </c>
      <c r="T204">
        <v>0</v>
      </c>
      <c r="U204">
        <f t="shared" si="25"/>
        <v>1</v>
      </c>
      <c r="V204">
        <f t="shared" si="26"/>
        <v>1</v>
      </c>
    </row>
    <row r="205" spans="1:22" x14ac:dyDescent="0.25">
      <c r="A205" t="s">
        <v>228</v>
      </c>
      <c r="B205" t="s">
        <v>229</v>
      </c>
      <c r="C205" t="s">
        <v>16</v>
      </c>
      <c r="D205" t="s">
        <v>230</v>
      </c>
      <c r="E205" t="s">
        <v>17</v>
      </c>
      <c r="F205" t="s">
        <v>681</v>
      </c>
      <c r="G205">
        <v>0</v>
      </c>
      <c r="H205">
        <v>0</v>
      </c>
      <c r="I205">
        <v>0</v>
      </c>
      <c r="J205">
        <v>0</v>
      </c>
      <c r="K205">
        <v>0</v>
      </c>
      <c r="L205">
        <v>0</v>
      </c>
      <c r="M205">
        <v>0</v>
      </c>
      <c r="N205">
        <v>0</v>
      </c>
      <c r="O205">
        <v>0</v>
      </c>
      <c r="P205" t="s">
        <v>639</v>
      </c>
      <c r="Q205">
        <v>1</v>
      </c>
      <c r="R205" t="s">
        <v>638</v>
      </c>
      <c r="S205">
        <f t="shared" si="24"/>
        <v>1</v>
      </c>
      <c r="T205">
        <v>0</v>
      </c>
      <c r="U205">
        <f t="shared" si="25"/>
        <v>1</v>
      </c>
      <c r="V205">
        <f t="shared" si="26"/>
        <v>1</v>
      </c>
    </row>
    <row r="206" spans="1:22" x14ac:dyDescent="0.25">
      <c r="A206" t="s">
        <v>238</v>
      </c>
      <c r="B206" t="s">
        <v>239</v>
      </c>
      <c r="C206" t="s">
        <v>16</v>
      </c>
      <c r="D206" t="s">
        <v>240</v>
      </c>
      <c r="E206" t="s">
        <v>199</v>
      </c>
      <c r="F206" t="s">
        <v>681</v>
      </c>
      <c r="G206">
        <v>0</v>
      </c>
      <c r="H206">
        <v>0</v>
      </c>
      <c r="I206">
        <v>0</v>
      </c>
      <c r="J206">
        <v>0</v>
      </c>
      <c r="K206">
        <v>0</v>
      </c>
      <c r="L206">
        <v>0</v>
      </c>
      <c r="M206">
        <v>0</v>
      </c>
      <c r="N206">
        <v>0</v>
      </c>
      <c r="O206">
        <v>0</v>
      </c>
      <c r="Q206">
        <v>0</v>
      </c>
      <c r="S206">
        <f t="shared" si="24"/>
        <v>0</v>
      </c>
      <c r="T206">
        <v>0</v>
      </c>
      <c r="U206">
        <f t="shared" si="25"/>
        <v>0</v>
      </c>
      <c r="V206">
        <f t="shared" si="26"/>
        <v>0</v>
      </c>
    </row>
    <row r="207" spans="1:22" x14ac:dyDescent="0.25">
      <c r="A207" t="s">
        <v>244</v>
      </c>
      <c r="B207" t="s">
        <v>245</v>
      </c>
      <c r="C207" t="s">
        <v>16</v>
      </c>
      <c r="D207" t="s">
        <v>246</v>
      </c>
      <c r="E207" t="s">
        <v>247</v>
      </c>
      <c r="F207" t="s">
        <v>681</v>
      </c>
      <c r="G207">
        <v>0</v>
      </c>
      <c r="H207">
        <v>0</v>
      </c>
      <c r="I207">
        <v>0</v>
      </c>
      <c r="J207">
        <v>0</v>
      </c>
      <c r="K207">
        <v>0</v>
      </c>
      <c r="L207">
        <v>0</v>
      </c>
      <c r="M207">
        <v>0</v>
      </c>
      <c r="N207">
        <v>0</v>
      </c>
      <c r="O207">
        <v>0</v>
      </c>
      <c r="P207" t="s">
        <v>248</v>
      </c>
      <c r="Q207">
        <v>0</v>
      </c>
      <c r="S207">
        <f t="shared" si="24"/>
        <v>0</v>
      </c>
      <c r="T207">
        <v>0</v>
      </c>
      <c r="U207">
        <f t="shared" si="25"/>
        <v>0</v>
      </c>
      <c r="V207">
        <f t="shared" si="26"/>
        <v>0</v>
      </c>
    </row>
    <row r="208" spans="1:22" x14ac:dyDescent="0.25">
      <c r="A208" t="s">
        <v>249</v>
      </c>
      <c r="B208" t="s">
        <v>250</v>
      </c>
      <c r="C208" t="s">
        <v>16</v>
      </c>
      <c r="D208" t="s">
        <v>251</v>
      </c>
      <c r="E208" t="s">
        <v>17</v>
      </c>
      <c r="F208" t="s">
        <v>681</v>
      </c>
      <c r="G208">
        <v>0</v>
      </c>
      <c r="H208">
        <v>0</v>
      </c>
      <c r="I208">
        <v>1</v>
      </c>
      <c r="J208">
        <v>0</v>
      </c>
      <c r="K208">
        <v>0</v>
      </c>
      <c r="L208">
        <v>0</v>
      </c>
      <c r="M208">
        <v>0</v>
      </c>
      <c r="N208">
        <v>1</v>
      </c>
      <c r="O208">
        <v>1</v>
      </c>
      <c r="P208" t="s">
        <v>252</v>
      </c>
      <c r="Q208">
        <v>1</v>
      </c>
      <c r="R208" t="s">
        <v>640</v>
      </c>
      <c r="S208">
        <f t="shared" si="24"/>
        <v>1</v>
      </c>
      <c r="T208">
        <v>1</v>
      </c>
      <c r="U208">
        <f t="shared" si="25"/>
        <v>1</v>
      </c>
      <c r="V208">
        <f t="shared" si="26"/>
        <v>1</v>
      </c>
    </row>
    <row r="209" spans="1:22" x14ac:dyDescent="0.25">
      <c r="A209" t="s">
        <v>260</v>
      </c>
      <c r="B209" t="s">
        <v>257</v>
      </c>
      <c r="C209" t="s">
        <v>16</v>
      </c>
      <c r="D209" t="s">
        <v>258</v>
      </c>
      <c r="E209" t="s">
        <v>234</v>
      </c>
      <c r="F209" t="s">
        <v>681</v>
      </c>
      <c r="G209">
        <v>0</v>
      </c>
      <c r="H209">
        <v>0</v>
      </c>
      <c r="I209">
        <v>0</v>
      </c>
      <c r="J209">
        <v>0</v>
      </c>
      <c r="K209">
        <v>0</v>
      </c>
      <c r="L209">
        <v>1</v>
      </c>
      <c r="M209">
        <v>0</v>
      </c>
      <c r="N209">
        <v>0</v>
      </c>
      <c r="O209">
        <v>1</v>
      </c>
      <c r="P209" t="s">
        <v>259</v>
      </c>
      <c r="Q209">
        <v>0</v>
      </c>
      <c r="R209" t="s">
        <v>642</v>
      </c>
      <c r="S209">
        <f t="shared" si="24"/>
        <v>1</v>
      </c>
      <c r="T209">
        <v>1</v>
      </c>
      <c r="U209">
        <f t="shared" si="25"/>
        <v>0</v>
      </c>
      <c r="V209">
        <f t="shared" si="26"/>
        <v>1</v>
      </c>
    </row>
    <row r="210" spans="1:22" x14ac:dyDescent="0.25">
      <c r="A210" t="s">
        <v>261</v>
      </c>
      <c r="B210" t="s">
        <v>262</v>
      </c>
      <c r="C210" t="s">
        <v>16</v>
      </c>
      <c r="D210" t="s">
        <v>263</v>
      </c>
      <c r="E210" t="s">
        <v>71</v>
      </c>
      <c r="F210" t="s">
        <v>681</v>
      </c>
      <c r="G210">
        <v>0</v>
      </c>
      <c r="H210">
        <v>0</v>
      </c>
      <c r="I210">
        <v>0</v>
      </c>
      <c r="J210">
        <v>0</v>
      </c>
      <c r="K210">
        <v>0</v>
      </c>
      <c r="L210">
        <v>0</v>
      </c>
      <c r="M210">
        <v>0</v>
      </c>
      <c r="N210" t="s">
        <v>24</v>
      </c>
      <c r="O210">
        <v>0</v>
      </c>
      <c r="P210" t="s">
        <v>264</v>
      </c>
      <c r="Q210">
        <v>1</v>
      </c>
      <c r="R210" t="s">
        <v>643</v>
      </c>
      <c r="S210">
        <f t="shared" si="24"/>
        <v>1</v>
      </c>
      <c r="T210">
        <v>0</v>
      </c>
      <c r="U210">
        <f t="shared" si="25"/>
        <v>1</v>
      </c>
      <c r="V210">
        <f t="shared" si="26"/>
        <v>1</v>
      </c>
    </row>
    <row r="211" spans="1:22" x14ac:dyDescent="0.25">
      <c r="A211" t="s">
        <v>265</v>
      </c>
      <c r="B211" t="s">
        <v>266</v>
      </c>
      <c r="C211" t="s">
        <v>16</v>
      </c>
      <c r="D211" t="s">
        <v>267</v>
      </c>
      <c r="E211" t="s">
        <v>268</v>
      </c>
      <c r="F211" t="s">
        <v>681</v>
      </c>
      <c r="G211">
        <v>0</v>
      </c>
      <c r="H211">
        <v>0</v>
      </c>
      <c r="I211">
        <v>0</v>
      </c>
      <c r="J211">
        <v>0</v>
      </c>
      <c r="K211">
        <v>0</v>
      </c>
      <c r="L211">
        <v>0</v>
      </c>
      <c r="M211">
        <v>0</v>
      </c>
      <c r="N211">
        <v>0</v>
      </c>
      <c r="O211">
        <v>0</v>
      </c>
      <c r="Q211">
        <v>0</v>
      </c>
      <c r="S211">
        <f t="shared" si="24"/>
        <v>0</v>
      </c>
      <c r="T211">
        <v>0</v>
      </c>
      <c r="U211">
        <f t="shared" si="25"/>
        <v>0</v>
      </c>
      <c r="V211">
        <f t="shared" si="26"/>
        <v>0</v>
      </c>
    </row>
    <row r="212" spans="1:22" x14ac:dyDescent="0.25">
      <c r="A212" t="s">
        <v>269</v>
      </c>
      <c r="B212" t="s">
        <v>270</v>
      </c>
      <c r="C212" t="s">
        <v>16</v>
      </c>
      <c r="D212" t="s">
        <v>271</v>
      </c>
      <c r="E212" t="s">
        <v>272</v>
      </c>
      <c r="F212" t="s">
        <v>681</v>
      </c>
      <c r="G212">
        <v>0</v>
      </c>
      <c r="H212">
        <v>0</v>
      </c>
      <c r="I212">
        <v>0</v>
      </c>
      <c r="J212">
        <v>0</v>
      </c>
      <c r="K212">
        <v>0</v>
      </c>
      <c r="L212">
        <v>0</v>
      </c>
      <c r="M212">
        <v>0</v>
      </c>
      <c r="N212">
        <v>0</v>
      </c>
      <c r="O212">
        <v>0</v>
      </c>
      <c r="Q212">
        <v>0</v>
      </c>
      <c r="S212">
        <f t="shared" si="24"/>
        <v>0</v>
      </c>
      <c r="T212">
        <v>0</v>
      </c>
      <c r="U212">
        <f t="shared" si="25"/>
        <v>0</v>
      </c>
      <c r="V212">
        <f t="shared" si="26"/>
        <v>0</v>
      </c>
    </row>
    <row r="213" spans="1:22" x14ac:dyDescent="0.25">
      <c r="A213" t="s">
        <v>273</v>
      </c>
      <c r="B213" t="s">
        <v>274</v>
      </c>
      <c r="C213" t="s">
        <v>16</v>
      </c>
      <c r="D213" t="s">
        <v>275</v>
      </c>
      <c r="E213" t="s">
        <v>86</v>
      </c>
      <c r="F213" t="s">
        <v>681</v>
      </c>
      <c r="G213">
        <v>0</v>
      </c>
      <c r="H213">
        <v>0</v>
      </c>
      <c r="I213">
        <v>0</v>
      </c>
      <c r="J213">
        <v>1</v>
      </c>
      <c r="K213">
        <v>0</v>
      </c>
      <c r="L213">
        <v>0</v>
      </c>
      <c r="M213">
        <v>0</v>
      </c>
      <c r="N213">
        <v>1</v>
      </c>
      <c r="O213">
        <v>1</v>
      </c>
      <c r="P213" t="s">
        <v>279</v>
      </c>
      <c r="Q213">
        <v>1</v>
      </c>
      <c r="R213" t="s">
        <v>644</v>
      </c>
      <c r="S213">
        <f t="shared" si="24"/>
        <v>1</v>
      </c>
      <c r="T213">
        <v>1</v>
      </c>
      <c r="U213">
        <f t="shared" si="25"/>
        <v>1</v>
      </c>
      <c r="V213">
        <f t="shared" si="26"/>
        <v>1</v>
      </c>
    </row>
    <row r="214" spans="1:22" x14ac:dyDescent="0.25">
      <c r="A214" t="s">
        <v>280</v>
      </c>
      <c r="B214" t="s">
        <v>281</v>
      </c>
      <c r="C214" t="s">
        <v>16</v>
      </c>
      <c r="D214" t="s">
        <v>282</v>
      </c>
      <c r="E214" t="s">
        <v>124</v>
      </c>
      <c r="F214" t="s">
        <v>681</v>
      </c>
      <c r="G214">
        <v>0</v>
      </c>
      <c r="H214">
        <v>0</v>
      </c>
      <c r="I214">
        <v>0</v>
      </c>
      <c r="J214">
        <v>0</v>
      </c>
      <c r="K214">
        <v>0</v>
      </c>
      <c r="L214">
        <v>0</v>
      </c>
      <c r="M214">
        <v>1</v>
      </c>
      <c r="N214">
        <v>0</v>
      </c>
      <c r="O214">
        <v>1</v>
      </c>
      <c r="P214" t="s">
        <v>283</v>
      </c>
      <c r="Q214">
        <v>0</v>
      </c>
      <c r="R214" t="s">
        <v>645</v>
      </c>
      <c r="S214">
        <f t="shared" si="24"/>
        <v>1</v>
      </c>
      <c r="T214">
        <v>1</v>
      </c>
      <c r="U214">
        <f t="shared" si="25"/>
        <v>0</v>
      </c>
      <c r="V214">
        <f t="shared" si="26"/>
        <v>1</v>
      </c>
    </row>
    <row r="215" spans="1:22" x14ac:dyDescent="0.25">
      <c r="A215" t="s">
        <v>284</v>
      </c>
      <c r="B215" t="s">
        <v>285</v>
      </c>
      <c r="C215" t="s">
        <v>16</v>
      </c>
      <c r="D215" t="s">
        <v>286</v>
      </c>
      <c r="E215" t="s">
        <v>71</v>
      </c>
      <c r="F215" t="s">
        <v>681</v>
      </c>
      <c r="G215">
        <v>0</v>
      </c>
      <c r="H215">
        <v>0</v>
      </c>
      <c r="I215">
        <v>0</v>
      </c>
      <c r="J215">
        <v>0</v>
      </c>
      <c r="K215">
        <v>0</v>
      </c>
      <c r="L215">
        <v>0</v>
      </c>
      <c r="M215">
        <v>0</v>
      </c>
      <c r="N215">
        <v>0</v>
      </c>
      <c r="O215">
        <v>1</v>
      </c>
      <c r="P215" t="s">
        <v>288</v>
      </c>
      <c r="Q215">
        <v>0</v>
      </c>
      <c r="R215" t="s">
        <v>646</v>
      </c>
      <c r="S215">
        <f t="shared" si="24"/>
        <v>1</v>
      </c>
      <c r="T215">
        <v>0</v>
      </c>
      <c r="U215">
        <f t="shared" si="25"/>
        <v>0</v>
      </c>
      <c r="V215">
        <f t="shared" si="26"/>
        <v>0</v>
      </c>
    </row>
    <row r="216" spans="1:22" x14ac:dyDescent="0.25">
      <c r="A216" t="s">
        <v>289</v>
      </c>
      <c r="B216" t="s">
        <v>290</v>
      </c>
      <c r="C216" t="s">
        <v>16</v>
      </c>
      <c r="D216" t="s">
        <v>291</v>
      </c>
      <c r="E216" t="s">
        <v>234</v>
      </c>
      <c r="F216" t="s">
        <v>681</v>
      </c>
      <c r="G216">
        <v>0</v>
      </c>
      <c r="H216">
        <v>0</v>
      </c>
      <c r="I216">
        <v>0</v>
      </c>
      <c r="J216">
        <v>0</v>
      </c>
      <c r="K216">
        <v>0</v>
      </c>
      <c r="L216">
        <v>0</v>
      </c>
      <c r="M216">
        <v>1</v>
      </c>
      <c r="N216">
        <v>0</v>
      </c>
      <c r="O216">
        <v>1</v>
      </c>
      <c r="P216" t="s">
        <v>292</v>
      </c>
      <c r="Q216">
        <v>0</v>
      </c>
      <c r="R216" t="s">
        <v>646</v>
      </c>
      <c r="S216">
        <f t="shared" si="24"/>
        <v>1</v>
      </c>
      <c r="T216">
        <v>1</v>
      </c>
      <c r="U216">
        <f t="shared" si="25"/>
        <v>0</v>
      </c>
      <c r="V216">
        <f t="shared" si="26"/>
        <v>1</v>
      </c>
    </row>
    <row r="217" spans="1:22" x14ac:dyDescent="0.25">
      <c r="A217" t="s">
        <v>293</v>
      </c>
      <c r="B217" t="s">
        <v>294</v>
      </c>
      <c r="C217" t="s">
        <v>16</v>
      </c>
      <c r="D217" t="s">
        <v>295</v>
      </c>
      <c r="E217" t="s">
        <v>17</v>
      </c>
      <c r="F217" t="s">
        <v>681</v>
      </c>
      <c r="G217">
        <v>0</v>
      </c>
      <c r="H217">
        <v>0</v>
      </c>
      <c r="I217">
        <v>0</v>
      </c>
      <c r="J217">
        <v>0</v>
      </c>
      <c r="K217">
        <v>0</v>
      </c>
      <c r="L217">
        <v>0</v>
      </c>
      <c r="M217">
        <v>0</v>
      </c>
      <c r="N217">
        <v>0</v>
      </c>
      <c r="O217">
        <v>0</v>
      </c>
      <c r="P217" t="s">
        <v>296</v>
      </c>
      <c r="Q217">
        <v>0</v>
      </c>
      <c r="R217" t="s">
        <v>647</v>
      </c>
      <c r="S217">
        <f t="shared" si="24"/>
        <v>0</v>
      </c>
      <c r="T217">
        <v>0</v>
      </c>
      <c r="U217">
        <f t="shared" si="25"/>
        <v>0</v>
      </c>
      <c r="V217">
        <f t="shared" si="26"/>
        <v>0</v>
      </c>
    </row>
    <row r="218" spans="1:22" x14ac:dyDescent="0.25">
      <c r="A218" t="s">
        <v>297</v>
      </c>
      <c r="B218" t="s">
        <v>298</v>
      </c>
      <c r="C218" t="s">
        <v>16</v>
      </c>
      <c r="D218" t="s">
        <v>299</v>
      </c>
      <c r="E218" t="s">
        <v>206</v>
      </c>
      <c r="F218" t="s">
        <v>681</v>
      </c>
      <c r="G218">
        <v>0</v>
      </c>
      <c r="H218">
        <v>0</v>
      </c>
      <c r="I218">
        <v>0</v>
      </c>
      <c r="J218">
        <v>0</v>
      </c>
      <c r="K218">
        <v>0</v>
      </c>
      <c r="L218">
        <v>0</v>
      </c>
      <c r="M218">
        <v>0</v>
      </c>
      <c r="N218">
        <v>0</v>
      </c>
      <c r="O218">
        <v>0</v>
      </c>
      <c r="Q218">
        <v>0</v>
      </c>
      <c r="S218">
        <f t="shared" si="24"/>
        <v>0</v>
      </c>
      <c r="T218">
        <v>0</v>
      </c>
      <c r="U218">
        <f t="shared" si="25"/>
        <v>0</v>
      </c>
      <c r="V218">
        <f t="shared" si="26"/>
        <v>0</v>
      </c>
    </row>
    <row r="219" spans="1:22" x14ac:dyDescent="0.25">
      <c r="A219" t="s">
        <v>300</v>
      </c>
      <c r="B219" t="s">
        <v>301</v>
      </c>
      <c r="C219" t="s">
        <v>16</v>
      </c>
      <c r="D219" t="s">
        <v>302</v>
      </c>
      <c r="E219" t="s">
        <v>303</v>
      </c>
      <c r="F219" t="s">
        <v>681</v>
      </c>
      <c r="G219">
        <v>0</v>
      </c>
      <c r="H219">
        <v>0</v>
      </c>
      <c r="I219">
        <v>1</v>
      </c>
      <c r="J219">
        <v>0</v>
      </c>
      <c r="K219">
        <v>0</v>
      </c>
      <c r="L219">
        <v>0</v>
      </c>
      <c r="M219">
        <v>0</v>
      </c>
      <c r="N219">
        <v>1</v>
      </c>
      <c r="O219">
        <v>1</v>
      </c>
      <c r="P219" t="s">
        <v>596</v>
      </c>
      <c r="Q219">
        <v>0</v>
      </c>
      <c r="R219" t="s">
        <v>648</v>
      </c>
      <c r="S219">
        <f t="shared" si="24"/>
        <v>1</v>
      </c>
      <c r="T219">
        <v>1</v>
      </c>
      <c r="U219">
        <f t="shared" si="25"/>
        <v>1</v>
      </c>
      <c r="V219">
        <f t="shared" si="26"/>
        <v>1</v>
      </c>
    </row>
    <row r="220" spans="1:22" x14ac:dyDescent="0.25">
      <c r="A220" t="s">
        <v>304</v>
      </c>
      <c r="B220" t="s">
        <v>305</v>
      </c>
      <c r="C220" t="s">
        <v>16</v>
      </c>
      <c r="D220" t="s">
        <v>306</v>
      </c>
      <c r="E220" t="s">
        <v>73</v>
      </c>
      <c r="F220" t="s">
        <v>681</v>
      </c>
      <c r="G220">
        <v>0</v>
      </c>
      <c r="H220">
        <v>0</v>
      </c>
      <c r="I220">
        <v>0</v>
      </c>
      <c r="J220">
        <v>0</v>
      </c>
      <c r="K220">
        <v>0</v>
      </c>
      <c r="L220">
        <v>0</v>
      </c>
      <c r="M220">
        <v>1</v>
      </c>
      <c r="N220">
        <v>0</v>
      </c>
      <c r="O220">
        <v>0</v>
      </c>
      <c r="P220" t="s">
        <v>307</v>
      </c>
      <c r="Q220">
        <v>0</v>
      </c>
      <c r="R220" t="s">
        <v>649</v>
      </c>
      <c r="S220">
        <f t="shared" si="24"/>
        <v>1</v>
      </c>
      <c r="T220">
        <v>1</v>
      </c>
      <c r="U220">
        <f t="shared" si="25"/>
        <v>0</v>
      </c>
      <c r="V220">
        <f t="shared" si="26"/>
        <v>1</v>
      </c>
    </row>
    <row r="221" spans="1:22" x14ac:dyDescent="0.25">
      <c r="A221" t="s">
        <v>308</v>
      </c>
      <c r="B221" t="s">
        <v>309</v>
      </c>
      <c r="C221" t="s">
        <v>16</v>
      </c>
      <c r="D221" t="s">
        <v>310</v>
      </c>
      <c r="E221" t="s">
        <v>73</v>
      </c>
      <c r="F221" t="s">
        <v>681</v>
      </c>
      <c r="G221">
        <v>0</v>
      </c>
      <c r="H221">
        <v>0</v>
      </c>
      <c r="I221">
        <v>0</v>
      </c>
      <c r="J221">
        <v>0</v>
      </c>
      <c r="K221">
        <v>0</v>
      </c>
      <c r="L221">
        <v>0</v>
      </c>
      <c r="M221">
        <v>0</v>
      </c>
      <c r="N221">
        <v>0</v>
      </c>
      <c r="O221">
        <v>0</v>
      </c>
      <c r="Q221">
        <v>0</v>
      </c>
      <c r="S221">
        <f t="shared" si="24"/>
        <v>0</v>
      </c>
      <c r="T221">
        <v>0</v>
      </c>
      <c r="U221">
        <f t="shared" si="25"/>
        <v>0</v>
      </c>
      <c r="V221">
        <f t="shared" si="26"/>
        <v>0</v>
      </c>
    </row>
    <row r="222" spans="1:22" x14ac:dyDescent="0.25">
      <c r="A222" t="s">
        <v>311</v>
      </c>
      <c r="B222" t="s">
        <v>312</v>
      </c>
      <c r="C222" t="s">
        <v>16</v>
      </c>
      <c r="D222" t="s">
        <v>313</v>
      </c>
      <c r="E222" t="s">
        <v>71</v>
      </c>
      <c r="F222" t="s">
        <v>681</v>
      </c>
      <c r="G222">
        <v>0</v>
      </c>
      <c r="H222">
        <v>0</v>
      </c>
      <c r="I222">
        <v>0</v>
      </c>
      <c r="J222">
        <v>0</v>
      </c>
      <c r="K222">
        <v>0</v>
      </c>
      <c r="L222">
        <v>0</v>
      </c>
      <c r="M222">
        <v>1</v>
      </c>
      <c r="N222">
        <v>0</v>
      </c>
      <c r="O222">
        <v>1</v>
      </c>
      <c r="P222" t="s">
        <v>650</v>
      </c>
      <c r="Q222">
        <v>0</v>
      </c>
      <c r="R222" t="s">
        <v>651</v>
      </c>
      <c r="S222">
        <f t="shared" si="24"/>
        <v>1</v>
      </c>
      <c r="T222">
        <v>1</v>
      </c>
      <c r="U222">
        <f t="shared" si="25"/>
        <v>0</v>
      </c>
      <c r="V222">
        <f t="shared" si="26"/>
        <v>1</v>
      </c>
    </row>
    <row r="223" spans="1:22" x14ac:dyDescent="0.25">
      <c r="A223" t="s">
        <v>314</v>
      </c>
      <c r="B223" t="s">
        <v>315</v>
      </c>
      <c r="C223" t="s">
        <v>16</v>
      </c>
      <c r="D223" t="s">
        <v>316</v>
      </c>
      <c r="E223" t="s">
        <v>317</v>
      </c>
      <c r="F223" t="s">
        <v>681</v>
      </c>
      <c r="G223">
        <v>0</v>
      </c>
      <c r="H223">
        <v>0</v>
      </c>
      <c r="I223">
        <v>0</v>
      </c>
      <c r="J223">
        <v>0</v>
      </c>
      <c r="K223">
        <v>0</v>
      </c>
      <c r="L223">
        <v>0</v>
      </c>
      <c r="M223">
        <v>0</v>
      </c>
      <c r="N223">
        <v>0</v>
      </c>
      <c r="O223">
        <v>0</v>
      </c>
      <c r="P223" t="s">
        <v>318</v>
      </c>
      <c r="Q223">
        <v>0</v>
      </c>
      <c r="S223">
        <f t="shared" si="24"/>
        <v>0</v>
      </c>
      <c r="T223">
        <v>0</v>
      </c>
      <c r="U223">
        <f t="shared" si="25"/>
        <v>0</v>
      </c>
      <c r="V223">
        <f t="shared" si="26"/>
        <v>0</v>
      </c>
    </row>
    <row r="224" spans="1:22" x14ac:dyDescent="0.25">
      <c r="A224" t="s">
        <v>319</v>
      </c>
      <c r="B224" t="s">
        <v>320</v>
      </c>
      <c r="C224" t="s">
        <v>16</v>
      </c>
      <c r="D224" t="s">
        <v>321</v>
      </c>
      <c r="E224" t="s">
        <v>17</v>
      </c>
      <c r="F224" t="s">
        <v>681</v>
      </c>
      <c r="G224">
        <v>0</v>
      </c>
      <c r="H224">
        <v>0</v>
      </c>
      <c r="I224">
        <v>0</v>
      </c>
      <c r="J224">
        <v>1</v>
      </c>
      <c r="K224">
        <v>0</v>
      </c>
      <c r="L224">
        <v>0</v>
      </c>
      <c r="M224">
        <v>0</v>
      </c>
      <c r="N224">
        <v>1</v>
      </c>
      <c r="O224">
        <v>1</v>
      </c>
      <c r="P224" t="s">
        <v>322</v>
      </c>
      <c r="Q224">
        <v>0</v>
      </c>
      <c r="R224" t="s">
        <v>652</v>
      </c>
      <c r="S224">
        <f t="shared" si="24"/>
        <v>1</v>
      </c>
      <c r="T224">
        <v>0</v>
      </c>
      <c r="U224">
        <f t="shared" si="25"/>
        <v>1</v>
      </c>
      <c r="V224">
        <f t="shared" si="26"/>
        <v>1</v>
      </c>
    </row>
    <row r="225" spans="1:22" x14ac:dyDescent="0.25">
      <c r="A225" t="s">
        <v>323</v>
      </c>
      <c r="B225" t="s">
        <v>324</v>
      </c>
      <c r="C225" t="s">
        <v>16</v>
      </c>
      <c r="D225" t="s">
        <v>325</v>
      </c>
      <c r="E225" t="s">
        <v>326</v>
      </c>
      <c r="F225" t="s">
        <v>681</v>
      </c>
      <c r="G225">
        <v>0</v>
      </c>
      <c r="H225">
        <v>0</v>
      </c>
      <c r="I225">
        <v>0</v>
      </c>
      <c r="J225">
        <v>0</v>
      </c>
      <c r="K225">
        <v>0</v>
      </c>
      <c r="L225">
        <v>0</v>
      </c>
      <c r="M225">
        <v>0</v>
      </c>
      <c r="N225">
        <v>0</v>
      </c>
      <c r="O225">
        <v>0</v>
      </c>
      <c r="P225" t="s">
        <v>327</v>
      </c>
      <c r="Q225">
        <v>0</v>
      </c>
      <c r="S225">
        <f t="shared" si="24"/>
        <v>0</v>
      </c>
      <c r="T225">
        <v>0</v>
      </c>
      <c r="U225">
        <f t="shared" si="25"/>
        <v>0</v>
      </c>
      <c r="V225">
        <f t="shared" si="26"/>
        <v>0</v>
      </c>
    </row>
    <row r="226" spans="1:22" x14ac:dyDescent="0.25">
      <c r="A226" t="s">
        <v>331</v>
      </c>
      <c r="B226" t="s">
        <v>332</v>
      </c>
      <c r="C226" t="s">
        <v>16</v>
      </c>
      <c r="D226" t="s">
        <v>333</v>
      </c>
      <c r="E226" t="s">
        <v>86</v>
      </c>
      <c r="F226" t="s">
        <v>681</v>
      </c>
      <c r="G226">
        <v>1</v>
      </c>
      <c r="H226">
        <v>0</v>
      </c>
      <c r="I226">
        <v>0</v>
      </c>
      <c r="J226">
        <v>0</v>
      </c>
      <c r="K226">
        <v>0</v>
      </c>
      <c r="L226">
        <v>0</v>
      </c>
      <c r="M226">
        <v>0</v>
      </c>
      <c r="N226">
        <v>0</v>
      </c>
      <c r="O226">
        <v>1</v>
      </c>
      <c r="P226" t="s">
        <v>334</v>
      </c>
      <c r="Q226">
        <v>0</v>
      </c>
      <c r="R226" t="s">
        <v>627</v>
      </c>
      <c r="S226">
        <f t="shared" si="24"/>
        <v>1</v>
      </c>
      <c r="T226">
        <v>1</v>
      </c>
      <c r="U226">
        <f t="shared" si="25"/>
        <v>0</v>
      </c>
      <c r="V226">
        <f t="shared" si="26"/>
        <v>1</v>
      </c>
    </row>
    <row r="227" spans="1:22" x14ac:dyDescent="0.25">
      <c r="A227" t="s">
        <v>335</v>
      </c>
      <c r="B227" t="s">
        <v>336</v>
      </c>
      <c r="C227" t="s">
        <v>16</v>
      </c>
      <c r="D227" t="s">
        <v>337</v>
      </c>
      <c r="E227" t="s">
        <v>234</v>
      </c>
      <c r="F227" t="s">
        <v>681</v>
      </c>
      <c r="G227">
        <v>0</v>
      </c>
      <c r="H227">
        <v>0</v>
      </c>
      <c r="I227">
        <v>0</v>
      </c>
      <c r="J227">
        <v>0</v>
      </c>
      <c r="K227">
        <v>0</v>
      </c>
      <c r="L227">
        <v>0</v>
      </c>
      <c r="M227">
        <v>0</v>
      </c>
      <c r="N227">
        <v>0</v>
      </c>
      <c r="O227">
        <v>0</v>
      </c>
      <c r="Q227">
        <v>0</v>
      </c>
      <c r="R227" t="s">
        <v>653</v>
      </c>
      <c r="S227">
        <f t="shared" si="24"/>
        <v>0</v>
      </c>
      <c r="T227">
        <v>0</v>
      </c>
      <c r="U227">
        <f t="shared" si="25"/>
        <v>0</v>
      </c>
      <c r="V227">
        <f t="shared" si="26"/>
        <v>0</v>
      </c>
    </row>
    <row r="228" spans="1:22" x14ac:dyDescent="0.25">
      <c r="A228" t="s">
        <v>338</v>
      </c>
      <c r="B228" t="s">
        <v>339</v>
      </c>
      <c r="C228" t="s">
        <v>16</v>
      </c>
      <c r="D228" t="s">
        <v>340</v>
      </c>
      <c r="E228" t="s">
        <v>74</v>
      </c>
      <c r="F228" t="s">
        <v>681</v>
      </c>
      <c r="G228">
        <v>0</v>
      </c>
      <c r="H228">
        <v>0</v>
      </c>
      <c r="I228">
        <v>0</v>
      </c>
      <c r="J228">
        <v>1</v>
      </c>
      <c r="K228">
        <v>0</v>
      </c>
      <c r="L228">
        <v>0</v>
      </c>
      <c r="M228">
        <v>0</v>
      </c>
      <c r="N228">
        <v>1</v>
      </c>
      <c r="O228">
        <v>1</v>
      </c>
      <c r="P228" t="s">
        <v>344</v>
      </c>
      <c r="Q228">
        <v>0</v>
      </c>
      <c r="S228">
        <f t="shared" si="24"/>
        <v>1</v>
      </c>
      <c r="T228">
        <v>1</v>
      </c>
      <c r="U228">
        <f t="shared" si="25"/>
        <v>1</v>
      </c>
      <c r="V228">
        <f t="shared" si="26"/>
        <v>1</v>
      </c>
    </row>
    <row r="229" spans="1:22" x14ac:dyDescent="0.25">
      <c r="A229" t="s">
        <v>654</v>
      </c>
      <c r="B229" t="s">
        <v>352</v>
      </c>
      <c r="C229" t="s">
        <v>16</v>
      </c>
      <c r="D229" t="s">
        <v>353</v>
      </c>
      <c r="E229" t="s">
        <v>194</v>
      </c>
      <c r="F229" t="s">
        <v>681</v>
      </c>
      <c r="G229">
        <v>0</v>
      </c>
      <c r="H229">
        <v>0</v>
      </c>
      <c r="I229">
        <v>0</v>
      </c>
      <c r="J229">
        <v>0</v>
      </c>
      <c r="K229">
        <v>0</v>
      </c>
      <c r="L229">
        <v>0</v>
      </c>
      <c r="M229">
        <v>0</v>
      </c>
      <c r="N229">
        <v>0</v>
      </c>
      <c r="O229">
        <v>0</v>
      </c>
      <c r="Q229">
        <v>0</v>
      </c>
      <c r="S229">
        <f t="shared" si="24"/>
        <v>0</v>
      </c>
      <c r="T229">
        <v>0</v>
      </c>
      <c r="U229">
        <f t="shared" si="25"/>
        <v>0</v>
      </c>
      <c r="V229">
        <f t="shared" si="26"/>
        <v>0</v>
      </c>
    </row>
    <row r="230" spans="1:22" x14ac:dyDescent="0.25">
      <c r="A230" t="s">
        <v>358</v>
      </c>
      <c r="B230" t="s">
        <v>359</v>
      </c>
      <c r="C230" t="s">
        <v>16</v>
      </c>
      <c r="D230" t="s">
        <v>360</v>
      </c>
      <c r="E230" t="s">
        <v>303</v>
      </c>
      <c r="F230" t="s">
        <v>681</v>
      </c>
      <c r="G230">
        <v>0</v>
      </c>
      <c r="H230">
        <v>0</v>
      </c>
      <c r="J230">
        <v>0</v>
      </c>
      <c r="K230">
        <v>0</v>
      </c>
      <c r="L230">
        <v>0</v>
      </c>
      <c r="M230">
        <v>0</v>
      </c>
      <c r="N230">
        <v>1</v>
      </c>
      <c r="O230">
        <v>0</v>
      </c>
      <c r="P230" t="s">
        <v>606</v>
      </c>
      <c r="Q230">
        <v>1</v>
      </c>
      <c r="R230" t="s">
        <v>656</v>
      </c>
      <c r="S230">
        <f t="shared" ref="S230:S261" si="27">IF(SUM(G230:O230, Q230) &gt;0, 1, 0)</f>
        <v>1</v>
      </c>
      <c r="T230">
        <v>0</v>
      </c>
      <c r="U230">
        <f t="shared" ref="U230:U261" si="28">IF(SUM(N230,Q230) &gt;0, 1, 0)</f>
        <v>1</v>
      </c>
      <c r="V230">
        <f t="shared" ref="V230:V261" si="29">IF(SUM(T230:U230)&gt;0,1,0)</f>
        <v>1</v>
      </c>
    </row>
    <row r="231" spans="1:22" x14ac:dyDescent="0.25">
      <c r="A231" t="s">
        <v>361</v>
      </c>
      <c r="B231" t="s">
        <v>362</v>
      </c>
      <c r="C231" t="s">
        <v>16</v>
      </c>
      <c r="D231" t="s">
        <v>363</v>
      </c>
      <c r="E231" t="s">
        <v>226</v>
      </c>
      <c r="F231" t="s">
        <v>681</v>
      </c>
      <c r="G231">
        <v>1</v>
      </c>
      <c r="H231">
        <v>0</v>
      </c>
      <c r="I231">
        <v>0</v>
      </c>
      <c r="J231">
        <v>0</v>
      </c>
      <c r="K231">
        <v>0</v>
      </c>
      <c r="L231">
        <v>0</v>
      </c>
      <c r="M231">
        <v>1</v>
      </c>
      <c r="N231">
        <v>1</v>
      </c>
      <c r="O231">
        <v>1</v>
      </c>
      <c r="P231" t="s">
        <v>604</v>
      </c>
      <c r="Q231">
        <v>0</v>
      </c>
      <c r="R231" t="s">
        <v>657</v>
      </c>
      <c r="S231">
        <f t="shared" si="27"/>
        <v>1</v>
      </c>
      <c r="T231">
        <v>1</v>
      </c>
      <c r="U231">
        <f t="shared" si="28"/>
        <v>1</v>
      </c>
      <c r="V231">
        <f t="shared" si="29"/>
        <v>1</v>
      </c>
    </row>
    <row r="232" spans="1:22" x14ac:dyDescent="0.25">
      <c r="A232" t="s">
        <v>366</v>
      </c>
      <c r="B232" t="s">
        <v>364</v>
      </c>
      <c r="C232" t="s">
        <v>16</v>
      </c>
      <c r="D232" t="s">
        <v>365</v>
      </c>
      <c r="E232" t="s">
        <v>83</v>
      </c>
      <c r="F232" t="s">
        <v>681</v>
      </c>
      <c r="G232">
        <v>0</v>
      </c>
      <c r="H232">
        <v>0</v>
      </c>
      <c r="I232">
        <v>0</v>
      </c>
      <c r="J232">
        <v>0</v>
      </c>
      <c r="K232">
        <v>0</v>
      </c>
      <c r="L232">
        <v>0</v>
      </c>
      <c r="M232">
        <v>0</v>
      </c>
      <c r="N232">
        <v>0</v>
      </c>
      <c r="O232">
        <v>0</v>
      </c>
      <c r="Q232">
        <v>1</v>
      </c>
      <c r="R232" t="s">
        <v>658</v>
      </c>
      <c r="S232">
        <f t="shared" si="27"/>
        <v>1</v>
      </c>
      <c r="T232">
        <v>0</v>
      </c>
      <c r="U232">
        <f t="shared" si="28"/>
        <v>1</v>
      </c>
      <c r="V232">
        <f t="shared" si="29"/>
        <v>1</v>
      </c>
    </row>
    <row r="233" spans="1:22" x14ac:dyDescent="0.25">
      <c r="A233" t="s">
        <v>367</v>
      </c>
      <c r="B233" t="s">
        <v>368</v>
      </c>
      <c r="C233" t="s">
        <v>16</v>
      </c>
      <c r="D233" t="s">
        <v>369</v>
      </c>
      <c r="E233" t="s">
        <v>74</v>
      </c>
      <c r="F233" t="s">
        <v>681</v>
      </c>
      <c r="G233">
        <v>0</v>
      </c>
      <c r="H233">
        <v>0</v>
      </c>
      <c r="I233">
        <v>1</v>
      </c>
      <c r="J233">
        <v>0</v>
      </c>
      <c r="K233">
        <v>0</v>
      </c>
      <c r="L233">
        <v>0</v>
      </c>
      <c r="M233">
        <v>0</v>
      </c>
      <c r="N233">
        <v>0</v>
      </c>
      <c r="O233">
        <v>1</v>
      </c>
      <c r="P233" t="s">
        <v>597</v>
      </c>
      <c r="Q233">
        <v>1</v>
      </c>
      <c r="R233" t="s">
        <v>659</v>
      </c>
      <c r="S233">
        <f t="shared" si="27"/>
        <v>1</v>
      </c>
      <c r="T233">
        <v>1</v>
      </c>
      <c r="U233">
        <f t="shared" si="28"/>
        <v>1</v>
      </c>
      <c r="V233">
        <f t="shared" si="29"/>
        <v>1</v>
      </c>
    </row>
    <row r="234" spans="1:22" x14ac:dyDescent="0.25">
      <c r="A234" t="s">
        <v>373</v>
      </c>
      <c r="B234" t="s">
        <v>374</v>
      </c>
      <c r="C234" t="s">
        <v>16</v>
      </c>
      <c r="D234" t="s">
        <v>375</v>
      </c>
      <c r="E234" t="s">
        <v>376</v>
      </c>
      <c r="F234" t="s">
        <v>681</v>
      </c>
      <c r="G234">
        <v>0</v>
      </c>
      <c r="H234">
        <v>0</v>
      </c>
      <c r="I234">
        <v>0</v>
      </c>
      <c r="J234">
        <v>1</v>
      </c>
      <c r="K234">
        <v>0</v>
      </c>
      <c r="L234">
        <v>0</v>
      </c>
      <c r="M234">
        <v>0</v>
      </c>
      <c r="N234">
        <v>0</v>
      </c>
      <c r="O234">
        <v>1</v>
      </c>
      <c r="P234" t="s">
        <v>377</v>
      </c>
      <c r="Q234">
        <v>0</v>
      </c>
      <c r="R234" t="s">
        <v>636</v>
      </c>
      <c r="S234">
        <f t="shared" si="27"/>
        <v>1</v>
      </c>
      <c r="T234">
        <v>1</v>
      </c>
      <c r="U234">
        <f t="shared" si="28"/>
        <v>0</v>
      </c>
      <c r="V234">
        <f t="shared" si="29"/>
        <v>1</v>
      </c>
    </row>
    <row r="235" spans="1:22" x14ac:dyDescent="0.25">
      <c r="A235" t="s">
        <v>390</v>
      </c>
      <c r="B235" t="s">
        <v>391</v>
      </c>
      <c r="C235" t="s">
        <v>16</v>
      </c>
      <c r="D235" t="s">
        <v>392</v>
      </c>
      <c r="E235" t="s">
        <v>17</v>
      </c>
      <c r="F235" t="s">
        <v>681</v>
      </c>
      <c r="G235">
        <v>0</v>
      </c>
      <c r="H235">
        <v>0</v>
      </c>
      <c r="I235">
        <v>0</v>
      </c>
      <c r="J235">
        <v>0</v>
      </c>
      <c r="K235">
        <v>0</v>
      </c>
      <c r="L235">
        <v>1</v>
      </c>
      <c r="M235">
        <v>0</v>
      </c>
      <c r="N235">
        <v>0</v>
      </c>
      <c r="O235">
        <v>1</v>
      </c>
      <c r="P235" t="s">
        <v>599</v>
      </c>
      <c r="Q235">
        <v>1</v>
      </c>
      <c r="R235" t="s">
        <v>662</v>
      </c>
      <c r="S235">
        <f t="shared" si="27"/>
        <v>1</v>
      </c>
      <c r="T235">
        <v>1</v>
      </c>
      <c r="U235">
        <f t="shared" si="28"/>
        <v>1</v>
      </c>
      <c r="V235">
        <f t="shared" si="29"/>
        <v>1</v>
      </c>
    </row>
    <row r="236" spans="1:22" x14ac:dyDescent="0.25">
      <c r="A236" t="s">
        <v>396</v>
      </c>
      <c r="B236" t="s">
        <v>397</v>
      </c>
      <c r="C236" t="s">
        <v>16</v>
      </c>
      <c r="D236" t="s">
        <v>398</v>
      </c>
      <c r="E236" t="s">
        <v>23</v>
      </c>
      <c r="F236" t="s">
        <v>681</v>
      </c>
      <c r="G236">
        <v>0</v>
      </c>
      <c r="H236">
        <v>0</v>
      </c>
      <c r="I236">
        <v>0</v>
      </c>
      <c r="J236">
        <v>0</v>
      </c>
      <c r="K236">
        <v>0</v>
      </c>
      <c r="L236">
        <v>0</v>
      </c>
      <c r="M236">
        <v>0</v>
      </c>
      <c r="N236" t="s">
        <v>24</v>
      </c>
      <c r="O236">
        <v>0</v>
      </c>
      <c r="P236" t="s">
        <v>399</v>
      </c>
      <c r="Q236">
        <v>0</v>
      </c>
      <c r="S236">
        <f t="shared" si="27"/>
        <v>0</v>
      </c>
      <c r="T236">
        <v>0</v>
      </c>
      <c r="U236">
        <f t="shared" si="28"/>
        <v>0</v>
      </c>
      <c r="V236">
        <f t="shared" si="29"/>
        <v>0</v>
      </c>
    </row>
    <row r="237" spans="1:22" x14ac:dyDescent="0.25">
      <c r="A237" t="s">
        <v>407</v>
      </c>
      <c r="B237" t="s">
        <v>408</v>
      </c>
      <c r="C237" t="s">
        <v>16</v>
      </c>
      <c r="D237" t="s">
        <v>409</v>
      </c>
      <c r="E237" t="s">
        <v>71</v>
      </c>
      <c r="F237" t="s">
        <v>681</v>
      </c>
      <c r="G237">
        <v>1</v>
      </c>
      <c r="H237">
        <v>0</v>
      </c>
      <c r="I237">
        <v>0</v>
      </c>
      <c r="J237">
        <v>0</v>
      </c>
      <c r="K237">
        <v>0</v>
      </c>
      <c r="L237">
        <v>0</v>
      </c>
      <c r="M237">
        <v>0</v>
      </c>
      <c r="N237">
        <v>1</v>
      </c>
      <c r="O237">
        <v>0</v>
      </c>
      <c r="P237" t="s">
        <v>410</v>
      </c>
      <c r="Q237">
        <v>0</v>
      </c>
      <c r="R237" t="s">
        <v>663</v>
      </c>
      <c r="S237">
        <f t="shared" si="27"/>
        <v>1</v>
      </c>
      <c r="T237">
        <v>1</v>
      </c>
      <c r="U237">
        <f t="shared" si="28"/>
        <v>1</v>
      </c>
      <c r="V237">
        <f t="shared" si="29"/>
        <v>1</v>
      </c>
    </row>
    <row r="238" spans="1:22" x14ac:dyDescent="0.25">
      <c r="A238" t="s">
        <v>411</v>
      </c>
      <c r="B238" t="s">
        <v>412</v>
      </c>
      <c r="C238" t="s">
        <v>16</v>
      </c>
      <c r="D238" t="s">
        <v>413</v>
      </c>
      <c r="E238" t="s">
        <v>79</v>
      </c>
      <c r="F238" t="s">
        <v>681</v>
      </c>
      <c r="G238">
        <v>0</v>
      </c>
      <c r="H238">
        <v>0</v>
      </c>
      <c r="I238">
        <v>0</v>
      </c>
      <c r="J238">
        <v>0</v>
      </c>
      <c r="K238">
        <v>0</v>
      </c>
      <c r="L238">
        <v>0</v>
      </c>
      <c r="M238">
        <v>1</v>
      </c>
      <c r="N238">
        <v>1</v>
      </c>
      <c r="O238">
        <v>1</v>
      </c>
      <c r="P238" t="s">
        <v>678</v>
      </c>
      <c r="Q238">
        <v>0</v>
      </c>
      <c r="R238" t="s">
        <v>625</v>
      </c>
      <c r="S238">
        <f t="shared" si="27"/>
        <v>1</v>
      </c>
      <c r="T238">
        <v>0</v>
      </c>
      <c r="U238">
        <f t="shared" si="28"/>
        <v>1</v>
      </c>
      <c r="V238">
        <f t="shared" si="29"/>
        <v>1</v>
      </c>
    </row>
    <row r="239" spans="1:22" x14ac:dyDescent="0.25">
      <c r="A239" t="s">
        <v>415</v>
      </c>
      <c r="B239" t="s">
        <v>416</v>
      </c>
      <c r="C239" t="s">
        <v>421</v>
      </c>
      <c r="D239" t="s">
        <v>417</v>
      </c>
      <c r="E239" t="s">
        <v>199</v>
      </c>
      <c r="F239" t="s">
        <v>681</v>
      </c>
      <c r="G239">
        <v>0</v>
      </c>
      <c r="H239">
        <v>0</v>
      </c>
      <c r="I239">
        <v>0</v>
      </c>
      <c r="J239">
        <v>0</v>
      </c>
      <c r="K239">
        <v>0</v>
      </c>
      <c r="L239">
        <v>0</v>
      </c>
      <c r="M239">
        <v>0</v>
      </c>
      <c r="N239">
        <v>0</v>
      </c>
      <c r="O239">
        <v>1</v>
      </c>
      <c r="P239" t="s">
        <v>418</v>
      </c>
      <c r="Q239">
        <v>0</v>
      </c>
      <c r="R239" t="s">
        <v>664</v>
      </c>
      <c r="S239">
        <f t="shared" si="27"/>
        <v>1</v>
      </c>
      <c r="T239">
        <v>1</v>
      </c>
      <c r="U239">
        <f t="shared" si="28"/>
        <v>0</v>
      </c>
      <c r="V239">
        <f t="shared" si="29"/>
        <v>1</v>
      </c>
    </row>
    <row r="240" spans="1:22" x14ac:dyDescent="0.25">
      <c r="A240" t="s">
        <v>419</v>
      </c>
      <c r="B240" t="s">
        <v>420</v>
      </c>
      <c r="C240" t="s">
        <v>421</v>
      </c>
      <c r="D240" t="s">
        <v>423</v>
      </c>
      <c r="E240" t="s">
        <v>422</v>
      </c>
      <c r="F240" t="s">
        <v>681</v>
      </c>
      <c r="G240">
        <v>0</v>
      </c>
      <c r="H240">
        <v>0</v>
      </c>
      <c r="I240">
        <v>0</v>
      </c>
      <c r="J240">
        <v>0</v>
      </c>
      <c r="K240">
        <v>0</v>
      </c>
      <c r="L240">
        <v>0</v>
      </c>
      <c r="M240">
        <v>0</v>
      </c>
      <c r="N240">
        <v>0</v>
      </c>
      <c r="O240">
        <v>1</v>
      </c>
      <c r="P240" t="s">
        <v>424</v>
      </c>
      <c r="Q240">
        <v>0</v>
      </c>
      <c r="R240" t="s">
        <v>646</v>
      </c>
      <c r="S240">
        <f t="shared" si="27"/>
        <v>1</v>
      </c>
      <c r="T240">
        <v>0</v>
      </c>
      <c r="U240">
        <f t="shared" si="28"/>
        <v>0</v>
      </c>
      <c r="V240">
        <f t="shared" si="29"/>
        <v>0</v>
      </c>
    </row>
    <row r="241" spans="1:22" x14ac:dyDescent="0.25">
      <c r="A241" t="s">
        <v>425</v>
      </c>
      <c r="B241" t="s">
        <v>426</v>
      </c>
      <c r="C241" t="s">
        <v>421</v>
      </c>
      <c r="D241" t="s">
        <v>427</v>
      </c>
      <c r="E241" t="s">
        <v>428</v>
      </c>
      <c r="F241" t="s">
        <v>681</v>
      </c>
      <c r="G241">
        <v>0</v>
      </c>
      <c r="H241">
        <v>0</v>
      </c>
      <c r="I241">
        <v>1</v>
      </c>
      <c r="J241">
        <v>0</v>
      </c>
      <c r="K241">
        <v>0</v>
      </c>
      <c r="L241">
        <v>0</v>
      </c>
      <c r="M241">
        <v>0</v>
      </c>
      <c r="N241">
        <v>0</v>
      </c>
      <c r="O241">
        <v>1</v>
      </c>
      <c r="P241" t="s">
        <v>600</v>
      </c>
      <c r="Q241">
        <v>0</v>
      </c>
      <c r="R241" t="s">
        <v>646</v>
      </c>
      <c r="S241">
        <f t="shared" si="27"/>
        <v>1</v>
      </c>
      <c r="T241">
        <v>1</v>
      </c>
      <c r="U241">
        <f t="shared" si="28"/>
        <v>0</v>
      </c>
      <c r="V241">
        <f t="shared" si="29"/>
        <v>1</v>
      </c>
    </row>
    <row r="242" spans="1:22" x14ac:dyDescent="0.25">
      <c r="A242" t="s">
        <v>436</v>
      </c>
      <c r="B242" t="s">
        <v>437</v>
      </c>
      <c r="C242" t="s">
        <v>421</v>
      </c>
      <c r="D242" t="s">
        <v>438</v>
      </c>
      <c r="E242" t="s">
        <v>439</v>
      </c>
      <c r="F242" t="s">
        <v>681</v>
      </c>
      <c r="G242">
        <v>0</v>
      </c>
      <c r="H242">
        <v>0</v>
      </c>
      <c r="I242">
        <v>0</v>
      </c>
      <c r="J242">
        <v>0</v>
      </c>
      <c r="K242">
        <v>0</v>
      </c>
      <c r="L242">
        <v>0</v>
      </c>
      <c r="M242">
        <v>0</v>
      </c>
      <c r="N242">
        <v>0</v>
      </c>
      <c r="O242">
        <v>0</v>
      </c>
      <c r="P242" t="s">
        <v>444</v>
      </c>
      <c r="Q242">
        <v>0</v>
      </c>
      <c r="S242">
        <f t="shared" si="27"/>
        <v>0</v>
      </c>
      <c r="T242">
        <v>0</v>
      </c>
      <c r="U242">
        <f t="shared" si="28"/>
        <v>0</v>
      </c>
      <c r="V242">
        <f t="shared" si="29"/>
        <v>0</v>
      </c>
    </row>
    <row r="243" spans="1:22" x14ac:dyDescent="0.25">
      <c r="A243" t="s">
        <v>440</v>
      </c>
      <c r="B243" t="s">
        <v>441</v>
      </c>
      <c r="C243" t="s">
        <v>421</v>
      </c>
      <c r="D243" t="s">
        <v>442</v>
      </c>
      <c r="E243" t="s">
        <v>443</v>
      </c>
      <c r="F243" t="s">
        <v>681</v>
      </c>
      <c r="G243">
        <v>0</v>
      </c>
      <c r="H243">
        <v>0</v>
      </c>
      <c r="I243">
        <v>0</v>
      </c>
      <c r="J243">
        <v>0</v>
      </c>
      <c r="K243">
        <v>0</v>
      </c>
      <c r="L243">
        <v>0</v>
      </c>
      <c r="M243">
        <v>0</v>
      </c>
      <c r="N243">
        <v>1</v>
      </c>
      <c r="O243">
        <v>0</v>
      </c>
      <c r="P243" t="s">
        <v>445</v>
      </c>
      <c r="Q243">
        <v>0</v>
      </c>
      <c r="R243" t="s">
        <v>666</v>
      </c>
      <c r="S243">
        <f t="shared" si="27"/>
        <v>1</v>
      </c>
      <c r="T243">
        <v>0</v>
      </c>
      <c r="U243">
        <f t="shared" si="28"/>
        <v>1</v>
      </c>
      <c r="V243">
        <f t="shared" si="29"/>
        <v>1</v>
      </c>
    </row>
    <row r="244" spans="1:22" x14ac:dyDescent="0.25">
      <c r="A244" t="s">
        <v>446</v>
      </c>
      <c r="B244" t="s">
        <v>447</v>
      </c>
      <c r="C244" t="s">
        <v>421</v>
      </c>
      <c r="D244" t="s">
        <v>448</v>
      </c>
      <c r="E244" t="s">
        <v>449</v>
      </c>
      <c r="F244" t="s">
        <v>681</v>
      </c>
      <c r="G244">
        <v>0</v>
      </c>
      <c r="H244">
        <v>0</v>
      </c>
      <c r="I244">
        <v>0</v>
      </c>
      <c r="J244">
        <v>0</v>
      </c>
      <c r="K244">
        <v>0</v>
      </c>
      <c r="L244">
        <v>0</v>
      </c>
      <c r="M244">
        <v>1</v>
      </c>
      <c r="N244">
        <v>0</v>
      </c>
      <c r="O244">
        <v>1</v>
      </c>
      <c r="P244" t="s">
        <v>450</v>
      </c>
      <c r="Q244">
        <v>1</v>
      </c>
      <c r="R244" t="s">
        <v>667</v>
      </c>
      <c r="S244">
        <f t="shared" si="27"/>
        <v>1</v>
      </c>
      <c r="T244">
        <v>1</v>
      </c>
      <c r="U244">
        <f t="shared" si="28"/>
        <v>1</v>
      </c>
      <c r="V244">
        <f t="shared" si="29"/>
        <v>1</v>
      </c>
    </row>
    <row r="245" spans="1:22" x14ac:dyDescent="0.25">
      <c r="A245" t="s">
        <v>454</v>
      </c>
      <c r="B245" t="s">
        <v>452</v>
      </c>
      <c r="C245" t="s">
        <v>421</v>
      </c>
      <c r="D245" t="s">
        <v>451</v>
      </c>
      <c r="E245" t="s">
        <v>199</v>
      </c>
      <c r="F245" t="s">
        <v>681</v>
      </c>
      <c r="G245">
        <v>0</v>
      </c>
      <c r="H245">
        <v>0</v>
      </c>
      <c r="I245">
        <v>0</v>
      </c>
      <c r="J245">
        <v>0</v>
      </c>
      <c r="K245">
        <v>0</v>
      </c>
      <c r="L245">
        <v>0</v>
      </c>
      <c r="M245">
        <v>0</v>
      </c>
      <c r="N245">
        <v>0</v>
      </c>
      <c r="O245">
        <v>1</v>
      </c>
      <c r="P245" t="s">
        <v>453</v>
      </c>
      <c r="Q245">
        <v>0</v>
      </c>
      <c r="R245" t="s">
        <v>668</v>
      </c>
      <c r="S245">
        <f t="shared" si="27"/>
        <v>1</v>
      </c>
      <c r="T245">
        <v>1</v>
      </c>
      <c r="U245">
        <f t="shared" si="28"/>
        <v>0</v>
      </c>
      <c r="V245">
        <f t="shared" si="29"/>
        <v>1</v>
      </c>
    </row>
    <row r="246" spans="1:22" x14ac:dyDescent="0.25">
      <c r="A246" t="s">
        <v>455</v>
      </c>
      <c r="B246" t="s">
        <v>456</v>
      </c>
      <c r="C246" t="s">
        <v>421</v>
      </c>
      <c r="D246" t="s">
        <v>457</v>
      </c>
      <c r="E246" t="s">
        <v>428</v>
      </c>
      <c r="F246" t="s">
        <v>681</v>
      </c>
      <c r="G246">
        <v>1</v>
      </c>
      <c r="H246">
        <v>0</v>
      </c>
      <c r="I246">
        <v>0</v>
      </c>
      <c r="J246">
        <v>0</v>
      </c>
      <c r="K246">
        <v>0</v>
      </c>
      <c r="L246">
        <v>0</v>
      </c>
      <c r="M246">
        <v>0</v>
      </c>
      <c r="N246">
        <v>0</v>
      </c>
      <c r="O246">
        <v>1</v>
      </c>
      <c r="P246" t="s">
        <v>458</v>
      </c>
      <c r="Q246">
        <v>0</v>
      </c>
      <c r="R246" t="s">
        <v>627</v>
      </c>
      <c r="S246">
        <f t="shared" si="27"/>
        <v>1</v>
      </c>
      <c r="T246">
        <v>1</v>
      </c>
      <c r="U246">
        <f t="shared" si="28"/>
        <v>0</v>
      </c>
      <c r="V246">
        <f t="shared" si="29"/>
        <v>1</v>
      </c>
    </row>
    <row r="247" spans="1:22" x14ac:dyDescent="0.25">
      <c r="A247" t="s">
        <v>459</v>
      </c>
      <c r="B247" t="s">
        <v>460</v>
      </c>
      <c r="C247" t="s">
        <v>421</v>
      </c>
      <c r="D247" t="s">
        <v>461</v>
      </c>
      <c r="E247" t="s">
        <v>234</v>
      </c>
      <c r="F247" t="s">
        <v>681</v>
      </c>
      <c r="G247">
        <v>0</v>
      </c>
      <c r="H247">
        <v>0</v>
      </c>
      <c r="I247">
        <v>0</v>
      </c>
      <c r="J247">
        <v>0</v>
      </c>
      <c r="K247">
        <v>0</v>
      </c>
      <c r="L247">
        <v>0</v>
      </c>
      <c r="M247">
        <v>0</v>
      </c>
      <c r="N247">
        <v>0</v>
      </c>
      <c r="O247">
        <v>0</v>
      </c>
      <c r="Q247">
        <v>0</v>
      </c>
      <c r="R247" t="s">
        <v>669</v>
      </c>
      <c r="S247">
        <f t="shared" si="27"/>
        <v>0</v>
      </c>
      <c r="T247">
        <v>0</v>
      </c>
      <c r="U247">
        <f t="shared" si="28"/>
        <v>0</v>
      </c>
      <c r="V247">
        <f t="shared" si="29"/>
        <v>0</v>
      </c>
    </row>
    <row r="248" spans="1:22" x14ac:dyDescent="0.25">
      <c r="A248" t="s">
        <v>465</v>
      </c>
      <c r="B248" t="s">
        <v>466</v>
      </c>
      <c r="C248" t="s">
        <v>421</v>
      </c>
      <c r="D248" t="s">
        <v>467</v>
      </c>
      <c r="E248" t="s">
        <v>234</v>
      </c>
      <c r="F248" t="s">
        <v>681</v>
      </c>
      <c r="G248">
        <v>0</v>
      </c>
      <c r="H248">
        <v>0</v>
      </c>
      <c r="I248">
        <v>1</v>
      </c>
      <c r="J248">
        <v>0</v>
      </c>
      <c r="K248">
        <v>0</v>
      </c>
      <c r="L248">
        <v>0</v>
      </c>
      <c r="M248">
        <v>0</v>
      </c>
      <c r="N248">
        <v>1</v>
      </c>
      <c r="O248">
        <v>1</v>
      </c>
      <c r="P248" t="s">
        <v>602</v>
      </c>
      <c r="Q248">
        <v>1</v>
      </c>
      <c r="R248" t="s">
        <v>670</v>
      </c>
      <c r="S248">
        <f t="shared" si="27"/>
        <v>1</v>
      </c>
      <c r="T248">
        <v>1</v>
      </c>
      <c r="U248">
        <f t="shared" si="28"/>
        <v>1</v>
      </c>
      <c r="V248">
        <f t="shared" si="29"/>
        <v>1</v>
      </c>
    </row>
    <row r="249" spans="1:22" x14ac:dyDescent="0.25">
      <c r="A249" t="s">
        <v>468</v>
      </c>
      <c r="B249" t="s">
        <v>469</v>
      </c>
      <c r="C249" t="s">
        <v>421</v>
      </c>
      <c r="D249" t="s">
        <v>470</v>
      </c>
      <c r="E249" t="s">
        <v>471</v>
      </c>
      <c r="F249" t="s">
        <v>681</v>
      </c>
      <c r="G249">
        <v>1</v>
      </c>
      <c r="H249">
        <v>0</v>
      </c>
      <c r="I249">
        <v>0</v>
      </c>
      <c r="J249">
        <v>0</v>
      </c>
      <c r="K249">
        <v>0</v>
      </c>
      <c r="L249">
        <v>0</v>
      </c>
      <c r="M249">
        <v>0</v>
      </c>
      <c r="N249">
        <v>0</v>
      </c>
      <c r="O249">
        <v>0</v>
      </c>
      <c r="P249" t="s">
        <v>472</v>
      </c>
      <c r="Q249">
        <v>0</v>
      </c>
      <c r="R249" t="s">
        <v>627</v>
      </c>
      <c r="S249">
        <f t="shared" si="27"/>
        <v>1</v>
      </c>
      <c r="T249">
        <v>0</v>
      </c>
      <c r="U249">
        <f t="shared" si="28"/>
        <v>0</v>
      </c>
      <c r="V249">
        <f t="shared" si="29"/>
        <v>0</v>
      </c>
    </row>
    <row r="250" spans="1:22" x14ac:dyDescent="0.25">
      <c r="A250" t="s">
        <v>473</v>
      </c>
      <c r="B250" t="s">
        <v>474</v>
      </c>
      <c r="C250" t="s">
        <v>421</v>
      </c>
      <c r="D250" t="s">
        <v>475</v>
      </c>
      <c r="E250" t="s">
        <v>422</v>
      </c>
      <c r="F250" t="s">
        <v>681</v>
      </c>
      <c r="G250">
        <v>0</v>
      </c>
      <c r="H250">
        <v>0</v>
      </c>
      <c r="I250">
        <v>0</v>
      </c>
      <c r="J250">
        <v>0</v>
      </c>
      <c r="K250">
        <v>0</v>
      </c>
      <c r="L250">
        <v>0</v>
      </c>
      <c r="M250">
        <v>0</v>
      </c>
      <c r="N250">
        <v>0</v>
      </c>
      <c r="O250">
        <v>0</v>
      </c>
      <c r="Q250">
        <v>0</v>
      </c>
      <c r="S250">
        <f t="shared" si="27"/>
        <v>0</v>
      </c>
      <c r="T250">
        <v>0</v>
      </c>
      <c r="U250">
        <f t="shared" si="28"/>
        <v>0</v>
      </c>
      <c r="V250">
        <f t="shared" si="29"/>
        <v>0</v>
      </c>
    </row>
    <row r="251" spans="1:22" x14ac:dyDescent="0.25">
      <c r="A251" t="s">
        <v>476</v>
      </c>
      <c r="B251" t="s">
        <v>477</v>
      </c>
      <c r="C251" t="s">
        <v>421</v>
      </c>
      <c r="D251" t="s">
        <v>478</v>
      </c>
      <c r="E251" t="s">
        <v>428</v>
      </c>
      <c r="F251" t="s">
        <v>681</v>
      </c>
      <c r="G251">
        <v>0</v>
      </c>
      <c r="H251">
        <v>0</v>
      </c>
      <c r="I251">
        <v>0</v>
      </c>
      <c r="J251">
        <v>0</v>
      </c>
      <c r="K251">
        <v>0</v>
      </c>
      <c r="L251">
        <v>0</v>
      </c>
      <c r="M251">
        <v>0</v>
      </c>
      <c r="N251">
        <v>1</v>
      </c>
      <c r="O251">
        <v>0</v>
      </c>
      <c r="P251" t="s">
        <v>479</v>
      </c>
      <c r="Q251">
        <v>1</v>
      </c>
      <c r="R251" t="s">
        <v>671</v>
      </c>
      <c r="S251">
        <f t="shared" si="27"/>
        <v>1</v>
      </c>
      <c r="T251">
        <v>0</v>
      </c>
      <c r="U251">
        <f t="shared" si="28"/>
        <v>1</v>
      </c>
      <c r="V251">
        <f t="shared" si="29"/>
        <v>1</v>
      </c>
    </row>
    <row r="252" spans="1:22" x14ac:dyDescent="0.25">
      <c r="A252" t="s">
        <v>480</v>
      </c>
      <c r="B252" t="s">
        <v>481</v>
      </c>
      <c r="C252" t="s">
        <v>421</v>
      </c>
      <c r="D252" t="s">
        <v>482</v>
      </c>
      <c r="E252" t="s">
        <v>71</v>
      </c>
      <c r="F252" t="s">
        <v>681</v>
      </c>
      <c r="G252">
        <v>0</v>
      </c>
      <c r="H252">
        <v>0</v>
      </c>
      <c r="I252">
        <v>0</v>
      </c>
      <c r="J252">
        <v>0</v>
      </c>
      <c r="K252">
        <v>0</v>
      </c>
      <c r="L252">
        <v>0</v>
      </c>
      <c r="M252">
        <v>1</v>
      </c>
      <c r="N252">
        <v>0</v>
      </c>
      <c r="O252">
        <v>1</v>
      </c>
      <c r="P252" t="s">
        <v>483</v>
      </c>
      <c r="Q252">
        <v>1</v>
      </c>
      <c r="R252" t="s">
        <v>672</v>
      </c>
      <c r="S252">
        <f t="shared" si="27"/>
        <v>1</v>
      </c>
      <c r="T252">
        <v>1</v>
      </c>
      <c r="U252">
        <f t="shared" si="28"/>
        <v>1</v>
      </c>
      <c r="V252">
        <f t="shared" si="29"/>
        <v>1</v>
      </c>
    </row>
    <row r="253" spans="1:22" x14ac:dyDescent="0.25">
      <c r="A253" t="s">
        <v>484</v>
      </c>
      <c r="B253" t="s">
        <v>485</v>
      </c>
      <c r="C253" t="s">
        <v>421</v>
      </c>
      <c r="D253" t="s">
        <v>486</v>
      </c>
      <c r="E253" t="s">
        <v>121</v>
      </c>
      <c r="F253" t="s">
        <v>681</v>
      </c>
      <c r="G253">
        <v>0</v>
      </c>
      <c r="H253">
        <v>0</v>
      </c>
      <c r="I253">
        <v>0</v>
      </c>
      <c r="J253">
        <v>0</v>
      </c>
      <c r="K253">
        <v>0</v>
      </c>
      <c r="L253">
        <v>0</v>
      </c>
      <c r="M253">
        <v>0</v>
      </c>
      <c r="N253">
        <v>1</v>
      </c>
      <c r="O253">
        <v>0</v>
      </c>
      <c r="P253" t="s">
        <v>487</v>
      </c>
      <c r="Q253">
        <v>0</v>
      </c>
      <c r="S253">
        <f t="shared" si="27"/>
        <v>1</v>
      </c>
      <c r="T253">
        <v>0</v>
      </c>
      <c r="U253">
        <f t="shared" si="28"/>
        <v>1</v>
      </c>
      <c r="V253">
        <f t="shared" si="29"/>
        <v>1</v>
      </c>
    </row>
    <row r="254" spans="1:22" x14ac:dyDescent="0.25">
      <c r="A254" t="s">
        <v>488</v>
      </c>
      <c r="B254" t="s">
        <v>489</v>
      </c>
      <c r="C254" t="s">
        <v>421</v>
      </c>
      <c r="D254" t="s">
        <v>490</v>
      </c>
      <c r="E254" t="s">
        <v>163</v>
      </c>
      <c r="F254" t="s">
        <v>681</v>
      </c>
      <c r="G254">
        <v>0</v>
      </c>
      <c r="H254">
        <v>0</v>
      </c>
      <c r="I254">
        <v>0</v>
      </c>
      <c r="J254">
        <v>0</v>
      </c>
      <c r="K254">
        <v>0</v>
      </c>
      <c r="L254">
        <v>0</v>
      </c>
      <c r="M254">
        <v>0</v>
      </c>
      <c r="N254">
        <v>0</v>
      </c>
      <c r="O254">
        <v>0</v>
      </c>
      <c r="Q254">
        <v>0</v>
      </c>
      <c r="S254">
        <f t="shared" si="27"/>
        <v>0</v>
      </c>
      <c r="T254">
        <v>0</v>
      </c>
      <c r="U254">
        <f t="shared" si="28"/>
        <v>0</v>
      </c>
      <c r="V254">
        <f t="shared" si="29"/>
        <v>0</v>
      </c>
    </row>
    <row r="255" spans="1:22" x14ac:dyDescent="0.25">
      <c r="A255" t="s">
        <v>495</v>
      </c>
      <c r="B255" t="s">
        <v>496</v>
      </c>
      <c r="C255" t="s">
        <v>421</v>
      </c>
      <c r="D255" t="s">
        <v>497</v>
      </c>
      <c r="E255" t="s">
        <v>498</v>
      </c>
      <c r="F255" t="s">
        <v>681</v>
      </c>
      <c r="G255">
        <v>0</v>
      </c>
      <c r="H255">
        <v>0</v>
      </c>
      <c r="I255">
        <v>0</v>
      </c>
      <c r="J255">
        <v>0</v>
      </c>
      <c r="K255">
        <v>0</v>
      </c>
      <c r="L255">
        <v>0</v>
      </c>
      <c r="M255">
        <v>0</v>
      </c>
      <c r="N255">
        <v>0</v>
      </c>
      <c r="O255">
        <v>0</v>
      </c>
      <c r="Q255">
        <v>0</v>
      </c>
      <c r="S255">
        <f t="shared" si="27"/>
        <v>0</v>
      </c>
      <c r="T255">
        <v>0</v>
      </c>
      <c r="U255">
        <f t="shared" si="28"/>
        <v>0</v>
      </c>
      <c r="V255">
        <f t="shared" si="29"/>
        <v>0</v>
      </c>
    </row>
    <row r="256" spans="1:22" x14ac:dyDescent="0.25">
      <c r="A256" t="s">
        <v>499</v>
      </c>
      <c r="B256" t="s">
        <v>500</v>
      </c>
      <c r="C256" t="s">
        <v>421</v>
      </c>
      <c r="D256" t="s">
        <v>501</v>
      </c>
      <c r="E256" t="s">
        <v>502</v>
      </c>
      <c r="F256" t="s">
        <v>681</v>
      </c>
      <c r="G256">
        <v>0</v>
      </c>
      <c r="H256">
        <v>0</v>
      </c>
      <c r="I256">
        <v>0</v>
      </c>
      <c r="J256">
        <v>0</v>
      </c>
      <c r="K256">
        <v>0</v>
      </c>
      <c r="L256">
        <v>0</v>
      </c>
      <c r="M256">
        <v>0</v>
      </c>
      <c r="N256">
        <v>0</v>
      </c>
      <c r="O256">
        <v>0</v>
      </c>
      <c r="Q256">
        <v>0</v>
      </c>
      <c r="S256">
        <f t="shared" si="27"/>
        <v>0</v>
      </c>
      <c r="T256">
        <v>0</v>
      </c>
      <c r="U256">
        <f t="shared" si="28"/>
        <v>0</v>
      </c>
      <c r="V256">
        <f t="shared" si="29"/>
        <v>0</v>
      </c>
    </row>
    <row r="257" spans="1:22" x14ac:dyDescent="0.25">
      <c r="A257" t="s">
        <v>503</v>
      </c>
      <c r="B257" t="s">
        <v>504</v>
      </c>
      <c r="C257" t="s">
        <v>421</v>
      </c>
      <c r="D257" t="s">
        <v>505</v>
      </c>
      <c r="E257" t="s">
        <v>506</v>
      </c>
      <c r="F257" t="s">
        <v>681</v>
      </c>
      <c r="G257">
        <v>0</v>
      </c>
      <c r="H257">
        <v>0</v>
      </c>
      <c r="I257">
        <v>1</v>
      </c>
      <c r="J257">
        <v>0</v>
      </c>
      <c r="K257">
        <v>0</v>
      </c>
      <c r="L257">
        <v>0</v>
      </c>
      <c r="M257">
        <v>0</v>
      </c>
      <c r="N257">
        <v>0</v>
      </c>
      <c r="O257">
        <v>1</v>
      </c>
      <c r="P257" t="s">
        <v>507</v>
      </c>
      <c r="Q257">
        <v>0</v>
      </c>
      <c r="R257" t="s">
        <v>665</v>
      </c>
      <c r="S257">
        <f t="shared" si="27"/>
        <v>1</v>
      </c>
      <c r="T257">
        <v>1</v>
      </c>
      <c r="U257">
        <f t="shared" si="28"/>
        <v>0</v>
      </c>
      <c r="V257">
        <f t="shared" si="29"/>
        <v>1</v>
      </c>
    </row>
    <row r="258" spans="1:22" x14ac:dyDescent="0.25">
      <c r="A258" t="s">
        <v>508</v>
      </c>
      <c r="B258" t="s">
        <v>509</v>
      </c>
      <c r="C258" t="s">
        <v>421</v>
      </c>
      <c r="D258" t="s">
        <v>510</v>
      </c>
      <c r="E258" t="s">
        <v>71</v>
      </c>
      <c r="F258" t="s">
        <v>681</v>
      </c>
      <c r="G258">
        <v>0</v>
      </c>
      <c r="H258">
        <v>0</v>
      </c>
      <c r="I258">
        <v>1</v>
      </c>
      <c r="J258">
        <v>0</v>
      </c>
      <c r="K258">
        <v>0</v>
      </c>
      <c r="L258">
        <v>0</v>
      </c>
      <c r="M258">
        <v>1</v>
      </c>
      <c r="N258">
        <v>0</v>
      </c>
      <c r="O258">
        <v>1</v>
      </c>
      <c r="P258" t="s">
        <v>511</v>
      </c>
      <c r="Q258">
        <v>0</v>
      </c>
      <c r="R258" t="s">
        <v>673</v>
      </c>
      <c r="S258">
        <f t="shared" si="27"/>
        <v>1</v>
      </c>
      <c r="T258">
        <v>1</v>
      </c>
      <c r="U258">
        <f t="shared" si="28"/>
        <v>0</v>
      </c>
      <c r="V258">
        <f t="shared" si="29"/>
        <v>1</v>
      </c>
    </row>
    <row r="259" spans="1:22" x14ac:dyDescent="0.25">
      <c r="A259" t="s">
        <v>512</v>
      </c>
      <c r="B259" t="s">
        <v>513</v>
      </c>
      <c r="C259" t="s">
        <v>421</v>
      </c>
      <c r="D259" t="s">
        <v>514</v>
      </c>
      <c r="E259" t="s">
        <v>79</v>
      </c>
      <c r="F259" t="s">
        <v>681</v>
      </c>
      <c r="G259">
        <v>0</v>
      </c>
      <c r="H259">
        <v>0</v>
      </c>
      <c r="I259">
        <v>0</v>
      </c>
      <c r="J259">
        <v>0</v>
      </c>
      <c r="K259">
        <v>0</v>
      </c>
      <c r="L259">
        <v>0</v>
      </c>
      <c r="M259">
        <v>0</v>
      </c>
      <c r="N259">
        <v>0</v>
      </c>
      <c r="O259">
        <v>0</v>
      </c>
      <c r="Q259">
        <v>0</v>
      </c>
      <c r="S259">
        <f t="shared" si="27"/>
        <v>0</v>
      </c>
      <c r="T259">
        <v>0</v>
      </c>
      <c r="U259">
        <f t="shared" si="28"/>
        <v>0</v>
      </c>
      <c r="V259">
        <f t="shared" si="29"/>
        <v>0</v>
      </c>
    </row>
    <row r="260" spans="1:22" x14ac:dyDescent="0.25">
      <c r="A260" t="s">
        <v>515</v>
      </c>
      <c r="B260" t="s">
        <v>516</v>
      </c>
      <c r="C260" t="s">
        <v>421</v>
      </c>
      <c r="D260" t="s">
        <v>517</v>
      </c>
      <c r="E260" t="s">
        <v>518</v>
      </c>
      <c r="F260" t="s">
        <v>681</v>
      </c>
      <c r="G260">
        <v>0</v>
      </c>
      <c r="H260">
        <v>0</v>
      </c>
      <c r="I260">
        <v>0</v>
      </c>
      <c r="J260">
        <v>0</v>
      </c>
      <c r="K260">
        <v>0</v>
      </c>
      <c r="L260">
        <v>0</v>
      </c>
      <c r="M260">
        <v>0</v>
      </c>
      <c r="N260">
        <v>0</v>
      </c>
      <c r="O260">
        <v>0</v>
      </c>
      <c r="P260" t="s">
        <v>519</v>
      </c>
      <c r="Q260">
        <v>0</v>
      </c>
      <c r="S260">
        <f t="shared" si="27"/>
        <v>0</v>
      </c>
      <c r="T260">
        <v>0</v>
      </c>
      <c r="U260">
        <f t="shared" si="28"/>
        <v>0</v>
      </c>
      <c r="V260">
        <f t="shared" si="29"/>
        <v>0</v>
      </c>
    </row>
    <row r="261" spans="1:22" x14ac:dyDescent="0.25">
      <c r="A261" t="s">
        <v>520</v>
      </c>
      <c r="B261" t="s">
        <v>521</v>
      </c>
      <c r="C261" t="s">
        <v>421</v>
      </c>
      <c r="D261" t="s">
        <v>522</v>
      </c>
      <c r="E261" t="s">
        <v>523</v>
      </c>
      <c r="F261" t="s">
        <v>681</v>
      </c>
      <c r="G261">
        <v>0</v>
      </c>
      <c r="H261">
        <v>0</v>
      </c>
      <c r="I261">
        <v>1</v>
      </c>
      <c r="J261">
        <v>0</v>
      </c>
      <c r="K261">
        <v>0</v>
      </c>
      <c r="L261">
        <v>0</v>
      </c>
      <c r="M261">
        <v>1</v>
      </c>
      <c r="N261">
        <v>0</v>
      </c>
      <c r="O261">
        <v>1</v>
      </c>
      <c r="P261" t="s">
        <v>524</v>
      </c>
      <c r="Q261">
        <v>0</v>
      </c>
      <c r="R261" t="s">
        <v>673</v>
      </c>
      <c r="S261">
        <f t="shared" si="27"/>
        <v>1</v>
      </c>
      <c r="T261">
        <v>1</v>
      </c>
      <c r="U261">
        <f t="shared" si="28"/>
        <v>0</v>
      </c>
      <c r="V261">
        <f t="shared" si="29"/>
        <v>1</v>
      </c>
    </row>
    <row r="262" spans="1:22" x14ac:dyDescent="0.25">
      <c r="A262" t="s">
        <v>525</v>
      </c>
      <c r="B262" t="s">
        <v>526</v>
      </c>
      <c r="C262" t="s">
        <v>421</v>
      </c>
      <c r="D262" t="s">
        <v>527</v>
      </c>
      <c r="E262" t="s">
        <v>528</v>
      </c>
      <c r="F262" t="s">
        <v>681</v>
      </c>
      <c r="G262">
        <v>1</v>
      </c>
      <c r="H262">
        <v>0</v>
      </c>
      <c r="I262">
        <v>0</v>
      </c>
      <c r="J262">
        <v>0</v>
      </c>
      <c r="K262">
        <v>0</v>
      </c>
      <c r="L262">
        <v>0</v>
      </c>
      <c r="M262">
        <v>0</v>
      </c>
      <c r="N262">
        <v>0</v>
      </c>
      <c r="O262">
        <v>1</v>
      </c>
      <c r="P262" t="s">
        <v>535</v>
      </c>
      <c r="Q262">
        <v>0</v>
      </c>
      <c r="R262" t="s">
        <v>627</v>
      </c>
      <c r="S262">
        <f t="shared" ref="S262:S277" si="30">IF(SUM(G262:O262, Q262) &gt;0, 1, 0)</f>
        <v>1</v>
      </c>
      <c r="T262">
        <v>1</v>
      </c>
      <c r="U262">
        <f t="shared" ref="U262:U277" si="31">IF(SUM(N262,Q262) &gt;0, 1, 0)</f>
        <v>0</v>
      </c>
      <c r="V262">
        <f t="shared" ref="V262:V277" si="32">IF(SUM(T262:U262)&gt;0,1,0)</f>
        <v>1</v>
      </c>
    </row>
    <row r="263" spans="1:22" x14ac:dyDescent="0.25">
      <c r="A263" t="s">
        <v>529</v>
      </c>
      <c r="B263" t="s">
        <v>530</v>
      </c>
      <c r="C263" t="s">
        <v>421</v>
      </c>
      <c r="D263" t="s">
        <v>531</v>
      </c>
      <c r="E263" t="s">
        <v>494</v>
      </c>
      <c r="F263" t="s">
        <v>681</v>
      </c>
      <c r="G263">
        <v>0</v>
      </c>
      <c r="H263">
        <v>0</v>
      </c>
      <c r="I263">
        <v>0</v>
      </c>
      <c r="J263">
        <v>0</v>
      </c>
      <c r="K263">
        <v>0</v>
      </c>
      <c r="L263">
        <v>0</v>
      </c>
      <c r="M263">
        <v>0</v>
      </c>
      <c r="N263">
        <v>0</v>
      </c>
      <c r="O263">
        <v>0</v>
      </c>
      <c r="Q263">
        <v>0</v>
      </c>
      <c r="S263">
        <f t="shared" si="30"/>
        <v>0</v>
      </c>
      <c r="T263">
        <v>0</v>
      </c>
      <c r="U263">
        <f t="shared" si="31"/>
        <v>0</v>
      </c>
      <c r="V263">
        <f t="shared" si="32"/>
        <v>0</v>
      </c>
    </row>
    <row r="264" spans="1:22" x14ac:dyDescent="0.25">
      <c r="A264" t="s">
        <v>532</v>
      </c>
      <c r="B264" t="s">
        <v>533</v>
      </c>
      <c r="C264" t="s">
        <v>421</v>
      </c>
      <c r="D264" t="s">
        <v>534</v>
      </c>
      <c r="E264" t="s">
        <v>428</v>
      </c>
      <c r="F264" t="s">
        <v>681</v>
      </c>
      <c r="G264">
        <v>1</v>
      </c>
      <c r="H264">
        <v>0</v>
      </c>
      <c r="I264">
        <v>1</v>
      </c>
      <c r="J264">
        <v>0</v>
      </c>
      <c r="K264">
        <v>0</v>
      </c>
      <c r="L264">
        <v>0</v>
      </c>
      <c r="M264">
        <v>1</v>
      </c>
      <c r="N264">
        <v>0</v>
      </c>
      <c r="O264">
        <v>0</v>
      </c>
      <c r="P264" t="s">
        <v>536</v>
      </c>
      <c r="Q264">
        <v>0</v>
      </c>
      <c r="R264" t="s">
        <v>627</v>
      </c>
      <c r="S264">
        <f t="shared" si="30"/>
        <v>1</v>
      </c>
      <c r="T264">
        <v>1</v>
      </c>
      <c r="U264">
        <f t="shared" si="31"/>
        <v>0</v>
      </c>
      <c r="V264">
        <f t="shared" si="32"/>
        <v>1</v>
      </c>
    </row>
    <row r="265" spans="1:22" x14ac:dyDescent="0.25">
      <c r="A265" t="s">
        <v>539</v>
      </c>
      <c r="B265" t="s">
        <v>537</v>
      </c>
      <c r="C265" t="s">
        <v>421</v>
      </c>
      <c r="D265" t="s">
        <v>538</v>
      </c>
      <c r="E265" t="s">
        <v>234</v>
      </c>
      <c r="F265" t="s">
        <v>681</v>
      </c>
      <c r="G265">
        <v>0</v>
      </c>
      <c r="H265">
        <v>0</v>
      </c>
      <c r="I265">
        <v>0</v>
      </c>
      <c r="J265">
        <v>0</v>
      </c>
      <c r="K265">
        <v>0</v>
      </c>
      <c r="L265">
        <v>0</v>
      </c>
      <c r="M265">
        <v>0</v>
      </c>
      <c r="N265">
        <v>0</v>
      </c>
      <c r="O265">
        <v>0</v>
      </c>
      <c r="Q265">
        <v>0</v>
      </c>
      <c r="R265" t="s">
        <v>674</v>
      </c>
      <c r="S265">
        <f t="shared" si="30"/>
        <v>0</v>
      </c>
      <c r="T265">
        <v>0</v>
      </c>
      <c r="U265">
        <f t="shared" si="31"/>
        <v>0</v>
      </c>
      <c r="V265">
        <f t="shared" si="32"/>
        <v>0</v>
      </c>
    </row>
    <row r="266" spans="1:22" x14ac:dyDescent="0.25">
      <c r="A266" t="s">
        <v>540</v>
      </c>
      <c r="B266" t="s">
        <v>541</v>
      </c>
      <c r="C266" t="s">
        <v>421</v>
      </c>
      <c r="D266" t="s">
        <v>542</v>
      </c>
      <c r="E266" t="s">
        <v>494</v>
      </c>
      <c r="F266" t="s">
        <v>681</v>
      </c>
      <c r="G266">
        <v>0</v>
      </c>
      <c r="H266">
        <v>0</v>
      </c>
      <c r="I266">
        <v>0</v>
      </c>
      <c r="J266">
        <v>0</v>
      </c>
      <c r="K266">
        <v>0</v>
      </c>
      <c r="L266">
        <v>0</v>
      </c>
      <c r="M266">
        <v>0</v>
      </c>
      <c r="N266">
        <v>0</v>
      </c>
      <c r="O266">
        <v>0</v>
      </c>
      <c r="P266" t="s">
        <v>543</v>
      </c>
      <c r="Q266">
        <v>0</v>
      </c>
      <c r="S266">
        <f t="shared" si="30"/>
        <v>0</v>
      </c>
      <c r="T266">
        <v>0</v>
      </c>
      <c r="U266">
        <f t="shared" si="31"/>
        <v>0</v>
      </c>
      <c r="V266">
        <f t="shared" si="32"/>
        <v>0</v>
      </c>
    </row>
    <row r="267" spans="1:22" x14ac:dyDescent="0.25">
      <c r="A267" t="s">
        <v>546</v>
      </c>
      <c r="B267" t="s">
        <v>544</v>
      </c>
      <c r="C267" t="s">
        <v>421</v>
      </c>
      <c r="D267" t="s">
        <v>545</v>
      </c>
      <c r="E267" t="s">
        <v>74</v>
      </c>
      <c r="F267" t="s">
        <v>681</v>
      </c>
      <c r="G267">
        <v>1</v>
      </c>
      <c r="H267">
        <v>0</v>
      </c>
      <c r="I267">
        <v>0</v>
      </c>
      <c r="J267">
        <v>0</v>
      </c>
      <c r="K267">
        <v>0</v>
      </c>
      <c r="L267">
        <v>0</v>
      </c>
      <c r="M267">
        <v>0</v>
      </c>
      <c r="N267">
        <v>1</v>
      </c>
      <c r="O267">
        <v>1</v>
      </c>
      <c r="P267" t="s">
        <v>547</v>
      </c>
      <c r="Q267">
        <v>0</v>
      </c>
      <c r="R267" t="s">
        <v>627</v>
      </c>
      <c r="S267">
        <f t="shared" si="30"/>
        <v>1</v>
      </c>
      <c r="T267">
        <v>1</v>
      </c>
      <c r="U267">
        <f t="shared" si="31"/>
        <v>1</v>
      </c>
      <c r="V267">
        <f t="shared" si="32"/>
        <v>1</v>
      </c>
    </row>
    <row r="268" spans="1:22" x14ac:dyDescent="0.25">
      <c r="A268" t="s">
        <v>548</v>
      </c>
      <c r="B268" t="s">
        <v>549</v>
      </c>
      <c r="C268" t="s">
        <v>421</v>
      </c>
      <c r="D268" t="s">
        <v>550</v>
      </c>
      <c r="E268" t="s">
        <v>428</v>
      </c>
      <c r="F268" t="s">
        <v>681</v>
      </c>
      <c r="G268">
        <v>0</v>
      </c>
      <c r="H268">
        <v>0</v>
      </c>
      <c r="I268">
        <v>0</v>
      </c>
      <c r="J268">
        <v>0</v>
      </c>
      <c r="K268">
        <v>0</v>
      </c>
      <c r="L268">
        <v>0</v>
      </c>
      <c r="M268">
        <v>0</v>
      </c>
      <c r="N268">
        <v>0</v>
      </c>
      <c r="O268">
        <v>0</v>
      </c>
      <c r="Q268">
        <v>0</v>
      </c>
      <c r="S268">
        <f t="shared" si="30"/>
        <v>0</v>
      </c>
      <c r="T268">
        <v>0</v>
      </c>
      <c r="U268">
        <f t="shared" si="31"/>
        <v>0</v>
      </c>
      <c r="V268">
        <f t="shared" si="32"/>
        <v>0</v>
      </c>
    </row>
    <row r="269" spans="1:22" x14ac:dyDescent="0.25">
      <c r="A269" t="s">
        <v>551</v>
      </c>
      <c r="B269" t="s">
        <v>552</v>
      </c>
      <c r="C269" t="s">
        <v>421</v>
      </c>
      <c r="D269" t="s">
        <v>553</v>
      </c>
      <c r="E269" t="s">
        <v>554</v>
      </c>
      <c r="F269" t="s">
        <v>681</v>
      </c>
      <c r="G269">
        <v>0</v>
      </c>
      <c r="H269">
        <v>0</v>
      </c>
      <c r="I269">
        <v>0</v>
      </c>
      <c r="J269">
        <v>0</v>
      </c>
      <c r="K269">
        <v>0</v>
      </c>
      <c r="L269">
        <v>0</v>
      </c>
      <c r="M269">
        <v>0</v>
      </c>
      <c r="N269">
        <v>0</v>
      </c>
      <c r="O269">
        <v>1</v>
      </c>
      <c r="P269" t="s">
        <v>555</v>
      </c>
      <c r="Q269">
        <v>1</v>
      </c>
      <c r="R269" t="s">
        <v>675</v>
      </c>
      <c r="S269">
        <f t="shared" si="30"/>
        <v>1</v>
      </c>
      <c r="T269">
        <v>0</v>
      </c>
      <c r="U269">
        <f t="shared" si="31"/>
        <v>1</v>
      </c>
      <c r="V269">
        <f t="shared" si="32"/>
        <v>1</v>
      </c>
    </row>
    <row r="270" spans="1:22" x14ac:dyDescent="0.25">
      <c r="A270" t="s">
        <v>557</v>
      </c>
      <c r="B270" t="s">
        <v>556</v>
      </c>
      <c r="C270" t="s">
        <v>421</v>
      </c>
      <c r="D270" t="s">
        <v>558</v>
      </c>
      <c r="E270" t="s">
        <v>559</v>
      </c>
      <c r="F270" t="s">
        <v>681</v>
      </c>
      <c r="G270">
        <v>0</v>
      </c>
      <c r="H270">
        <v>0</v>
      </c>
      <c r="I270">
        <v>0</v>
      </c>
      <c r="J270">
        <v>0</v>
      </c>
      <c r="K270">
        <v>0</v>
      </c>
      <c r="L270">
        <v>0</v>
      </c>
      <c r="M270">
        <v>0</v>
      </c>
      <c r="N270">
        <v>0</v>
      </c>
      <c r="O270">
        <v>1</v>
      </c>
      <c r="P270" t="s">
        <v>591</v>
      </c>
      <c r="Q270">
        <v>0</v>
      </c>
      <c r="R270" t="s">
        <v>646</v>
      </c>
      <c r="S270">
        <f t="shared" si="30"/>
        <v>1</v>
      </c>
      <c r="T270">
        <v>0</v>
      </c>
      <c r="U270">
        <f t="shared" si="31"/>
        <v>0</v>
      </c>
      <c r="V270">
        <f t="shared" si="32"/>
        <v>0</v>
      </c>
    </row>
    <row r="271" spans="1:22" x14ac:dyDescent="0.25">
      <c r="A271" t="s">
        <v>381</v>
      </c>
      <c r="B271" t="s">
        <v>382</v>
      </c>
      <c r="C271" t="s">
        <v>421</v>
      </c>
      <c r="D271" t="s">
        <v>383</v>
      </c>
      <c r="E271" t="s">
        <v>384</v>
      </c>
      <c r="F271" t="s">
        <v>681</v>
      </c>
      <c r="G271">
        <v>0</v>
      </c>
      <c r="H271">
        <v>0</v>
      </c>
      <c r="I271">
        <v>0</v>
      </c>
      <c r="J271">
        <v>0</v>
      </c>
      <c r="K271">
        <v>0</v>
      </c>
      <c r="L271">
        <v>0</v>
      </c>
      <c r="M271">
        <v>1</v>
      </c>
      <c r="N271">
        <v>1</v>
      </c>
      <c r="O271">
        <v>1</v>
      </c>
      <c r="P271" t="s">
        <v>598</v>
      </c>
      <c r="Q271">
        <v>1</v>
      </c>
      <c r="R271" t="s">
        <v>661</v>
      </c>
      <c r="S271">
        <f t="shared" si="30"/>
        <v>1</v>
      </c>
      <c r="T271">
        <v>1</v>
      </c>
      <c r="U271">
        <f t="shared" si="31"/>
        <v>1</v>
      </c>
      <c r="V271">
        <f t="shared" si="32"/>
        <v>1</v>
      </c>
    </row>
    <row r="272" spans="1:22" x14ac:dyDescent="0.25">
      <c r="A272" t="s">
        <v>565</v>
      </c>
      <c r="B272" t="s">
        <v>566</v>
      </c>
      <c r="C272" t="s">
        <v>421</v>
      </c>
      <c r="D272" t="s">
        <v>567</v>
      </c>
      <c r="E272" t="s">
        <v>568</v>
      </c>
      <c r="F272" t="s">
        <v>681</v>
      </c>
      <c r="G272">
        <v>0</v>
      </c>
      <c r="H272">
        <v>0</v>
      </c>
      <c r="I272">
        <v>0</v>
      </c>
      <c r="J272">
        <v>0</v>
      </c>
      <c r="K272">
        <v>0</v>
      </c>
      <c r="L272">
        <v>0</v>
      </c>
      <c r="M272">
        <v>0</v>
      </c>
      <c r="N272" t="s">
        <v>24</v>
      </c>
      <c r="O272">
        <v>0</v>
      </c>
      <c r="P272" t="s">
        <v>569</v>
      </c>
      <c r="Q272">
        <v>0</v>
      </c>
      <c r="S272">
        <f t="shared" si="30"/>
        <v>0</v>
      </c>
      <c r="T272">
        <v>0</v>
      </c>
      <c r="U272">
        <f t="shared" si="31"/>
        <v>0</v>
      </c>
      <c r="V272">
        <f t="shared" si="32"/>
        <v>0</v>
      </c>
    </row>
    <row r="273" spans="1:22" x14ac:dyDescent="0.25">
      <c r="A273" t="s">
        <v>570</v>
      </c>
      <c r="B273" t="s">
        <v>571</v>
      </c>
      <c r="C273" t="s">
        <v>421</v>
      </c>
      <c r="D273" t="s">
        <v>572</v>
      </c>
      <c r="E273" t="s">
        <v>554</v>
      </c>
      <c r="F273" t="s">
        <v>681</v>
      </c>
      <c r="G273">
        <v>0</v>
      </c>
      <c r="H273">
        <v>0</v>
      </c>
      <c r="I273">
        <v>0</v>
      </c>
      <c r="J273">
        <v>0</v>
      </c>
      <c r="K273">
        <v>0</v>
      </c>
      <c r="L273">
        <v>0</v>
      </c>
      <c r="M273">
        <v>0</v>
      </c>
      <c r="N273">
        <v>0</v>
      </c>
      <c r="O273">
        <v>0</v>
      </c>
      <c r="P273" t="s">
        <v>573</v>
      </c>
      <c r="Q273">
        <v>0</v>
      </c>
      <c r="S273">
        <f t="shared" si="30"/>
        <v>0</v>
      </c>
      <c r="T273">
        <v>0</v>
      </c>
      <c r="U273">
        <f t="shared" si="31"/>
        <v>0</v>
      </c>
      <c r="V273">
        <f t="shared" si="32"/>
        <v>0</v>
      </c>
    </row>
    <row r="274" spans="1:22" x14ac:dyDescent="0.25">
      <c r="A274" t="s">
        <v>574</v>
      </c>
      <c r="B274" t="s">
        <v>575</v>
      </c>
      <c r="C274" t="s">
        <v>421</v>
      </c>
      <c r="D274" t="s">
        <v>576</v>
      </c>
      <c r="E274" t="s">
        <v>428</v>
      </c>
      <c r="F274" t="s">
        <v>681</v>
      </c>
      <c r="G274">
        <v>0</v>
      </c>
      <c r="H274">
        <v>0</v>
      </c>
      <c r="I274">
        <v>0</v>
      </c>
      <c r="J274">
        <v>0</v>
      </c>
      <c r="K274">
        <v>0</v>
      </c>
      <c r="L274">
        <v>0</v>
      </c>
      <c r="M274">
        <v>0</v>
      </c>
      <c r="N274">
        <v>0</v>
      </c>
      <c r="O274">
        <v>0</v>
      </c>
      <c r="P274" t="s">
        <v>577</v>
      </c>
      <c r="Q274">
        <v>0</v>
      </c>
      <c r="S274">
        <f t="shared" si="30"/>
        <v>0</v>
      </c>
      <c r="T274">
        <v>0</v>
      </c>
      <c r="U274">
        <f t="shared" si="31"/>
        <v>0</v>
      </c>
      <c r="V274">
        <f t="shared" si="32"/>
        <v>0</v>
      </c>
    </row>
    <row r="275" spans="1:22" x14ac:dyDescent="0.25">
      <c r="A275" t="s">
        <v>578</v>
      </c>
      <c r="B275" t="s">
        <v>579</v>
      </c>
      <c r="C275" t="s">
        <v>421</v>
      </c>
      <c r="D275" t="s">
        <v>580</v>
      </c>
      <c r="E275" t="s">
        <v>581</v>
      </c>
      <c r="F275" t="s">
        <v>681</v>
      </c>
      <c r="G275">
        <v>0</v>
      </c>
      <c r="H275">
        <v>0</v>
      </c>
      <c r="I275">
        <v>0</v>
      </c>
      <c r="J275">
        <v>0</v>
      </c>
      <c r="K275">
        <v>0</v>
      </c>
      <c r="L275">
        <v>0</v>
      </c>
      <c r="M275">
        <v>0</v>
      </c>
      <c r="N275">
        <v>0</v>
      </c>
      <c r="O275">
        <v>1</v>
      </c>
      <c r="P275" t="s">
        <v>582</v>
      </c>
      <c r="Q275">
        <v>0</v>
      </c>
      <c r="S275">
        <f t="shared" si="30"/>
        <v>1</v>
      </c>
      <c r="T275">
        <v>0</v>
      </c>
      <c r="U275">
        <f t="shared" si="31"/>
        <v>0</v>
      </c>
      <c r="V275">
        <f t="shared" si="32"/>
        <v>0</v>
      </c>
    </row>
    <row r="276" spans="1:22" x14ac:dyDescent="0.25">
      <c r="A276" t="s">
        <v>583</v>
      </c>
      <c r="B276" t="s">
        <v>584</v>
      </c>
      <c r="C276" t="s">
        <v>421</v>
      </c>
      <c r="D276" t="s">
        <v>585</v>
      </c>
      <c r="E276" t="s">
        <v>494</v>
      </c>
      <c r="F276" t="s">
        <v>681</v>
      </c>
      <c r="G276">
        <v>0</v>
      </c>
      <c r="H276">
        <v>0</v>
      </c>
      <c r="I276">
        <v>0</v>
      </c>
      <c r="J276">
        <v>0</v>
      </c>
      <c r="K276">
        <v>0</v>
      </c>
      <c r="L276">
        <v>0</v>
      </c>
      <c r="M276">
        <v>0</v>
      </c>
      <c r="N276">
        <v>0</v>
      </c>
      <c r="O276">
        <v>0</v>
      </c>
      <c r="P276" t="s">
        <v>586</v>
      </c>
      <c r="Q276">
        <v>0</v>
      </c>
      <c r="S276">
        <f t="shared" si="30"/>
        <v>0</v>
      </c>
      <c r="T276">
        <v>0</v>
      </c>
      <c r="U276">
        <f t="shared" si="31"/>
        <v>0</v>
      </c>
      <c r="V276">
        <f t="shared" si="32"/>
        <v>0</v>
      </c>
    </row>
    <row r="277" spans="1:22" x14ac:dyDescent="0.25">
      <c r="A277" t="s">
        <v>587</v>
      </c>
      <c r="B277" t="s">
        <v>588</v>
      </c>
      <c r="C277" t="s">
        <v>421</v>
      </c>
      <c r="D277" t="s">
        <v>589</v>
      </c>
      <c r="E277" t="s">
        <v>494</v>
      </c>
      <c r="F277" t="s">
        <v>681</v>
      </c>
      <c r="G277">
        <v>0</v>
      </c>
      <c r="H277">
        <v>0</v>
      </c>
      <c r="I277">
        <v>0</v>
      </c>
      <c r="J277">
        <v>0</v>
      </c>
      <c r="K277">
        <v>0</v>
      </c>
      <c r="L277">
        <v>0</v>
      </c>
      <c r="M277">
        <v>0</v>
      </c>
      <c r="N277">
        <v>0</v>
      </c>
      <c r="O277">
        <v>0</v>
      </c>
      <c r="P277" t="s">
        <v>590</v>
      </c>
      <c r="Q277">
        <v>0</v>
      </c>
      <c r="S277">
        <f t="shared" si="30"/>
        <v>0</v>
      </c>
      <c r="T277">
        <v>0</v>
      </c>
      <c r="U277">
        <f t="shared" si="31"/>
        <v>0</v>
      </c>
      <c r="V277">
        <f t="shared" si="32"/>
        <v>0</v>
      </c>
    </row>
    <row r="278" spans="1:22" x14ac:dyDescent="0.25">
      <c r="N278">
        <f>SUM(N166:N277)</f>
        <v>26</v>
      </c>
      <c r="S278">
        <f>SUM(S166:S277)</f>
        <v>63</v>
      </c>
      <c r="T278">
        <f>SUM(T166:T277)</f>
        <v>42</v>
      </c>
      <c r="U278">
        <f>SUM(U166:U277)</f>
        <v>37</v>
      </c>
      <c r="V278">
        <f>SUM(V166:V277)</f>
        <v>56</v>
      </c>
    </row>
    <row r="279" spans="1:22" x14ac:dyDescent="0.25">
      <c r="N279">
        <f>N278/113</f>
        <v>0.23008849557522124</v>
      </c>
      <c r="S279">
        <f t="shared" ref="S279:V279" si="33">S278/113</f>
        <v>0.55752212389380529</v>
      </c>
      <c r="T279">
        <f t="shared" si="33"/>
        <v>0.37168141592920356</v>
      </c>
      <c r="U279">
        <f t="shared" si="33"/>
        <v>0.32743362831858408</v>
      </c>
      <c r="V279">
        <f t="shared" si="33"/>
        <v>0.49557522123893805</v>
      </c>
    </row>
    <row r="281" spans="1:22" x14ac:dyDescent="0.25">
      <c r="A281" s="19" t="s">
        <v>691</v>
      </c>
      <c r="B281" s="20"/>
      <c r="C281" s="20"/>
      <c r="D281" s="20"/>
      <c r="E281" s="20"/>
      <c r="F281" s="20"/>
      <c r="G281" s="20"/>
      <c r="H281" s="20"/>
      <c r="I281" s="20"/>
      <c r="J281" s="20"/>
      <c r="K281" s="20"/>
      <c r="L281" s="20"/>
      <c r="M281" s="20"/>
      <c r="N281" s="20"/>
      <c r="O281" s="20"/>
      <c r="P281" s="20"/>
      <c r="Q281" s="20"/>
      <c r="R281" s="20"/>
      <c r="S281" s="20"/>
      <c r="T281" s="20"/>
      <c r="U281" s="20"/>
      <c r="V281" s="20"/>
    </row>
    <row r="282" spans="1:22" x14ac:dyDescent="0.25">
      <c r="A282" t="s">
        <v>21</v>
      </c>
      <c r="B282" t="s">
        <v>22</v>
      </c>
      <c r="C282" t="s">
        <v>16</v>
      </c>
      <c r="D282" t="s">
        <v>27</v>
      </c>
      <c r="E282" t="s">
        <v>71</v>
      </c>
      <c r="F282" t="s">
        <v>682</v>
      </c>
      <c r="G282">
        <v>0</v>
      </c>
      <c r="H282">
        <v>0</v>
      </c>
      <c r="I282">
        <v>0</v>
      </c>
      <c r="J282">
        <v>0</v>
      </c>
      <c r="K282">
        <v>0</v>
      </c>
      <c r="L282">
        <v>0</v>
      </c>
      <c r="M282">
        <v>0</v>
      </c>
      <c r="N282">
        <v>0</v>
      </c>
      <c r="O282">
        <v>0</v>
      </c>
      <c r="P282" t="s">
        <v>25</v>
      </c>
      <c r="Q282">
        <v>0</v>
      </c>
      <c r="S282">
        <f t="shared" ref="S282:S316" si="34">IF(SUM(G282:O282, Q282) &gt;0, 1, 0)</f>
        <v>0</v>
      </c>
      <c r="T282">
        <v>0</v>
      </c>
      <c r="U282">
        <f t="shared" ref="U282:U316" si="35">IF(SUM(N282,Q282) &gt;0, 1, 0)</f>
        <v>0</v>
      </c>
      <c r="V282">
        <f t="shared" ref="V282:V316" si="36">IF(SUM(T282:U282)&gt;0,1,0)</f>
        <v>0</v>
      </c>
    </row>
    <row r="283" spans="1:22" x14ac:dyDescent="0.25">
      <c r="A283" t="s">
        <v>39</v>
      </c>
      <c r="B283" t="s">
        <v>37</v>
      </c>
      <c r="C283" t="s">
        <v>16</v>
      </c>
      <c r="D283" t="s">
        <v>38</v>
      </c>
      <c r="E283" t="s">
        <v>74</v>
      </c>
      <c r="F283" t="s">
        <v>682</v>
      </c>
      <c r="G283">
        <v>0</v>
      </c>
      <c r="H283">
        <v>0</v>
      </c>
      <c r="I283">
        <v>0</v>
      </c>
      <c r="J283">
        <v>0</v>
      </c>
      <c r="K283">
        <v>0</v>
      </c>
      <c r="L283">
        <v>0</v>
      </c>
      <c r="M283">
        <v>0</v>
      </c>
      <c r="N283">
        <v>0</v>
      </c>
      <c r="O283">
        <v>0</v>
      </c>
      <c r="P283" t="s">
        <v>42</v>
      </c>
      <c r="Q283">
        <v>0</v>
      </c>
      <c r="R283" t="s">
        <v>611</v>
      </c>
      <c r="S283">
        <f t="shared" si="34"/>
        <v>0</v>
      </c>
      <c r="T283">
        <v>0</v>
      </c>
      <c r="U283">
        <f t="shared" si="35"/>
        <v>0</v>
      </c>
      <c r="V283">
        <f t="shared" si="36"/>
        <v>0</v>
      </c>
    </row>
    <row r="284" spans="1:22" x14ac:dyDescent="0.25">
      <c r="A284" t="s">
        <v>53</v>
      </c>
      <c r="B284" t="s">
        <v>54</v>
      </c>
      <c r="C284" t="s">
        <v>16</v>
      </c>
      <c r="D284" t="s">
        <v>55</v>
      </c>
      <c r="E284" t="s">
        <v>73</v>
      </c>
      <c r="F284" t="s">
        <v>682</v>
      </c>
      <c r="G284">
        <v>0</v>
      </c>
      <c r="H284">
        <v>0</v>
      </c>
      <c r="I284">
        <v>0</v>
      </c>
      <c r="J284">
        <v>0</v>
      </c>
      <c r="K284">
        <v>0</v>
      </c>
      <c r="L284">
        <v>0</v>
      </c>
      <c r="M284">
        <v>0</v>
      </c>
      <c r="N284">
        <v>0</v>
      </c>
      <c r="O284">
        <v>0</v>
      </c>
      <c r="Q284">
        <v>0</v>
      </c>
      <c r="S284">
        <f t="shared" si="34"/>
        <v>0</v>
      </c>
      <c r="T284">
        <v>0</v>
      </c>
      <c r="U284">
        <f t="shared" si="35"/>
        <v>0</v>
      </c>
      <c r="V284">
        <f t="shared" si="36"/>
        <v>0</v>
      </c>
    </row>
    <row r="285" spans="1:22" x14ac:dyDescent="0.25">
      <c r="A285" t="s">
        <v>59</v>
      </c>
      <c r="B285" t="s">
        <v>60</v>
      </c>
      <c r="C285" t="s">
        <v>16</v>
      </c>
      <c r="D285" t="s">
        <v>61</v>
      </c>
      <c r="E285" t="s">
        <v>70</v>
      </c>
      <c r="F285" t="s">
        <v>682</v>
      </c>
      <c r="G285">
        <v>0</v>
      </c>
      <c r="H285">
        <v>0</v>
      </c>
      <c r="I285">
        <v>0</v>
      </c>
      <c r="J285">
        <v>0</v>
      </c>
      <c r="K285">
        <v>0</v>
      </c>
      <c r="L285">
        <v>0</v>
      </c>
      <c r="M285">
        <v>0</v>
      </c>
      <c r="N285">
        <v>0</v>
      </c>
      <c r="O285">
        <v>0</v>
      </c>
      <c r="Q285">
        <v>0</v>
      </c>
      <c r="S285">
        <f t="shared" si="34"/>
        <v>0</v>
      </c>
      <c r="T285">
        <v>0</v>
      </c>
      <c r="U285">
        <f t="shared" si="35"/>
        <v>0</v>
      </c>
      <c r="V285">
        <f t="shared" si="36"/>
        <v>0</v>
      </c>
    </row>
    <row r="286" spans="1:22" x14ac:dyDescent="0.25">
      <c r="A286" t="s">
        <v>62</v>
      </c>
      <c r="B286" t="s">
        <v>63</v>
      </c>
      <c r="C286" t="s">
        <v>16</v>
      </c>
      <c r="D286" t="s">
        <v>64</v>
      </c>
      <c r="E286" t="s">
        <v>65</v>
      </c>
      <c r="F286" t="s">
        <v>682</v>
      </c>
      <c r="G286">
        <v>0</v>
      </c>
      <c r="H286">
        <v>0</v>
      </c>
      <c r="I286">
        <v>0</v>
      </c>
      <c r="J286">
        <v>0</v>
      </c>
      <c r="K286">
        <v>0</v>
      </c>
      <c r="L286">
        <v>0</v>
      </c>
      <c r="M286">
        <v>0</v>
      </c>
      <c r="N286">
        <v>0</v>
      </c>
      <c r="O286">
        <v>0</v>
      </c>
      <c r="P286" t="s">
        <v>66</v>
      </c>
      <c r="Q286">
        <v>0</v>
      </c>
      <c r="S286">
        <f t="shared" si="34"/>
        <v>0</v>
      </c>
      <c r="T286">
        <v>0</v>
      </c>
      <c r="U286">
        <f t="shared" si="35"/>
        <v>0</v>
      </c>
      <c r="V286">
        <f t="shared" si="36"/>
        <v>0</v>
      </c>
    </row>
    <row r="287" spans="1:22" x14ac:dyDescent="0.25">
      <c r="A287" t="s">
        <v>93</v>
      </c>
      <c r="B287" t="s">
        <v>94</v>
      </c>
      <c r="C287" t="s">
        <v>16</v>
      </c>
      <c r="D287" t="s">
        <v>95</v>
      </c>
      <c r="E287" t="s">
        <v>70</v>
      </c>
      <c r="F287" t="s">
        <v>682</v>
      </c>
      <c r="G287">
        <v>0</v>
      </c>
      <c r="H287">
        <v>0</v>
      </c>
      <c r="I287">
        <v>0</v>
      </c>
      <c r="J287">
        <v>0</v>
      </c>
      <c r="K287">
        <v>0</v>
      </c>
      <c r="L287">
        <v>0</v>
      </c>
      <c r="M287">
        <v>0</v>
      </c>
      <c r="N287">
        <v>0</v>
      </c>
      <c r="O287">
        <v>0</v>
      </c>
      <c r="Q287">
        <v>0</v>
      </c>
      <c r="S287">
        <f t="shared" si="34"/>
        <v>0</v>
      </c>
      <c r="T287">
        <v>0</v>
      </c>
      <c r="U287">
        <f t="shared" si="35"/>
        <v>0</v>
      </c>
      <c r="V287">
        <f t="shared" si="36"/>
        <v>0</v>
      </c>
    </row>
    <row r="288" spans="1:22" x14ac:dyDescent="0.25">
      <c r="A288" t="s">
        <v>97</v>
      </c>
      <c r="B288" t="s">
        <v>96</v>
      </c>
      <c r="C288" t="s">
        <v>16</v>
      </c>
      <c r="D288" t="s">
        <v>98</v>
      </c>
      <c r="E288" t="s">
        <v>83</v>
      </c>
      <c r="F288" t="s">
        <v>682</v>
      </c>
      <c r="G288">
        <v>0</v>
      </c>
      <c r="H288">
        <v>0</v>
      </c>
      <c r="I288">
        <v>0</v>
      </c>
      <c r="J288">
        <v>0</v>
      </c>
      <c r="K288">
        <v>0</v>
      </c>
      <c r="L288">
        <v>0</v>
      </c>
      <c r="M288">
        <v>0</v>
      </c>
      <c r="N288">
        <v>0</v>
      </c>
      <c r="O288">
        <v>0</v>
      </c>
      <c r="P288" t="s">
        <v>66</v>
      </c>
      <c r="Q288">
        <v>0</v>
      </c>
      <c r="S288">
        <f t="shared" si="34"/>
        <v>0</v>
      </c>
      <c r="T288">
        <v>0</v>
      </c>
      <c r="U288">
        <f t="shared" si="35"/>
        <v>0</v>
      </c>
      <c r="V288">
        <f t="shared" si="36"/>
        <v>0</v>
      </c>
    </row>
    <row r="289" spans="1:22" x14ac:dyDescent="0.25">
      <c r="A289" t="s">
        <v>99</v>
      </c>
      <c r="B289" t="s">
        <v>100</v>
      </c>
      <c r="C289" t="s">
        <v>16</v>
      </c>
      <c r="D289" t="s">
        <v>101</v>
      </c>
      <c r="E289" t="s">
        <v>102</v>
      </c>
      <c r="F289" t="s">
        <v>682</v>
      </c>
      <c r="G289">
        <v>0</v>
      </c>
      <c r="H289">
        <v>0</v>
      </c>
      <c r="I289">
        <v>0</v>
      </c>
      <c r="J289">
        <v>0</v>
      </c>
      <c r="K289">
        <v>0</v>
      </c>
      <c r="L289">
        <v>0</v>
      </c>
      <c r="M289">
        <v>0</v>
      </c>
      <c r="N289">
        <v>0</v>
      </c>
      <c r="O289">
        <v>0</v>
      </c>
      <c r="Q289">
        <v>0</v>
      </c>
      <c r="S289">
        <f t="shared" si="34"/>
        <v>0</v>
      </c>
      <c r="T289">
        <v>0</v>
      </c>
      <c r="U289">
        <f t="shared" si="35"/>
        <v>0</v>
      </c>
      <c r="V289">
        <f t="shared" si="36"/>
        <v>0</v>
      </c>
    </row>
    <row r="290" spans="1:22" x14ac:dyDescent="0.25">
      <c r="A290" t="s">
        <v>107</v>
      </c>
      <c r="B290" t="s">
        <v>108</v>
      </c>
      <c r="C290" t="s">
        <v>16</v>
      </c>
      <c r="D290" t="s">
        <v>109</v>
      </c>
      <c r="E290" t="s">
        <v>110</v>
      </c>
      <c r="F290" t="s">
        <v>682</v>
      </c>
      <c r="G290">
        <v>0</v>
      </c>
      <c r="H290">
        <v>0</v>
      </c>
      <c r="I290">
        <v>0</v>
      </c>
      <c r="J290">
        <v>0</v>
      </c>
      <c r="K290">
        <v>0</v>
      </c>
      <c r="L290">
        <v>0</v>
      </c>
      <c r="M290">
        <v>0</v>
      </c>
      <c r="N290">
        <v>0</v>
      </c>
      <c r="O290">
        <v>0</v>
      </c>
      <c r="Q290">
        <v>0</v>
      </c>
      <c r="S290">
        <f t="shared" si="34"/>
        <v>0</v>
      </c>
      <c r="T290">
        <v>0</v>
      </c>
      <c r="U290">
        <f t="shared" si="35"/>
        <v>0</v>
      </c>
      <c r="V290">
        <f t="shared" si="36"/>
        <v>0</v>
      </c>
    </row>
    <row r="291" spans="1:22" x14ac:dyDescent="0.25">
      <c r="A291" t="s">
        <v>114</v>
      </c>
      <c r="B291" t="s">
        <v>115</v>
      </c>
      <c r="C291" t="s">
        <v>16</v>
      </c>
      <c r="D291" t="s">
        <v>116</v>
      </c>
      <c r="E291" t="s">
        <v>70</v>
      </c>
      <c r="F291" t="s">
        <v>682</v>
      </c>
      <c r="G291">
        <v>0</v>
      </c>
      <c r="H291">
        <v>0</v>
      </c>
      <c r="I291">
        <v>0</v>
      </c>
      <c r="J291">
        <v>0</v>
      </c>
      <c r="K291">
        <v>0</v>
      </c>
      <c r="L291">
        <v>0</v>
      </c>
      <c r="M291">
        <v>0</v>
      </c>
      <c r="N291">
        <v>0</v>
      </c>
      <c r="O291">
        <v>0</v>
      </c>
      <c r="P291" t="s">
        <v>117</v>
      </c>
      <c r="Q291">
        <v>0</v>
      </c>
      <c r="S291">
        <f t="shared" si="34"/>
        <v>0</v>
      </c>
      <c r="T291">
        <v>0</v>
      </c>
      <c r="U291">
        <f t="shared" si="35"/>
        <v>0</v>
      </c>
      <c r="V291">
        <f t="shared" si="36"/>
        <v>0</v>
      </c>
    </row>
    <row r="292" spans="1:22" x14ac:dyDescent="0.25">
      <c r="A292" t="s">
        <v>118</v>
      </c>
      <c r="B292" t="s">
        <v>119</v>
      </c>
      <c r="C292" t="s">
        <v>16</v>
      </c>
      <c r="D292" t="s">
        <v>120</v>
      </c>
      <c r="E292" t="s">
        <v>121</v>
      </c>
      <c r="F292" t="s">
        <v>682</v>
      </c>
      <c r="G292">
        <v>0</v>
      </c>
      <c r="H292">
        <v>0</v>
      </c>
      <c r="I292">
        <v>0</v>
      </c>
      <c r="J292">
        <v>0</v>
      </c>
      <c r="K292">
        <v>0</v>
      </c>
      <c r="L292">
        <v>0</v>
      </c>
      <c r="M292">
        <v>0</v>
      </c>
      <c r="N292">
        <v>0</v>
      </c>
      <c r="O292">
        <v>0</v>
      </c>
      <c r="P292" t="s">
        <v>66</v>
      </c>
      <c r="Q292">
        <v>0</v>
      </c>
      <c r="S292">
        <f t="shared" si="34"/>
        <v>0</v>
      </c>
      <c r="T292">
        <v>0</v>
      </c>
      <c r="U292">
        <f t="shared" si="35"/>
        <v>0</v>
      </c>
      <c r="V292">
        <f t="shared" si="36"/>
        <v>0</v>
      </c>
    </row>
    <row r="293" spans="1:22" x14ac:dyDescent="0.25">
      <c r="A293" t="s">
        <v>137</v>
      </c>
      <c r="B293" t="s">
        <v>138</v>
      </c>
      <c r="C293" t="s">
        <v>16</v>
      </c>
      <c r="D293" t="s">
        <v>139</v>
      </c>
      <c r="E293" t="s">
        <v>65</v>
      </c>
      <c r="F293" t="s">
        <v>682</v>
      </c>
      <c r="G293">
        <v>0</v>
      </c>
      <c r="H293">
        <v>0</v>
      </c>
      <c r="I293">
        <v>0</v>
      </c>
      <c r="J293">
        <v>0</v>
      </c>
      <c r="K293">
        <v>0</v>
      </c>
      <c r="L293">
        <v>0</v>
      </c>
      <c r="M293">
        <v>0</v>
      </c>
      <c r="N293">
        <v>0</v>
      </c>
      <c r="O293">
        <v>0</v>
      </c>
      <c r="Q293">
        <v>0</v>
      </c>
      <c r="S293">
        <f t="shared" si="34"/>
        <v>0</v>
      </c>
      <c r="T293">
        <v>0</v>
      </c>
      <c r="U293">
        <f t="shared" si="35"/>
        <v>0</v>
      </c>
      <c r="V293">
        <f t="shared" si="36"/>
        <v>0</v>
      </c>
    </row>
    <row r="294" spans="1:22" x14ac:dyDescent="0.25">
      <c r="A294" t="s">
        <v>169</v>
      </c>
      <c r="B294" t="s">
        <v>170</v>
      </c>
      <c r="C294" t="s">
        <v>16</v>
      </c>
      <c r="D294" t="s">
        <v>171</v>
      </c>
      <c r="E294" t="s">
        <v>74</v>
      </c>
      <c r="F294" t="s">
        <v>682</v>
      </c>
      <c r="G294">
        <v>0</v>
      </c>
      <c r="H294">
        <v>0</v>
      </c>
      <c r="I294">
        <v>1</v>
      </c>
      <c r="J294">
        <v>0</v>
      </c>
      <c r="K294">
        <v>0</v>
      </c>
      <c r="L294">
        <v>0</v>
      </c>
      <c r="M294">
        <v>1</v>
      </c>
      <c r="N294">
        <v>0</v>
      </c>
      <c r="O294">
        <v>1</v>
      </c>
      <c r="P294" t="s">
        <v>172</v>
      </c>
      <c r="Q294">
        <v>0</v>
      </c>
      <c r="R294" t="s">
        <v>626</v>
      </c>
      <c r="S294">
        <f t="shared" si="34"/>
        <v>1</v>
      </c>
      <c r="T294">
        <v>1</v>
      </c>
      <c r="U294">
        <f t="shared" si="35"/>
        <v>0</v>
      </c>
      <c r="V294">
        <f t="shared" si="36"/>
        <v>1</v>
      </c>
    </row>
    <row r="295" spans="1:22" x14ac:dyDescent="0.25">
      <c r="A295" t="s">
        <v>201</v>
      </c>
      <c r="B295" t="s">
        <v>202</v>
      </c>
      <c r="C295" t="s">
        <v>16</v>
      </c>
      <c r="D295" t="s">
        <v>203</v>
      </c>
      <c r="E295" t="s">
        <v>72</v>
      </c>
      <c r="F295" t="s">
        <v>682</v>
      </c>
      <c r="G295">
        <v>0</v>
      </c>
      <c r="H295">
        <v>0</v>
      </c>
      <c r="I295">
        <v>0</v>
      </c>
      <c r="J295">
        <v>0</v>
      </c>
      <c r="K295">
        <v>0</v>
      </c>
      <c r="L295">
        <v>0</v>
      </c>
      <c r="M295">
        <v>0</v>
      </c>
      <c r="N295">
        <v>0</v>
      </c>
      <c r="O295">
        <v>0</v>
      </c>
      <c r="Q295">
        <v>0</v>
      </c>
      <c r="S295">
        <f t="shared" si="34"/>
        <v>0</v>
      </c>
      <c r="T295">
        <v>0</v>
      </c>
      <c r="U295">
        <f t="shared" si="35"/>
        <v>0</v>
      </c>
      <c r="V295">
        <f t="shared" si="36"/>
        <v>0</v>
      </c>
    </row>
    <row r="296" spans="1:22" x14ac:dyDescent="0.25">
      <c r="A296" t="s">
        <v>220</v>
      </c>
      <c r="B296" t="s">
        <v>221</v>
      </c>
      <c r="C296" t="s">
        <v>16</v>
      </c>
      <c r="D296" t="s">
        <v>222</v>
      </c>
      <c r="E296" t="s">
        <v>73</v>
      </c>
      <c r="F296" t="s">
        <v>682</v>
      </c>
      <c r="G296">
        <v>0</v>
      </c>
      <c r="H296">
        <v>0</v>
      </c>
      <c r="I296">
        <v>0</v>
      </c>
      <c r="J296">
        <v>0</v>
      </c>
      <c r="K296">
        <v>0</v>
      </c>
      <c r="L296">
        <v>0</v>
      </c>
      <c r="M296">
        <v>0</v>
      </c>
      <c r="N296">
        <v>0</v>
      </c>
      <c r="O296">
        <v>0</v>
      </c>
      <c r="Q296">
        <v>0</v>
      </c>
      <c r="S296">
        <f t="shared" si="34"/>
        <v>0</v>
      </c>
      <c r="T296">
        <v>0</v>
      </c>
      <c r="U296">
        <f t="shared" si="35"/>
        <v>0</v>
      </c>
      <c r="V296">
        <f t="shared" si="36"/>
        <v>0</v>
      </c>
    </row>
    <row r="297" spans="1:22" x14ac:dyDescent="0.25">
      <c r="A297" t="s">
        <v>231</v>
      </c>
      <c r="B297" t="s">
        <v>232</v>
      </c>
      <c r="C297" t="s">
        <v>16</v>
      </c>
      <c r="D297" t="s">
        <v>233</v>
      </c>
      <c r="E297" t="s">
        <v>234</v>
      </c>
      <c r="F297" t="s">
        <v>682</v>
      </c>
      <c r="G297">
        <v>0</v>
      </c>
      <c r="H297">
        <v>0</v>
      </c>
      <c r="I297">
        <v>0</v>
      </c>
      <c r="J297">
        <v>0</v>
      </c>
      <c r="K297">
        <v>0</v>
      </c>
      <c r="L297">
        <v>0</v>
      </c>
      <c r="M297">
        <v>0</v>
      </c>
      <c r="N297">
        <v>0</v>
      </c>
      <c r="O297">
        <v>0</v>
      </c>
      <c r="Q297">
        <v>0</v>
      </c>
      <c r="S297">
        <f t="shared" si="34"/>
        <v>0</v>
      </c>
      <c r="T297">
        <v>0</v>
      </c>
      <c r="U297">
        <f t="shared" si="35"/>
        <v>0</v>
      </c>
      <c r="V297">
        <f t="shared" si="36"/>
        <v>0</v>
      </c>
    </row>
    <row r="298" spans="1:22" x14ac:dyDescent="0.25">
      <c r="A298" t="s">
        <v>235</v>
      </c>
      <c r="B298" t="s">
        <v>236</v>
      </c>
      <c r="C298" t="s">
        <v>16</v>
      </c>
      <c r="D298" t="s">
        <v>237</v>
      </c>
      <c r="E298" t="s">
        <v>199</v>
      </c>
      <c r="F298" t="s">
        <v>682</v>
      </c>
      <c r="G298">
        <v>0</v>
      </c>
      <c r="H298">
        <v>0</v>
      </c>
      <c r="I298">
        <v>0</v>
      </c>
      <c r="J298">
        <v>0</v>
      </c>
      <c r="K298">
        <v>0</v>
      </c>
      <c r="L298">
        <v>0</v>
      </c>
      <c r="M298">
        <v>0</v>
      </c>
      <c r="N298">
        <v>0</v>
      </c>
      <c r="O298">
        <v>0</v>
      </c>
      <c r="Q298">
        <v>0</v>
      </c>
      <c r="S298">
        <f t="shared" si="34"/>
        <v>0</v>
      </c>
      <c r="T298">
        <v>0</v>
      </c>
      <c r="U298">
        <f t="shared" si="35"/>
        <v>0</v>
      </c>
      <c r="V298">
        <f t="shared" si="36"/>
        <v>0</v>
      </c>
    </row>
    <row r="299" spans="1:22" x14ac:dyDescent="0.25">
      <c r="A299" t="s">
        <v>241</v>
      </c>
      <c r="B299" t="s">
        <v>242</v>
      </c>
      <c r="C299" t="s">
        <v>16</v>
      </c>
      <c r="D299" t="s">
        <v>243</v>
      </c>
      <c r="E299" t="s">
        <v>179</v>
      </c>
      <c r="F299" t="s">
        <v>682</v>
      </c>
      <c r="G299">
        <v>0</v>
      </c>
      <c r="H299">
        <v>0</v>
      </c>
      <c r="I299">
        <v>0</v>
      </c>
      <c r="J299">
        <v>0</v>
      </c>
      <c r="K299">
        <v>0</v>
      </c>
      <c r="L299">
        <v>0</v>
      </c>
      <c r="M299">
        <v>0</v>
      </c>
      <c r="N299">
        <v>0</v>
      </c>
      <c r="O299">
        <v>0</v>
      </c>
      <c r="Q299">
        <v>0</v>
      </c>
      <c r="S299">
        <f t="shared" si="34"/>
        <v>0</v>
      </c>
      <c r="T299">
        <v>0</v>
      </c>
      <c r="U299">
        <f t="shared" si="35"/>
        <v>0</v>
      </c>
      <c r="V299">
        <f t="shared" si="36"/>
        <v>0</v>
      </c>
    </row>
    <row r="300" spans="1:22" x14ac:dyDescent="0.25">
      <c r="A300" t="s">
        <v>253</v>
      </c>
      <c r="B300" t="s">
        <v>254</v>
      </c>
      <c r="C300" t="s">
        <v>16</v>
      </c>
      <c r="D300" t="s">
        <v>255</v>
      </c>
      <c r="E300" t="s">
        <v>23</v>
      </c>
      <c r="F300" t="s">
        <v>682</v>
      </c>
      <c r="G300">
        <v>0</v>
      </c>
      <c r="H300">
        <v>0</v>
      </c>
      <c r="I300">
        <v>0</v>
      </c>
      <c r="J300">
        <v>0</v>
      </c>
      <c r="K300">
        <v>0</v>
      </c>
      <c r="L300">
        <v>0</v>
      </c>
      <c r="M300">
        <v>0</v>
      </c>
      <c r="N300">
        <v>0</v>
      </c>
      <c r="O300">
        <v>0</v>
      </c>
      <c r="P300" t="s">
        <v>256</v>
      </c>
      <c r="Q300">
        <v>0</v>
      </c>
      <c r="R300" t="s">
        <v>641</v>
      </c>
      <c r="S300">
        <f t="shared" si="34"/>
        <v>0</v>
      </c>
      <c r="T300">
        <v>0</v>
      </c>
      <c r="U300">
        <f t="shared" si="35"/>
        <v>0</v>
      </c>
      <c r="V300">
        <f t="shared" si="36"/>
        <v>0</v>
      </c>
    </row>
    <row r="301" spans="1:22" x14ac:dyDescent="0.25">
      <c r="A301" t="s">
        <v>276</v>
      </c>
      <c r="B301" t="s">
        <v>277</v>
      </c>
      <c r="C301" t="s">
        <v>16</v>
      </c>
      <c r="D301" t="s">
        <v>278</v>
      </c>
      <c r="E301" t="s">
        <v>199</v>
      </c>
      <c r="F301" t="s">
        <v>682</v>
      </c>
      <c r="G301">
        <v>0</v>
      </c>
      <c r="H301">
        <v>0</v>
      </c>
      <c r="I301">
        <v>0</v>
      </c>
      <c r="J301">
        <v>0</v>
      </c>
      <c r="K301">
        <v>0</v>
      </c>
      <c r="L301">
        <v>0</v>
      </c>
      <c r="M301">
        <v>0</v>
      </c>
      <c r="N301">
        <v>0</v>
      </c>
      <c r="O301">
        <v>0</v>
      </c>
      <c r="P301" t="s">
        <v>287</v>
      </c>
      <c r="Q301">
        <v>0</v>
      </c>
      <c r="S301">
        <f t="shared" si="34"/>
        <v>0</v>
      </c>
      <c r="T301">
        <v>0</v>
      </c>
      <c r="U301">
        <f t="shared" si="35"/>
        <v>0</v>
      </c>
      <c r="V301">
        <f t="shared" si="36"/>
        <v>0</v>
      </c>
    </row>
    <row r="302" spans="1:22" x14ac:dyDescent="0.25">
      <c r="A302" t="s">
        <v>328</v>
      </c>
      <c r="B302" t="s">
        <v>329</v>
      </c>
      <c r="C302" t="s">
        <v>16</v>
      </c>
      <c r="D302" t="s">
        <v>330</v>
      </c>
      <c r="E302" t="s">
        <v>17</v>
      </c>
      <c r="F302" t="s">
        <v>682</v>
      </c>
      <c r="G302">
        <v>0</v>
      </c>
      <c r="H302">
        <v>0</v>
      </c>
      <c r="I302">
        <v>0</v>
      </c>
      <c r="J302">
        <v>0</v>
      </c>
      <c r="K302">
        <v>0</v>
      </c>
      <c r="L302">
        <v>0</v>
      </c>
      <c r="M302">
        <v>0</v>
      </c>
      <c r="N302">
        <v>0</v>
      </c>
      <c r="O302">
        <v>0</v>
      </c>
      <c r="Q302">
        <v>0</v>
      </c>
      <c r="S302">
        <f t="shared" si="34"/>
        <v>0</v>
      </c>
      <c r="T302">
        <v>0</v>
      </c>
      <c r="U302">
        <f t="shared" si="35"/>
        <v>0</v>
      </c>
      <c r="V302">
        <f t="shared" si="36"/>
        <v>0</v>
      </c>
    </row>
    <row r="303" spans="1:22" x14ac:dyDescent="0.25">
      <c r="A303" t="s">
        <v>341</v>
      </c>
      <c r="B303" t="s">
        <v>342</v>
      </c>
      <c r="C303" t="s">
        <v>16</v>
      </c>
      <c r="D303" t="s">
        <v>343</v>
      </c>
      <c r="E303" t="s">
        <v>83</v>
      </c>
      <c r="F303" t="s">
        <v>682</v>
      </c>
      <c r="G303">
        <v>0</v>
      </c>
      <c r="H303">
        <v>0</v>
      </c>
      <c r="I303">
        <v>0</v>
      </c>
      <c r="J303">
        <v>0</v>
      </c>
      <c r="K303">
        <v>0</v>
      </c>
      <c r="L303">
        <v>0</v>
      </c>
      <c r="M303">
        <v>0</v>
      </c>
      <c r="N303">
        <v>0</v>
      </c>
      <c r="O303">
        <v>0</v>
      </c>
      <c r="Q303">
        <v>0</v>
      </c>
      <c r="S303">
        <f t="shared" si="34"/>
        <v>0</v>
      </c>
      <c r="T303">
        <v>0</v>
      </c>
      <c r="U303">
        <f t="shared" si="35"/>
        <v>0</v>
      </c>
      <c r="V303">
        <f t="shared" si="36"/>
        <v>0</v>
      </c>
    </row>
    <row r="304" spans="1:22" x14ac:dyDescent="0.25">
      <c r="A304" t="s">
        <v>345</v>
      </c>
      <c r="B304" t="s">
        <v>346</v>
      </c>
      <c r="C304" t="s">
        <v>16</v>
      </c>
      <c r="D304" t="s">
        <v>347</v>
      </c>
      <c r="E304" t="s">
        <v>86</v>
      </c>
      <c r="F304" t="s">
        <v>682</v>
      </c>
      <c r="G304">
        <v>0</v>
      </c>
      <c r="H304">
        <v>0</v>
      </c>
      <c r="I304">
        <v>0</v>
      </c>
      <c r="J304">
        <v>0</v>
      </c>
      <c r="K304">
        <v>0</v>
      </c>
      <c r="L304">
        <v>0</v>
      </c>
      <c r="M304">
        <v>0</v>
      </c>
      <c r="N304">
        <v>0</v>
      </c>
      <c r="O304">
        <v>0</v>
      </c>
      <c r="P304" t="s">
        <v>348</v>
      </c>
      <c r="Q304">
        <v>0</v>
      </c>
      <c r="S304">
        <f t="shared" si="34"/>
        <v>0</v>
      </c>
      <c r="T304">
        <v>0</v>
      </c>
      <c r="U304">
        <f t="shared" si="35"/>
        <v>0</v>
      </c>
      <c r="V304">
        <f t="shared" si="36"/>
        <v>0</v>
      </c>
    </row>
    <row r="305" spans="1:22" x14ac:dyDescent="0.25">
      <c r="A305" t="s">
        <v>349</v>
      </c>
      <c r="B305" t="s">
        <v>350</v>
      </c>
      <c r="C305" t="s">
        <v>16</v>
      </c>
      <c r="D305" t="s">
        <v>351</v>
      </c>
      <c r="E305" t="s">
        <v>71</v>
      </c>
      <c r="F305" t="s">
        <v>682</v>
      </c>
      <c r="G305">
        <v>0</v>
      </c>
      <c r="H305">
        <v>0</v>
      </c>
      <c r="I305">
        <v>0</v>
      </c>
      <c r="J305">
        <v>0</v>
      </c>
      <c r="K305">
        <v>0</v>
      </c>
      <c r="L305">
        <v>0</v>
      </c>
      <c r="M305">
        <v>0</v>
      </c>
      <c r="N305">
        <v>0</v>
      </c>
      <c r="O305">
        <v>0</v>
      </c>
      <c r="Q305">
        <v>0</v>
      </c>
      <c r="S305">
        <f t="shared" si="34"/>
        <v>0</v>
      </c>
      <c r="T305">
        <v>0</v>
      </c>
      <c r="U305">
        <f t="shared" si="35"/>
        <v>0</v>
      </c>
      <c r="V305">
        <f t="shared" si="36"/>
        <v>0</v>
      </c>
    </row>
    <row r="306" spans="1:22" x14ac:dyDescent="0.25">
      <c r="A306" t="s">
        <v>354</v>
      </c>
      <c r="B306" t="s">
        <v>355</v>
      </c>
      <c r="C306" t="s">
        <v>16</v>
      </c>
      <c r="D306" t="s">
        <v>356</v>
      </c>
      <c r="E306" t="s">
        <v>79</v>
      </c>
      <c r="F306" t="s">
        <v>682</v>
      </c>
      <c r="G306">
        <v>0</v>
      </c>
      <c r="H306">
        <v>0</v>
      </c>
      <c r="I306">
        <v>0</v>
      </c>
      <c r="J306">
        <v>0</v>
      </c>
      <c r="K306">
        <v>0</v>
      </c>
      <c r="L306">
        <v>0</v>
      </c>
      <c r="M306">
        <v>0</v>
      </c>
      <c r="N306">
        <v>0</v>
      </c>
      <c r="O306">
        <v>1</v>
      </c>
      <c r="P306" t="s">
        <v>357</v>
      </c>
      <c r="Q306">
        <v>1</v>
      </c>
      <c r="R306" t="s">
        <v>655</v>
      </c>
      <c r="S306">
        <f t="shared" si="34"/>
        <v>1</v>
      </c>
      <c r="T306">
        <v>0</v>
      </c>
      <c r="U306">
        <f t="shared" si="35"/>
        <v>1</v>
      </c>
      <c r="V306">
        <f t="shared" si="36"/>
        <v>1</v>
      </c>
    </row>
    <row r="307" spans="1:22" x14ac:dyDescent="0.25">
      <c r="A307" t="s">
        <v>370</v>
      </c>
      <c r="B307" t="s">
        <v>371</v>
      </c>
      <c r="C307" t="s">
        <v>16</v>
      </c>
      <c r="D307" t="s">
        <v>372</v>
      </c>
      <c r="E307" t="s">
        <v>163</v>
      </c>
      <c r="F307" t="s">
        <v>682</v>
      </c>
      <c r="G307">
        <v>0</v>
      </c>
      <c r="H307">
        <v>0</v>
      </c>
      <c r="I307">
        <v>0</v>
      </c>
      <c r="J307">
        <v>0</v>
      </c>
      <c r="K307">
        <v>0</v>
      </c>
      <c r="L307">
        <v>0</v>
      </c>
      <c r="M307">
        <v>0</v>
      </c>
      <c r="N307">
        <v>0</v>
      </c>
      <c r="O307">
        <v>0</v>
      </c>
      <c r="Q307">
        <v>0</v>
      </c>
      <c r="S307">
        <f t="shared" si="34"/>
        <v>0</v>
      </c>
      <c r="T307">
        <v>0</v>
      </c>
      <c r="U307">
        <f t="shared" si="35"/>
        <v>0</v>
      </c>
      <c r="V307">
        <f t="shared" si="36"/>
        <v>0</v>
      </c>
    </row>
    <row r="308" spans="1:22" x14ac:dyDescent="0.25">
      <c r="A308" t="s">
        <v>378</v>
      </c>
      <c r="B308" t="s">
        <v>379</v>
      </c>
      <c r="C308" t="s">
        <v>16</v>
      </c>
      <c r="D308" t="s">
        <v>380</v>
      </c>
      <c r="E308" t="s">
        <v>71</v>
      </c>
      <c r="F308" t="s">
        <v>682</v>
      </c>
      <c r="G308">
        <v>0</v>
      </c>
      <c r="H308">
        <v>0</v>
      </c>
      <c r="I308">
        <v>0</v>
      </c>
      <c r="J308">
        <v>0</v>
      </c>
      <c r="K308">
        <v>0</v>
      </c>
      <c r="L308">
        <v>0</v>
      </c>
      <c r="M308">
        <v>0</v>
      </c>
      <c r="N308">
        <v>0</v>
      </c>
      <c r="O308">
        <v>0</v>
      </c>
      <c r="Q308">
        <v>0</v>
      </c>
      <c r="R308" t="s">
        <v>660</v>
      </c>
      <c r="S308">
        <f t="shared" si="34"/>
        <v>0</v>
      </c>
      <c r="T308">
        <v>0</v>
      </c>
      <c r="U308">
        <f t="shared" si="35"/>
        <v>0</v>
      </c>
      <c r="V308">
        <f t="shared" si="36"/>
        <v>0</v>
      </c>
    </row>
    <row r="309" spans="1:22" x14ac:dyDescent="0.25">
      <c r="A309" t="s">
        <v>386</v>
      </c>
      <c r="B309" t="s">
        <v>387</v>
      </c>
      <c r="C309" t="s">
        <v>16</v>
      </c>
      <c r="D309" t="s">
        <v>388</v>
      </c>
      <c r="E309" t="s">
        <v>389</v>
      </c>
      <c r="F309" t="s">
        <v>682</v>
      </c>
      <c r="G309">
        <v>0</v>
      </c>
      <c r="H309">
        <v>0</v>
      </c>
      <c r="I309">
        <v>0</v>
      </c>
      <c r="J309">
        <v>0</v>
      </c>
      <c r="K309">
        <v>0</v>
      </c>
      <c r="L309">
        <v>0</v>
      </c>
      <c r="M309">
        <v>0</v>
      </c>
      <c r="N309">
        <v>0</v>
      </c>
      <c r="O309">
        <v>0</v>
      </c>
      <c r="Q309">
        <v>0</v>
      </c>
      <c r="S309">
        <f t="shared" si="34"/>
        <v>0</v>
      </c>
      <c r="T309">
        <v>0</v>
      </c>
      <c r="U309">
        <f t="shared" si="35"/>
        <v>0</v>
      </c>
      <c r="V309">
        <f t="shared" si="36"/>
        <v>0</v>
      </c>
    </row>
    <row r="310" spans="1:22" x14ac:dyDescent="0.25">
      <c r="A310" t="s">
        <v>393</v>
      </c>
      <c r="B310" t="s">
        <v>394</v>
      </c>
      <c r="C310" t="s">
        <v>16</v>
      </c>
      <c r="D310" t="s">
        <v>395</v>
      </c>
      <c r="E310" t="s">
        <v>86</v>
      </c>
      <c r="F310" t="s">
        <v>682</v>
      </c>
      <c r="G310">
        <v>0</v>
      </c>
      <c r="H310">
        <v>0</v>
      </c>
      <c r="I310">
        <v>0</v>
      </c>
      <c r="J310">
        <v>0</v>
      </c>
      <c r="K310">
        <v>0</v>
      </c>
      <c r="L310">
        <v>0</v>
      </c>
      <c r="M310">
        <v>0</v>
      </c>
      <c r="N310">
        <v>0</v>
      </c>
      <c r="O310">
        <v>0</v>
      </c>
      <c r="Q310">
        <v>0</v>
      </c>
      <c r="S310">
        <f t="shared" si="34"/>
        <v>0</v>
      </c>
      <c r="T310">
        <v>0</v>
      </c>
      <c r="U310">
        <f t="shared" si="35"/>
        <v>0</v>
      </c>
      <c r="V310">
        <f t="shared" si="36"/>
        <v>0</v>
      </c>
    </row>
    <row r="311" spans="1:22" x14ac:dyDescent="0.25">
      <c r="A311" t="s">
        <v>403</v>
      </c>
      <c r="B311" t="s">
        <v>404</v>
      </c>
      <c r="C311" t="s">
        <v>16</v>
      </c>
      <c r="D311" t="s">
        <v>405</v>
      </c>
      <c r="E311" t="s">
        <v>83</v>
      </c>
      <c r="F311" t="s">
        <v>682</v>
      </c>
      <c r="G311">
        <v>0</v>
      </c>
      <c r="H311">
        <v>0</v>
      </c>
      <c r="I311">
        <v>0</v>
      </c>
      <c r="J311">
        <v>0</v>
      </c>
      <c r="K311">
        <v>0</v>
      </c>
      <c r="L311">
        <v>0</v>
      </c>
      <c r="M311">
        <v>0</v>
      </c>
      <c r="N311">
        <v>1</v>
      </c>
      <c r="O311">
        <v>0</v>
      </c>
      <c r="P311" t="s">
        <v>406</v>
      </c>
      <c r="Q311">
        <v>0</v>
      </c>
      <c r="S311">
        <f t="shared" si="34"/>
        <v>1</v>
      </c>
      <c r="T311">
        <v>0</v>
      </c>
      <c r="U311">
        <f t="shared" si="35"/>
        <v>1</v>
      </c>
      <c r="V311">
        <f t="shared" si="36"/>
        <v>1</v>
      </c>
    </row>
    <row r="312" spans="1:22" x14ac:dyDescent="0.25">
      <c r="A312" t="s">
        <v>429</v>
      </c>
      <c r="B312" t="s">
        <v>430</v>
      </c>
      <c r="C312" t="s">
        <v>421</v>
      </c>
      <c r="D312" t="s">
        <v>432</v>
      </c>
      <c r="E312" t="s">
        <v>431</v>
      </c>
      <c r="F312" t="s">
        <v>682</v>
      </c>
      <c r="G312">
        <v>0</v>
      </c>
      <c r="H312">
        <v>0</v>
      </c>
      <c r="I312">
        <v>0</v>
      </c>
      <c r="J312">
        <v>0</v>
      </c>
      <c r="K312">
        <v>0</v>
      </c>
      <c r="L312">
        <v>0</v>
      </c>
      <c r="M312">
        <v>0</v>
      </c>
      <c r="N312">
        <v>0</v>
      </c>
      <c r="O312">
        <v>0</v>
      </c>
      <c r="Q312">
        <v>0</v>
      </c>
      <c r="S312">
        <f t="shared" si="34"/>
        <v>0</v>
      </c>
      <c r="T312">
        <v>0</v>
      </c>
      <c r="U312">
        <f t="shared" si="35"/>
        <v>0</v>
      </c>
      <c r="V312">
        <f t="shared" si="36"/>
        <v>0</v>
      </c>
    </row>
    <row r="313" spans="1:22" x14ac:dyDescent="0.25">
      <c r="A313" t="s">
        <v>433</v>
      </c>
      <c r="B313" t="s">
        <v>434</v>
      </c>
      <c r="C313" t="s">
        <v>421</v>
      </c>
      <c r="D313" t="s">
        <v>435</v>
      </c>
      <c r="E313" t="s">
        <v>428</v>
      </c>
      <c r="F313" t="s">
        <v>682</v>
      </c>
      <c r="G313">
        <v>0</v>
      </c>
      <c r="H313">
        <v>0</v>
      </c>
      <c r="I313">
        <v>1</v>
      </c>
      <c r="J313">
        <v>0</v>
      </c>
      <c r="K313">
        <v>0</v>
      </c>
      <c r="L313">
        <v>0</v>
      </c>
      <c r="M313">
        <v>0</v>
      </c>
      <c r="N313">
        <v>1</v>
      </c>
      <c r="O313">
        <v>0</v>
      </c>
      <c r="P313" t="s">
        <v>601</v>
      </c>
      <c r="Q313">
        <v>0</v>
      </c>
      <c r="R313" t="s">
        <v>665</v>
      </c>
      <c r="S313">
        <f t="shared" si="34"/>
        <v>1</v>
      </c>
      <c r="T313">
        <v>0</v>
      </c>
      <c r="U313">
        <f t="shared" si="35"/>
        <v>1</v>
      </c>
      <c r="V313">
        <f t="shared" si="36"/>
        <v>1</v>
      </c>
    </row>
    <row r="314" spans="1:22" x14ac:dyDescent="0.25">
      <c r="A314" t="s">
        <v>462</v>
      </c>
      <c r="B314" t="s">
        <v>463</v>
      </c>
      <c r="C314" t="s">
        <v>421</v>
      </c>
      <c r="D314" t="s">
        <v>464</v>
      </c>
      <c r="E314" t="s">
        <v>33</v>
      </c>
      <c r="F314" t="s">
        <v>682</v>
      </c>
      <c r="G314">
        <v>0</v>
      </c>
      <c r="H314">
        <v>0</v>
      </c>
      <c r="I314">
        <v>0</v>
      </c>
      <c r="J314">
        <v>0</v>
      </c>
      <c r="K314">
        <v>0</v>
      </c>
      <c r="L314">
        <v>0</v>
      </c>
      <c r="M314">
        <v>0</v>
      </c>
      <c r="N314">
        <v>0</v>
      </c>
      <c r="O314">
        <v>0</v>
      </c>
      <c r="Q314">
        <v>0</v>
      </c>
      <c r="S314">
        <f t="shared" si="34"/>
        <v>0</v>
      </c>
      <c r="T314">
        <v>0</v>
      </c>
      <c r="U314">
        <f t="shared" si="35"/>
        <v>0</v>
      </c>
      <c r="V314">
        <f t="shared" si="36"/>
        <v>0</v>
      </c>
    </row>
    <row r="315" spans="1:22" x14ac:dyDescent="0.25">
      <c r="A315" t="s">
        <v>491</v>
      </c>
      <c r="B315" t="s">
        <v>492</v>
      </c>
      <c r="C315" t="s">
        <v>421</v>
      </c>
      <c r="D315" t="s">
        <v>493</v>
      </c>
      <c r="E315" t="s">
        <v>494</v>
      </c>
      <c r="F315" t="s">
        <v>682</v>
      </c>
      <c r="G315">
        <v>0</v>
      </c>
      <c r="H315">
        <v>0</v>
      </c>
      <c r="I315">
        <v>0</v>
      </c>
      <c r="J315">
        <v>0</v>
      </c>
      <c r="K315">
        <v>0</v>
      </c>
      <c r="L315">
        <v>0</v>
      </c>
      <c r="M315">
        <v>0</v>
      </c>
      <c r="N315">
        <v>0</v>
      </c>
      <c r="O315">
        <v>0</v>
      </c>
      <c r="Q315">
        <v>0</v>
      </c>
      <c r="S315">
        <f t="shared" si="34"/>
        <v>0</v>
      </c>
      <c r="T315">
        <v>0</v>
      </c>
      <c r="U315">
        <f t="shared" si="35"/>
        <v>0</v>
      </c>
      <c r="V315">
        <f t="shared" si="36"/>
        <v>0</v>
      </c>
    </row>
    <row r="316" spans="1:22" x14ac:dyDescent="0.25">
      <c r="A316" t="s">
        <v>560</v>
      </c>
      <c r="B316" t="s">
        <v>561</v>
      </c>
      <c r="C316" t="s">
        <v>421</v>
      </c>
      <c r="D316" t="s">
        <v>562</v>
      </c>
      <c r="E316" t="s">
        <v>563</v>
      </c>
      <c r="F316" t="s">
        <v>682</v>
      </c>
      <c r="G316">
        <v>0</v>
      </c>
      <c r="H316">
        <v>0</v>
      </c>
      <c r="I316">
        <v>0</v>
      </c>
      <c r="J316">
        <v>0</v>
      </c>
      <c r="K316">
        <v>0</v>
      </c>
      <c r="L316">
        <v>0</v>
      </c>
      <c r="M316">
        <v>0</v>
      </c>
      <c r="N316">
        <v>0</v>
      </c>
      <c r="O316">
        <v>0</v>
      </c>
      <c r="P316" t="s">
        <v>564</v>
      </c>
      <c r="Q316">
        <v>0</v>
      </c>
      <c r="S316">
        <f t="shared" si="34"/>
        <v>0</v>
      </c>
      <c r="T316">
        <v>0</v>
      </c>
      <c r="U316">
        <f t="shared" si="35"/>
        <v>0</v>
      </c>
      <c r="V316">
        <f t="shared" si="36"/>
        <v>0</v>
      </c>
    </row>
    <row r="317" spans="1:22" x14ac:dyDescent="0.25">
      <c r="N317">
        <f>SUM(N282:N316)</f>
        <v>2</v>
      </c>
      <c r="S317">
        <f t="shared" ref="S317:V317" si="37">SUM(S282:S316)</f>
        <v>4</v>
      </c>
      <c r="T317">
        <f t="shared" si="37"/>
        <v>1</v>
      </c>
      <c r="U317">
        <f t="shared" si="37"/>
        <v>3</v>
      </c>
      <c r="V317">
        <f t="shared" si="37"/>
        <v>4</v>
      </c>
    </row>
    <row r="318" spans="1:22" x14ac:dyDescent="0.25">
      <c r="N318">
        <f>N317/35</f>
        <v>5.7142857142857141E-2</v>
      </c>
      <c r="S318">
        <f t="shared" ref="S318:V318" si="38">S317/35</f>
        <v>0.11428571428571428</v>
      </c>
      <c r="T318">
        <f t="shared" si="38"/>
        <v>2.8571428571428571E-2</v>
      </c>
      <c r="U318">
        <f t="shared" si="38"/>
        <v>8.5714285714285715E-2</v>
      </c>
      <c r="V318">
        <f t="shared" si="38"/>
        <v>0.11428571428571428</v>
      </c>
    </row>
  </sheetData>
  <sortState xmlns:xlrd2="http://schemas.microsoft.com/office/spreadsheetml/2017/richdata2" ref="A161:V203">
    <sortCondition ref="F161:F203"/>
  </sortState>
  <mergeCells count="6">
    <mergeCell ref="A281:V281"/>
    <mergeCell ref="A3:V3"/>
    <mergeCell ref="A81:V81"/>
    <mergeCell ref="A114:V114"/>
    <mergeCell ref="A156:V156"/>
    <mergeCell ref="A165:V165"/>
  </mergeCells>
  <conditionalFormatting sqref="G4:O77 G82:O111 Q4:Q77 Q82:Q111 T4:V77 T82:V111 G157:O161 Q157:Q161 T157:V161 G115:O146 Q115:Q146 T115:V146 T148:V153 Q148:Q153 G148:O153 G112:M112 G166:O238 Q166:Q238 T166:V238">
    <cfRule type="cellIs" dxfId="178" priority="11" operator="equal">
      <formula>1</formula>
    </cfRule>
  </conditionalFormatting>
  <conditionalFormatting sqref="G147:O147 Q147 T147:V147">
    <cfRule type="cellIs" dxfId="177" priority="6" operator="equal">
      <formula>1</formula>
    </cfRule>
  </conditionalFormatting>
  <conditionalFormatting sqref="G271:O271 Q271 T271:V271">
    <cfRule type="cellIs" dxfId="176" priority="3" operator="equal">
      <formula>1</formula>
    </cfRule>
  </conditionalFormatting>
  <conditionalFormatting sqref="G239:O270 Q239:Q270 T239:V270 T272:V277 Q272:Q277 G272:O277">
    <cfRule type="cellIs" dxfId="175" priority="4" operator="equal">
      <formula>1</formula>
    </cfRule>
  </conditionalFormatting>
  <conditionalFormatting sqref="G282:O311 Q282:Q311 T282:V311">
    <cfRule type="cellIs" dxfId="174" priority="2" operator="equal">
      <formula>1</formula>
    </cfRule>
  </conditionalFormatting>
  <conditionalFormatting sqref="G312:O316 Q312:Q316 T312:V316">
    <cfRule type="cellIs" dxfId="173" priority="1" operator="equal">
      <formula>1</formula>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48"/>
  <sheetViews>
    <sheetView workbookViewId="0">
      <pane xSplit="1" ySplit="1" topLeftCell="F89" activePane="bottomRight" state="frozen"/>
      <selection pane="topRight" activeCell="B1" sqref="B1"/>
      <selection pane="bottomLeft" activeCell="A2" sqref="A2"/>
      <selection pane="bottomRight" activeCell="S2" sqref="S2"/>
    </sheetView>
  </sheetViews>
  <sheetFormatPr defaultColWidth="8.85546875" defaultRowHeight="15" x14ac:dyDescent="0.25"/>
  <cols>
    <col min="1" max="1" width="21.85546875" bestFit="1" customWidth="1"/>
    <col min="2" max="2" width="9.140625" customWidth="1"/>
    <col min="3" max="3" width="19.28515625" customWidth="1"/>
    <col min="4" max="4" width="30.5703125" customWidth="1"/>
    <col min="5" max="5" width="41.140625" customWidth="1"/>
    <col min="6" max="6" width="9.140625" customWidth="1"/>
    <col min="16" max="16" width="44.42578125" customWidth="1"/>
    <col min="17" max="18" width="9.140625" customWidth="1"/>
    <col min="19" max="19" width="14.42578125" customWidth="1"/>
    <col min="20" max="20" width="16.5703125" customWidth="1"/>
    <col min="21" max="21" width="16.42578125" bestFit="1" customWidth="1"/>
  </cols>
  <sheetData>
    <row r="1" spans="1:22" x14ac:dyDescent="0.25">
      <c r="A1" t="s">
        <v>0</v>
      </c>
      <c r="B1" t="s">
        <v>1</v>
      </c>
      <c r="C1" t="s">
        <v>2</v>
      </c>
      <c r="D1" t="s">
        <v>26</v>
      </c>
      <c r="E1" t="s">
        <v>3</v>
      </c>
      <c r="F1" t="s">
        <v>680</v>
      </c>
      <c r="G1" t="s">
        <v>4</v>
      </c>
      <c r="H1" t="s">
        <v>5</v>
      </c>
      <c r="I1" t="s">
        <v>6</v>
      </c>
      <c r="J1" t="s">
        <v>7</v>
      </c>
      <c r="K1" t="s">
        <v>8</v>
      </c>
      <c r="L1" t="s">
        <v>9</v>
      </c>
      <c r="M1" t="s">
        <v>10</v>
      </c>
      <c r="N1" t="s">
        <v>11</v>
      </c>
      <c r="O1" t="s">
        <v>12</v>
      </c>
      <c r="P1" t="s">
        <v>13</v>
      </c>
      <c r="Q1" t="s">
        <v>607</v>
      </c>
      <c r="R1" t="s">
        <v>608</v>
      </c>
      <c r="S1" t="s">
        <v>676</v>
      </c>
      <c r="T1" t="s">
        <v>689</v>
      </c>
      <c r="U1" t="s">
        <v>679</v>
      </c>
      <c r="V1" t="s">
        <v>688</v>
      </c>
    </row>
    <row r="2" spans="1:22" x14ac:dyDescent="0.25">
      <c r="A2" t="s">
        <v>14</v>
      </c>
      <c r="B2" t="s">
        <v>15</v>
      </c>
      <c r="C2" t="s">
        <v>16</v>
      </c>
      <c r="D2" t="s">
        <v>29</v>
      </c>
      <c r="E2" t="s">
        <v>17</v>
      </c>
      <c r="F2" t="s">
        <v>681</v>
      </c>
      <c r="G2">
        <v>0</v>
      </c>
      <c r="H2">
        <v>0</v>
      </c>
      <c r="I2">
        <v>0</v>
      </c>
      <c r="J2">
        <v>0</v>
      </c>
      <c r="K2">
        <v>0</v>
      </c>
      <c r="L2">
        <v>0</v>
      </c>
      <c r="M2">
        <v>0</v>
      </c>
      <c r="N2">
        <v>0</v>
      </c>
      <c r="O2">
        <v>0</v>
      </c>
      <c r="Q2">
        <v>0</v>
      </c>
      <c r="S2">
        <f>IF(SUM(G2:O2, Q2) &gt;0, 1, 0)</f>
        <v>0</v>
      </c>
      <c r="T2">
        <v>0</v>
      </c>
      <c r="U2">
        <f>IF(SUM(Q2,T2) &gt;0, 1, 0)</f>
        <v>0</v>
      </c>
      <c r="V2">
        <f>IF(SUM(T2:U2)&gt;0,1,0)</f>
        <v>0</v>
      </c>
    </row>
    <row r="3" spans="1:22" x14ac:dyDescent="0.25">
      <c r="A3" t="s">
        <v>18</v>
      </c>
      <c r="B3" t="s">
        <v>19</v>
      </c>
      <c r="C3" t="s">
        <v>16</v>
      </c>
      <c r="D3" s="1" t="s">
        <v>28</v>
      </c>
      <c r="E3" t="s">
        <v>70</v>
      </c>
      <c r="F3" t="s">
        <v>681</v>
      </c>
      <c r="G3">
        <v>0</v>
      </c>
      <c r="H3">
        <v>0</v>
      </c>
      <c r="I3">
        <v>0</v>
      </c>
      <c r="J3">
        <v>0</v>
      </c>
      <c r="K3">
        <v>0</v>
      </c>
      <c r="L3">
        <v>0</v>
      </c>
      <c r="M3">
        <v>0</v>
      </c>
      <c r="N3">
        <v>0</v>
      </c>
      <c r="O3">
        <v>0</v>
      </c>
      <c r="P3" t="s">
        <v>20</v>
      </c>
      <c r="Q3">
        <v>0</v>
      </c>
      <c r="R3" t="s">
        <v>609</v>
      </c>
      <c r="S3">
        <f t="shared" ref="S3:S66" si="0">IF(SUM(G3:O3, Q3) &gt;0, 1, 0)</f>
        <v>0</v>
      </c>
      <c r="T3">
        <v>0</v>
      </c>
      <c r="U3">
        <f t="shared" ref="U3:U66" si="1">IF(SUM(Q3,T3) &gt;0, 1, 0)</f>
        <v>0</v>
      </c>
      <c r="V3">
        <f t="shared" ref="V3:V66" si="2">IF(SUM(T3:U3)&gt;0,1,0)</f>
        <v>0</v>
      </c>
    </row>
    <row r="4" spans="1:22" x14ac:dyDescent="0.25">
      <c r="A4" t="s">
        <v>21</v>
      </c>
      <c r="B4" t="s">
        <v>22</v>
      </c>
      <c r="C4" t="s">
        <v>16</v>
      </c>
      <c r="D4" t="s">
        <v>27</v>
      </c>
      <c r="E4" t="s">
        <v>71</v>
      </c>
      <c r="F4" t="s">
        <v>682</v>
      </c>
      <c r="G4">
        <v>0</v>
      </c>
      <c r="H4">
        <v>0</v>
      </c>
      <c r="I4">
        <v>0</v>
      </c>
      <c r="J4">
        <v>0</v>
      </c>
      <c r="K4">
        <v>0</v>
      </c>
      <c r="L4">
        <v>0</v>
      </c>
      <c r="M4">
        <v>0</v>
      </c>
      <c r="N4">
        <v>0</v>
      </c>
      <c r="O4">
        <v>0</v>
      </c>
      <c r="P4" t="s">
        <v>25</v>
      </c>
      <c r="Q4">
        <v>0</v>
      </c>
      <c r="S4">
        <f t="shared" si="0"/>
        <v>0</v>
      </c>
      <c r="T4">
        <v>0</v>
      </c>
      <c r="U4">
        <f t="shared" si="1"/>
        <v>0</v>
      </c>
      <c r="V4">
        <f t="shared" si="2"/>
        <v>0</v>
      </c>
    </row>
    <row r="5" spans="1:22" x14ac:dyDescent="0.25">
      <c r="A5" t="s">
        <v>30</v>
      </c>
      <c r="B5" t="s">
        <v>31</v>
      </c>
      <c r="C5" t="s">
        <v>16</v>
      </c>
      <c r="D5" t="s">
        <v>32</v>
      </c>
      <c r="E5" t="s">
        <v>33</v>
      </c>
      <c r="F5" t="s">
        <v>681</v>
      </c>
      <c r="G5">
        <v>0</v>
      </c>
      <c r="H5">
        <v>0</v>
      </c>
      <c r="I5">
        <v>0</v>
      </c>
      <c r="J5">
        <v>0</v>
      </c>
      <c r="K5">
        <v>0</v>
      </c>
      <c r="L5">
        <v>0</v>
      </c>
      <c r="M5">
        <v>1</v>
      </c>
      <c r="N5">
        <v>1</v>
      </c>
      <c r="O5">
        <v>1</v>
      </c>
      <c r="P5" t="s">
        <v>592</v>
      </c>
      <c r="Q5">
        <v>0</v>
      </c>
      <c r="S5">
        <f t="shared" si="0"/>
        <v>1</v>
      </c>
      <c r="T5">
        <v>1</v>
      </c>
      <c r="U5">
        <f t="shared" si="1"/>
        <v>1</v>
      </c>
      <c r="V5">
        <f t="shared" si="2"/>
        <v>1</v>
      </c>
    </row>
    <row r="6" spans="1:22" x14ac:dyDescent="0.25">
      <c r="A6" t="s">
        <v>34</v>
      </c>
      <c r="B6" t="s">
        <v>35</v>
      </c>
      <c r="C6" t="s">
        <v>16</v>
      </c>
      <c r="D6" s="1" t="s">
        <v>36</v>
      </c>
      <c r="E6" t="s">
        <v>71</v>
      </c>
      <c r="F6" t="s">
        <v>681</v>
      </c>
      <c r="G6">
        <v>0</v>
      </c>
      <c r="H6">
        <v>0</v>
      </c>
      <c r="I6">
        <v>0</v>
      </c>
      <c r="J6">
        <v>0</v>
      </c>
      <c r="K6">
        <v>0</v>
      </c>
      <c r="L6">
        <v>0</v>
      </c>
      <c r="M6">
        <v>0</v>
      </c>
      <c r="N6">
        <v>0</v>
      </c>
      <c r="O6">
        <v>1</v>
      </c>
      <c r="P6" t="s">
        <v>605</v>
      </c>
      <c r="Q6">
        <v>1</v>
      </c>
      <c r="R6" t="s">
        <v>610</v>
      </c>
      <c r="S6">
        <f t="shared" si="0"/>
        <v>1</v>
      </c>
      <c r="T6">
        <v>1</v>
      </c>
      <c r="U6">
        <f t="shared" si="1"/>
        <v>1</v>
      </c>
      <c r="V6">
        <f t="shared" si="2"/>
        <v>1</v>
      </c>
    </row>
    <row r="7" spans="1:22" x14ac:dyDescent="0.25">
      <c r="A7" t="s">
        <v>39</v>
      </c>
      <c r="B7" t="s">
        <v>37</v>
      </c>
      <c r="C7" t="s">
        <v>16</v>
      </c>
      <c r="D7" t="s">
        <v>38</v>
      </c>
      <c r="E7" t="s">
        <v>74</v>
      </c>
      <c r="F7" t="s">
        <v>682</v>
      </c>
      <c r="G7">
        <v>0</v>
      </c>
      <c r="H7">
        <v>0</v>
      </c>
      <c r="I7">
        <v>0</v>
      </c>
      <c r="J7">
        <v>0</v>
      </c>
      <c r="K7">
        <v>0</v>
      </c>
      <c r="L7">
        <v>0</v>
      </c>
      <c r="M7">
        <v>0</v>
      </c>
      <c r="N7">
        <v>0</v>
      </c>
      <c r="O7">
        <v>0</v>
      </c>
      <c r="P7" t="s">
        <v>42</v>
      </c>
      <c r="Q7">
        <v>0</v>
      </c>
      <c r="R7" t="s">
        <v>611</v>
      </c>
      <c r="S7">
        <f t="shared" si="0"/>
        <v>0</v>
      </c>
      <c r="T7">
        <v>0</v>
      </c>
      <c r="U7">
        <f t="shared" si="1"/>
        <v>0</v>
      </c>
      <c r="V7">
        <f t="shared" si="2"/>
        <v>0</v>
      </c>
    </row>
    <row r="8" spans="1:22" x14ac:dyDescent="0.25">
      <c r="A8" t="s">
        <v>40</v>
      </c>
      <c r="B8" t="s">
        <v>41</v>
      </c>
      <c r="C8" t="s">
        <v>16</v>
      </c>
      <c r="D8" t="s">
        <v>43</v>
      </c>
      <c r="E8" t="s">
        <v>44</v>
      </c>
      <c r="F8" t="s">
        <v>681</v>
      </c>
      <c r="G8">
        <v>0</v>
      </c>
      <c r="H8">
        <v>0</v>
      </c>
      <c r="I8">
        <v>0</v>
      </c>
      <c r="J8">
        <v>0</v>
      </c>
      <c r="K8">
        <v>0</v>
      </c>
      <c r="L8">
        <v>0</v>
      </c>
      <c r="M8">
        <v>0</v>
      </c>
      <c r="N8">
        <v>0</v>
      </c>
      <c r="O8">
        <v>0</v>
      </c>
      <c r="Q8">
        <v>0</v>
      </c>
      <c r="S8">
        <f t="shared" si="0"/>
        <v>0</v>
      </c>
      <c r="T8">
        <v>0</v>
      </c>
      <c r="U8">
        <f t="shared" si="1"/>
        <v>0</v>
      </c>
      <c r="V8">
        <f t="shared" si="2"/>
        <v>0</v>
      </c>
    </row>
    <row r="9" spans="1:22" x14ac:dyDescent="0.25">
      <c r="A9" t="s">
        <v>45</v>
      </c>
      <c r="B9" t="s">
        <v>46</v>
      </c>
      <c r="C9" t="s">
        <v>16</v>
      </c>
      <c r="D9" t="s">
        <v>47</v>
      </c>
      <c r="E9" t="s">
        <v>71</v>
      </c>
      <c r="F9" t="s">
        <v>681</v>
      </c>
      <c r="G9">
        <v>0</v>
      </c>
      <c r="H9">
        <v>0</v>
      </c>
      <c r="I9">
        <v>0</v>
      </c>
      <c r="J9">
        <v>0</v>
      </c>
      <c r="K9">
        <v>0</v>
      </c>
      <c r="L9">
        <v>0</v>
      </c>
      <c r="M9">
        <v>0</v>
      </c>
      <c r="N9">
        <v>0</v>
      </c>
      <c r="O9">
        <v>0</v>
      </c>
      <c r="P9" t="s">
        <v>48</v>
      </c>
      <c r="Q9">
        <v>0</v>
      </c>
      <c r="S9">
        <f t="shared" si="0"/>
        <v>0</v>
      </c>
      <c r="T9">
        <v>0</v>
      </c>
      <c r="U9">
        <f t="shared" si="1"/>
        <v>0</v>
      </c>
      <c r="V9">
        <f t="shared" si="2"/>
        <v>0</v>
      </c>
    </row>
    <row r="10" spans="1:22" x14ac:dyDescent="0.25">
      <c r="A10" t="s">
        <v>49</v>
      </c>
      <c r="B10" t="s">
        <v>50</v>
      </c>
      <c r="C10" t="s">
        <v>16</v>
      </c>
      <c r="D10" t="s">
        <v>51</v>
      </c>
      <c r="E10" t="s">
        <v>72</v>
      </c>
      <c r="F10" t="s">
        <v>681</v>
      </c>
      <c r="G10">
        <v>1</v>
      </c>
      <c r="H10">
        <v>0</v>
      </c>
      <c r="I10">
        <v>0</v>
      </c>
      <c r="J10">
        <v>0</v>
      </c>
      <c r="K10">
        <v>0</v>
      </c>
      <c r="L10">
        <v>0</v>
      </c>
      <c r="M10">
        <v>0</v>
      </c>
      <c r="N10">
        <v>0</v>
      </c>
      <c r="O10">
        <v>1</v>
      </c>
      <c r="P10" t="s">
        <v>52</v>
      </c>
      <c r="Q10">
        <v>0</v>
      </c>
      <c r="R10" t="s">
        <v>612</v>
      </c>
      <c r="S10">
        <f t="shared" si="0"/>
        <v>1</v>
      </c>
      <c r="T10">
        <v>0</v>
      </c>
      <c r="U10">
        <f t="shared" si="1"/>
        <v>0</v>
      </c>
      <c r="V10">
        <f t="shared" si="2"/>
        <v>0</v>
      </c>
    </row>
    <row r="11" spans="1:22" x14ac:dyDescent="0.25">
      <c r="A11" t="s">
        <v>53</v>
      </c>
      <c r="B11" t="s">
        <v>54</v>
      </c>
      <c r="C11" t="s">
        <v>16</v>
      </c>
      <c r="D11" t="s">
        <v>55</v>
      </c>
      <c r="E11" t="s">
        <v>73</v>
      </c>
      <c r="F11" t="s">
        <v>682</v>
      </c>
      <c r="G11">
        <v>0</v>
      </c>
      <c r="H11">
        <v>0</v>
      </c>
      <c r="I11">
        <v>0</v>
      </c>
      <c r="J11">
        <v>0</v>
      </c>
      <c r="K11">
        <v>0</v>
      </c>
      <c r="L11">
        <v>0</v>
      </c>
      <c r="M11">
        <v>0</v>
      </c>
      <c r="N11">
        <v>0</v>
      </c>
      <c r="O11">
        <v>0</v>
      </c>
      <c r="Q11">
        <v>0</v>
      </c>
      <c r="S11">
        <f t="shared" si="0"/>
        <v>0</v>
      </c>
      <c r="T11">
        <v>0</v>
      </c>
      <c r="U11">
        <f t="shared" si="1"/>
        <v>0</v>
      </c>
      <c r="V11">
        <f t="shared" si="2"/>
        <v>0</v>
      </c>
    </row>
    <row r="12" spans="1:22" x14ac:dyDescent="0.25">
      <c r="A12" t="s">
        <v>56</v>
      </c>
      <c r="B12" t="s">
        <v>57</v>
      </c>
      <c r="C12" t="s">
        <v>16</v>
      </c>
      <c r="D12" t="s">
        <v>58</v>
      </c>
      <c r="E12" t="s">
        <v>74</v>
      </c>
      <c r="F12" t="s">
        <v>681</v>
      </c>
      <c r="G12">
        <v>0</v>
      </c>
      <c r="H12">
        <v>0</v>
      </c>
      <c r="I12">
        <v>0</v>
      </c>
      <c r="J12">
        <v>0</v>
      </c>
      <c r="K12">
        <v>0</v>
      </c>
      <c r="L12">
        <v>0</v>
      </c>
      <c r="M12">
        <v>1</v>
      </c>
      <c r="N12">
        <v>0</v>
      </c>
      <c r="O12">
        <v>1</v>
      </c>
      <c r="P12" t="s">
        <v>594</v>
      </c>
      <c r="Q12">
        <v>0</v>
      </c>
      <c r="R12" t="s">
        <v>613</v>
      </c>
      <c r="S12">
        <f t="shared" si="0"/>
        <v>1</v>
      </c>
      <c r="T12">
        <v>1</v>
      </c>
      <c r="U12">
        <f t="shared" si="1"/>
        <v>1</v>
      </c>
      <c r="V12">
        <f t="shared" si="2"/>
        <v>1</v>
      </c>
    </row>
    <row r="13" spans="1:22" x14ac:dyDescent="0.25">
      <c r="A13" t="s">
        <v>59</v>
      </c>
      <c r="B13" t="s">
        <v>60</v>
      </c>
      <c r="C13" t="s">
        <v>16</v>
      </c>
      <c r="D13" t="s">
        <v>61</v>
      </c>
      <c r="E13" t="s">
        <v>70</v>
      </c>
      <c r="F13" t="s">
        <v>682</v>
      </c>
      <c r="G13">
        <v>0</v>
      </c>
      <c r="H13">
        <v>0</v>
      </c>
      <c r="I13">
        <v>0</v>
      </c>
      <c r="J13">
        <v>0</v>
      </c>
      <c r="K13">
        <v>0</v>
      </c>
      <c r="L13">
        <v>0</v>
      </c>
      <c r="M13">
        <v>0</v>
      </c>
      <c r="N13">
        <v>0</v>
      </c>
      <c r="O13">
        <v>0</v>
      </c>
      <c r="Q13">
        <v>0</v>
      </c>
      <c r="S13">
        <f t="shared" si="0"/>
        <v>0</v>
      </c>
      <c r="T13">
        <v>0</v>
      </c>
      <c r="U13">
        <f t="shared" si="1"/>
        <v>0</v>
      </c>
      <c r="V13">
        <f t="shared" si="2"/>
        <v>0</v>
      </c>
    </row>
    <row r="14" spans="1:22" x14ac:dyDescent="0.25">
      <c r="A14" t="s">
        <v>62</v>
      </c>
      <c r="B14" t="s">
        <v>63</v>
      </c>
      <c r="C14" t="s">
        <v>16</v>
      </c>
      <c r="D14" t="s">
        <v>64</v>
      </c>
      <c r="E14" t="s">
        <v>65</v>
      </c>
      <c r="F14" t="s">
        <v>682</v>
      </c>
      <c r="G14">
        <v>0</v>
      </c>
      <c r="H14">
        <v>0</v>
      </c>
      <c r="I14">
        <v>0</v>
      </c>
      <c r="J14">
        <v>0</v>
      </c>
      <c r="K14">
        <v>0</v>
      </c>
      <c r="L14">
        <v>0</v>
      </c>
      <c r="M14">
        <v>0</v>
      </c>
      <c r="N14">
        <v>0</v>
      </c>
      <c r="O14">
        <v>0</v>
      </c>
      <c r="P14" t="s">
        <v>66</v>
      </c>
      <c r="Q14">
        <v>0</v>
      </c>
      <c r="S14">
        <f t="shared" si="0"/>
        <v>0</v>
      </c>
      <c r="T14">
        <v>0</v>
      </c>
      <c r="U14">
        <f t="shared" si="1"/>
        <v>0</v>
      </c>
      <c r="V14">
        <f t="shared" si="2"/>
        <v>0</v>
      </c>
    </row>
    <row r="15" spans="1:22" x14ac:dyDescent="0.25">
      <c r="A15" t="s">
        <v>67</v>
      </c>
      <c r="B15" t="s">
        <v>68</v>
      </c>
      <c r="C15" t="s">
        <v>16</v>
      </c>
      <c r="D15" t="s">
        <v>69</v>
      </c>
      <c r="E15" t="s">
        <v>83</v>
      </c>
      <c r="F15" t="s">
        <v>681</v>
      </c>
      <c r="G15">
        <v>0</v>
      </c>
      <c r="H15">
        <v>0</v>
      </c>
      <c r="I15">
        <v>0</v>
      </c>
      <c r="J15">
        <v>0</v>
      </c>
      <c r="K15">
        <v>0</v>
      </c>
      <c r="L15">
        <v>0</v>
      </c>
      <c r="M15">
        <v>0</v>
      </c>
      <c r="N15">
        <v>0</v>
      </c>
      <c r="O15">
        <v>0</v>
      </c>
      <c r="P15" t="s">
        <v>75</v>
      </c>
      <c r="Q15">
        <v>0</v>
      </c>
      <c r="R15" t="s">
        <v>614</v>
      </c>
      <c r="S15">
        <f t="shared" si="0"/>
        <v>0</v>
      </c>
      <c r="T15">
        <v>0</v>
      </c>
      <c r="U15">
        <f t="shared" si="1"/>
        <v>0</v>
      </c>
      <c r="V15">
        <f t="shared" si="2"/>
        <v>0</v>
      </c>
    </row>
    <row r="16" spans="1:22" x14ac:dyDescent="0.25">
      <c r="A16" t="s">
        <v>76</v>
      </c>
      <c r="B16" t="s">
        <v>77</v>
      </c>
      <c r="C16" t="s">
        <v>16</v>
      </c>
      <c r="D16" t="s">
        <v>78</v>
      </c>
      <c r="E16" t="s">
        <v>79</v>
      </c>
      <c r="F16" t="s">
        <v>681</v>
      </c>
      <c r="G16">
        <v>0</v>
      </c>
      <c r="H16">
        <v>0</v>
      </c>
      <c r="I16">
        <v>0</v>
      </c>
      <c r="J16">
        <v>0</v>
      </c>
      <c r="K16">
        <v>0</v>
      </c>
      <c r="L16">
        <v>0</v>
      </c>
      <c r="M16">
        <v>0</v>
      </c>
      <c r="N16">
        <v>0</v>
      </c>
      <c r="O16">
        <v>0</v>
      </c>
      <c r="Q16">
        <v>0</v>
      </c>
      <c r="S16">
        <f t="shared" si="0"/>
        <v>0</v>
      </c>
      <c r="T16">
        <v>0</v>
      </c>
      <c r="U16">
        <f t="shared" si="1"/>
        <v>0</v>
      </c>
      <c r="V16">
        <f t="shared" si="2"/>
        <v>0</v>
      </c>
    </row>
    <row r="17" spans="1:22" x14ac:dyDescent="0.25">
      <c r="A17" t="s">
        <v>80</v>
      </c>
      <c r="B17" t="s">
        <v>81</v>
      </c>
      <c r="C17" t="s">
        <v>16</v>
      </c>
      <c r="D17" t="s">
        <v>82</v>
      </c>
      <c r="E17" t="s">
        <v>83</v>
      </c>
      <c r="F17" t="s">
        <v>681</v>
      </c>
      <c r="G17">
        <v>1</v>
      </c>
      <c r="H17">
        <v>0</v>
      </c>
      <c r="I17">
        <v>0</v>
      </c>
      <c r="J17">
        <v>0</v>
      </c>
      <c r="K17">
        <v>0</v>
      </c>
      <c r="L17">
        <v>0</v>
      </c>
      <c r="M17">
        <v>0</v>
      </c>
      <c r="N17">
        <v>1</v>
      </c>
      <c r="O17">
        <v>1</v>
      </c>
      <c r="P17" t="s">
        <v>593</v>
      </c>
      <c r="Q17">
        <v>1</v>
      </c>
      <c r="R17" t="s">
        <v>615</v>
      </c>
      <c r="S17">
        <f t="shared" si="0"/>
        <v>1</v>
      </c>
      <c r="T17">
        <v>1</v>
      </c>
      <c r="U17">
        <f t="shared" si="1"/>
        <v>1</v>
      </c>
      <c r="V17">
        <f t="shared" si="2"/>
        <v>1</v>
      </c>
    </row>
    <row r="18" spans="1:22" x14ac:dyDescent="0.25">
      <c r="A18" t="s">
        <v>84</v>
      </c>
      <c r="B18" t="s">
        <v>85</v>
      </c>
      <c r="C18" t="s">
        <v>16</v>
      </c>
      <c r="D18" t="s">
        <v>87</v>
      </c>
      <c r="E18" t="s">
        <v>86</v>
      </c>
      <c r="F18" t="s">
        <v>681</v>
      </c>
      <c r="G18">
        <v>0</v>
      </c>
      <c r="H18">
        <v>0</v>
      </c>
      <c r="I18">
        <v>1</v>
      </c>
      <c r="J18">
        <v>0</v>
      </c>
      <c r="K18">
        <v>0</v>
      </c>
      <c r="L18">
        <v>0</v>
      </c>
      <c r="M18">
        <v>0</v>
      </c>
      <c r="N18">
        <v>0</v>
      </c>
      <c r="O18">
        <v>1</v>
      </c>
      <c r="P18" t="s">
        <v>88</v>
      </c>
      <c r="Q18">
        <v>0</v>
      </c>
      <c r="R18" t="s">
        <v>616</v>
      </c>
      <c r="S18">
        <f t="shared" si="0"/>
        <v>1</v>
      </c>
      <c r="T18">
        <v>1</v>
      </c>
      <c r="U18">
        <f t="shared" si="1"/>
        <v>1</v>
      </c>
      <c r="V18">
        <f t="shared" si="2"/>
        <v>1</v>
      </c>
    </row>
    <row r="19" spans="1:22" x14ac:dyDescent="0.25">
      <c r="A19" t="s">
        <v>89</v>
      </c>
      <c r="B19" t="s">
        <v>90</v>
      </c>
      <c r="C19" t="s">
        <v>16</v>
      </c>
      <c r="D19" s="1" t="s">
        <v>91</v>
      </c>
      <c r="E19" t="s">
        <v>92</v>
      </c>
      <c r="F19" t="s">
        <v>681</v>
      </c>
      <c r="G19">
        <v>0</v>
      </c>
      <c r="H19">
        <v>0</v>
      </c>
      <c r="I19">
        <v>0</v>
      </c>
      <c r="J19">
        <v>0</v>
      </c>
      <c r="K19">
        <v>0</v>
      </c>
      <c r="L19">
        <v>0</v>
      </c>
      <c r="M19">
        <v>0</v>
      </c>
      <c r="N19">
        <v>0</v>
      </c>
      <c r="O19">
        <v>0</v>
      </c>
      <c r="Q19">
        <v>0</v>
      </c>
      <c r="S19">
        <f t="shared" si="0"/>
        <v>0</v>
      </c>
      <c r="T19">
        <v>0</v>
      </c>
      <c r="U19">
        <f t="shared" si="1"/>
        <v>0</v>
      </c>
      <c r="V19">
        <f t="shared" si="2"/>
        <v>0</v>
      </c>
    </row>
    <row r="20" spans="1:22" x14ac:dyDescent="0.25">
      <c r="A20" t="s">
        <v>93</v>
      </c>
      <c r="B20" t="s">
        <v>94</v>
      </c>
      <c r="C20" t="s">
        <v>16</v>
      </c>
      <c r="D20" t="s">
        <v>95</v>
      </c>
      <c r="E20" t="s">
        <v>70</v>
      </c>
      <c r="F20" t="s">
        <v>682</v>
      </c>
      <c r="G20">
        <v>0</v>
      </c>
      <c r="H20">
        <v>0</v>
      </c>
      <c r="I20">
        <v>0</v>
      </c>
      <c r="J20">
        <v>0</v>
      </c>
      <c r="K20">
        <v>0</v>
      </c>
      <c r="L20">
        <v>0</v>
      </c>
      <c r="M20">
        <v>0</v>
      </c>
      <c r="N20">
        <v>0</v>
      </c>
      <c r="O20">
        <v>0</v>
      </c>
      <c r="Q20">
        <v>0</v>
      </c>
      <c r="S20">
        <f t="shared" si="0"/>
        <v>0</v>
      </c>
      <c r="T20">
        <v>0</v>
      </c>
      <c r="U20">
        <f t="shared" si="1"/>
        <v>0</v>
      </c>
      <c r="V20">
        <f t="shared" si="2"/>
        <v>0</v>
      </c>
    </row>
    <row r="21" spans="1:22" x14ac:dyDescent="0.25">
      <c r="A21" t="s">
        <v>97</v>
      </c>
      <c r="B21" t="s">
        <v>96</v>
      </c>
      <c r="C21" t="s">
        <v>16</v>
      </c>
      <c r="D21" t="s">
        <v>98</v>
      </c>
      <c r="E21" t="s">
        <v>83</v>
      </c>
      <c r="F21" t="s">
        <v>682</v>
      </c>
      <c r="G21">
        <v>0</v>
      </c>
      <c r="H21">
        <v>0</v>
      </c>
      <c r="I21">
        <v>0</v>
      </c>
      <c r="J21">
        <v>0</v>
      </c>
      <c r="K21">
        <v>0</v>
      </c>
      <c r="L21">
        <v>0</v>
      </c>
      <c r="M21">
        <v>0</v>
      </c>
      <c r="N21">
        <v>0</v>
      </c>
      <c r="O21">
        <v>0</v>
      </c>
      <c r="P21" t="s">
        <v>66</v>
      </c>
      <c r="Q21">
        <v>0</v>
      </c>
      <c r="S21">
        <f t="shared" si="0"/>
        <v>0</v>
      </c>
      <c r="T21">
        <v>0</v>
      </c>
      <c r="U21">
        <f t="shared" si="1"/>
        <v>0</v>
      </c>
      <c r="V21">
        <f t="shared" si="2"/>
        <v>0</v>
      </c>
    </row>
    <row r="22" spans="1:22" x14ac:dyDescent="0.25">
      <c r="A22" t="s">
        <v>99</v>
      </c>
      <c r="B22" t="s">
        <v>100</v>
      </c>
      <c r="C22" t="s">
        <v>16</v>
      </c>
      <c r="D22" t="s">
        <v>101</v>
      </c>
      <c r="E22" t="s">
        <v>102</v>
      </c>
      <c r="F22" t="s">
        <v>682</v>
      </c>
      <c r="G22">
        <v>0</v>
      </c>
      <c r="H22">
        <v>0</v>
      </c>
      <c r="I22">
        <v>0</v>
      </c>
      <c r="J22">
        <v>0</v>
      </c>
      <c r="K22">
        <v>0</v>
      </c>
      <c r="L22">
        <v>0</v>
      </c>
      <c r="M22">
        <v>0</v>
      </c>
      <c r="N22">
        <v>0</v>
      </c>
      <c r="O22">
        <v>0</v>
      </c>
      <c r="Q22">
        <v>0</v>
      </c>
      <c r="S22">
        <f t="shared" si="0"/>
        <v>0</v>
      </c>
      <c r="T22">
        <v>0</v>
      </c>
      <c r="U22">
        <f t="shared" si="1"/>
        <v>0</v>
      </c>
      <c r="V22">
        <f t="shared" si="2"/>
        <v>0</v>
      </c>
    </row>
    <row r="23" spans="1:22" x14ac:dyDescent="0.25">
      <c r="A23" t="s">
        <v>103</v>
      </c>
      <c r="B23" t="s">
        <v>104</v>
      </c>
      <c r="C23" t="s">
        <v>16</v>
      </c>
      <c r="D23" t="s">
        <v>105</v>
      </c>
      <c r="E23" t="s">
        <v>106</v>
      </c>
      <c r="F23" t="s">
        <v>681</v>
      </c>
      <c r="G23">
        <v>0</v>
      </c>
      <c r="H23">
        <v>0</v>
      </c>
      <c r="I23">
        <v>0</v>
      </c>
      <c r="J23">
        <v>0</v>
      </c>
      <c r="K23">
        <v>0</v>
      </c>
      <c r="L23">
        <v>0</v>
      </c>
      <c r="M23">
        <v>0</v>
      </c>
      <c r="N23">
        <v>0</v>
      </c>
      <c r="O23">
        <v>0</v>
      </c>
      <c r="Q23">
        <v>0</v>
      </c>
      <c r="S23">
        <f t="shared" si="0"/>
        <v>0</v>
      </c>
      <c r="T23">
        <v>0</v>
      </c>
      <c r="U23">
        <f t="shared" si="1"/>
        <v>0</v>
      </c>
      <c r="V23">
        <f t="shared" si="2"/>
        <v>0</v>
      </c>
    </row>
    <row r="24" spans="1:22" x14ac:dyDescent="0.25">
      <c r="A24" t="s">
        <v>107</v>
      </c>
      <c r="B24" t="s">
        <v>108</v>
      </c>
      <c r="C24" t="s">
        <v>16</v>
      </c>
      <c r="D24" t="s">
        <v>109</v>
      </c>
      <c r="E24" t="s">
        <v>110</v>
      </c>
      <c r="F24" t="s">
        <v>682</v>
      </c>
      <c r="G24">
        <v>0</v>
      </c>
      <c r="H24">
        <v>0</v>
      </c>
      <c r="I24">
        <v>0</v>
      </c>
      <c r="J24">
        <v>0</v>
      </c>
      <c r="K24">
        <v>0</v>
      </c>
      <c r="L24">
        <v>0</v>
      </c>
      <c r="M24">
        <v>0</v>
      </c>
      <c r="N24">
        <v>0</v>
      </c>
      <c r="O24">
        <v>0</v>
      </c>
      <c r="Q24">
        <v>0</v>
      </c>
      <c r="S24">
        <f t="shared" si="0"/>
        <v>0</v>
      </c>
      <c r="T24">
        <v>0</v>
      </c>
      <c r="U24">
        <f t="shared" si="1"/>
        <v>0</v>
      </c>
      <c r="V24">
        <f t="shared" si="2"/>
        <v>0</v>
      </c>
    </row>
    <row r="25" spans="1:22" x14ac:dyDescent="0.25">
      <c r="A25" t="s">
        <v>111</v>
      </c>
      <c r="B25" t="s">
        <v>112</v>
      </c>
      <c r="C25" t="s">
        <v>16</v>
      </c>
      <c r="D25" t="s">
        <v>113</v>
      </c>
      <c r="E25" t="s">
        <v>71</v>
      </c>
      <c r="F25" t="s">
        <v>681</v>
      </c>
      <c r="G25">
        <v>0</v>
      </c>
      <c r="H25">
        <v>0</v>
      </c>
      <c r="I25">
        <v>0</v>
      </c>
      <c r="J25">
        <v>0</v>
      </c>
      <c r="K25">
        <v>0</v>
      </c>
      <c r="L25">
        <v>0</v>
      </c>
      <c r="M25">
        <v>0</v>
      </c>
      <c r="N25">
        <v>0</v>
      </c>
      <c r="O25">
        <v>0</v>
      </c>
      <c r="Q25">
        <v>0</v>
      </c>
      <c r="S25">
        <f t="shared" si="0"/>
        <v>0</v>
      </c>
      <c r="T25">
        <v>0</v>
      </c>
      <c r="U25">
        <f t="shared" si="1"/>
        <v>0</v>
      </c>
      <c r="V25">
        <f t="shared" si="2"/>
        <v>0</v>
      </c>
    </row>
    <row r="26" spans="1:22" x14ac:dyDescent="0.25">
      <c r="A26" t="s">
        <v>114</v>
      </c>
      <c r="B26" t="s">
        <v>115</v>
      </c>
      <c r="C26" t="s">
        <v>16</v>
      </c>
      <c r="D26" t="s">
        <v>116</v>
      </c>
      <c r="E26" t="s">
        <v>70</v>
      </c>
      <c r="F26" t="s">
        <v>682</v>
      </c>
      <c r="G26">
        <v>0</v>
      </c>
      <c r="H26">
        <v>0</v>
      </c>
      <c r="I26">
        <v>0</v>
      </c>
      <c r="J26">
        <v>0</v>
      </c>
      <c r="K26">
        <v>0</v>
      </c>
      <c r="L26">
        <v>0</v>
      </c>
      <c r="M26">
        <v>0</v>
      </c>
      <c r="N26">
        <v>0</v>
      </c>
      <c r="O26">
        <v>0</v>
      </c>
      <c r="P26" t="s">
        <v>117</v>
      </c>
      <c r="Q26">
        <v>0</v>
      </c>
      <c r="S26">
        <f t="shared" si="0"/>
        <v>0</v>
      </c>
      <c r="T26">
        <v>0</v>
      </c>
      <c r="U26">
        <f t="shared" si="1"/>
        <v>0</v>
      </c>
      <c r="V26">
        <f t="shared" si="2"/>
        <v>0</v>
      </c>
    </row>
    <row r="27" spans="1:22" x14ac:dyDescent="0.25">
      <c r="A27" t="s">
        <v>118</v>
      </c>
      <c r="B27" t="s">
        <v>119</v>
      </c>
      <c r="C27" t="s">
        <v>16</v>
      </c>
      <c r="D27" t="s">
        <v>120</v>
      </c>
      <c r="E27" t="s">
        <v>121</v>
      </c>
      <c r="F27" t="s">
        <v>682</v>
      </c>
      <c r="G27">
        <v>0</v>
      </c>
      <c r="H27">
        <v>0</v>
      </c>
      <c r="I27">
        <v>0</v>
      </c>
      <c r="J27">
        <v>0</v>
      </c>
      <c r="K27">
        <v>0</v>
      </c>
      <c r="L27">
        <v>0</v>
      </c>
      <c r="M27">
        <v>0</v>
      </c>
      <c r="N27">
        <v>0</v>
      </c>
      <c r="O27">
        <v>0</v>
      </c>
      <c r="P27" t="s">
        <v>66</v>
      </c>
      <c r="Q27">
        <v>0</v>
      </c>
      <c r="S27">
        <f t="shared" si="0"/>
        <v>0</v>
      </c>
      <c r="T27">
        <v>0</v>
      </c>
      <c r="U27">
        <f t="shared" si="1"/>
        <v>0</v>
      </c>
      <c r="V27">
        <f t="shared" si="2"/>
        <v>0</v>
      </c>
    </row>
    <row r="28" spans="1:22" x14ac:dyDescent="0.25">
      <c r="A28" t="s">
        <v>122</v>
      </c>
      <c r="B28" t="s">
        <v>123</v>
      </c>
      <c r="C28" t="s">
        <v>16</v>
      </c>
      <c r="D28" t="s">
        <v>129</v>
      </c>
      <c r="E28" t="s">
        <v>124</v>
      </c>
      <c r="F28" t="s">
        <v>681</v>
      </c>
      <c r="G28">
        <v>0</v>
      </c>
      <c r="H28">
        <v>0</v>
      </c>
      <c r="I28">
        <v>0</v>
      </c>
      <c r="J28">
        <v>0</v>
      </c>
      <c r="K28">
        <v>0</v>
      </c>
      <c r="L28">
        <v>0</v>
      </c>
      <c r="M28">
        <v>0</v>
      </c>
      <c r="N28">
        <v>0</v>
      </c>
      <c r="O28">
        <v>1</v>
      </c>
      <c r="P28" t="s">
        <v>677</v>
      </c>
      <c r="Q28">
        <v>0</v>
      </c>
      <c r="R28" t="s">
        <v>617</v>
      </c>
      <c r="S28">
        <f t="shared" si="0"/>
        <v>1</v>
      </c>
      <c r="T28">
        <v>0</v>
      </c>
      <c r="U28">
        <f t="shared" si="1"/>
        <v>0</v>
      </c>
      <c r="V28">
        <f t="shared" si="2"/>
        <v>0</v>
      </c>
    </row>
    <row r="29" spans="1:22" x14ac:dyDescent="0.25">
      <c r="A29" t="s">
        <v>126</v>
      </c>
      <c r="B29" t="s">
        <v>127</v>
      </c>
      <c r="C29" t="s">
        <v>16</v>
      </c>
      <c r="D29" s="1" t="s">
        <v>128</v>
      </c>
      <c r="E29" t="s">
        <v>83</v>
      </c>
      <c r="F29" t="s">
        <v>681</v>
      </c>
      <c r="G29">
        <v>1</v>
      </c>
      <c r="H29">
        <v>0</v>
      </c>
      <c r="I29">
        <v>0</v>
      </c>
      <c r="J29">
        <v>1</v>
      </c>
      <c r="K29">
        <v>0</v>
      </c>
      <c r="L29">
        <v>0</v>
      </c>
      <c r="M29">
        <v>0</v>
      </c>
      <c r="N29">
        <v>1</v>
      </c>
      <c r="O29">
        <v>1</v>
      </c>
      <c r="P29" t="s">
        <v>133</v>
      </c>
      <c r="Q29">
        <v>0</v>
      </c>
      <c r="R29" t="s">
        <v>618</v>
      </c>
      <c r="S29">
        <f t="shared" si="0"/>
        <v>1</v>
      </c>
      <c r="T29">
        <v>1</v>
      </c>
      <c r="U29">
        <f t="shared" si="1"/>
        <v>1</v>
      </c>
      <c r="V29">
        <f t="shared" si="2"/>
        <v>1</v>
      </c>
    </row>
    <row r="30" spans="1:22" x14ac:dyDescent="0.25">
      <c r="A30" t="s">
        <v>130</v>
      </c>
      <c r="B30" t="s">
        <v>131</v>
      </c>
      <c r="C30" t="s">
        <v>16</v>
      </c>
      <c r="D30" t="s">
        <v>132</v>
      </c>
      <c r="E30" t="s">
        <v>23</v>
      </c>
      <c r="F30" t="s">
        <v>681</v>
      </c>
      <c r="G30">
        <v>0</v>
      </c>
      <c r="H30">
        <v>0</v>
      </c>
      <c r="I30">
        <v>0</v>
      </c>
      <c r="J30">
        <v>0</v>
      </c>
      <c r="K30">
        <v>0</v>
      </c>
      <c r="L30">
        <v>0</v>
      </c>
      <c r="M30">
        <v>0</v>
      </c>
      <c r="N30">
        <v>0</v>
      </c>
      <c r="O30">
        <v>0</v>
      </c>
      <c r="P30" t="s">
        <v>619</v>
      </c>
      <c r="Q30">
        <v>0</v>
      </c>
      <c r="R30" t="s">
        <v>620</v>
      </c>
      <c r="S30">
        <f t="shared" si="0"/>
        <v>0</v>
      </c>
      <c r="T30">
        <v>0</v>
      </c>
      <c r="U30">
        <f t="shared" si="1"/>
        <v>0</v>
      </c>
      <c r="V30">
        <f t="shared" si="2"/>
        <v>0</v>
      </c>
    </row>
    <row r="31" spans="1:22" x14ac:dyDescent="0.25">
      <c r="A31" t="s">
        <v>134</v>
      </c>
      <c r="B31" t="s">
        <v>135</v>
      </c>
      <c r="C31" t="s">
        <v>16</v>
      </c>
      <c r="D31" t="s">
        <v>136</v>
      </c>
      <c r="E31" t="s">
        <v>17</v>
      </c>
      <c r="F31" t="s">
        <v>681</v>
      </c>
      <c r="G31">
        <v>0</v>
      </c>
      <c r="H31">
        <v>0</v>
      </c>
      <c r="I31">
        <v>0</v>
      </c>
      <c r="J31">
        <v>0</v>
      </c>
      <c r="K31">
        <v>0</v>
      </c>
      <c r="L31">
        <v>0</v>
      </c>
      <c r="M31">
        <v>0</v>
      </c>
      <c r="N31">
        <v>0</v>
      </c>
      <c r="O31">
        <v>0</v>
      </c>
      <c r="P31" t="s">
        <v>117</v>
      </c>
      <c r="Q31">
        <v>0</v>
      </c>
      <c r="S31">
        <f t="shared" si="0"/>
        <v>0</v>
      </c>
      <c r="T31">
        <v>0</v>
      </c>
      <c r="U31">
        <f t="shared" si="1"/>
        <v>0</v>
      </c>
      <c r="V31">
        <f t="shared" si="2"/>
        <v>0</v>
      </c>
    </row>
    <row r="32" spans="1:22" x14ac:dyDescent="0.25">
      <c r="A32" t="s">
        <v>137</v>
      </c>
      <c r="B32" t="s">
        <v>138</v>
      </c>
      <c r="C32" t="s">
        <v>16</v>
      </c>
      <c r="D32" t="s">
        <v>139</v>
      </c>
      <c r="E32" t="s">
        <v>65</v>
      </c>
      <c r="F32" t="s">
        <v>682</v>
      </c>
      <c r="G32">
        <v>0</v>
      </c>
      <c r="H32">
        <v>0</v>
      </c>
      <c r="I32">
        <v>0</v>
      </c>
      <c r="J32">
        <v>0</v>
      </c>
      <c r="K32">
        <v>0</v>
      </c>
      <c r="L32">
        <v>0</v>
      </c>
      <c r="M32">
        <v>0</v>
      </c>
      <c r="N32">
        <v>0</v>
      </c>
      <c r="O32">
        <v>0</v>
      </c>
      <c r="Q32">
        <v>0</v>
      </c>
      <c r="S32">
        <f t="shared" si="0"/>
        <v>0</v>
      </c>
      <c r="T32">
        <v>0</v>
      </c>
      <c r="U32">
        <f t="shared" si="1"/>
        <v>0</v>
      </c>
      <c r="V32">
        <f t="shared" si="2"/>
        <v>0</v>
      </c>
    </row>
    <row r="33" spans="1:22" x14ac:dyDescent="0.25">
      <c r="A33" t="s">
        <v>140</v>
      </c>
      <c r="B33" t="s">
        <v>141</v>
      </c>
      <c r="C33" t="s">
        <v>16</v>
      </c>
      <c r="D33" t="s">
        <v>142</v>
      </c>
      <c r="E33" t="s">
        <v>17</v>
      </c>
      <c r="F33" t="s">
        <v>681</v>
      </c>
      <c r="G33">
        <v>0</v>
      </c>
      <c r="H33">
        <v>0</v>
      </c>
      <c r="I33">
        <v>0</v>
      </c>
      <c r="J33">
        <v>0</v>
      </c>
      <c r="K33">
        <v>0</v>
      </c>
      <c r="L33">
        <v>0</v>
      </c>
      <c r="M33">
        <v>0</v>
      </c>
      <c r="N33">
        <v>0</v>
      </c>
      <c r="O33">
        <v>0</v>
      </c>
      <c r="Q33">
        <v>0</v>
      </c>
      <c r="S33">
        <f t="shared" si="0"/>
        <v>0</v>
      </c>
      <c r="T33">
        <v>0</v>
      </c>
      <c r="U33">
        <f t="shared" si="1"/>
        <v>0</v>
      </c>
      <c r="V33">
        <f t="shared" si="2"/>
        <v>0</v>
      </c>
    </row>
    <row r="34" spans="1:22" x14ac:dyDescent="0.25">
      <c r="A34" t="s">
        <v>143</v>
      </c>
      <c r="B34" t="s">
        <v>144</v>
      </c>
      <c r="C34" t="s">
        <v>16</v>
      </c>
      <c r="D34" t="s">
        <v>146</v>
      </c>
      <c r="E34" t="s">
        <v>145</v>
      </c>
      <c r="F34" t="s">
        <v>681</v>
      </c>
      <c r="G34">
        <v>0</v>
      </c>
      <c r="H34">
        <v>0</v>
      </c>
      <c r="I34">
        <v>0</v>
      </c>
      <c r="J34">
        <v>0</v>
      </c>
      <c r="K34">
        <v>0</v>
      </c>
      <c r="L34">
        <v>0</v>
      </c>
      <c r="M34">
        <v>0</v>
      </c>
      <c r="N34">
        <v>0</v>
      </c>
      <c r="O34">
        <v>0</v>
      </c>
      <c r="Q34">
        <v>0</v>
      </c>
      <c r="S34">
        <f t="shared" si="0"/>
        <v>0</v>
      </c>
      <c r="T34">
        <v>0</v>
      </c>
      <c r="U34">
        <f t="shared" si="1"/>
        <v>0</v>
      </c>
      <c r="V34">
        <f t="shared" si="2"/>
        <v>0</v>
      </c>
    </row>
    <row r="35" spans="1:22" x14ac:dyDescent="0.25">
      <c r="A35" t="s">
        <v>147</v>
      </c>
      <c r="B35" t="s">
        <v>148</v>
      </c>
      <c r="C35" t="s">
        <v>16</v>
      </c>
      <c r="D35" t="s">
        <v>149</v>
      </c>
      <c r="E35" t="s">
        <v>150</v>
      </c>
      <c r="F35" t="s">
        <v>681</v>
      </c>
      <c r="G35">
        <v>0</v>
      </c>
      <c r="H35">
        <v>0</v>
      </c>
      <c r="I35">
        <v>0</v>
      </c>
      <c r="J35">
        <v>0</v>
      </c>
      <c r="K35">
        <v>0</v>
      </c>
      <c r="L35">
        <v>0</v>
      </c>
      <c r="M35">
        <v>0</v>
      </c>
      <c r="N35">
        <v>0</v>
      </c>
      <c r="O35">
        <v>0</v>
      </c>
      <c r="Q35">
        <v>0</v>
      </c>
      <c r="S35">
        <f t="shared" si="0"/>
        <v>0</v>
      </c>
      <c r="T35">
        <v>0</v>
      </c>
      <c r="U35">
        <f t="shared" si="1"/>
        <v>0</v>
      </c>
      <c r="V35">
        <f t="shared" si="2"/>
        <v>0</v>
      </c>
    </row>
    <row r="36" spans="1:22" x14ac:dyDescent="0.25">
      <c r="A36" t="s">
        <v>151</v>
      </c>
      <c r="B36" t="s">
        <v>152</v>
      </c>
      <c r="C36" t="s">
        <v>16</v>
      </c>
      <c r="D36" s="1" t="s">
        <v>153</v>
      </c>
      <c r="E36" t="s">
        <v>154</v>
      </c>
      <c r="F36" t="s">
        <v>681</v>
      </c>
      <c r="G36">
        <v>0</v>
      </c>
      <c r="H36">
        <v>0</v>
      </c>
      <c r="I36">
        <v>1</v>
      </c>
      <c r="J36">
        <v>0</v>
      </c>
      <c r="K36">
        <v>0</v>
      </c>
      <c r="L36">
        <v>1</v>
      </c>
      <c r="M36">
        <v>0</v>
      </c>
      <c r="N36">
        <v>1</v>
      </c>
      <c r="O36">
        <v>1</v>
      </c>
      <c r="P36" t="s">
        <v>155</v>
      </c>
      <c r="Q36">
        <v>0</v>
      </c>
      <c r="R36" t="s">
        <v>621</v>
      </c>
      <c r="S36">
        <f t="shared" si="0"/>
        <v>1</v>
      </c>
      <c r="T36">
        <v>1</v>
      </c>
      <c r="U36">
        <f t="shared" si="1"/>
        <v>1</v>
      </c>
      <c r="V36">
        <f t="shared" si="2"/>
        <v>1</v>
      </c>
    </row>
    <row r="37" spans="1:22" x14ac:dyDescent="0.25">
      <c r="A37" t="s">
        <v>156</v>
      </c>
      <c r="B37" t="s">
        <v>157</v>
      </c>
      <c r="C37" t="s">
        <v>16</v>
      </c>
      <c r="D37" t="s">
        <v>158</v>
      </c>
      <c r="E37" t="s">
        <v>23</v>
      </c>
      <c r="F37" t="s">
        <v>681</v>
      </c>
      <c r="G37">
        <v>1</v>
      </c>
      <c r="H37">
        <v>0</v>
      </c>
      <c r="I37">
        <v>1</v>
      </c>
      <c r="J37">
        <v>0</v>
      </c>
      <c r="K37">
        <v>0</v>
      </c>
      <c r="L37">
        <v>0</v>
      </c>
      <c r="M37">
        <v>0</v>
      </c>
      <c r="N37">
        <v>1</v>
      </c>
      <c r="O37">
        <v>1</v>
      </c>
      <c r="P37" t="s">
        <v>159</v>
      </c>
      <c r="Q37">
        <v>0</v>
      </c>
      <c r="R37" t="s">
        <v>622</v>
      </c>
      <c r="S37">
        <f t="shared" si="0"/>
        <v>1</v>
      </c>
      <c r="T37">
        <v>1</v>
      </c>
      <c r="U37">
        <f t="shared" si="1"/>
        <v>1</v>
      </c>
      <c r="V37">
        <f t="shared" si="2"/>
        <v>1</v>
      </c>
    </row>
    <row r="38" spans="1:22" x14ac:dyDescent="0.25">
      <c r="A38" t="s">
        <v>160</v>
      </c>
      <c r="B38" t="s">
        <v>161</v>
      </c>
      <c r="C38" t="s">
        <v>16</v>
      </c>
      <c r="D38" t="s">
        <v>162</v>
      </c>
      <c r="E38" t="s">
        <v>163</v>
      </c>
      <c r="F38" t="s">
        <v>681</v>
      </c>
      <c r="G38">
        <v>0</v>
      </c>
      <c r="H38">
        <v>0</v>
      </c>
      <c r="I38">
        <v>0</v>
      </c>
      <c r="J38">
        <v>0</v>
      </c>
      <c r="K38">
        <v>0</v>
      </c>
      <c r="L38">
        <v>0</v>
      </c>
      <c r="M38">
        <v>1</v>
      </c>
      <c r="N38">
        <v>0</v>
      </c>
      <c r="O38">
        <v>1</v>
      </c>
      <c r="P38" t="s">
        <v>595</v>
      </c>
      <c r="Q38">
        <v>1</v>
      </c>
      <c r="R38" t="s">
        <v>623</v>
      </c>
      <c r="S38">
        <f t="shared" si="0"/>
        <v>1</v>
      </c>
      <c r="T38">
        <v>1</v>
      </c>
      <c r="U38">
        <f t="shared" si="1"/>
        <v>1</v>
      </c>
      <c r="V38">
        <f t="shared" si="2"/>
        <v>1</v>
      </c>
    </row>
    <row r="39" spans="1:22" x14ac:dyDescent="0.25">
      <c r="A39" t="s">
        <v>164</v>
      </c>
      <c r="B39" t="s">
        <v>165</v>
      </c>
      <c r="C39" t="s">
        <v>16</v>
      </c>
      <c r="D39" t="s">
        <v>166</v>
      </c>
      <c r="E39" t="s">
        <v>167</v>
      </c>
      <c r="F39" t="s">
        <v>681</v>
      </c>
      <c r="G39">
        <v>1</v>
      </c>
      <c r="H39">
        <v>0</v>
      </c>
      <c r="I39">
        <v>0</v>
      </c>
      <c r="J39">
        <v>0</v>
      </c>
      <c r="K39">
        <v>0</v>
      </c>
      <c r="L39">
        <v>0</v>
      </c>
      <c r="M39">
        <v>0</v>
      </c>
      <c r="N39">
        <v>1</v>
      </c>
      <c r="O39">
        <v>0</v>
      </c>
      <c r="P39" t="s">
        <v>168</v>
      </c>
      <c r="Q39">
        <v>0</v>
      </c>
      <c r="R39" t="s">
        <v>624</v>
      </c>
      <c r="S39">
        <f t="shared" si="0"/>
        <v>1</v>
      </c>
      <c r="T39">
        <v>0</v>
      </c>
      <c r="U39">
        <f t="shared" si="1"/>
        <v>0</v>
      </c>
      <c r="V39">
        <f t="shared" si="2"/>
        <v>0</v>
      </c>
    </row>
    <row r="40" spans="1:22" x14ac:dyDescent="0.25">
      <c r="A40" t="s">
        <v>169</v>
      </c>
      <c r="B40" t="s">
        <v>170</v>
      </c>
      <c r="C40" t="s">
        <v>16</v>
      </c>
      <c r="D40" t="s">
        <v>171</v>
      </c>
      <c r="E40" t="s">
        <v>74</v>
      </c>
      <c r="F40" t="s">
        <v>682</v>
      </c>
      <c r="G40">
        <v>0</v>
      </c>
      <c r="H40">
        <v>0</v>
      </c>
      <c r="I40">
        <v>1</v>
      </c>
      <c r="J40">
        <v>0</v>
      </c>
      <c r="K40">
        <v>0</v>
      </c>
      <c r="L40">
        <v>0</v>
      </c>
      <c r="M40">
        <v>1</v>
      </c>
      <c r="N40">
        <v>0</v>
      </c>
      <c r="O40">
        <v>1</v>
      </c>
      <c r="P40" t="s">
        <v>172</v>
      </c>
      <c r="Q40">
        <v>0</v>
      </c>
      <c r="R40" t="s">
        <v>626</v>
      </c>
      <c r="S40">
        <f t="shared" si="0"/>
        <v>1</v>
      </c>
      <c r="T40">
        <v>1</v>
      </c>
      <c r="U40">
        <f t="shared" si="1"/>
        <v>1</v>
      </c>
      <c r="V40">
        <f t="shared" si="2"/>
        <v>1</v>
      </c>
    </row>
    <row r="41" spans="1:22" x14ac:dyDescent="0.25">
      <c r="A41" t="s">
        <v>173</v>
      </c>
      <c r="B41" t="s">
        <v>174</v>
      </c>
      <c r="C41" t="s">
        <v>16</v>
      </c>
      <c r="D41" t="s">
        <v>175</v>
      </c>
      <c r="E41" t="s">
        <v>72</v>
      </c>
      <c r="F41" t="s">
        <v>681</v>
      </c>
      <c r="G41">
        <v>1</v>
      </c>
      <c r="H41">
        <v>0</v>
      </c>
      <c r="I41">
        <v>0</v>
      </c>
      <c r="J41">
        <v>0</v>
      </c>
      <c r="K41">
        <v>0</v>
      </c>
      <c r="L41">
        <v>0</v>
      </c>
      <c r="M41">
        <v>0</v>
      </c>
      <c r="N41">
        <v>1</v>
      </c>
      <c r="O41">
        <v>1</v>
      </c>
      <c r="P41" t="s">
        <v>176</v>
      </c>
      <c r="Q41">
        <v>0</v>
      </c>
      <c r="R41" t="s">
        <v>627</v>
      </c>
      <c r="S41">
        <f t="shared" si="0"/>
        <v>1</v>
      </c>
      <c r="T41">
        <v>1</v>
      </c>
      <c r="U41">
        <f t="shared" si="1"/>
        <v>1</v>
      </c>
      <c r="V41">
        <f t="shared" si="2"/>
        <v>1</v>
      </c>
    </row>
    <row r="42" spans="1:22" x14ac:dyDescent="0.25">
      <c r="A42" t="s">
        <v>628</v>
      </c>
      <c r="B42" t="s">
        <v>177</v>
      </c>
      <c r="C42" t="s">
        <v>16</v>
      </c>
      <c r="D42" t="s">
        <v>178</v>
      </c>
      <c r="E42" t="s">
        <v>179</v>
      </c>
      <c r="F42" t="s">
        <v>681</v>
      </c>
      <c r="G42">
        <v>0</v>
      </c>
      <c r="H42">
        <v>0</v>
      </c>
      <c r="I42">
        <v>0</v>
      </c>
      <c r="J42">
        <v>0</v>
      </c>
      <c r="K42">
        <v>0</v>
      </c>
      <c r="L42">
        <v>0</v>
      </c>
      <c r="M42">
        <v>0</v>
      </c>
      <c r="N42">
        <v>0</v>
      </c>
      <c r="O42">
        <v>0</v>
      </c>
      <c r="Q42">
        <v>0</v>
      </c>
      <c r="S42">
        <f t="shared" si="0"/>
        <v>0</v>
      </c>
      <c r="T42">
        <v>0</v>
      </c>
      <c r="U42">
        <f t="shared" si="1"/>
        <v>0</v>
      </c>
      <c r="V42">
        <f t="shared" si="2"/>
        <v>0</v>
      </c>
    </row>
    <row r="43" spans="1:22" x14ac:dyDescent="0.25">
      <c r="A43" t="s">
        <v>180</v>
      </c>
      <c r="B43" t="s">
        <v>181</v>
      </c>
      <c r="C43" t="s">
        <v>16</v>
      </c>
      <c r="D43" t="s">
        <v>182</v>
      </c>
      <c r="E43" t="s">
        <v>179</v>
      </c>
      <c r="F43" t="s">
        <v>681</v>
      </c>
      <c r="G43">
        <v>0</v>
      </c>
      <c r="H43">
        <v>0</v>
      </c>
      <c r="I43">
        <v>0</v>
      </c>
      <c r="J43">
        <v>0</v>
      </c>
      <c r="K43">
        <v>0</v>
      </c>
      <c r="L43">
        <v>1</v>
      </c>
      <c r="M43">
        <v>1</v>
      </c>
      <c r="N43">
        <v>1</v>
      </c>
      <c r="O43">
        <v>0</v>
      </c>
      <c r="P43" t="s">
        <v>183</v>
      </c>
      <c r="Q43">
        <v>0</v>
      </c>
      <c r="R43" t="s">
        <v>629</v>
      </c>
      <c r="S43">
        <f t="shared" si="0"/>
        <v>1</v>
      </c>
      <c r="T43">
        <v>0</v>
      </c>
      <c r="U43">
        <f t="shared" si="1"/>
        <v>0</v>
      </c>
      <c r="V43">
        <f t="shared" si="2"/>
        <v>0</v>
      </c>
    </row>
    <row r="44" spans="1:22" x14ac:dyDescent="0.25">
      <c r="A44" t="s">
        <v>184</v>
      </c>
      <c r="B44" t="s">
        <v>185</v>
      </c>
      <c r="C44" t="s">
        <v>16</v>
      </c>
      <c r="D44" t="s">
        <v>186</v>
      </c>
      <c r="E44" t="s">
        <v>187</v>
      </c>
      <c r="F44" t="s">
        <v>681</v>
      </c>
      <c r="G44">
        <v>0</v>
      </c>
      <c r="H44">
        <v>0</v>
      </c>
      <c r="I44">
        <v>0</v>
      </c>
      <c r="J44">
        <v>0</v>
      </c>
      <c r="K44">
        <v>0</v>
      </c>
      <c r="L44">
        <v>0</v>
      </c>
      <c r="M44">
        <v>0</v>
      </c>
      <c r="N44">
        <v>1</v>
      </c>
      <c r="O44">
        <v>1</v>
      </c>
      <c r="P44" t="s">
        <v>603</v>
      </c>
      <c r="Q44">
        <v>0</v>
      </c>
      <c r="R44" t="s">
        <v>630</v>
      </c>
      <c r="S44">
        <f t="shared" si="0"/>
        <v>1</v>
      </c>
      <c r="T44">
        <v>1</v>
      </c>
      <c r="U44">
        <f t="shared" si="1"/>
        <v>1</v>
      </c>
      <c r="V44">
        <f t="shared" si="2"/>
        <v>1</v>
      </c>
    </row>
    <row r="45" spans="1:22" x14ac:dyDescent="0.25">
      <c r="A45" t="s">
        <v>188</v>
      </c>
      <c r="B45" t="s">
        <v>189</v>
      </c>
      <c r="C45" t="s">
        <v>16</v>
      </c>
      <c r="D45" t="s">
        <v>190</v>
      </c>
      <c r="E45" t="s">
        <v>73</v>
      </c>
      <c r="F45" t="s">
        <v>681</v>
      </c>
      <c r="G45">
        <v>0</v>
      </c>
      <c r="H45">
        <v>0</v>
      </c>
      <c r="I45">
        <v>0</v>
      </c>
      <c r="J45">
        <v>0</v>
      </c>
      <c r="K45">
        <v>0</v>
      </c>
      <c r="L45">
        <v>0</v>
      </c>
      <c r="M45">
        <v>0</v>
      </c>
      <c r="N45">
        <v>0</v>
      </c>
      <c r="O45">
        <v>0</v>
      </c>
      <c r="Q45">
        <v>0</v>
      </c>
      <c r="S45">
        <f t="shared" si="0"/>
        <v>0</v>
      </c>
      <c r="T45">
        <v>0</v>
      </c>
      <c r="U45">
        <f t="shared" si="1"/>
        <v>0</v>
      </c>
      <c r="V45">
        <f t="shared" si="2"/>
        <v>0</v>
      </c>
    </row>
    <row r="46" spans="1:22" x14ac:dyDescent="0.25">
      <c r="A46" t="s">
        <v>191</v>
      </c>
      <c r="B46" t="s">
        <v>192</v>
      </c>
      <c r="C46" t="s">
        <v>16</v>
      </c>
      <c r="D46" t="s">
        <v>193</v>
      </c>
      <c r="E46" t="s">
        <v>194</v>
      </c>
      <c r="F46" t="s">
        <v>681</v>
      </c>
      <c r="G46">
        <v>0</v>
      </c>
      <c r="H46">
        <v>0</v>
      </c>
      <c r="I46">
        <v>0</v>
      </c>
      <c r="J46">
        <v>0</v>
      </c>
      <c r="K46">
        <v>1</v>
      </c>
      <c r="L46">
        <v>0</v>
      </c>
      <c r="M46">
        <v>0</v>
      </c>
      <c r="N46">
        <v>0</v>
      </c>
      <c r="O46">
        <v>1</v>
      </c>
      <c r="P46" t="s">
        <v>195</v>
      </c>
      <c r="Q46">
        <v>0</v>
      </c>
      <c r="R46" t="s">
        <v>631</v>
      </c>
      <c r="S46">
        <f t="shared" si="0"/>
        <v>1</v>
      </c>
      <c r="T46">
        <v>1</v>
      </c>
      <c r="U46">
        <f t="shared" si="1"/>
        <v>1</v>
      </c>
      <c r="V46">
        <f t="shared" si="2"/>
        <v>1</v>
      </c>
    </row>
    <row r="47" spans="1:22" x14ac:dyDescent="0.25">
      <c r="A47" t="s">
        <v>196</v>
      </c>
      <c r="B47" t="s">
        <v>197</v>
      </c>
      <c r="C47" t="s">
        <v>16</v>
      </c>
      <c r="D47" t="s">
        <v>198</v>
      </c>
      <c r="E47" t="s">
        <v>199</v>
      </c>
      <c r="F47" t="s">
        <v>681</v>
      </c>
      <c r="G47">
        <v>0</v>
      </c>
      <c r="H47">
        <v>0</v>
      </c>
      <c r="I47">
        <v>0</v>
      </c>
      <c r="J47">
        <v>0</v>
      </c>
      <c r="K47">
        <v>0</v>
      </c>
      <c r="L47">
        <v>0</v>
      </c>
      <c r="M47">
        <v>0</v>
      </c>
      <c r="N47">
        <v>0</v>
      </c>
      <c r="O47">
        <v>0</v>
      </c>
      <c r="P47" t="s">
        <v>200</v>
      </c>
      <c r="Q47">
        <v>0</v>
      </c>
      <c r="R47" t="s">
        <v>632</v>
      </c>
      <c r="S47">
        <f t="shared" si="0"/>
        <v>0</v>
      </c>
      <c r="T47">
        <v>0</v>
      </c>
      <c r="U47">
        <f t="shared" si="1"/>
        <v>0</v>
      </c>
      <c r="V47">
        <f t="shared" si="2"/>
        <v>0</v>
      </c>
    </row>
    <row r="48" spans="1:22" x14ac:dyDescent="0.25">
      <c r="A48" t="s">
        <v>201</v>
      </c>
      <c r="B48" t="s">
        <v>202</v>
      </c>
      <c r="C48" t="s">
        <v>16</v>
      </c>
      <c r="D48" t="s">
        <v>203</v>
      </c>
      <c r="E48" t="s">
        <v>72</v>
      </c>
      <c r="F48" t="s">
        <v>682</v>
      </c>
      <c r="G48">
        <v>0</v>
      </c>
      <c r="H48">
        <v>0</v>
      </c>
      <c r="I48">
        <v>0</v>
      </c>
      <c r="J48">
        <v>0</v>
      </c>
      <c r="K48">
        <v>0</v>
      </c>
      <c r="L48">
        <v>0</v>
      </c>
      <c r="M48">
        <v>0</v>
      </c>
      <c r="N48">
        <v>0</v>
      </c>
      <c r="O48">
        <v>0</v>
      </c>
      <c r="Q48">
        <v>0</v>
      </c>
      <c r="S48">
        <f t="shared" si="0"/>
        <v>0</v>
      </c>
      <c r="T48">
        <v>0</v>
      </c>
      <c r="U48">
        <f t="shared" si="1"/>
        <v>0</v>
      </c>
      <c r="V48">
        <f t="shared" si="2"/>
        <v>0</v>
      </c>
    </row>
    <row r="49" spans="1:22" x14ac:dyDescent="0.25">
      <c r="A49" t="s">
        <v>633</v>
      </c>
      <c r="B49" t="s">
        <v>204</v>
      </c>
      <c r="C49" t="s">
        <v>16</v>
      </c>
      <c r="D49" t="s">
        <v>205</v>
      </c>
      <c r="E49" t="s">
        <v>206</v>
      </c>
      <c r="F49" t="s">
        <v>681</v>
      </c>
      <c r="G49">
        <v>0</v>
      </c>
      <c r="H49">
        <v>0</v>
      </c>
      <c r="I49">
        <v>0</v>
      </c>
      <c r="J49">
        <v>0</v>
      </c>
      <c r="K49">
        <v>0</v>
      </c>
      <c r="L49">
        <v>0</v>
      </c>
      <c r="M49">
        <v>0</v>
      </c>
      <c r="N49">
        <v>0</v>
      </c>
      <c r="O49">
        <v>0</v>
      </c>
      <c r="P49" t="s">
        <v>207</v>
      </c>
      <c r="Q49">
        <v>0</v>
      </c>
      <c r="R49" t="s">
        <v>634</v>
      </c>
      <c r="S49">
        <f t="shared" si="0"/>
        <v>0</v>
      </c>
      <c r="T49">
        <v>0</v>
      </c>
      <c r="U49">
        <f t="shared" si="1"/>
        <v>0</v>
      </c>
      <c r="V49">
        <f t="shared" si="2"/>
        <v>0</v>
      </c>
    </row>
    <row r="50" spans="1:22" x14ac:dyDescent="0.25">
      <c r="A50" t="s">
        <v>208</v>
      </c>
      <c r="B50" t="s">
        <v>209</v>
      </c>
      <c r="C50" t="s">
        <v>16</v>
      </c>
      <c r="D50" t="s">
        <v>210</v>
      </c>
      <c r="E50" t="s">
        <v>121</v>
      </c>
      <c r="F50" t="s">
        <v>681</v>
      </c>
      <c r="G50">
        <v>0</v>
      </c>
      <c r="H50">
        <v>0</v>
      </c>
      <c r="I50">
        <v>0</v>
      </c>
      <c r="J50">
        <v>0</v>
      </c>
      <c r="K50">
        <v>0</v>
      </c>
      <c r="L50">
        <v>0</v>
      </c>
      <c r="M50">
        <v>0</v>
      </c>
      <c r="N50">
        <v>0</v>
      </c>
      <c r="O50">
        <v>0</v>
      </c>
      <c r="P50" t="s">
        <v>211</v>
      </c>
      <c r="Q50">
        <v>1</v>
      </c>
      <c r="R50" t="s">
        <v>635</v>
      </c>
      <c r="S50">
        <f t="shared" si="0"/>
        <v>1</v>
      </c>
      <c r="T50">
        <v>0</v>
      </c>
      <c r="U50">
        <f t="shared" si="1"/>
        <v>1</v>
      </c>
      <c r="V50">
        <f t="shared" si="2"/>
        <v>1</v>
      </c>
    </row>
    <row r="51" spans="1:22" x14ac:dyDescent="0.25">
      <c r="A51" t="s">
        <v>212</v>
      </c>
      <c r="B51" t="s">
        <v>213</v>
      </c>
      <c r="C51" t="s">
        <v>16</v>
      </c>
      <c r="D51" t="s">
        <v>215</v>
      </c>
      <c r="E51" t="s">
        <v>214</v>
      </c>
      <c r="F51" t="s">
        <v>681</v>
      </c>
      <c r="G51">
        <v>0</v>
      </c>
      <c r="H51">
        <v>0</v>
      </c>
      <c r="I51">
        <v>0</v>
      </c>
      <c r="J51">
        <v>0</v>
      </c>
      <c r="K51">
        <v>0</v>
      </c>
      <c r="L51">
        <v>0</v>
      </c>
      <c r="M51">
        <v>0</v>
      </c>
      <c r="N51">
        <v>0</v>
      </c>
      <c r="O51">
        <v>0</v>
      </c>
      <c r="Q51">
        <v>0</v>
      </c>
      <c r="S51">
        <f t="shared" si="0"/>
        <v>0</v>
      </c>
      <c r="T51">
        <v>0</v>
      </c>
      <c r="U51">
        <f t="shared" si="1"/>
        <v>0</v>
      </c>
      <c r="V51">
        <f t="shared" si="2"/>
        <v>0</v>
      </c>
    </row>
    <row r="52" spans="1:22" x14ac:dyDescent="0.25">
      <c r="A52" t="s">
        <v>216</v>
      </c>
      <c r="B52" t="s">
        <v>217</v>
      </c>
      <c r="C52" t="s">
        <v>16</v>
      </c>
      <c r="D52" t="s">
        <v>218</v>
      </c>
      <c r="E52" t="s">
        <v>79</v>
      </c>
      <c r="F52" t="s">
        <v>681</v>
      </c>
      <c r="G52">
        <v>0</v>
      </c>
      <c r="H52">
        <v>0</v>
      </c>
      <c r="I52">
        <v>0</v>
      </c>
      <c r="J52">
        <v>1</v>
      </c>
      <c r="K52">
        <v>0</v>
      </c>
      <c r="L52">
        <v>0</v>
      </c>
      <c r="M52">
        <v>0</v>
      </c>
      <c r="N52">
        <v>1</v>
      </c>
      <c r="O52">
        <v>1</v>
      </c>
      <c r="P52" t="s">
        <v>219</v>
      </c>
      <c r="Q52">
        <v>0</v>
      </c>
      <c r="R52" t="s">
        <v>636</v>
      </c>
      <c r="S52">
        <f t="shared" si="0"/>
        <v>1</v>
      </c>
      <c r="T52">
        <v>1</v>
      </c>
      <c r="U52">
        <f t="shared" si="1"/>
        <v>1</v>
      </c>
      <c r="V52">
        <f t="shared" si="2"/>
        <v>1</v>
      </c>
    </row>
    <row r="53" spans="1:22" x14ac:dyDescent="0.25">
      <c r="A53" t="s">
        <v>220</v>
      </c>
      <c r="B53" t="s">
        <v>221</v>
      </c>
      <c r="C53" t="s">
        <v>16</v>
      </c>
      <c r="D53" t="s">
        <v>222</v>
      </c>
      <c r="E53" t="s">
        <v>73</v>
      </c>
      <c r="F53" t="s">
        <v>682</v>
      </c>
      <c r="G53">
        <v>0</v>
      </c>
      <c r="H53">
        <v>0</v>
      </c>
      <c r="I53">
        <v>0</v>
      </c>
      <c r="J53">
        <v>0</v>
      </c>
      <c r="K53">
        <v>0</v>
      </c>
      <c r="L53">
        <v>0</v>
      </c>
      <c r="M53">
        <v>0</v>
      </c>
      <c r="N53">
        <v>0</v>
      </c>
      <c r="O53">
        <v>0</v>
      </c>
      <c r="Q53">
        <v>0</v>
      </c>
      <c r="S53">
        <f t="shared" si="0"/>
        <v>0</v>
      </c>
      <c r="T53">
        <v>0</v>
      </c>
      <c r="U53">
        <f t="shared" si="1"/>
        <v>0</v>
      </c>
      <c r="V53">
        <f t="shared" si="2"/>
        <v>0</v>
      </c>
    </row>
    <row r="54" spans="1:22" x14ac:dyDescent="0.25">
      <c r="A54" t="s">
        <v>223</v>
      </c>
      <c r="B54" t="s">
        <v>224</v>
      </c>
      <c r="C54" t="s">
        <v>16</v>
      </c>
      <c r="D54" t="s">
        <v>225</v>
      </c>
      <c r="E54" t="s">
        <v>226</v>
      </c>
      <c r="F54" t="s">
        <v>681</v>
      </c>
      <c r="G54">
        <v>0</v>
      </c>
      <c r="H54">
        <v>0</v>
      </c>
      <c r="I54">
        <v>0</v>
      </c>
      <c r="J54">
        <v>0</v>
      </c>
      <c r="K54">
        <v>0</v>
      </c>
      <c r="L54">
        <v>0</v>
      </c>
      <c r="M54">
        <v>0</v>
      </c>
      <c r="N54">
        <v>1</v>
      </c>
      <c r="O54">
        <v>0</v>
      </c>
      <c r="P54" t="s">
        <v>227</v>
      </c>
      <c r="Q54">
        <v>1</v>
      </c>
      <c r="R54" t="s">
        <v>637</v>
      </c>
      <c r="S54">
        <f t="shared" si="0"/>
        <v>1</v>
      </c>
      <c r="T54">
        <v>0</v>
      </c>
      <c r="U54">
        <f t="shared" si="1"/>
        <v>1</v>
      </c>
      <c r="V54">
        <f t="shared" si="2"/>
        <v>1</v>
      </c>
    </row>
    <row r="55" spans="1:22" x14ac:dyDescent="0.25">
      <c r="A55" t="s">
        <v>228</v>
      </c>
      <c r="B55" t="s">
        <v>229</v>
      </c>
      <c r="C55" t="s">
        <v>16</v>
      </c>
      <c r="D55" t="s">
        <v>230</v>
      </c>
      <c r="E55" t="s">
        <v>17</v>
      </c>
      <c r="F55" t="s">
        <v>681</v>
      </c>
      <c r="G55">
        <v>0</v>
      </c>
      <c r="H55">
        <v>0</v>
      </c>
      <c r="I55">
        <v>0</v>
      </c>
      <c r="J55">
        <v>0</v>
      </c>
      <c r="K55">
        <v>0</v>
      </c>
      <c r="L55">
        <v>0</v>
      </c>
      <c r="M55">
        <v>0</v>
      </c>
      <c r="N55">
        <v>0</v>
      </c>
      <c r="O55">
        <v>0</v>
      </c>
      <c r="P55" t="s">
        <v>639</v>
      </c>
      <c r="Q55">
        <v>1</v>
      </c>
      <c r="R55" t="s">
        <v>638</v>
      </c>
      <c r="S55">
        <f t="shared" si="0"/>
        <v>1</v>
      </c>
      <c r="T55">
        <v>0</v>
      </c>
      <c r="U55">
        <f t="shared" si="1"/>
        <v>1</v>
      </c>
      <c r="V55">
        <f t="shared" si="2"/>
        <v>1</v>
      </c>
    </row>
    <row r="56" spans="1:22" x14ac:dyDescent="0.25">
      <c r="A56" t="s">
        <v>231</v>
      </c>
      <c r="B56" t="s">
        <v>232</v>
      </c>
      <c r="C56" t="s">
        <v>16</v>
      </c>
      <c r="D56" t="s">
        <v>233</v>
      </c>
      <c r="E56" t="s">
        <v>234</v>
      </c>
      <c r="F56" t="s">
        <v>682</v>
      </c>
      <c r="G56">
        <v>0</v>
      </c>
      <c r="H56">
        <v>0</v>
      </c>
      <c r="I56">
        <v>0</v>
      </c>
      <c r="J56">
        <v>0</v>
      </c>
      <c r="K56">
        <v>0</v>
      </c>
      <c r="L56">
        <v>0</v>
      </c>
      <c r="M56">
        <v>0</v>
      </c>
      <c r="N56">
        <v>0</v>
      </c>
      <c r="O56">
        <v>0</v>
      </c>
      <c r="Q56">
        <v>0</v>
      </c>
      <c r="S56">
        <f t="shared" si="0"/>
        <v>0</v>
      </c>
      <c r="T56">
        <v>0</v>
      </c>
      <c r="U56">
        <f t="shared" si="1"/>
        <v>0</v>
      </c>
      <c r="V56">
        <f t="shared" si="2"/>
        <v>0</v>
      </c>
    </row>
    <row r="57" spans="1:22" x14ac:dyDescent="0.25">
      <c r="A57" t="s">
        <v>235</v>
      </c>
      <c r="B57" t="s">
        <v>236</v>
      </c>
      <c r="C57" t="s">
        <v>16</v>
      </c>
      <c r="D57" t="s">
        <v>237</v>
      </c>
      <c r="E57" t="s">
        <v>199</v>
      </c>
      <c r="F57" t="s">
        <v>682</v>
      </c>
      <c r="G57">
        <v>0</v>
      </c>
      <c r="H57">
        <v>0</v>
      </c>
      <c r="I57">
        <v>0</v>
      </c>
      <c r="J57">
        <v>0</v>
      </c>
      <c r="K57">
        <v>0</v>
      </c>
      <c r="L57">
        <v>0</v>
      </c>
      <c r="M57">
        <v>0</v>
      </c>
      <c r="N57">
        <v>0</v>
      </c>
      <c r="O57">
        <v>0</v>
      </c>
      <c r="Q57">
        <v>0</v>
      </c>
      <c r="S57">
        <f t="shared" si="0"/>
        <v>0</v>
      </c>
      <c r="T57">
        <v>0</v>
      </c>
      <c r="U57">
        <f t="shared" si="1"/>
        <v>0</v>
      </c>
      <c r="V57">
        <f t="shared" si="2"/>
        <v>0</v>
      </c>
    </row>
    <row r="58" spans="1:22" x14ac:dyDescent="0.25">
      <c r="A58" t="s">
        <v>238</v>
      </c>
      <c r="B58" t="s">
        <v>239</v>
      </c>
      <c r="C58" t="s">
        <v>16</v>
      </c>
      <c r="D58" t="s">
        <v>240</v>
      </c>
      <c r="E58" t="s">
        <v>199</v>
      </c>
      <c r="F58" t="s">
        <v>681</v>
      </c>
      <c r="G58">
        <v>0</v>
      </c>
      <c r="H58">
        <v>0</v>
      </c>
      <c r="I58">
        <v>0</v>
      </c>
      <c r="J58">
        <v>0</v>
      </c>
      <c r="K58">
        <v>0</v>
      </c>
      <c r="L58">
        <v>0</v>
      </c>
      <c r="M58">
        <v>0</v>
      </c>
      <c r="N58">
        <v>0</v>
      </c>
      <c r="O58">
        <v>0</v>
      </c>
      <c r="Q58">
        <v>0</v>
      </c>
      <c r="S58">
        <f t="shared" si="0"/>
        <v>0</v>
      </c>
      <c r="T58">
        <v>0</v>
      </c>
      <c r="U58">
        <f t="shared" si="1"/>
        <v>0</v>
      </c>
      <c r="V58">
        <f t="shared" si="2"/>
        <v>0</v>
      </c>
    </row>
    <row r="59" spans="1:22" x14ac:dyDescent="0.25">
      <c r="A59" t="s">
        <v>241</v>
      </c>
      <c r="B59" t="s">
        <v>242</v>
      </c>
      <c r="C59" t="s">
        <v>16</v>
      </c>
      <c r="D59" t="s">
        <v>243</v>
      </c>
      <c r="E59" t="s">
        <v>179</v>
      </c>
      <c r="F59" t="s">
        <v>682</v>
      </c>
      <c r="G59">
        <v>0</v>
      </c>
      <c r="H59">
        <v>0</v>
      </c>
      <c r="I59">
        <v>0</v>
      </c>
      <c r="J59">
        <v>0</v>
      </c>
      <c r="K59">
        <v>0</v>
      </c>
      <c r="L59">
        <v>0</v>
      </c>
      <c r="M59">
        <v>0</v>
      </c>
      <c r="N59">
        <v>0</v>
      </c>
      <c r="O59">
        <v>0</v>
      </c>
      <c r="Q59">
        <v>0</v>
      </c>
      <c r="S59">
        <f t="shared" si="0"/>
        <v>0</v>
      </c>
      <c r="T59">
        <v>0</v>
      </c>
      <c r="U59">
        <f t="shared" si="1"/>
        <v>0</v>
      </c>
      <c r="V59">
        <f t="shared" si="2"/>
        <v>0</v>
      </c>
    </row>
    <row r="60" spans="1:22" x14ac:dyDescent="0.25">
      <c r="A60" t="s">
        <v>244</v>
      </c>
      <c r="B60" t="s">
        <v>245</v>
      </c>
      <c r="C60" t="s">
        <v>16</v>
      </c>
      <c r="D60" t="s">
        <v>246</v>
      </c>
      <c r="E60" t="s">
        <v>247</v>
      </c>
      <c r="F60" t="s">
        <v>681</v>
      </c>
      <c r="G60">
        <v>0</v>
      </c>
      <c r="H60">
        <v>0</v>
      </c>
      <c r="I60">
        <v>0</v>
      </c>
      <c r="J60">
        <v>0</v>
      </c>
      <c r="K60">
        <v>0</v>
      </c>
      <c r="L60">
        <v>0</v>
      </c>
      <c r="M60">
        <v>0</v>
      </c>
      <c r="N60">
        <v>0</v>
      </c>
      <c r="O60">
        <v>0</v>
      </c>
      <c r="P60" t="s">
        <v>248</v>
      </c>
      <c r="Q60">
        <v>0</v>
      </c>
      <c r="S60">
        <f t="shared" si="0"/>
        <v>0</v>
      </c>
      <c r="T60">
        <v>0</v>
      </c>
      <c r="U60">
        <f t="shared" si="1"/>
        <v>0</v>
      </c>
      <c r="V60">
        <f t="shared" si="2"/>
        <v>0</v>
      </c>
    </row>
    <row r="61" spans="1:22" x14ac:dyDescent="0.25">
      <c r="A61" t="s">
        <v>249</v>
      </c>
      <c r="B61" t="s">
        <v>250</v>
      </c>
      <c r="C61" t="s">
        <v>16</v>
      </c>
      <c r="D61" t="s">
        <v>251</v>
      </c>
      <c r="E61" t="s">
        <v>17</v>
      </c>
      <c r="F61" t="s">
        <v>681</v>
      </c>
      <c r="G61">
        <v>0</v>
      </c>
      <c r="H61">
        <v>0</v>
      </c>
      <c r="I61">
        <v>1</v>
      </c>
      <c r="J61">
        <v>0</v>
      </c>
      <c r="K61">
        <v>0</v>
      </c>
      <c r="L61">
        <v>0</v>
      </c>
      <c r="M61">
        <v>0</v>
      </c>
      <c r="N61">
        <v>1</v>
      </c>
      <c r="O61">
        <v>1</v>
      </c>
      <c r="P61" t="s">
        <v>252</v>
      </c>
      <c r="Q61">
        <v>1</v>
      </c>
      <c r="R61" t="s">
        <v>640</v>
      </c>
      <c r="S61">
        <f t="shared" si="0"/>
        <v>1</v>
      </c>
      <c r="T61">
        <v>1</v>
      </c>
      <c r="U61">
        <f t="shared" si="1"/>
        <v>1</v>
      </c>
      <c r="V61">
        <f t="shared" si="2"/>
        <v>1</v>
      </c>
    </row>
    <row r="62" spans="1:22" x14ac:dyDescent="0.25">
      <c r="A62" t="s">
        <v>253</v>
      </c>
      <c r="B62" t="s">
        <v>254</v>
      </c>
      <c r="C62" t="s">
        <v>16</v>
      </c>
      <c r="D62" t="s">
        <v>255</v>
      </c>
      <c r="E62" t="s">
        <v>23</v>
      </c>
      <c r="F62" t="s">
        <v>682</v>
      </c>
      <c r="G62">
        <v>0</v>
      </c>
      <c r="H62">
        <v>0</v>
      </c>
      <c r="I62">
        <v>0</v>
      </c>
      <c r="J62">
        <v>0</v>
      </c>
      <c r="K62">
        <v>0</v>
      </c>
      <c r="L62">
        <v>0</v>
      </c>
      <c r="M62">
        <v>0</v>
      </c>
      <c r="N62">
        <v>0</v>
      </c>
      <c r="O62">
        <v>0</v>
      </c>
      <c r="P62" t="s">
        <v>256</v>
      </c>
      <c r="Q62">
        <v>0</v>
      </c>
      <c r="R62" t="s">
        <v>641</v>
      </c>
      <c r="S62">
        <f t="shared" si="0"/>
        <v>0</v>
      </c>
      <c r="T62">
        <v>0</v>
      </c>
      <c r="U62">
        <f t="shared" si="1"/>
        <v>0</v>
      </c>
      <c r="V62">
        <f t="shared" si="2"/>
        <v>0</v>
      </c>
    </row>
    <row r="63" spans="1:22" x14ac:dyDescent="0.25">
      <c r="A63" t="s">
        <v>260</v>
      </c>
      <c r="B63" t="s">
        <v>257</v>
      </c>
      <c r="C63" t="s">
        <v>16</v>
      </c>
      <c r="D63" t="s">
        <v>258</v>
      </c>
      <c r="E63" t="s">
        <v>234</v>
      </c>
      <c r="F63" t="s">
        <v>681</v>
      </c>
      <c r="G63">
        <v>0</v>
      </c>
      <c r="H63">
        <v>0</v>
      </c>
      <c r="I63">
        <v>0</v>
      </c>
      <c r="J63">
        <v>0</v>
      </c>
      <c r="K63">
        <v>0</v>
      </c>
      <c r="L63">
        <v>1</v>
      </c>
      <c r="M63">
        <v>0</v>
      </c>
      <c r="N63">
        <v>0</v>
      </c>
      <c r="O63">
        <v>1</v>
      </c>
      <c r="P63" t="s">
        <v>259</v>
      </c>
      <c r="Q63">
        <v>0</v>
      </c>
      <c r="R63" t="s">
        <v>642</v>
      </c>
      <c r="S63">
        <f t="shared" si="0"/>
        <v>1</v>
      </c>
      <c r="T63">
        <v>1</v>
      </c>
      <c r="U63">
        <f t="shared" si="1"/>
        <v>1</v>
      </c>
      <c r="V63">
        <f t="shared" si="2"/>
        <v>1</v>
      </c>
    </row>
    <row r="64" spans="1:22" x14ac:dyDescent="0.25">
      <c r="A64" t="s">
        <v>261</v>
      </c>
      <c r="B64" t="s">
        <v>262</v>
      </c>
      <c r="C64" t="s">
        <v>16</v>
      </c>
      <c r="D64" t="s">
        <v>263</v>
      </c>
      <c r="E64" t="s">
        <v>71</v>
      </c>
      <c r="F64" t="s">
        <v>681</v>
      </c>
      <c r="G64">
        <v>0</v>
      </c>
      <c r="H64">
        <v>0</v>
      </c>
      <c r="I64">
        <v>0</v>
      </c>
      <c r="J64">
        <v>0</v>
      </c>
      <c r="K64">
        <v>0</v>
      </c>
      <c r="L64">
        <v>0</v>
      </c>
      <c r="M64">
        <v>0</v>
      </c>
      <c r="N64" t="s">
        <v>24</v>
      </c>
      <c r="O64">
        <v>0</v>
      </c>
      <c r="P64" t="s">
        <v>264</v>
      </c>
      <c r="Q64">
        <v>1</v>
      </c>
      <c r="R64" t="s">
        <v>643</v>
      </c>
      <c r="S64">
        <f t="shared" si="0"/>
        <v>1</v>
      </c>
      <c r="T64">
        <v>0</v>
      </c>
      <c r="U64">
        <f t="shared" si="1"/>
        <v>1</v>
      </c>
      <c r="V64">
        <f t="shared" si="2"/>
        <v>1</v>
      </c>
    </row>
    <row r="65" spans="1:22" x14ac:dyDescent="0.25">
      <c r="A65" t="s">
        <v>265</v>
      </c>
      <c r="B65" t="s">
        <v>266</v>
      </c>
      <c r="C65" t="s">
        <v>16</v>
      </c>
      <c r="D65" t="s">
        <v>267</v>
      </c>
      <c r="E65" t="s">
        <v>268</v>
      </c>
      <c r="F65" t="s">
        <v>681</v>
      </c>
      <c r="G65">
        <v>0</v>
      </c>
      <c r="H65">
        <v>0</v>
      </c>
      <c r="I65">
        <v>0</v>
      </c>
      <c r="J65">
        <v>0</v>
      </c>
      <c r="K65">
        <v>0</v>
      </c>
      <c r="L65">
        <v>0</v>
      </c>
      <c r="M65">
        <v>0</v>
      </c>
      <c r="N65">
        <v>0</v>
      </c>
      <c r="O65">
        <v>0</v>
      </c>
      <c r="Q65">
        <v>0</v>
      </c>
      <c r="S65">
        <f t="shared" si="0"/>
        <v>0</v>
      </c>
      <c r="T65">
        <v>0</v>
      </c>
      <c r="U65">
        <f t="shared" si="1"/>
        <v>0</v>
      </c>
      <c r="V65">
        <f t="shared" si="2"/>
        <v>0</v>
      </c>
    </row>
    <row r="66" spans="1:22" x14ac:dyDescent="0.25">
      <c r="A66" t="s">
        <v>269</v>
      </c>
      <c r="B66" t="s">
        <v>270</v>
      </c>
      <c r="C66" t="s">
        <v>16</v>
      </c>
      <c r="D66" t="s">
        <v>271</v>
      </c>
      <c r="E66" t="s">
        <v>272</v>
      </c>
      <c r="F66" t="s">
        <v>681</v>
      </c>
      <c r="G66">
        <v>0</v>
      </c>
      <c r="H66">
        <v>0</v>
      </c>
      <c r="I66">
        <v>0</v>
      </c>
      <c r="J66">
        <v>0</v>
      </c>
      <c r="K66">
        <v>0</v>
      </c>
      <c r="L66">
        <v>0</v>
      </c>
      <c r="M66">
        <v>0</v>
      </c>
      <c r="N66">
        <v>0</v>
      </c>
      <c r="O66">
        <v>0</v>
      </c>
      <c r="Q66">
        <v>0</v>
      </c>
      <c r="S66">
        <f t="shared" si="0"/>
        <v>0</v>
      </c>
      <c r="T66">
        <v>0</v>
      </c>
      <c r="U66">
        <f t="shared" si="1"/>
        <v>0</v>
      </c>
      <c r="V66">
        <f t="shared" si="2"/>
        <v>0</v>
      </c>
    </row>
    <row r="67" spans="1:22" x14ac:dyDescent="0.25">
      <c r="A67" t="s">
        <v>273</v>
      </c>
      <c r="B67" t="s">
        <v>274</v>
      </c>
      <c r="C67" t="s">
        <v>16</v>
      </c>
      <c r="D67" t="s">
        <v>275</v>
      </c>
      <c r="E67" t="s">
        <v>86</v>
      </c>
      <c r="F67" t="s">
        <v>681</v>
      </c>
      <c r="G67">
        <v>0</v>
      </c>
      <c r="H67">
        <v>0</v>
      </c>
      <c r="I67">
        <v>0</v>
      </c>
      <c r="J67">
        <v>1</v>
      </c>
      <c r="K67">
        <v>0</v>
      </c>
      <c r="L67">
        <v>0</v>
      </c>
      <c r="M67">
        <v>0</v>
      </c>
      <c r="N67">
        <v>1</v>
      </c>
      <c r="O67">
        <v>1</v>
      </c>
      <c r="P67" t="s">
        <v>279</v>
      </c>
      <c r="Q67">
        <v>1</v>
      </c>
      <c r="R67" t="s">
        <v>644</v>
      </c>
      <c r="S67">
        <f t="shared" ref="S67:S130" si="3">IF(SUM(G67:O67, Q67) &gt;0, 1, 0)</f>
        <v>1</v>
      </c>
      <c r="T67">
        <v>1</v>
      </c>
      <c r="U67">
        <f t="shared" ref="U67:U130" si="4">IF(SUM(Q67,T67) &gt;0, 1, 0)</f>
        <v>1</v>
      </c>
      <c r="V67">
        <f t="shared" ref="V67:V130" si="5">IF(SUM(T67:U67)&gt;0,1,0)</f>
        <v>1</v>
      </c>
    </row>
    <row r="68" spans="1:22" x14ac:dyDescent="0.25">
      <c r="A68" t="s">
        <v>276</v>
      </c>
      <c r="B68" t="s">
        <v>277</v>
      </c>
      <c r="C68" t="s">
        <v>16</v>
      </c>
      <c r="D68" t="s">
        <v>278</v>
      </c>
      <c r="E68" t="s">
        <v>199</v>
      </c>
      <c r="F68" t="s">
        <v>682</v>
      </c>
      <c r="G68">
        <v>0</v>
      </c>
      <c r="H68">
        <v>0</v>
      </c>
      <c r="I68">
        <v>0</v>
      </c>
      <c r="J68">
        <v>0</v>
      </c>
      <c r="K68">
        <v>0</v>
      </c>
      <c r="L68">
        <v>0</v>
      </c>
      <c r="M68">
        <v>0</v>
      </c>
      <c r="N68">
        <v>0</v>
      </c>
      <c r="O68">
        <v>0</v>
      </c>
      <c r="P68" t="s">
        <v>287</v>
      </c>
      <c r="Q68">
        <v>0</v>
      </c>
      <c r="S68">
        <f t="shared" si="3"/>
        <v>0</v>
      </c>
      <c r="T68">
        <v>0</v>
      </c>
      <c r="U68">
        <f t="shared" si="4"/>
        <v>0</v>
      </c>
      <c r="V68">
        <f t="shared" si="5"/>
        <v>0</v>
      </c>
    </row>
    <row r="69" spans="1:22" x14ac:dyDescent="0.25">
      <c r="A69" t="s">
        <v>280</v>
      </c>
      <c r="B69" t="s">
        <v>281</v>
      </c>
      <c r="C69" t="s">
        <v>16</v>
      </c>
      <c r="D69" t="s">
        <v>282</v>
      </c>
      <c r="E69" t="s">
        <v>124</v>
      </c>
      <c r="F69" t="s">
        <v>681</v>
      </c>
      <c r="G69">
        <v>0</v>
      </c>
      <c r="H69">
        <v>0</v>
      </c>
      <c r="I69">
        <v>0</v>
      </c>
      <c r="J69">
        <v>0</v>
      </c>
      <c r="K69">
        <v>0</v>
      </c>
      <c r="L69">
        <v>0</v>
      </c>
      <c r="M69">
        <v>1</v>
      </c>
      <c r="N69">
        <v>0</v>
      </c>
      <c r="O69">
        <v>1</v>
      </c>
      <c r="P69" t="s">
        <v>283</v>
      </c>
      <c r="Q69">
        <v>0</v>
      </c>
      <c r="R69" t="s">
        <v>645</v>
      </c>
      <c r="S69">
        <f t="shared" si="3"/>
        <v>1</v>
      </c>
      <c r="T69">
        <v>1</v>
      </c>
      <c r="U69">
        <f t="shared" si="4"/>
        <v>1</v>
      </c>
      <c r="V69">
        <f t="shared" si="5"/>
        <v>1</v>
      </c>
    </row>
    <row r="70" spans="1:22" x14ac:dyDescent="0.25">
      <c r="A70" t="s">
        <v>284</v>
      </c>
      <c r="B70" t="s">
        <v>285</v>
      </c>
      <c r="C70" t="s">
        <v>16</v>
      </c>
      <c r="D70" s="1" t="s">
        <v>286</v>
      </c>
      <c r="E70" t="s">
        <v>71</v>
      </c>
      <c r="F70" t="s">
        <v>681</v>
      </c>
      <c r="G70">
        <v>0</v>
      </c>
      <c r="H70">
        <v>0</v>
      </c>
      <c r="I70">
        <v>0</v>
      </c>
      <c r="J70">
        <v>0</v>
      </c>
      <c r="K70">
        <v>0</v>
      </c>
      <c r="L70">
        <v>0</v>
      </c>
      <c r="M70">
        <v>0</v>
      </c>
      <c r="N70">
        <v>0</v>
      </c>
      <c r="O70">
        <v>1</v>
      </c>
      <c r="P70" t="s">
        <v>288</v>
      </c>
      <c r="Q70">
        <v>0</v>
      </c>
      <c r="R70" t="s">
        <v>646</v>
      </c>
      <c r="S70">
        <f t="shared" si="3"/>
        <v>1</v>
      </c>
      <c r="T70">
        <v>0</v>
      </c>
      <c r="U70">
        <f t="shared" si="4"/>
        <v>0</v>
      </c>
      <c r="V70">
        <f t="shared" si="5"/>
        <v>0</v>
      </c>
    </row>
    <row r="71" spans="1:22" x14ac:dyDescent="0.25">
      <c r="A71" t="s">
        <v>289</v>
      </c>
      <c r="B71" t="s">
        <v>290</v>
      </c>
      <c r="C71" t="s">
        <v>16</v>
      </c>
      <c r="D71" t="s">
        <v>291</v>
      </c>
      <c r="E71" t="s">
        <v>234</v>
      </c>
      <c r="F71" t="s">
        <v>681</v>
      </c>
      <c r="G71">
        <v>0</v>
      </c>
      <c r="H71">
        <v>0</v>
      </c>
      <c r="I71">
        <v>0</v>
      </c>
      <c r="J71">
        <v>0</v>
      </c>
      <c r="K71">
        <v>0</v>
      </c>
      <c r="L71">
        <v>0</v>
      </c>
      <c r="M71">
        <v>1</v>
      </c>
      <c r="N71">
        <v>0</v>
      </c>
      <c r="O71">
        <v>1</v>
      </c>
      <c r="P71" t="s">
        <v>292</v>
      </c>
      <c r="Q71">
        <v>0</v>
      </c>
      <c r="R71" t="s">
        <v>646</v>
      </c>
      <c r="S71">
        <f t="shared" si="3"/>
        <v>1</v>
      </c>
      <c r="T71">
        <v>1</v>
      </c>
      <c r="U71">
        <f t="shared" si="4"/>
        <v>1</v>
      </c>
      <c r="V71">
        <f t="shared" si="5"/>
        <v>1</v>
      </c>
    </row>
    <row r="72" spans="1:22" x14ac:dyDescent="0.25">
      <c r="A72" t="s">
        <v>293</v>
      </c>
      <c r="B72" t="s">
        <v>294</v>
      </c>
      <c r="C72" t="s">
        <v>16</v>
      </c>
      <c r="D72" t="s">
        <v>295</v>
      </c>
      <c r="E72" t="s">
        <v>17</v>
      </c>
      <c r="F72" t="s">
        <v>681</v>
      </c>
      <c r="G72">
        <v>0</v>
      </c>
      <c r="H72">
        <v>0</v>
      </c>
      <c r="I72">
        <v>0</v>
      </c>
      <c r="J72">
        <v>0</v>
      </c>
      <c r="K72">
        <v>0</v>
      </c>
      <c r="L72">
        <v>0</v>
      </c>
      <c r="M72">
        <v>0</v>
      </c>
      <c r="N72">
        <v>0</v>
      </c>
      <c r="O72">
        <v>0</v>
      </c>
      <c r="P72" t="s">
        <v>296</v>
      </c>
      <c r="Q72">
        <v>0</v>
      </c>
      <c r="R72" t="s">
        <v>647</v>
      </c>
      <c r="S72">
        <f t="shared" si="3"/>
        <v>0</v>
      </c>
      <c r="T72">
        <v>0</v>
      </c>
      <c r="U72">
        <f t="shared" si="4"/>
        <v>0</v>
      </c>
      <c r="V72">
        <f t="shared" si="5"/>
        <v>0</v>
      </c>
    </row>
    <row r="73" spans="1:22" x14ac:dyDescent="0.25">
      <c r="A73" t="s">
        <v>297</v>
      </c>
      <c r="B73" t="s">
        <v>298</v>
      </c>
      <c r="C73" t="s">
        <v>16</v>
      </c>
      <c r="D73" t="s">
        <v>299</v>
      </c>
      <c r="E73" t="s">
        <v>206</v>
      </c>
      <c r="F73" t="s">
        <v>681</v>
      </c>
      <c r="G73">
        <v>0</v>
      </c>
      <c r="H73">
        <v>0</v>
      </c>
      <c r="I73">
        <v>0</v>
      </c>
      <c r="J73">
        <v>0</v>
      </c>
      <c r="K73">
        <v>0</v>
      </c>
      <c r="L73">
        <v>0</v>
      </c>
      <c r="M73">
        <v>0</v>
      </c>
      <c r="N73">
        <v>0</v>
      </c>
      <c r="O73">
        <v>0</v>
      </c>
      <c r="Q73">
        <v>0</v>
      </c>
      <c r="S73">
        <f t="shared" si="3"/>
        <v>0</v>
      </c>
      <c r="T73">
        <v>0</v>
      </c>
      <c r="U73">
        <f t="shared" si="4"/>
        <v>0</v>
      </c>
      <c r="V73">
        <f t="shared" si="5"/>
        <v>0</v>
      </c>
    </row>
    <row r="74" spans="1:22" x14ac:dyDescent="0.25">
      <c r="A74" t="s">
        <v>300</v>
      </c>
      <c r="B74" t="s">
        <v>301</v>
      </c>
      <c r="C74" t="s">
        <v>16</v>
      </c>
      <c r="D74" t="s">
        <v>302</v>
      </c>
      <c r="E74" t="s">
        <v>303</v>
      </c>
      <c r="F74" t="s">
        <v>681</v>
      </c>
      <c r="G74">
        <v>0</v>
      </c>
      <c r="H74">
        <v>0</v>
      </c>
      <c r="I74">
        <v>1</v>
      </c>
      <c r="J74">
        <v>0</v>
      </c>
      <c r="K74">
        <v>0</v>
      </c>
      <c r="L74">
        <v>0</v>
      </c>
      <c r="M74">
        <v>0</v>
      </c>
      <c r="N74">
        <v>1</v>
      </c>
      <c r="O74">
        <v>1</v>
      </c>
      <c r="P74" t="s">
        <v>596</v>
      </c>
      <c r="Q74">
        <v>0</v>
      </c>
      <c r="R74" t="s">
        <v>648</v>
      </c>
      <c r="S74">
        <f t="shared" si="3"/>
        <v>1</v>
      </c>
      <c r="T74">
        <v>1</v>
      </c>
      <c r="U74">
        <f t="shared" si="4"/>
        <v>1</v>
      </c>
      <c r="V74">
        <f t="shared" si="5"/>
        <v>1</v>
      </c>
    </row>
    <row r="75" spans="1:22" x14ac:dyDescent="0.25">
      <c r="A75" t="s">
        <v>304</v>
      </c>
      <c r="B75" t="s">
        <v>305</v>
      </c>
      <c r="C75" t="s">
        <v>16</v>
      </c>
      <c r="D75" t="s">
        <v>306</v>
      </c>
      <c r="E75" t="s">
        <v>73</v>
      </c>
      <c r="F75" t="s">
        <v>681</v>
      </c>
      <c r="G75">
        <v>0</v>
      </c>
      <c r="H75">
        <v>0</v>
      </c>
      <c r="I75">
        <v>0</v>
      </c>
      <c r="J75">
        <v>0</v>
      </c>
      <c r="K75">
        <v>0</v>
      </c>
      <c r="L75">
        <v>0</v>
      </c>
      <c r="M75">
        <v>1</v>
      </c>
      <c r="N75">
        <v>0</v>
      </c>
      <c r="O75">
        <v>0</v>
      </c>
      <c r="P75" t="s">
        <v>307</v>
      </c>
      <c r="Q75">
        <v>0</v>
      </c>
      <c r="R75" t="s">
        <v>649</v>
      </c>
      <c r="S75">
        <f t="shared" si="3"/>
        <v>1</v>
      </c>
      <c r="T75">
        <v>1</v>
      </c>
      <c r="U75">
        <f t="shared" si="4"/>
        <v>1</v>
      </c>
      <c r="V75">
        <f t="shared" si="5"/>
        <v>1</v>
      </c>
    </row>
    <row r="76" spans="1:22" x14ac:dyDescent="0.25">
      <c r="A76" t="s">
        <v>308</v>
      </c>
      <c r="B76" t="s">
        <v>309</v>
      </c>
      <c r="C76" t="s">
        <v>16</v>
      </c>
      <c r="D76" t="s">
        <v>310</v>
      </c>
      <c r="E76" t="s">
        <v>73</v>
      </c>
      <c r="F76" t="s">
        <v>681</v>
      </c>
      <c r="G76">
        <v>0</v>
      </c>
      <c r="H76">
        <v>0</v>
      </c>
      <c r="I76">
        <v>0</v>
      </c>
      <c r="J76">
        <v>0</v>
      </c>
      <c r="K76">
        <v>0</v>
      </c>
      <c r="L76">
        <v>0</v>
      </c>
      <c r="M76">
        <v>0</v>
      </c>
      <c r="N76">
        <v>0</v>
      </c>
      <c r="O76">
        <v>0</v>
      </c>
      <c r="Q76">
        <v>0</v>
      </c>
      <c r="S76">
        <f t="shared" si="3"/>
        <v>0</v>
      </c>
      <c r="T76">
        <v>0</v>
      </c>
      <c r="U76">
        <f t="shared" si="4"/>
        <v>0</v>
      </c>
      <c r="V76">
        <f t="shared" si="5"/>
        <v>0</v>
      </c>
    </row>
    <row r="77" spans="1:22" x14ac:dyDescent="0.25">
      <c r="A77" t="s">
        <v>311</v>
      </c>
      <c r="B77" t="s">
        <v>312</v>
      </c>
      <c r="C77" t="s">
        <v>16</v>
      </c>
      <c r="D77" t="s">
        <v>313</v>
      </c>
      <c r="E77" t="s">
        <v>71</v>
      </c>
      <c r="F77" t="s">
        <v>681</v>
      </c>
      <c r="G77">
        <v>0</v>
      </c>
      <c r="H77">
        <v>0</v>
      </c>
      <c r="I77">
        <v>0</v>
      </c>
      <c r="J77">
        <v>0</v>
      </c>
      <c r="K77">
        <v>0</v>
      </c>
      <c r="L77">
        <v>0</v>
      </c>
      <c r="M77">
        <v>1</v>
      </c>
      <c r="N77">
        <v>0</v>
      </c>
      <c r="O77">
        <v>1</v>
      </c>
      <c r="P77" t="s">
        <v>650</v>
      </c>
      <c r="Q77">
        <v>0</v>
      </c>
      <c r="R77" t="s">
        <v>651</v>
      </c>
      <c r="S77">
        <f t="shared" si="3"/>
        <v>1</v>
      </c>
      <c r="T77">
        <v>1</v>
      </c>
      <c r="U77">
        <f t="shared" si="4"/>
        <v>1</v>
      </c>
      <c r="V77">
        <f t="shared" si="5"/>
        <v>1</v>
      </c>
    </row>
    <row r="78" spans="1:22" x14ac:dyDescent="0.25">
      <c r="A78" t="s">
        <v>314</v>
      </c>
      <c r="B78" t="s">
        <v>315</v>
      </c>
      <c r="C78" t="s">
        <v>16</v>
      </c>
      <c r="D78" t="s">
        <v>316</v>
      </c>
      <c r="E78" t="s">
        <v>317</v>
      </c>
      <c r="F78" t="s">
        <v>681</v>
      </c>
      <c r="G78">
        <v>0</v>
      </c>
      <c r="H78">
        <v>0</v>
      </c>
      <c r="I78">
        <v>0</v>
      </c>
      <c r="J78">
        <v>0</v>
      </c>
      <c r="K78">
        <v>0</v>
      </c>
      <c r="L78">
        <v>0</v>
      </c>
      <c r="M78">
        <v>0</v>
      </c>
      <c r="N78">
        <v>0</v>
      </c>
      <c r="O78">
        <v>0</v>
      </c>
      <c r="P78" t="s">
        <v>318</v>
      </c>
      <c r="Q78">
        <v>0</v>
      </c>
      <c r="S78">
        <f t="shared" si="3"/>
        <v>0</v>
      </c>
      <c r="T78">
        <v>0</v>
      </c>
      <c r="U78">
        <f t="shared" si="4"/>
        <v>0</v>
      </c>
      <c r="V78">
        <f t="shared" si="5"/>
        <v>0</v>
      </c>
    </row>
    <row r="79" spans="1:22" x14ac:dyDescent="0.25">
      <c r="A79" t="s">
        <v>319</v>
      </c>
      <c r="B79" t="s">
        <v>320</v>
      </c>
      <c r="C79" t="s">
        <v>16</v>
      </c>
      <c r="D79" t="s">
        <v>321</v>
      </c>
      <c r="E79" t="s">
        <v>17</v>
      </c>
      <c r="F79" t="s">
        <v>681</v>
      </c>
      <c r="G79">
        <v>0</v>
      </c>
      <c r="H79">
        <v>0</v>
      </c>
      <c r="I79">
        <v>0</v>
      </c>
      <c r="J79">
        <v>1</v>
      </c>
      <c r="K79">
        <v>0</v>
      </c>
      <c r="L79">
        <v>0</v>
      </c>
      <c r="M79">
        <v>0</v>
      </c>
      <c r="N79">
        <v>1</v>
      </c>
      <c r="O79">
        <v>1</v>
      </c>
      <c r="P79" t="s">
        <v>322</v>
      </c>
      <c r="Q79">
        <v>0</v>
      </c>
      <c r="R79" t="s">
        <v>652</v>
      </c>
      <c r="S79">
        <f t="shared" si="3"/>
        <v>1</v>
      </c>
      <c r="T79">
        <v>0</v>
      </c>
      <c r="U79">
        <f t="shared" si="4"/>
        <v>0</v>
      </c>
      <c r="V79">
        <f t="shared" si="5"/>
        <v>0</v>
      </c>
    </row>
    <row r="80" spans="1:22" x14ac:dyDescent="0.25">
      <c r="A80" t="s">
        <v>323</v>
      </c>
      <c r="B80" t="s">
        <v>324</v>
      </c>
      <c r="C80" t="s">
        <v>16</v>
      </c>
      <c r="D80" t="s">
        <v>325</v>
      </c>
      <c r="E80" t="s">
        <v>326</v>
      </c>
      <c r="F80" t="s">
        <v>681</v>
      </c>
      <c r="G80">
        <v>0</v>
      </c>
      <c r="H80">
        <v>0</v>
      </c>
      <c r="I80">
        <v>0</v>
      </c>
      <c r="J80">
        <v>0</v>
      </c>
      <c r="K80">
        <v>0</v>
      </c>
      <c r="L80">
        <v>0</v>
      </c>
      <c r="M80">
        <v>0</v>
      </c>
      <c r="N80">
        <v>0</v>
      </c>
      <c r="O80">
        <v>0</v>
      </c>
      <c r="P80" t="s">
        <v>327</v>
      </c>
      <c r="Q80">
        <v>0</v>
      </c>
      <c r="S80">
        <f t="shared" si="3"/>
        <v>0</v>
      </c>
      <c r="T80">
        <v>0</v>
      </c>
      <c r="U80">
        <f t="shared" si="4"/>
        <v>0</v>
      </c>
      <c r="V80">
        <f t="shared" si="5"/>
        <v>0</v>
      </c>
    </row>
    <row r="81" spans="1:22" x14ac:dyDescent="0.25">
      <c r="A81" t="s">
        <v>328</v>
      </c>
      <c r="B81" t="s">
        <v>329</v>
      </c>
      <c r="C81" t="s">
        <v>16</v>
      </c>
      <c r="D81" t="s">
        <v>330</v>
      </c>
      <c r="E81" t="s">
        <v>17</v>
      </c>
      <c r="F81" t="s">
        <v>682</v>
      </c>
      <c r="G81">
        <v>0</v>
      </c>
      <c r="H81">
        <v>0</v>
      </c>
      <c r="I81">
        <v>0</v>
      </c>
      <c r="J81">
        <v>0</v>
      </c>
      <c r="K81">
        <v>0</v>
      </c>
      <c r="L81">
        <v>0</v>
      </c>
      <c r="M81">
        <v>0</v>
      </c>
      <c r="N81">
        <v>0</v>
      </c>
      <c r="O81">
        <v>0</v>
      </c>
      <c r="Q81">
        <v>0</v>
      </c>
      <c r="S81">
        <f t="shared" si="3"/>
        <v>0</v>
      </c>
      <c r="T81">
        <v>0</v>
      </c>
      <c r="U81">
        <f t="shared" si="4"/>
        <v>0</v>
      </c>
      <c r="V81">
        <f t="shared" si="5"/>
        <v>0</v>
      </c>
    </row>
    <row r="82" spans="1:22" x14ac:dyDescent="0.25">
      <c r="A82" t="s">
        <v>331</v>
      </c>
      <c r="B82" t="s">
        <v>332</v>
      </c>
      <c r="C82" t="s">
        <v>16</v>
      </c>
      <c r="D82" t="s">
        <v>333</v>
      </c>
      <c r="E82" t="s">
        <v>86</v>
      </c>
      <c r="F82" t="s">
        <v>681</v>
      </c>
      <c r="G82">
        <v>1</v>
      </c>
      <c r="H82">
        <v>0</v>
      </c>
      <c r="I82">
        <v>0</v>
      </c>
      <c r="J82">
        <v>0</v>
      </c>
      <c r="K82">
        <v>0</v>
      </c>
      <c r="L82">
        <v>0</v>
      </c>
      <c r="M82">
        <v>0</v>
      </c>
      <c r="N82">
        <v>0</v>
      </c>
      <c r="O82">
        <v>1</v>
      </c>
      <c r="P82" t="s">
        <v>334</v>
      </c>
      <c r="Q82">
        <v>0</v>
      </c>
      <c r="R82" t="s">
        <v>627</v>
      </c>
      <c r="S82">
        <f t="shared" si="3"/>
        <v>1</v>
      </c>
      <c r="T82">
        <v>1</v>
      </c>
      <c r="U82">
        <f t="shared" si="4"/>
        <v>1</v>
      </c>
      <c r="V82">
        <f t="shared" si="5"/>
        <v>1</v>
      </c>
    </row>
    <row r="83" spans="1:22" x14ac:dyDescent="0.25">
      <c r="A83" t="s">
        <v>335</v>
      </c>
      <c r="B83" t="s">
        <v>336</v>
      </c>
      <c r="C83" t="s">
        <v>16</v>
      </c>
      <c r="D83" t="s">
        <v>337</v>
      </c>
      <c r="E83" t="s">
        <v>234</v>
      </c>
      <c r="F83" t="s">
        <v>681</v>
      </c>
      <c r="G83">
        <v>0</v>
      </c>
      <c r="H83">
        <v>0</v>
      </c>
      <c r="I83">
        <v>0</v>
      </c>
      <c r="J83">
        <v>0</v>
      </c>
      <c r="K83">
        <v>0</v>
      </c>
      <c r="L83">
        <v>0</v>
      </c>
      <c r="M83">
        <v>0</v>
      </c>
      <c r="N83">
        <v>0</v>
      </c>
      <c r="O83">
        <v>0</v>
      </c>
      <c r="Q83">
        <v>0</v>
      </c>
      <c r="R83" t="s">
        <v>653</v>
      </c>
      <c r="S83">
        <f t="shared" si="3"/>
        <v>0</v>
      </c>
      <c r="T83">
        <v>0</v>
      </c>
      <c r="U83">
        <f t="shared" si="4"/>
        <v>0</v>
      </c>
      <c r="V83">
        <f t="shared" si="5"/>
        <v>0</v>
      </c>
    </row>
    <row r="84" spans="1:22" x14ac:dyDescent="0.25">
      <c r="A84" t="s">
        <v>338</v>
      </c>
      <c r="B84" t="s">
        <v>339</v>
      </c>
      <c r="C84" t="s">
        <v>16</v>
      </c>
      <c r="D84" t="s">
        <v>340</v>
      </c>
      <c r="E84" t="s">
        <v>74</v>
      </c>
      <c r="F84" t="s">
        <v>681</v>
      </c>
      <c r="G84">
        <v>0</v>
      </c>
      <c r="H84">
        <v>0</v>
      </c>
      <c r="I84">
        <v>0</v>
      </c>
      <c r="J84">
        <v>1</v>
      </c>
      <c r="K84">
        <v>0</v>
      </c>
      <c r="L84">
        <v>0</v>
      </c>
      <c r="M84">
        <v>0</v>
      </c>
      <c r="N84">
        <v>1</v>
      </c>
      <c r="O84">
        <v>1</v>
      </c>
      <c r="P84" t="s">
        <v>344</v>
      </c>
      <c r="Q84">
        <v>0</v>
      </c>
      <c r="S84">
        <f t="shared" si="3"/>
        <v>1</v>
      </c>
      <c r="T84">
        <v>1</v>
      </c>
      <c r="U84">
        <f t="shared" si="4"/>
        <v>1</v>
      </c>
      <c r="V84">
        <f t="shared" si="5"/>
        <v>1</v>
      </c>
    </row>
    <row r="85" spans="1:22" x14ac:dyDescent="0.25">
      <c r="A85" t="s">
        <v>341</v>
      </c>
      <c r="B85" t="s">
        <v>342</v>
      </c>
      <c r="C85" t="s">
        <v>16</v>
      </c>
      <c r="D85" t="s">
        <v>343</v>
      </c>
      <c r="E85" t="s">
        <v>83</v>
      </c>
      <c r="F85" t="s">
        <v>682</v>
      </c>
      <c r="G85">
        <v>0</v>
      </c>
      <c r="H85">
        <v>0</v>
      </c>
      <c r="I85">
        <v>0</v>
      </c>
      <c r="J85">
        <v>0</v>
      </c>
      <c r="K85">
        <v>0</v>
      </c>
      <c r="L85">
        <v>0</v>
      </c>
      <c r="M85">
        <v>0</v>
      </c>
      <c r="N85">
        <v>0</v>
      </c>
      <c r="O85">
        <v>0</v>
      </c>
      <c r="Q85">
        <v>0</v>
      </c>
      <c r="S85">
        <f t="shared" si="3"/>
        <v>0</v>
      </c>
      <c r="T85">
        <v>0</v>
      </c>
      <c r="U85">
        <f t="shared" si="4"/>
        <v>0</v>
      </c>
      <c r="V85">
        <f t="shared" si="5"/>
        <v>0</v>
      </c>
    </row>
    <row r="86" spans="1:22" x14ac:dyDescent="0.25">
      <c r="A86" t="s">
        <v>345</v>
      </c>
      <c r="B86" t="s">
        <v>346</v>
      </c>
      <c r="C86" t="s">
        <v>16</v>
      </c>
      <c r="D86" t="s">
        <v>347</v>
      </c>
      <c r="E86" t="s">
        <v>86</v>
      </c>
      <c r="F86" t="s">
        <v>682</v>
      </c>
      <c r="G86">
        <v>0</v>
      </c>
      <c r="H86">
        <v>0</v>
      </c>
      <c r="I86">
        <v>0</v>
      </c>
      <c r="J86">
        <v>0</v>
      </c>
      <c r="K86">
        <v>0</v>
      </c>
      <c r="L86">
        <v>0</v>
      </c>
      <c r="M86">
        <v>0</v>
      </c>
      <c r="N86">
        <v>0</v>
      </c>
      <c r="O86">
        <v>0</v>
      </c>
      <c r="P86" t="s">
        <v>348</v>
      </c>
      <c r="Q86">
        <v>0</v>
      </c>
      <c r="S86">
        <f t="shared" si="3"/>
        <v>0</v>
      </c>
      <c r="T86">
        <v>0</v>
      </c>
      <c r="U86">
        <f t="shared" si="4"/>
        <v>0</v>
      </c>
      <c r="V86">
        <f t="shared" si="5"/>
        <v>0</v>
      </c>
    </row>
    <row r="87" spans="1:22" x14ac:dyDescent="0.25">
      <c r="A87" t="s">
        <v>349</v>
      </c>
      <c r="B87" t="s">
        <v>350</v>
      </c>
      <c r="C87" t="s">
        <v>16</v>
      </c>
      <c r="D87" t="s">
        <v>351</v>
      </c>
      <c r="E87" t="s">
        <v>71</v>
      </c>
      <c r="F87" t="s">
        <v>682</v>
      </c>
      <c r="G87">
        <v>0</v>
      </c>
      <c r="H87">
        <v>0</v>
      </c>
      <c r="I87">
        <v>0</v>
      </c>
      <c r="J87">
        <v>0</v>
      </c>
      <c r="K87">
        <v>0</v>
      </c>
      <c r="L87">
        <v>0</v>
      </c>
      <c r="M87">
        <v>0</v>
      </c>
      <c r="N87">
        <v>0</v>
      </c>
      <c r="O87">
        <v>0</v>
      </c>
      <c r="Q87">
        <v>0</v>
      </c>
      <c r="S87">
        <f t="shared" si="3"/>
        <v>0</v>
      </c>
      <c r="T87">
        <v>0</v>
      </c>
      <c r="U87">
        <f t="shared" si="4"/>
        <v>0</v>
      </c>
      <c r="V87">
        <f t="shared" si="5"/>
        <v>0</v>
      </c>
    </row>
    <row r="88" spans="1:22" x14ac:dyDescent="0.25">
      <c r="A88" t="s">
        <v>654</v>
      </c>
      <c r="B88" t="s">
        <v>352</v>
      </c>
      <c r="C88" t="s">
        <v>16</v>
      </c>
      <c r="D88" t="s">
        <v>353</v>
      </c>
      <c r="E88" t="s">
        <v>194</v>
      </c>
      <c r="F88" t="s">
        <v>681</v>
      </c>
      <c r="G88">
        <v>0</v>
      </c>
      <c r="H88">
        <v>0</v>
      </c>
      <c r="I88">
        <v>0</v>
      </c>
      <c r="J88">
        <v>0</v>
      </c>
      <c r="K88">
        <v>0</v>
      </c>
      <c r="L88">
        <v>0</v>
      </c>
      <c r="M88">
        <v>0</v>
      </c>
      <c r="N88">
        <v>0</v>
      </c>
      <c r="O88">
        <v>0</v>
      </c>
      <c r="Q88">
        <v>0</v>
      </c>
      <c r="S88">
        <f t="shared" si="3"/>
        <v>0</v>
      </c>
      <c r="T88">
        <v>0</v>
      </c>
      <c r="U88">
        <f t="shared" si="4"/>
        <v>0</v>
      </c>
      <c r="V88">
        <f t="shared" si="5"/>
        <v>0</v>
      </c>
    </row>
    <row r="89" spans="1:22" x14ac:dyDescent="0.25">
      <c r="A89" t="s">
        <v>354</v>
      </c>
      <c r="B89" t="s">
        <v>355</v>
      </c>
      <c r="C89" t="s">
        <v>16</v>
      </c>
      <c r="D89" t="s">
        <v>356</v>
      </c>
      <c r="E89" t="s">
        <v>79</v>
      </c>
      <c r="F89" t="s">
        <v>682</v>
      </c>
      <c r="G89">
        <v>0</v>
      </c>
      <c r="H89">
        <v>0</v>
      </c>
      <c r="I89">
        <v>0</v>
      </c>
      <c r="J89">
        <v>0</v>
      </c>
      <c r="K89">
        <v>0</v>
      </c>
      <c r="L89">
        <v>0</v>
      </c>
      <c r="M89">
        <v>0</v>
      </c>
      <c r="N89">
        <v>0</v>
      </c>
      <c r="O89">
        <v>1</v>
      </c>
      <c r="P89" t="s">
        <v>357</v>
      </c>
      <c r="Q89">
        <v>1</v>
      </c>
      <c r="R89" t="s">
        <v>655</v>
      </c>
      <c r="S89">
        <f t="shared" si="3"/>
        <v>1</v>
      </c>
      <c r="T89">
        <v>0</v>
      </c>
      <c r="U89">
        <f t="shared" si="4"/>
        <v>1</v>
      </c>
      <c r="V89">
        <f t="shared" si="5"/>
        <v>1</v>
      </c>
    </row>
    <row r="90" spans="1:22" x14ac:dyDescent="0.25">
      <c r="A90" t="s">
        <v>358</v>
      </c>
      <c r="B90" t="s">
        <v>359</v>
      </c>
      <c r="C90" t="s">
        <v>16</v>
      </c>
      <c r="D90" t="s">
        <v>360</v>
      </c>
      <c r="E90" t="s">
        <v>303</v>
      </c>
      <c r="F90" t="s">
        <v>681</v>
      </c>
      <c r="G90">
        <v>0</v>
      </c>
      <c r="H90">
        <v>0</v>
      </c>
      <c r="J90">
        <v>0</v>
      </c>
      <c r="K90">
        <v>0</v>
      </c>
      <c r="L90">
        <v>0</v>
      </c>
      <c r="M90">
        <v>0</v>
      </c>
      <c r="N90">
        <v>1</v>
      </c>
      <c r="O90">
        <v>0</v>
      </c>
      <c r="P90" t="s">
        <v>606</v>
      </c>
      <c r="Q90">
        <v>1</v>
      </c>
      <c r="R90" t="s">
        <v>656</v>
      </c>
      <c r="S90">
        <f t="shared" si="3"/>
        <v>1</v>
      </c>
      <c r="T90">
        <v>0</v>
      </c>
      <c r="U90">
        <f t="shared" si="4"/>
        <v>1</v>
      </c>
      <c r="V90">
        <f t="shared" si="5"/>
        <v>1</v>
      </c>
    </row>
    <row r="91" spans="1:22" x14ac:dyDescent="0.25">
      <c r="A91" t="s">
        <v>361</v>
      </c>
      <c r="B91" t="s">
        <v>362</v>
      </c>
      <c r="C91" t="s">
        <v>16</v>
      </c>
      <c r="D91" t="s">
        <v>363</v>
      </c>
      <c r="E91" t="s">
        <v>226</v>
      </c>
      <c r="F91" t="s">
        <v>681</v>
      </c>
      <c r="G91">
        <v>1</v>
      </c>
      <c r="H91">
        <v>0</v>
      </c>
      <c r="I91">
        <v>0</v>
      </c>
      <c r="J91">
        <v>0</v>
      </c>
      <c r="K91">
        <v>0</v>
      </c>
      <c r="L91">
        <v>0</v>
      </c>
      <c r="M91">
        <v>1</v>
      </c>
      <c r="N91">
        <v>1</v>
      </c>
      <c r="O91">
        <v>1</v>
      </c>
      <c r="P91" t="s">
        <v>604</v>
      </c>
      <c r="Q91">
        <v>0</v>
      </c>
      <c r="R91" t="s">
        <v>657</v>
      </c>
      <c r="S91">
        <f t="shared" si="3"/>
        <v>1</v>
      </c>
      <c r="T91">
        <v>1</v>
      </c>
      <c r="U91">
        <f t="shared" si="4"/>
        <v>1</v>
      </c>
      <c r="V91">
        <f t="shared" si="5"/>
        <v>1</v>
      </c>
    </row>
    <row r="92" spans="1:22" x14ac:dyDescent="0.25">
      <c r="A92" t="s">
        <v>366</v>
      </c>
      <c r="B92" t="s">
        <v>364</v>
      </c>
      <c r="C92" t="s">
        <v>16</v>
      </c>
      <c r="D92" t="s">
        <v>365</v>
      </c>
      <c r="E92" t="s">
        <v>83</v>
      </c>
      <c r="F92" t="s">
        <v>681</v>
      </c>
      <c r="G92">
        <v>0</v>
      </c>
      <c r="H92">
        <v>0</v>
      </c>
      <c r="I92">
        <v>0</v>
      </c>
      <c r="J92">
        <v>0</v>
      </c>
      <c r="K92">
        <v>0</v>
      </c>
      <c r="L92">
        <v>0</v>
      </c>
      <c r="M92">
        <v>0</v>
      </c>
      <c r="N92">
        <v>0</v>
      </c>
      <c r="O92">
        <v>0</v>
      </c>
      <c r="Q92">
        <v>1</v>
      </c>
      <c r="R92" t="s">
        <v>658</v>
      </c>
      <c r="S92">
        <f t="shared" si="3"/>
        <v>1</v>
      </c>
      <c r="T92">
        <v>0</v>
      </c>
      <c r="U92">
        <f t="shared" si="4"/>
        <v>1</v>
      </c>
      <c r="V92">
        <f t="shared" si="5"/>
        <v>1</v>
      </c>
    </row>
    <row r="93" spans="1:22" x14ac:dyDescent="0.25">
      <c r="A93" t="s">
        <v>367</v>
      </c>
      <c r="B93" t="s">
        <v>368</v>
      </c>
      <c r="C93" t="s">
        <v>16</v>
      </c>
      <c r="D93" t="s">
        <v>369</v>
      </c>
      <c r="E93" t="s">
        <v>74</v>
      </c>
      <c r="F93" t="s">
        <v>681</v>
      </c>
      <c r="G93">
        <v>0</v>
      </c>
      <c r="H93">
        <v>0</v>
      </c>
      <c r="I93">
        <v>1</v>
      </c>
      <c r="J93">
        <v>0</v>
      </c>
      <c r="K93">
        <v>0</v>
      </c>
      <c r="L93">
        <v>0</v>
      </c>
      <c r="M93">
        <v>0</v>
      </c>
      <c r="N93">
        <v>0</v>
      </c>
      <c r="O93">
        <v>1</v>
      </c>
      <c r="P93" t="s">
        <v>597</v>
      </c>
      <c r="Q93">
        <v>1</v>
      </c>
      <c r="R93" t="s">
        <v>659</v>
      </c>
      <c r="S93">
        <f t="shared" si="3"/>
        <v>1</v>
      </c>
      <c r="T93">
        <v>1</v>
      </c>
      <c r="U93">
        <f t="shared" si="4"/>
        <v>1</v>
      </c>
      <c r="V93">
        <f t="shared" si="5"/>
        <v>1</v>
      </c>
    </row>
    <row r="94" spans="1:22" x14ac:dyDescent="0.25">
      <c r="A94" t="s">
        <v>370</v>
      </c>
      <c r="B94" t="s">
        <v>371</v>
      </c>
      <c r="C94" t="s">
        <v>16</v>
      </c>
      <c r="D94" t="s">
        <v>372</v>
      </c>
      <c r="E94" t="s">
        <v>163</v>
      </c>
      <c r="F94" t="s">
        <v>682</v>
      </c>
      <c r="G94">
        <v>0</v>
      </c>
      <c r="H94">
        <v>0</v>
      </c>
      <c r="I94">
        <v>0</v>
      </c>
      <c r="J94">
        <v>0</v>
      </c>
      <c r="K94">
        <v>0</v>
      </c>
      <c r="L94">
        <v>0</v>
      </c>
      <c r="M94">
        <v>0</v>
      </c>
      <c r="N94">
        <v>0</v>
      </c>
      <c r="O94">
        <v>0</v>
      </c>
      <c r="Q94">
        <v>0</v>
      </c>
      <c r="S94">
        <f t="shared" si="3"/>
        <v>0</v>
      </c>
      <c r="T94">
        <v>0</v>
      </c>
      <c r="U94">
        <f t="shared" si="4"/>
        <v>0</v>
      </c>
      <c r="V94">
        <f t="shared" si="5"/>
        <v>0</v>
      </c>
    </row>
    <row r="95" spans="1:22" x14ac:dyDescent="0.25">
      <c r="A95" t="s">
        <v>373</v>
      </c>
      <c r="B95" t="s">
        <v>374</v>
      </c>
      <c r="C95" t="s">
        <v>16</v>
      </c>
      <c r="D95" t="s">
        <v>375</v>
      </c>
      <c r="E95" t="s">
        <v>376</v>
      </c>
      <c r="F95" t="s">
        <v>681</v>
      </c>
      <c r="G95">
        <v>0</v>
      </c>
      <c r="H95">
        <v>0</v>
      </c>
      <c r="I95">
        <v>0</v>
      </c>
      <c r="J95">
        <v>1</v>
      </c>
      <c r="K95">
        <v>0</v>
      </c>
      <c r="L95">
        <v>0</v>
      </c>
      <c r="M95">
        <v>0</v>
      </c>
      <c r="N95">
        <v>0</v>
      </c>
      <c r="O95">
        <v>1</v>
      </c>
      <c r="P95" t="s">
        <v>377</v>
      </c>
      <c r="Q95">
        <v>0</v>
      </c>
      <c r="R95" t="s">
        <v>636</v>
      </c>
      <c r="S95">
        <f t="shared" si="3"/>
        <v>1</v>
      </c>
      <c r="T95">
        <v>1</v>
      </c>
      <c r="U95">
        <f t="shared" si="4"/>
        <v>1</v>
      </c>
      <c r="V95">
        <f t="shared" si="5"/>
        <v>1</v>
      </c>
    </row>
    <row r="96" spans="1:22" x14ac:dyDescent="0.25">
      <c r="A96" t="s">
        <v>378</v>
      </c>
      <c r="B96" t="s">
        <v>379</v>
      </c>
      <c r="C96" t="s">
        <v>16</v>
      </c>
      <c r="D96" t="s">
        <v>380</v>
      </c>
      <c r="E96" t="s">
        <v>71</v>
      </c>
      <c r="F96" t="s">
        <v>682</v>
      </c>
      <c r="G96">
        <v>0</v>
      </c>
      <c r="H96">
        <v>0</v>
      </c>
      <c r="I96">
        <v>0</v>
      </c>
      <c r="J96">
        <v>0</v>
      </c>
      <c r="K96">
        <v>0</v>
      </c>
      <c r="L96">
        <v>0</v>
      </c>
      <c r="M96">
        <v>0</v>
      </c>
      <c r="N96">
        <v>0</v>
      </c>
      <c r="O96">
        <v>0</v>
      </c>
      <c r="Q96">
        <v>0</v>
      </c>
      <c r="R96" t="s">
        <v>660</v>
      </c>
      <c r="S96">
        <f t="shared" si="3"/>
        <v>0</v>
      </c>
      <c r="T96">
        <v>0</v>
      </c>
      <c r="U96">
        <f t="shared" si="4"/>
        <v>0</v>
      </c>
      <c r="V96">
        <f t="shared" si="5"/>
        <v>0</v>
      </c>
    </row>
    <row r="97" spans="1:22" x14ac:dyDescent="0.25">
      <c r="A97" t="s">
        <v>381</v>
      </c>
      <c r="B97" t="s">
        <v>382</v>
      </c>
      <c r="C97" t="s">
        <v>16</v>
      </c>
      <c r="D97" t="s">
        <v>383</v>
      </c>
      <c r="E97" t="s">
        <v>384</v>
      </c>
      <c r="F97" t="s">
        <v>681</v>
      </c>
      <c r="G97">
        <v>0</v>
      </c>
      <c r="H97">
        <v>0</v>
      </c>
      <c r="I97">
        <v>0</v>
      </c>
      <c r="J97">
        <v>0</v>
      </c>
      <c r="K97">
        <v>0</v>
      </c>
      <c r="L97">
        <v>0</v>
      </c>
      <c r="M97">
        <v>1</v>
      </c>
      <c r="N97">
        <v>1</v>
      </c>
      <c r="O97">
        <v>1</v>
      </c>
      <c r="P97" t="s">
        <v>598</v>
      </c>
      <c r="Q97">
        <v>1</v>
      </c>
      <c r="R97" t="s">
        <v>661</v>
      </c>
      <c r="S97">
        <f t="shared" si="3"/>
        <v>1</v>
      </c>
      <c r="T97">
        <v>1</v>
      </c>
      <c r="U97">
        <f t="shared" si="4"/>
        <v>1</v>
      </c>
      <c r="V97">
        <f t="shared" si="5"/>
        <v>1</v>
      </c>
    </row>
    <row r="98" spans="1:22" x14ac:dyDescent="0.25">
      <c r="A98" t="s">
        <v>386</v>
      </c>
      <c r="B98" t="s">
        <v>387</v>
      </c>
      <c r="C98" t="s">
        <v>16</v>
      </c>
      <c r="D98" t="s">
        <v>388</v>
      </c>
      <c r="E98" t="s">
        <v>389</v>
      </c>
      <c r="F98" t="s">
        <v>682</v>
      </c>
      <c r="G98">
        <v>0</v>
      </c>
      <c r="H98">
        <v>0</v>
      </c>
      <c r="I98">
        <v>0</v>
      </c>
      <c r="J98">
        <v>0</v>
      </c>
      <c r="K98">
        <v>0</v>
      </c>
      <c r="L98">
        <v>0</v>
      </c>
      <c r="M98">
        <v>0</v>
      </c>
      <c r="N98">
        <v>0</v>
      </c>
      <c r="O98">
        <v>0</v>
      </c>
      <c r="Q98">
        <v>0</v>
      </c>
      <c r="S98">
        <f t="shared" si="3"/>
        <v>0</v>
      </c>
      <c r="T98">
        <v>0</v>
      </c>
      <c r="U98">
        <f t="shared" si="4"/>
        <v>0</v>
      </c>
      <c r="V98">
        <f t="shared" si="5"/>
        <v>0</v>
      </c>
    </row>
    <row r="99" spans="1:22" x14ac:dyDescent="0.25">
      <c r="A99" t="s">
        <v>390</v>
      </c>
      <c r="B99" t="s">
        <v>391</v>
      </c>
      <c r="C99" t="s">
        <v>16</v>
      </c>
      <c r="D99" t="s">
        <v>392</v>
      </c>
      <c r="E99" t="s">
        <v>17</v>
      </c>
      <c r="F99" t="s">
        <v>681</v>
      </c>
      <c r="G99">
        <v>0</v>
      </c>
      <c r="H99">
        <v>0</v>
      </c>
      <c r="I99">
        <v>0</v>
      </c>
      <c r="J99">
        <v>0</v>
      </c>
      <c r="K99">
        <v>0</v>
      </c>
      <c r="L99">
        <v>1</v>
      </c>
      <c r="M99">
        <v>0</v>
      </c>
      <c r="N99">
        <v>0</v>
      </c>
      <c r="O99">
        <v>1</v>
      </c>
      <c r="P99" t="s">
        <v>599</v>
      </c>
      <c r="Q99">
        <v>1</v>
      </c>
      <c r="R99" t="s">
        <v>662</v>
      </c>
      <c r="S99">
        <f t="shared" si="3"/>
        <v>1</v>
      </c>
      <c r="T99">
        <v>1</v>
      </c>
      <c r="U99">
        <f t="shared" si="4"/>
        <v>1</v>
      </c>
      <c r="V99">
        <f t="shared" si="5"/>
        <v>1</v>
      </c>
    </row>
    <row r="100" spans="1:22" x14ac:dyDescent="0.25">
      <c r="A100" t="s">
        <v>393</v>
      </c>
      <c r="B100" t="s">
        <v>394</v>
      </c>
      <c r="C100" t="s">
        <v>16</v>
      </c>
      <c r="D100" t="s">
        <v>395</v>
      </c>
      <c r="E100" t="s">
        <v>86</v>
      </c>
      <c r="F100" t="s">
        <v>682</v>
      </c>
      <c r="G100">
        <v>0</v>
      </c>
      <c r="H100">
        <v>0</v>
      </c>
      <c r="I100">
        <v>0</v>
      </c>
      <c r="J100">
        <v>0</v>
      </c>
      <c r="K100">
        <v>0</v>
      </c>
      <c r="L100">
        <v>0</v>
      </c>
      <c r="M100">
        <v>0</v>
      </c>
      <c r="N100">
        <v>0</v>
      </c>
      <c r="O100">
        <v>0</v>
      </c>
      <c r="Q100">
        <v>0</v>
      </c>
      <c r="S100">
        <f t="shared" si="3"/>
        <v>0</v>
      </c>
      <c r="T100">
        <v>0</v>
      </c>
      <c r="U100">
        <f t="shared" si="4"/>
        <v>0</v>
      </c>
      <c r="V100">
        <f t="shared" si="5"/>
        <v>0</v>
      </c>
    </row>
    <row r="101" spans="1:22" x14ac:dyDescent="0.25">
      <c r="A101" t="s">
        <v>396</v>
      </c>
      <c r="B101" t="s">
        <v>397</v>
      </c>
      <c r="C101" t="s">
        <v>16</v>
      </c>
      <c r="D101" t="s">
        <v>398</v>
      </c>
      <c r="E101" t="s">
        <v>23</v>
      </c>
      <c r="F101" t="s">
        <v>681</v>
      </c>
      <c r="G101">
        <v>0</v>
      </c>
      <c r="H101">
        <v>0</v>
      </c>
      <c r="I101">
        <v>0</v>
      </c>
      <c r="J101">
        <v>0</v>
      </c>
      <c r="K101">
        <v>0</v>
      </c>
      <c r="L101">
        <v>0</v>
      </c>
      <c r="M101">
        <v>0</v>
      </c>
      <c r="N101" t="s">
        <v>24</v>
      </c>
      <c r="O101">
        <v>0</v>
      </c>
      <c r="P101" t="s">
        <v>399</v>
      </c>
      <c r="Q101">
        <v>0</v>
      </c>
      <c r="S101">
        <f t="shared" si="3"/>
        <v>0</v>
      </c>
      <c r="T101">
        <v>0</v>
      </c>
      <c r="U101">
        <f t="shared" si="4"/>
        <v>0</v>
      </c>
      <c r="V101">
        <f t="shared" si="5"/>
        <v>0</v>
      </c>
    </row>
    <row r="102" spans="1:22" x14ac:dyDescent="0.25">
      <c r="A102" t="s">
        <v>400</v>
      </c>
      <c r="B102" t="s">
        <v>401</v>
      </c>
      <c r="C102" t="s">
        <v>16</v>
      </c>
      <c r="D102" t="s">
        <v>402</v>
      </c>
      <c r="E102" t="s">
        <v>74</v>
      </c>
      <c r="F102" t="s">
        <v>683</v>
      </c>
      <c r="G102">
        <v>0</v>
      </c>
      <c r="H102">
        <v>0</v>
      </c>
      <c r="I102">
        <v>0</v>
      </c>
      <c r="J102">
        <v>0</v>
      </c>
      <c r="K102">
        <v>0</v>
      </c>
      <c r="L102">
        <v>0</v>
      </c>
      <c r="M102">
        <v>0</v>
      </c>
      <c r="N102">
        <v>0</v>
      </c>
      <c r="O102">
        <v>0</v>
      </c>
      <c r="Q102">
        <v>0</v>
      </c>
      <c r="S102">
        <f t="shared" si="3"/>
        <v>0</v>
      </c>
      <c r="T102">
        <v>0</v>
      </c>
      <c r="U102">
        <f t="shared" si="4"/>
        <v>0</v>
      </c>
      <c r="V102">
        <f t="shared" si="5"/>
        <v>0</v>
      </c>
    </row>
    <row r="103" spans="1:22" x14ac:dyDescent="0.25">
      <c r="A103" t="s">
        <v>403</v>
      </c>
      <c r="B103" t="s">
        <v>404</v>
      </c>
      <c r="C103" t="s">
        <v>16</v>
      </c>
      <c r="D103" t="s">
        <v>405</v>
      </c>
      <c r="E103" t="s">
        <v>83</v>
      </c>
      <c r="F103" t="s">
        <v>682</v>
      </c>
      <c r="G103">
        <v>0</v>
      </c>
      <c r="H103">
        <v>0</v>
      </c>
      <c r="I103">
        <v>0</v>
      </c>
      <c r="J103">
        <v>0</v>
      </c>
      <c r="K103">
        <v>0</v>
      </c>
      <c r="L103">
        <v>0</v>
      </c>
      <c r="M103">
        <v>0</v>
      </c>
      <c r="N103">
        <v>1</v>
      </c>
      <c r="O103">
        <v>0</v>
      </c>
      <c r="P103" t="s">
        <v>406</v>
      </c>
      <c r="Q103">
        <v>0</v>
      </c>
      <c r="S103">
        <f t="shared" si="3"/>
        <v>1</v>
      </c>
      <c r="T103">
        <v>0</v>
      </c>
      <c r="U103">
        <f t="shared" si="4"/>
        <v>0</v>
      </c>
      <c r="V103">
        <f t="shared" si="5"/>
        <v>0</v>
      </c>
    </row>
    <row r="104" spans="1:22" x14ac:dyDescent="0.25">
      <c r="A104" t="s">
        <v>407</v>
      </c>
      <c r="B104" t="s">
        <v>408</v>
      </c>
      <c r="C104" t="s">
        <v>16</v>
      </c>
      <c r="D104" t="s">
        <v>409</v>
      </c>
      <c r="E104" t="s">
        <v>71</v>
      </c>
      <c r="F104" t="s">
        <v>681</v>
      </c>
      <c r="G104">
        <v>1</v>
      </c>
      <c r="H104">
        <v>0</v>
      </c>
      <c r="I104">
        <v>0</v>
      </c>
      <c r="J104">
        <v>0</v>
      </c>
      <c r="K104">
        <v>0</v>
      </c>
      <c r="L104">
        <v>0</v>
      </c>
      <c r="M104">
        <v>0</v>
      </c>
      <c r="N104">
        <v>1</v>
      </c>
      <c r="O104">
        <v>0</v>
      </c>
      <c r="P104" t="s">
        <v>410</v>
      </c>
      <c r="Q104">
        <v>0</v>
      </c>
      <c r="R104" t="s">
        <v>663</v>
      </c>
      <c r="S104">
        <f t="shared" si="3"/>
        <v>1</v>
      </c>
      <c r="T104">
        <v>1</v>
      </c>
      <c r="U104">
        <f t="shared" si="4"/>
        <v>1</v>
      </c>
      <c r="V104">
        <f t="shared" si="5"/>
        <v>1</v>
      </c>
    </row>
    <row r="105" spans="1:22" x14ac:dyDescent="0.25">
      <c r="A105" t="s">
        <v>411</v>
      </c>
      <c r="B105" t="s">
        <v>412</v>
      </c>
      <c r="C105" t="s">
        <v>16</v>
      </c>
      <c r="D105" t="s">
        <v>413</v>
      </c>
      <c r="E105" t="s">
        <v>79</v>
      </c>
      <c r="F105" t="s">
        <v>681</v>
      </c>
      <c r="G105">
        <v>0</v>
      </c>
      <c r="H105">
        <v>0</v>
      </c>
      <c r="I105">
        <v>0</v>
      </c>
      <c r="J105">
        <v>0</v>
      </c>
      <c r="K105">
        <v>0</v>
      </c>
      <c r="L105">
        <v>0</v>
      </c>
      <c r="M105">
        <v>1</v>
      </c>
      <c r="N105">
        <v>1</v>
      </c>
      <c r="O105">
        <v>1</v>
      </c>
      <c r="P105" t="s">
        <v>678</v>
      </c>
      <c r="Q105">
        <v>0</v>
      </c>
      <c r="R105" t="s">
        <v>625</v>
      </c>
      <c r="S105">
        <f t="shared" si="3"/>
        <v>1</v>
      </c>
      <c r="T105">
        <v>0</v>
      </c>
      <c r="U105">
        <f t="shared" si="4"/>
        <v>0</v>
      </c>
      <c r="V105">
        <f t="shared" si="5"/>
        <v>0</v>
      </c>
    </row>
    <row r="106" spans="1:22" x14ac:dyDescent="0.25">
      <c r="A106" t="s">
        <v>415</v>
      </c>
      <c r="B106" t="s">
        <v>416</v>
      </c>
      <c r="C106" t="s">
        <v>421</v>
      </c>
      <c r="D106" t="s">
        <v>417</v>
      </c>
      <c r="E106" t="s">
        <v>199</v>
      </c>
      <c r="F106" t="s">
        <v>681</v>
      </c>
      <c r="G106">
        <v>0</v>
      </c>
      <c r="H106">
        <v>0</v>
      </c>
      <c r="I106">
        <v>0</v>
      </c>
      <c r="J106">
        <v>0</v>
      </c>
      <c r="K106">
        <v>0</v>
      </c>
      <c r="L106">
        <v>0</v>
      </c>
      <c r="M106">
        <v>0</v>
      </c>
      <c r="N106">
        <v>0</v>
      </c>
      <c r="O106">
        <v>1</v>
      </c>
      <c r="P106" t="s">
        <v>418</v>
      </c>
      <c r="Q106">
        <v>0</v>
      </c>
      <c r="R106" t="s">
        <v>664</v>
      </c>
      <c r="S106">
        <f t="shared" si="3"/>
        <v>1</v>
      </c>
      <c r="T106">
        <v>1</v>
      </c>
      <c r="U106">
        <f t="shared" si="4"/>
        <v>1</v>
      </c>
      <c r="V106">
        <f t="shared" si="5"/>
        <v>1</v>
      </c>
    </row>
    <row r="107" spans="1:22" x14ac:dyDescent="0.25">
      <c r="A107" t="s">
        <v>419</v>
      </c>
      <c r="B107" t="s">
        <v>420</v>
      </c>
      <c r="C107" t="s">
        <v>421</v>
      </c>
      <c r="D107" t="s">
        <v>423</v>
      </c>
      <c r="E107" t="s">
        <v>422</v>
      </c>
      <c r="F107" t="s">
        <v>681</v>
      </c>
      <c r="G107">
        <v>0</v>
      </c>
      <c r="H107">
        <v>0</v>
      </c>
      <c r="I107">
        <v>0</v>
      </c>
      <c r="J107">
        <v>0</v>
      </c>
      <c r="K107">
        <v>0</v>
      </c>
      <c r="L107">
        <v>0</v>
      </c>
      <c r="M107">
        <v>0</v>
      </c>
      <c r="N107">
        <v>0</v>
      </c>
      <c r="O107">
        <v>1</v>
      </c>
      <c r="P107" t="s">
        <v>424</v>
      </c>
      <c r="Q107">
        <v>0</v>
      </c>
      <c r="R107" t="s">
        <v>646</v>
      </c>
      <c r="S107">
        <f t="shared" si="3"/>
        <v>1</v>
      </c>
      <c r="T107">
        <v>0</v>
      </c>
      <c r="U107">
        <f t="shared" si="4"/>
        <v>0</v>
      </c>
      <c r="V107">
        <f t="shared" si="5"/>
        <v>0</v>
      </c>
    </row>
    <row r="108" spans="1:22" x14ac:dyDescent="0.25">
      <c r="A108" t="s">
        <v>425</v>
      </c>
      <c r="B108" t="s">
        <v>426</v>
      </c>
      <c r="C108" t="s">
        <v>421</v>
      </c>
      <c r="D108" t="s">
        <v>427</v>
      </c>
      <c r="E108" t="s">
        <v>428</v>
      </c>
      <c r="F108" t="s">
        <v>681</v>
      </c>
      <c r="G108">
        <v>0</v>
      </c>
      <c r="H108">
        <v>0</v>
      </c>
      <c r="I108">
        <v>1</v>
      </c>
      <c r="J108">
        <v>0</v>
      </c>
      <c r="K108">
        <v>0</v>
      </c>
      <c r="L108">
        <v>0</v>
      </c>
      <c r="M108">
        <v>0</v>
      </c>
      <c r="N108">
        <v>0</v>
      </c>
      <c r="O108">
        <v>1</v>
      </c>
      <c r="P108" t="s">
        <v>600</v>
      </c>
      <c r="Q108">
        <v>0</v>
      </c>
      <c r="R108" t="s">
        <v>646</v>
      </c>
      <c r="S108">
        <f t="shared" si="3"/>
        <v>1</v>
      </c>
      <c r="T108">
        <v>1</v>
      </c>
      <c r="U108">
        <f t="shared" si="4"/>
        <v>1</v>
      </c>
      <c r="V108">
        <f t="shared" si="5"/>
        <v>1</v>
      </c>
    </row>
    <row r="109" spans="1:22" x14ac:dyDescent="0.25">
      <c r="A109" t="s">
        <v>429</v>
      </c>
      <c r="B109" t="s">
        <v>430</v>
      </c>
      <c r="C109" t="s">
        <v>421</v>
      </c>
      <c r="D109" t="s">
        <v>432</v>
      </c>
      <c r="E109" t="s">
        <v>431</v>
      </c>
      <c r="F109" t="s">
        <v>682</v>
      </c>
      <c r="G109">
        <v>0</v>
      </c>
      <c r="H109">
        <v>0</v>
      </c>
      <c r="I109">
        <v>0</v>
      </c>
      <c r="J109">
        <v>0</v>
      </c>
      <c r="K109">
        <v>0</v>
      </c>
      <c r="L109">
        <v>0</v>
      </c>
      <c r="M109">
        <v>0</v>
      </c>
      <c r="N109">
        <v>0</v>
      </c>
      <c r="O109">
        <v>0</v>
      </c>
      <c r="Q109">
        <v>0</v>
      </c>
      <c r="S109">
        <f t="shared" si="3"/>
        <v>0</v>
      </c>
      <c r="T109">
        <v>0</v>
      </c>
      <c r="U109">
        <f t="shared" si="4"/>
        <v>0</v>
      </c>
      <c r="V109">
        <f t="shared" si="5"/>
        <v>0</v>
      </c>
    </row>
    <row r="110" spans="1:22" x14ac:dyDescent="0.25">
      <c r="A110" t="s">
        <v>433</v>
      </c>
      <c r="B110" t="s">
        <v>434</v>
      </c>
      <c r="C110" t="s">
        <v>421</v>
      </c>
      <c r="D110" t="s">
        <v>435</v>
      </c>
      <c r="E110" t="s">
        <v>428</v>
      </c>
      <c r="F110" t="s">
        <v>682</v>
      </c>
      <c r="G110">
        <v>0</v>
      </c>
      <c r="H110">
        <v>0</v>
      </c>
      <c r="I110">
        <v>1</v>
      </c>
      <c r="J110">
        <v>0</v>
      </c>
      <c r="K110">
        <v>0</v>
      </c>
      <c r="L110">
        <v>0</v>
      </c>
      <c r="M110">
        <v>0</v>
      </c>
      <c r="N110">
        <v>1</v>
      </c>
      <c r="O110">
        <v>0</v>
      </c>
      <c r="P110" t="s">
        <v>601</v>
      </c>
      <c r="Q110">
        <v>0</v>
      </c>
      <c r="R110" t="s">
        <v>665</v>
      </c>
      <c r="S110">
        <f t="shared" si="3"/>
        <v>1</v>
      </c>
      <c r="T110">
        <v>0</v>
      </c>
      <c r="U110">
        <f t="shared" si="4"/>
        <v>0</v>
      </c>
      <c r="V110">
        <f t="shared" si="5"/>
        <v>0</v>
      </c>
    </row>
    <row r="111" spans="1:22" x14ac:dyDescent="0.25">
      <c r="A111" t="s">
        <v>436</v>
      </c>
      <c r="B111" t="s">
        <v>437</v>
      </c>
      <c r="C111" t="s">
        <v>421</v>
      </c>
      <c r="D111" t="s">
        <v>438</v>
      </c>
      <c r="E111" t="s">
        <v>439</v>
      </c>
      <c r="F111" t="s">
        <v>681</v>
      </c>
      <c r="G111">
        <v>0</v>
      </c>
      <c r="H111">
        <v>0</v>
      </c>
      <c r="I111">
        <v>0</v>
      </c>
      <c r="J111">
        <v>0</v>
      </c>
      <c r="K111">
        <v>0</v>
      </c>
      <c r="L111">
        <v>0</v>
      </c>
      <c r="M111">
        <v>0</v>
      </c>
      <c r="N111">
        <v>0</v>
      </c>
      <c r="O111">
        <v>0</v>
      </c>
      <c r="P111" t="s">
        <v>444</v>
      </c>
      <c r="Q111">
        <v>0</v>
      </c>
      <c r="S111">
        <f t="shared" si="3"/>
        <v>0</v>
      </c>
      <c r="T111">
        <v>0</v>
      </c>
      <c r="U111">
        <f t="shared" si="4"/>
        <v>0</v>
      </c>
      <c r="V111">
        <f t="shared" si="5"/>
        <v>0</v>
      </c>
    </row>
    <row r="112" spans="1:22" x14ac:dyDescent="0.25">
      <c r="A112" t="s">
        <v>440</v>
      </c>
      <c r="B112" t="s">
        <v>441</v>
      </c>
      <c r="C112" t="s">
        <v>421</v>
      </c>
      <c r="D112" t="s">
        <v>442</v>
      </c>
      <c r="E112" t="s">
        <v>443</v>
      </c>
      <c r="F112" t="s">
        <v>681</v>
      </c>
      <c r="G112">
        <v>0</v>
      </c>
      <c r="H112">
        <v>0</v>
      </c>
      <c r="I112">
        <v>0</v>
      </c>
      <c r="J112">
        <v>0</v>
      </c>
      <c r="K112">
        <v>0</v>
      </c>
      <c r="L112">
        <v>0</v>
      </c>
      <c r="M112">
        <v>0</v>
      </c>
      <c r="N112">
        <v>1</v>
      </c>
      <c r="O112">
        <v>0</v>
      </c>
      <c r="P112" t="s">
        <v>445</v>
      </c>
      <c r="Q112">
        <v>0</v>
      </c>
      <c r="R112" t="s">
        <v>666</v>
      </c>
      <c r="S112">
        <f t="shared" si="3"/>
        <v>1</v>
      </c>
      <c r="T112">
        <v>0</v>
      </c>
      <c r="U112">
        <f t="shared" si="4"/>
        <v>0</v>
      </c>
      <c r="V112">
        <f t="shared" si="5"/>
        <v>0</v>
      </c>
    </row>
    <row r="113" spans="1:22" x14ac:dyDescent="0.25">
      <c r="A113" t="s">
        <v>446</v>
      </c>
      <c r="B113" t="s">
        <v>447</v>
      </c>
      <c r="C113" t="s">
        <v>421</v>
      </c>
      <c r="D113" t="s">
        <v>448</v>
      </c>
      <c r="E113" t="s">
        <v>449</v>
      </c>
      <c r="F113" t="s">
        <v>681</v>
      </c>
      <c r="G113">
        <v>0</v>
      </c>
      <c r="H113">
        <v>0</v>
      </c>
      <c r="I113">
        <v>0</v>
      </c>
      <c r="J113">
        <v>0</v>
      </c>
      <c r="K113">
        <v>0</v>
      </c>
      <c r="L113">
        <v>0</v>
      </c>
      <c r="M113">
        <v>1</v>
      </c>
      <c r="N113">
        <v>0</v>
      </c>
      <c r="O113">
        <v>1</v>
      </c>
      <c r="P113" t="s">
        <v>450</v>
      </c>
      <c r="Q113">
        <v>1</v>
      </c>
      <c r="R113" t="s">
        <v>667</v>
      </c>
      <c r="S113">
        <f t="shared" si="3"/>
        <v>1</v>
      </c>
      <c r="T113">
        <v>1</v>
      </c>
      <c r="U113">
        <f t="shared" si="4"/>
        <v>1</v>
      </c>
      <c r="V113">
        <f t="shared" si="5"/>
        <v>1</v>
      </c>
    </row>
    <row r="114" spans="1:22" x14ac:dyDescent="0.25">
      <c r="A114" t="s">
        <v>454</v>
      </c>
      <c r="B114" t="s">
        <v>452</v>
      </c>
      <c r="C114" t="s">
        <v>421</v>
      </c>
      <c r="D114" t="s">
        <v>451</v>
      </c>
      <c r="E114" t="s">
        <v>199</v>
      </c>
      <c r="F114" t="s">
        <v>681</v>
      </c>
      <c r="G114">
        <v>0</v>
      </c>
      <c r="H114">
        <v>0</v>
      </c>
      <c r="I114">
        <v>0</v>
      </c>
      <c r="J114">
        <v>0</v>
      </c>
      <c r="K114">
        <v>0</v>
      </c>
      <c r="L114">
        <v>0</v>
      </c>
      <c r="M114">
        <v>0</v>
      </c>
      <c r="N114">
        <v>0</v>
      </c>
      <c r="O114">
        <v>1</v>
      </c>
      <c r="P114" t="s">
        <v>453</v>
      </c>
      <c r="Q114">
        <v>0</v>
      </c>
      <c r="R114" t="s">
        <v>668</v>
      </c>
      <c r="S114">
        <f t="shared" si="3"/>
        <v>1</v>
      </c>
      <c r="T114">
        <v>1</v>
      </c>
      <c r="U114">
        <f t="shared" si="4"/>
        <v>1</v>
      </c>
      <c r="V114">
        <f t="shared" si="5"/>
        <v>1</v>
      </c>
    </row>
    <row r="115" spans="1:22" x14ac:dyDescent="0.25">
      <c r="A115" t="s">
        <v>455</v>
      </c>
      <c r="B115" t="s">
        <v>456</v>
      </c>
      <c r="C115" t="s">
        <v>421</v>
      </c>
      <c r="D115" t="s">
        <v>457</v>
      </c>
      <c r="E115" t="s">
        <v>428</v>
      </c>
      <c r="F115" t="s">
        <v>681</v>
      </c>
      <c r="G115">
        <v>1</v>
      </c>
      <c r="H115">
        <v>0</v>
      </c>
      <c r="I115">
        <v>0</v>
      </c>
      <c r="J115">
        <v>0</v>
      </c>
      <c r="K115">
        <v>0</v>
      </c>
      <c r="L115">
        <v>0</v>
      </c>
      <c r="M115">
        <v>0</v>
      </c>
      <c r="N115">
        <v>0</v>
      </c>
      <c r="O115">
        <v>1</v>
      </c>
      <c r="P115" t="s">
        <v>458</v>
      </c>
      <c r="Q115">
        <v>0</v>
      </c>
      <c r="R115" t="s">
        <v>627</v>
      </c>
      <c r="S115">
        <f t="shared" si="3"/>
        <v>1</v>
      </c>
      <c r="T115">
        <v>1</v>
      </c>
      <c r="U115">
        <f t="shared" si="4"/>
        <v>1</v>
      </c>
      <c r="V115">
        <f t="shared" si="5"/>
        <v>1</v>
      </c>
    </row>
    <row r="116" spans="1:22" x14ac:dyDescent="0.25">
      <c r="A116" t="s">
        <v>459</v>
      </c>
      <c r="B116" t="s">
        <v>460</v>
      </c>
      <c r="C116" t="s">
        <v>421</v>
      </c>
      <c r="D116" s="1" t="s">
        <v>461</v>
      </c>
      <c r="E116" t="s">
        <v>234</v>
      </c>
      <c r="F116" t="s">
        <v>681</v>
      </c>
      <c r="G116">
        <v>0</v>
      </c>
      <c r="H116">
        <v>0</v>
      </c>
      <c r="I116">
        <v>0</v>
      </c>
      <c r="J116">
        <v>0</v>
      </c>
      <c r="K116">
        <v>0</v>
      </c>
      <c r="L116">
        <v>0</v>
      </c>
      <c r="M116">
        <v>0</v>
      </c>
      <c r="N116">
        <v>0</v>
      </c>
      <c r="O116">
        <v>0</v>
      </c>
      <c r="Q116">
        <v>0</v>
      </c>
      <c r="R116" t="s">
        <v>669</v>
      </c>
      <c r="S116">
        <f t="shared" si="3"/>
        <v>0</v>
      </c>
      <c r="T116">
        <v>0</v>
      </c>
      <c r="U116">
        <f t="shared" si="4"/>
        <v>0</v>
      </c>
      <c r="V116">
        <f t="shared" si="5"/>
        <v>0</v>
      </c>
    </row>
    <row r="117" spans="1:22" x14ac:dyDescent="0.25">
      <c r="A117" t="s">
        <v>462</v>
      </c>
      <c r="B117" t="s">
        <v>463</v>
      </c>
      <c r="C117" t="s">
        <v>421</v>
      </c>
      <c r="D117" t="s">
        <v>464</v>
      </c>
      <c r="E117" t="s">
        <v>33</v>
      </c>
      <c r="F117" t="s">
        <v>682</v>
      </c>
      <c r="G117">
        <v>0</v>
      </c>
      <c r="H117">
        <v>0</v>
      </c>
      <c r="I117">
        <v>0</v>
      </c>
      <c r="J117">
        <v>0</v>
      </c>
      <c r="K117">
        <v>0</v>
      </c>
      <c r="L117">
        <v>0</v>
      </c>
      <c r="M117">
        <v>0</v>
      </c>
      <c r="N117">
        <v>0</v>
      </c>
      <c r="O117">
        <v>0</v>
      </c>
      <c r="Q117">
        <v>0</v>
      </c>
      <c r="S117">
        <f t="shared" si="3"/>
        <v>0</v>
      </c>
      <c r="T117">
        <v>0</v>
      </c>
      <c r="U117">
        <f t="shared" si="4"/>
        <v>0</v>
      </c>
      <c r="V117">
        <f t="shared" si="5"/>
        <v>0</v>
      </c>
    </row>
    <row r="118" spans="1:22" x14ac:dyDescent="0.25">
      <c r="A118" t="s">
        <v>465</v>
      </c>
      <c r="B118" t="s">
        <v>466</v>
      </c>
      <c r="C118" t="s">
        <v>421</v>
      </c>
      <c r="D118" t="s">
        <v>467</v>
      </c>
      <c r="E118" t="s">
        <v>234</v>
      </c>
      <c r="F118" t="s">
        <v>681</v>
      </c>
      <c r="G118">
        <v>0</v>
      </c>
      <c r="H118">
        <v>0</v>
      </c>
      <c r="I118">
        <v>1</v>
      </c>
      <c r="J118">
        <v>0</v>
      </c>
      <c r="K118">
        <v>0</v>
      </c>
      <c r="L118">
        <v>0</v>
      </c>
      <c r="M118">
        <v>0</v>
      </c>
      <c r="N118">
        <v>1</v>
      </c>
      <c r="O118">
        <v>1</v>
      </c>
      <c r="P118" t="s">
        <v>602</v>
      </c>
      <c r="Q118">
        <v>1</v>
      </c>
      <c r="R118" t="s">
        <v>670</v>
      </c>
      <c r="S118">
        <f t="shared" si="3"/>
        <v>1</v>
      </c>
      <c r="T118">
        <v>1</v>
      </c>
      <c r="U118">
        <f t="shared" si="4"/>
        <v>1</v>
      </c>
      <c r="V118">
        <f t="shared" si="5"/>
        <v>1</v>
      </c>
    </row>
    <row r="119" spans="1:22" x14ac:dyDescent="0.25">
      <c r="A119" t="s">
        <v>468</v>
      </c>
      <c r="B119" t="s">
        <v>469</v>
      </c>
      <c r="C119" t="s">
        <v>421</v>
      </c>
      <c r="D119" t="s">
        <v>470</v>
      </c>
      <c r="E119" t="s">
        <v>471</v>
      </c>
      <c r="F119" t="s">
        <v>681</v>
      </c>
      <c r="G119">
        <v>1</v>
      </c>
      <c r="H119">
        <v>0</v>
      </c>
      <c r="I119">
        <v>0</v>
      </c>
      <c r="J119">
        <v>0</v>
      </c>
      <c r="K119">
        <v>0</v>
      </c>
      <c r="L119">
        <v>0</v>
      </c>
      <c r="M119">
        <v>0</v>
      </c>
      <c r="N119">
        <v>0</v>
      </c>
      <c r="O119">
        <v>0</v>
      </c>
      <c r="P119" t="s">
        <v>472</v>
      </c>
      <c r="Q119">
        <v>0</v>
      </c>
      <c r="R119" t="s">
        <v>627</v>
      </c>
      <c r="S119">
        <f t="shared" si="3"/>
        <v>1</v>
      </c>
      <c r="T119">
        <v>0</v>
      </c>
      <c r="U119">
        <f t="shared" si="4"/>
        <v>0</v>
      </c>
      <c r="V119">
        <f t="shared" si="5"/>
        <v>0</v>
      </c>
    </row>
    <row r="120" spans="1:22" x14ac:dyDescent="0.25">
      <c r="A120" t="s">
        <v>473</v>
      </c>
      <c r="B120" t="s">
        <v>474</v>
      </c>
      <c r="C120" t="s">
        <v>421</v>
      </c>
      <c r="D120" t="s">
        <v>475</v>
      </c>
      <c r="E120" t="s">
        <v>422</v>
      </c>
      <c r="F120" t="s">
        <v>681</v>
      </c>
      <c r="G120">
        <v>0</v>
      </c>
      <c r="H120">
        <v>0</v>
      </c>
      <c r="I120">
        <v>0</v>
      </c>
      <c r="J120">
        <v>0</v>
      </c>
      <c r="K120">
        <v>0</v>
      </c>
      <c r="L120">
        <v>0</v>
      </c>
      <c r="M120">
        <v>0</v>
      </c>
      <c r="N120">
        <v>0</v>
      </c>
      <c r="O120">
        <v>0</v>
      </c>
      <c r="Q120">
        <v>0</v>
      </c>
      <c r="S120">
        <f t="shared" si="3"/>
        <v>0</v>
      </c>
      <c r="T120">
        <v>0</v>
      </c>
      <c r="U120">
        <f t="shared" si="4"/>
        <v>0</v>
      </c>
      <c r="V120">
        <f t="shared" si="5"/>
        <v>0</v>
      </c>
    </row>
    <row r="121" spans="1:22" x14ac:dyDescent="0.25">
      <c r="A121" t="s">
        <v>476</v>
      </c>
      <c r="B121" t="s">
        <v>477</v>
      </c>
      <c r="C121" t="s">
        <v>421</v>
      </c>
      <c r="D121" t="s">
        <v>478</v>
      </c>
      <c r="E121" t="s">
        <v>428</v>
      </c>
      <c r="F121" t="s">
        <v>681</v>
      </c>
      <c r="G121">
        <v>0</v>
      </c>
      <c r="H121">
        <v>0</v>
      </c>
      <c r="I121">
        <v>0</v>
      </c>
      <c r="J121">
        <v>0</v>
      </c>
      <c r="K121">
        <v>0</v>
      </c>
      <c r="L121">
        <v>0</v>
      </c>
      <c r="M121">
        <v>0</v>
      </c>
      <c r="N121">
        <v>1</v>
      </c>
      <c r="O121">
        <v>0</v>
      </c>
      <c r="P121" t="s">
        <v>479</v>
      </c>
      <c r="Q121">
        <v>1</v>
      </c>
      <c r="R121" t="s">
        <v>671</v>
      </c>
      <c r="S121">
        <f t="shared" si="3"/>
        <v>1</v>
      </c>
      <c r="T121">
        <v>0</v>
      </c>
      <c r="U121">
        <f t="shared" si="4"/>
        <v>1</v>
      </c>
      <c r="V121">
        <f t="shared" si="5"/>
        <v>1</v>
      </c>
    </row>
    <row r="122" spans="1:22" x14ac:dyDescent="0.25">
      <c r="A122" t="s">
        <v>480</v>
      </c>
      <c r="B122" t="s">
        <v>481</v>
      </c>
      <c r="C122" t="s">
        <v>421</v>
      </c>
      <c r="D122" t="s">
        <v>482</v>
      </c>
      <c r="E122" t="s">
        <v>71</v>
      </c>
      <c r="F122" t="s">
        <v>681</v>
      </c>
      <c r="G122">
        <v>0</v>
      </c>
      <c r="H122">
        <v>0</v>
      </c>
      <c r="I122">
        <v>0</v>
      </c>
      <c r="J122">
        <v>0</v>
      </c>
      <c r="K122">
        <v>0</v>
      </c>
      <c r="L122">
        <v>0</v>
      </c>
      <c r="M122">
        <v>1</v>
      </c>
      <c r="N122">
        <v>0</v>
      </c>
      <c r="O122">
        <v>1</v>
      </c>
      <c r="P122" t="s">
        <v>483</v>
      </c>
      <c r="Q122">
        <v>1</v>
      </c>
      <c r="R122" t="s">
        <v>672</v>
      </c>
      <c r="S122">
        <f t="shared" si="3"/>
        <v>1</v>
      </c>
      <c r="T122">
        <v>1</v>
      </c>
      <c r="U122">
        <f t="shared" si="4"/>
        <v>1</v>
      </c>
      <c r="V122">
        <f t="shared" si="5"/>
        <v>1</v>
      </c>
    </row>
    <row r="123" spans="1:22" x14ac:dyDescent="0.25">
      <c r="A123" t="s">
        <v>484</v>
      </c>
      <c r="B123" t="s">
        <v>485</v>
      </c>
      <c r="C123" t="s">
        <v>421</v>
      </c>
      <c r="D123" t="s">
        <v>486</v>
      </c>
      <c r="E123" t="s">
        <v>121</v>
      </c>
      <c r="F123" t="s">
        <v>681</v>
      </c>
      <c r="G123">
        <v>0</v>
      </c>
      <c r="H123">
        <v>0</v>
      </c>
      <c r="I123">
        <v>0</v>
      </c>
      <c r="J123">
        <v>0</v>
      </c>
      <c r="K123">
        <v>0</v>
      </c>
      <c r="L123">
        <v>0</v>
      </c>
      <c r="M123">
        <v>0</v>
      </c>
      <c r="N123">
        <v>1</v>
      </c>
      <c r="O123">
        <v>0</v>
      </c>
      <c r="P123" t="s">
        <v>487</v>
      </c>
      <c r="Q123">
        <v>0</v>
      </c>
      <c r="S123">
        <f t="shared" si="3"/>
        <v>1</v>
      </c>
      <c r="T123">
        <v>0</v>
      </c>
      <c r="U123">
        <f t="shared" si="4"/>
        <v>0</v>
      </c>
      <c r="V123">
        <f t="shared" si="5"/>
        <v>0</v>
      </c>
    </row>
    <row r="124" spans="1:22" x14ac:dyDescent="0.25">
      <c r="A124" t="s">
        <v>488</v>
      </c>
      <c r="B124" t="s">
        <v>489</v>
      </c>
      <c r="C124" t="s">
        <v>421</v>
      </c>
      <c r="D124" t="s">
        <v>490</v>
      </c>
      <c r="E124" t="s">
        <v>163</v>
      </c>
      <c r="F124" t="s">
        <v>681</v>
      </c>
      <c r="G124">
        <v>0</v>
      </c>
      <c r="H124">
        <v>0</v>
      </c>
      <c r="I124">
        <v>0</v>
      </c>
      <c r="J124">
        <v>0</v>
      </c>
      <c r="K124">
        <v>0</v>
      </c>
      <c r="L124">
        <v>0</v>
      </c>
      <c r="M124">
        <v>0</v>
      </c>
      <c r="N124">
        <v>0</v>
      </c>
      <c r="O124">
        <v>0</v>
      </c>
      <c r="Q124">
        <v>0</v>
      </c>
      <c r="S124">
        <f t="shared" si="3"/>
        <v>0</v>
      </c>
      <c r="T124">
        <v>0</v>
      </c>
      <c r="U124">
        <f t="shared" si="4"/>
        <v>0</v>
      </c>
      <c r="V124">
        <f t="shared" si="5"/>
        <v>0</v>
      </c>
    </row>
    <row r="125" spans="1:22" x14ac:dyDescent="0.25">
      <c r="A125" t="s">
        <v>491</v>
      </c>
      <c r="B125" t="s">
        <v>492</v>
      </c>
      <c r="C125" t="s">
        <v>421</v>
      </c>
      <c r="D125" t="s">
        <v>493</v>
      </c>
      <c r="E125" t="s">
        <v>494</v>
      </c>
      <c r="F125" t="s">
        <v>682</v>
      </c>
      <c r="G125">
        <v>0</v>
      </c>
      <c r="H125">
        <v>0</v>
      </c>
      <c r="I125">
        <v>0</v>
      </c>
      <c r="J125">
        <v>0</v>
      </c>
      <c r="K125">
        <v>0</v>
      </c>
      <c r="L125">
        <v>0</v>
      </c>
      <c r="M125">
        <v>0</v>
      </c>
      <c r="N125">
        <v>0</v>
      </c>
      <c r="O125">
        <v>0</v>
      </c>
      <c r="Q125">
        <v>0</v>
      </c>
      <c r="S125">
        <f t="shared" si="3"/>
        <v>0</v>
      </c>
      <c r="T125">
        <v>0</v>
      </c>
      <c r="U125">
        <f t="shared" si="4"/>
        <v>0</v>
      </c>
      <c r="V125">
        <f t="shared" si="5"/>
        <v>0</v>
      </c>
    </row>
    <row r="126" spans="1:22" x14ac:dyDescent="0.25">
      <c r="A126" t="s">
        <v>495</v>
      </c>
      <c r="B126" t="s">
        <v>496</v>
      </c>
      <c r="C126" t="s">
        <v>421</v>
      </c>
      <c r="D126" t="s">
        <v>497</v>
      </c>
      <c r="E126" t="s">
        <v>498</v>
      </c>
      <c r="F126" t="s">
        <v>681</v>
      </c>
      <c r="G126">
        <v>0</v>
      </c>
      <c r="H126">
        <v>0</v>
      </c>
      <c r="I126">
        <v>0</v>
      </c>
      <c r="J126">
        <v>0</v>
      </c>
      <c r="K126">
        <v>0</v>
      </c>
      <c r="L126">
        <v>0</v>
      </c>
      <c r="M126">
        <v>0</v>
      </c>
      <c r="N126">
        <v>0</v>
      </c>
      <c r="O126">
        <v>0</v>
      </c>
      <c r="Q126">
        <v>0</v>
      </c>
      <c r="S126">
        <f t="shared" si="3"/>
        <v>0</v>
      </c>
      <c r="T126">
        <v>0</v>
      </c>
      <c r="U126">
        <f t="shared" si="4"/>
        <v>0</v>
      </c>
      <c r="V126">
        <f t="shared" si="5"/>
        <v>0</v>
      </c>
    </row>
    <row r="127" spans="1:22" x14ac:dyDescent="0.25">
      <c r="A127" t="s">
        <v>499</v>
      </c>
      <c r="B127" t="s">
        <v>500</v>
      </c>
      <c r="C127" t="s">
        <v>421</v>
      </c>
      <c r="D127" t="s">
        <v>501</v>
      </c>
      <c r="E127" t="s">
        <v>502</v>
      </c>
      <c r="F127" t="s">
        <v>681</v>
      </c>
      <c r="G127">
        <v>0</v>
      </c>
      <c r="H127">
        <v>0</v>
      </c>
      <c r="I127">
        <v>0</v>
      </c>
      <c r="J127">
        <v>0</v>
      </c>
      <c r="K127">
        <v>0</v>
      </c>
      <c r="L127">
        <v>0</v>
      </c>
      <c r="M127">
        <v>0</v>
      </c>
      <c r="N127">
        <v>0</v>
      </c>
      <c r="O127">
        <v>0</v>
      </c>
      <c r="Q127">
        <v>0</v>
      </c>
      <c r="S127">
        <f t="shared" si="3"/>
        <v>0</v>
      </c>
      <c r="T127">
        <v>0</v>
      </c>
      <c r="U127">
        <f t="shared" si="4"/>
        <v>0</v>
      </c>
      <c r="V127">
        <f t="shared" si="5"/>
        <v>0</v>
      </c>
    </row>
    <row r="128" spans="1:22" x14ac:dyDescent="0.25">
      <c r="A128" t="s">
        <v>503</v>
      </c>
      <c r="B128" t="s">
        <v>504</v>
      </c>
      <c r="C128" t="s">
        <v>421</v>
      </c>
      <c r="D128" t="s">
        <v>505</v>
      </c>
      <c r="E128" t="s">
        <v>506</v>
      </c>
      <c r="F128" t="s">
        <v>681</v>
      </c>
      <c r="G128">
        <v>0</v>
      </c>
      <c r="H128">
        <v>0</v>
      </c>
      <c r="I128">
        <v>1</v>
      </c>
      <c r="J128">
        <v>0</v>
      </c>
      <c r="K128">
        <v>0</v>
      </c>
      <c r="L128">
        <v>0</v>
      </c>
      <c r="M128">
        <v>0</v>
      </c>
      <c r="N128">
        <v>0</v>
      </c>
      <c r="O128">
        <v>1</v>
      </c>
      <c r="P128" t="s">
        <v>507</v>
      </c>
      <c r="Q128">
        <v>0</v>
      </c>
      <c r="R128" t="s">
        <v>665</v>
      </c>
      <c r="S128">
        <f t="shared" si="3"/>
        <v>1</v>
      </c>
      <c r="T128">
        <v>1</v>
      </c>
      <c r="U128">
        <f t="shared" si="4"/>
        <v>1</v>
      </c>
      <c r="V128">
        <f t="shared" si="5"/>
        <v>1</v>
      </c>
    </row>
    <row r="129" spans="1:22" x14ac:dyDescent="0.25">
      <c r="A129" t="s">
        <v>508</v>
      </c>
      <c r="B129" t="s">
        <v>509</v>
      </c>
      <c r="C129" t="s">
        <v>421</v>
      </c>
      <c r="D129" t="s">
        <v>510</v>
      </c>
      <c r="E129" t="s">
        <v>71</v>
      </c>
      <c r="F129" t="s">
        <v>681</v>
      </c>
      <c r="G129">
        <v>0</v>
      </c>
      <c r="H129">
        <v>0</v>
      </c>
      <c r="I129">
        <v>1</v>
      </c>
      <c r="J129">
        <v>0</v>
      </c>
      <c r="K129">
        <v>0</v>
      </c>
      <c r="L129">
        <v>0</v>
      </c>
      <c r="M129">
        <v>1</v>
      </c>
      <c r="N129">
        <v>0</v>
      </c>
      <c r="O129">
        <v>1</v>
      </c>
      <c r="P129" t="s">
        <v>511</v>
      </c>
      <c r="Q129">
        <v>0</v>
      </c>
      <c r="R129" t="s">
        <v>673</v>
      </c>
      <c r="S129">
        <f t="shared" si="3"/>
        <v>1</v>
      </c>
      <c r="T129">
        <v>1</v>
      </c>
      <c r="U129">
        <f t="shared" si="4"/>
        <v>1</v>
      </c>
      <c r="V129">
        <f t="shared" si="5"/>
        <v>1</v>
      </c>
    </row>
    <row r="130" spans="1:22" x14ac:dyDescent="0.25">
      <c r="A130" t="s">
        <v>512</v>
      </c>
      <c r="B130" t="s">
        <v>513</v>
      </c>
      <c r="C130" t="s">
        <v>421</v>
      </c>
      <c r="D130" t="s">
        <v>514</v>
      </c>
      <c r="E130" t="s">
        <v>79</v>
      </c>
      <c r="F130" t="s">
        <v>681</v>
      </c>
      <c r="G130">
        <v>0</v>
      </c>
      <c r="H130">
        <v>0</v>
      </c>
      <c r="I130">
        <v>0</v>
      </c>
      <c r="J130">
        <v>0</v>
      </c>
      <c r="K130">
        <v>0</v>
      </c>
      <c r="L130">
        <v>0</v>
      </c>
      <c r="M130">
        <v>0</v>
      </c>
      <c r="N130">
        <v>0</v>
      </c>
      <c r="O130">
        <v>0</v>
      </c>
      <c r="Q130">
        <v>0</v>
      </c>
      <c r="S130">
        <f t="shared" si="3"/>
        <v>0</v>
      </c>
      <c r="T130">
        <v>0</v>
      </c>
      <c r="U130">
        <f t="shared" si="4"/>
        <v>0</v>
      </c>
      <c r="V130">
        <f t="shared" si="5"/>
        <v>0</v>
      </c>
    </row>
    <row r="131" spans="1:22" x14ac:dyDescent="0.25">
      <c r="A131" t="s">
        <v>515</v>
      </c>
      <c r="B131" t="s">
        <v>516</v>
      </c>
      <c r="C131" t="s">
        <v>421</v>
      </c>
      <c r="D131" t="s">
        <v>517</v>
      </c>
      <c r="E131" t="s">
        <v>518</v>
      </c>
      <c r="F131" t="s">
        <v>681</v>
      </c>
      <c r="G131">
        <v>0</v>
      </c>
      <c r="H131">
        <v>0</v>
      </c>
      <c r="I131">
        <v>0</v>
      </c>
      <c r="J131">
        <v>0</v>
      </c>
      <c r="K131">
        <v>0</v>
      </c>
      <c r="L131">
        <v>0</v>
      </c>
      <c r="M131">
        <v>0</v>
      </c>
      <c r="N131">
        <v>0</v>
      </c>
      <c r="O131">
        <v>0</v>
      </c>
      <c r="P131" t="s">
        <v>519</v>
      </c>
      <c r="Q131">
        <v>0</v>
      </c>
      <c r="S131">
        <f t="shared" ref="S131:S148" si="6">IF(SUM(G131:O131, Q131) &gt;0, 1, 0)</f>
        <v>0</v>
      </c>
      <c r="T131">
        <v>0</v>
      </c>
      <c r="U131">
        <f t="shared" ref="U131:U148" si="7">IF(SUM(Q131,T131) &gt;0, 1, 0)</f>
        <v>0</v>
      </c>
      <c r="V131">
        <f t="shared" ref="V131:V148" si="8">IF(SUM(T131:U131)&gt;0,1,0)</f>
        <v>0</v>
      </c>
    </row>
    <row r="132" spans="1:22" x14ac:dyDescent="0.25">
      <c r="A132" t="s">
        <v>520</v>
      </c>
      <c r="B132" t="s">
        <v>521</v>
      </c>
      <c r="C132" t="s">
        <v>421</v>
      </c>
      <c r="D132" t="s">
        <v>522</v>
      </c>
      <c r="E132" t="s">
        <v>523</v>
      </c>
      <c r="F132" t="s">
        <v>681</v>
      </c>
      <c r="G132">
        <v>0</v>
      </c>
      <c r="H132">
        <v>0</v>
      </c>
      <c r="I132">
        <v>1</v>
      </c>
      <c r="J132">
        <v>0</v>
      </c>
      <c r="K132">
        <v>0</v>
      </c>
      <c r="L132">
        <v>0</v>
      </c>
      <c r="M132">
        <v>1</v>
      </c>
      <c r="N132">
        <v>0</v>
      </c>
      <c r="O132">
        <v>1</v>
      </c>
      <c r="P132" t="s">
        <v>524</v>
      </c>
      <c r="Q132">
        <v>0</v>
      </c>
      <c r="R132" t="s">
        <v>673</v>
      </c>
      <c r="S132">
        <f t="shared" si="6"/>
        <v>1</v>
      </c>
      <c r="T132">
        <v>1</v>
      </c>
      <c r="U132">
        <f t="shared" si="7"/>
        <v>1</v>
      </c>
      <c r="V132">
        <f t="shared" si="8"/>
        <v>1</v>
      </c>
    </row>
    <row r="133" spans="1:22" x14ac:dyDescent="0.25">
      <c r="A133" t="s">
        <v>525</v>
      </c>
      <c r="B133" t="s">
        <v>526</v>
      </c>
      <c r="C133" t="s">
        <v>421</v>
      </c>
      <c r="D133" t="s">
        <v>527</v>
      </c>
      <c r="E133" t="s">
        <v>528</v>
      </c>
      <c r="F133" t="s">
        <v>681</v>
      </c>
      <c r="G133">
        <v>1</v>
      </c>
      <c r="H133">
        <v>0</v>
      </c>
      <c r="I133">
        <v>0</v>
      </c>
      <c r="J133">
        <v>0</v>
      </c>
      <c r="K133">
        <v>0</v>
      </c>
      <c r="L133">
        <v>0</v>
      </c>
      <c r="M133">
        <v>0</v>
      </c>
      <c r="N133">
        <v>0</v>
      </c>
      <c r="O133">
        <v>1</v>
      </c>
      <c r="P133" t="s">
        <v>535</v>
      </c>
      <c r="Q133">
        <v>0</v>
      </c>
      <c r="R133" t="s">
        <v>627</v>
      </c>
      <c r="S133">
        <f t="shared" si="6"/>
        <v>1</v>
      </c>
      <c r="T133">
        <v>1</v>
      </c>
      <c r="U133">
        <f t="shared" si="7"/>
        <v>1</v>
      </c>
      <c r="V133">
        <f t="shared" si="8"/>
        <v>1</v>
      </c>
    </row>
    <row r="134" spans="1:22" x14ac:dyDescent="0.25">
      <c r="A134" t="s">
        <v>529</v>
      </c>
      <c r="B134" t="s">
        <v>530</v>
      </c>
      <c r="C134" t="s">
        <v>421</v>
      </c>
      <c r="D134" t="s">
        <v>531</v>
      </c>
      <c r="E134" t="s">
        <v>494</v>
      </c>
      <c r="F134" t="s">
        <v>681</v>
      </c>
      <c r="G134">
        <v>0</v>
      </c>
      <c r="H134">
        <v>0</v>
      </c>
      <c r="I134">
        <v>0</v>
      </c>
      <c r="J134">
        <v>0</v>
      </c>
      <c r="K134">
        <v>0</v>
      </c>
      <c r="L134">
        <v>0</v>
      </c>
      <c r="M134">
        <v>0</v>
      </c>
      <c r="N134">
        <v>0</v>
      </c>
      <c r="O134">
        <v>0</v>
      </c>
      <c r="Q134">
        <v>0</v>
      </c>
      <c r="S134">
        <f t="shared" si="6"/>
        <v>0</v>
      </c>
      <c r="T134">
        <v>0</v>
      </c>
      <c r="U134">
        <f t="shared" si="7"/>
        <v>0</v>
      </c>
      <c r="V134">
        <f t="shared" si="8"/>
        <v>0</v>
      </c>
    </row>
    <row r="135" spans="1:22" x14ac:dyDescent="0.25">
      <c r="A135" t="s">
        <v>532</v>
      </c>
      <c r="B135" t="s">
        <v>533</v>
      </c>
      <c r="C135" t="s">
        <v>421</v>
      </c>
      <c r="D135" t="s">
        <v>534</v>
      </c>
      <c r="E135" t="s">
        <v>428</v>
      </c>
      <c r="F135" t="s">
        <v>681</v>
      </c>
      <c r="G135">
        <v>1</v>
      </c>
      <c r="H135">
        <v>0</v>
      </c>
      <c r="I135">
        <v>1</v>
      </c>
      <c r="J135">
        <v>0</v>
      </c>
      <c r="K135">
        <v>0</v>
      </c>
      <c r="L135">
        <v>0</v>
      </c>
      <c r="M135">
        <v>1</v>
      </c>
      <c r="N135">
        <v>0</v>
      </c>
      <c r="O135">
        <v>0</v>
      </c>
      <c r="P135" t="s">
        <v>536</v>
      </c>
      <c r="Q135">
        <v>0</v>
      </c>
      <c r="R135" t="s">
        <v>627</v>
      </c>
      <c r="S135">
        <f t="shared" si="6"/>
        <v>1</v>
      </c>
      <c r="T135">
        <v>1</v>
      </c>
      <c r="U135">
        <f t="shared" si="7"/>
        <v>1</v>
      </c>
      <c r="V135">
        <f t="shared" si="8"/>
        <v>1</v>
      </c>
    </row>
    <row r="136" spans="1:22" x14ac:dyDescent="0.25">
      <c r="A136" t="s">
        <v>539</v>
      </c>
      <c r="B136" t="s">
        <v>537</v>
      </c>
      <c r="C136" t="s">
        <v>421</v>
      </c>
      <c r="D136" t="s">
        <v>538</v>
      </c>
      <c r="E136" t="s">
        <v>234</v>
      </c>
      <c r="F136" t="s">
        <v>681</v>
      </c>
      <c r="G136">
        <v>0</v>
      </c>
      <c r="H136">
        <v>0</v>
      </c>
      <c r="I136">
        <v>0</v>
      </c>
      <c r="J136">
        <v>0</v>
      </c>
      <c r="K136">
        <v>0</v>
      </c>
      <c r="L136">
        <v>0</v>
      </c>
      <c r="M136">
        <v>0</v>
      </c>
      <c r="N136">
        <v>0</v>
      </c>
      <c r="O136">
        <v>0</v>
      </c>
      <c r="Q136">
        <v>0</v>
      </c>
      <c r="R136" t="s">
        <v>674</v>
      </c>
      <c r="S136">
        <f t="shared" si="6"/>
        <v>0</v>
      </c>
      <c r="T136">
        <v>0</v>
      </c>
      <c r="U136">
        <f t="shared" si="7"/>
        <v>0</v>
      </c>
      <c r="V136">
        <f t="shared" si="8"/>
        <v>0</v>
      </c>
    </row>
    <row r="137" spans="1:22" x14ac:dyDescent="0.25">
      <c r="A137" t="s">
        <v>540</v>
      </c>
      <c r="B137" t="s">
        <v>541</v>
      </c>
      <c r="C137" t="s">
        <v>421</v>
      </c>
      <c r="D137" t="s">
        <v>542</v>
      </c>
      <c r="E137" t="s">
        <v>494</v>
      </c>
      <c r="F137" t="s">
        <v>681</v>
      </c>
      <c r="G137">
        <v>0</v>
      </c>
      <c r="H137">
        <v>0</v>
      </c>
      <c r="I137">
        <v>0</v>
      </c>
      <c r="J137">
        <v>0</v>
      </c>
      <c r="K137">
        <v>0</v>
      </c>
      <c r="L137">
        <v>0</v>
      </c>
      <c r="M137">
        <v>0</v>
      </c>
      <c r="N137">
        <v>0</v>
      </c>
      <c r="O137">
        <v>0</v>
      </c>
      <c r="P137" t="s">
        <v>543</v>
      </c>
      <c r="Q137">
        <v>0</v>
      </c>
      <c r="S137">
        <f t="shared" si="6"/>
        <v>0</v>
      </c>
      <c r="T137">
        <v>0</v>
      </c>
      <c r="U137">
        <f t="shared" si="7"/>
        <v>0</v>
      </c>
      <c r="V137">
        <f t="shared" si="8"/>
        <v>0</v>
      </c>
    </row>
    <row r="138" spans="1:22" x14ac:dyDescent="0.25">
      <c r="A138" t="s">
        <v>546</v>
      </c>
      <c r="B138" t="s">
        <v>544</v>
      </c>
      <c r="C138" t="s">
        <v>421</v>
      </c>
      <c r="D138" t="s">
        <v>545</v>
      </c>
      <c r="E138" t="s">
        <v>74</v>
      </c>
      <c r="F138" t="s">
        <v>681</v>
      </c>
      <c r="G138">
        <v>1</v>
      </c>
      <c r="H138">
        <v>0</v>
      </c>
      <c r="I138">
        <v>0</v>
      </c>
      <c r="J138">
        <v>0</v>
      </c>
      <c r="K138">
        <v>0</v>
      </c>
      <c r="L138">
        <v>0</v>
      </c>
      <c r="M138">
        <v>0</v>
      </c>
      <c r="N138">
        <v>1</v>
      </c>
      <c r="O138">
        <v>1</v>
      </c>
      <c r="P138" t="s">
        <v>547</v>
      </c>
      <c r="Q138">
        <v>0</v>
      </c>
      <c r="R138" t="s">
        <v>627</v>
      </c>
      <c r="S138">
        <f t="shared" si="6"/>
        <v>1</v>
      </c>
      <c r="T138">
        <v>1</v>
      </c>
      <c r="U138">
        <f t="shared" si="7"/>
        <v>1</v>
      </c>
      <c r="V138">
        <f t="shared" si="8"/>
        <v>1</v>
      </c>
    </row>
    <row r="139" spans="1:22" x14ac:dyDescent="0.25">
      <c r="A139" t="s">
        <v>548</v>
      </c>
      <c r="B139" t="s">
        <v>549</v>
      </c>
      <c r="C139" t="s">
        <v>421</v>
      </c>
      <c r="D139" t="s">
        <v>550</v>
      </c>
      <c r="E139" t="s">
        <v>428</v>
      </c>
      <c r="F139" t="s">
        <v>681</v>
      </c>
      <c r="G139">
        <v>0</v>
      </c>
      <c r="H139">
        <v>0</v>
      </c>
      <c r="I139">
        <v>0</v>
      </c>
      <c r="J139">
        <v>0</v>
      </c>
      <c r="K139">
        <v>0</v>
      </c>
      <c r="L139">
        <v>0</v>
      </c>
      <c r="M139">
        <v>0</v>
      </c>
      <c r="N139">
        <v>0</v>
      </c>
      <c r="O139">
        <v>0</v>
      </c>
      <c r="Q139">
        <v>0</v>
      </c>
      <c r="S139">
        <f t="shared" si="6"/>
        <v>0</v>
      </c>
      <c r="T139">
        <v>0</v>
      </c>
      <c r="U139">
        <f t="shared" si="7"/>
        <v>0</v>
      </c>
      <c r="V139">
        <f t="shared" si="8"/>
        <v>0</v>
      </c>
    </row>
    <row r="140" spans="1:22" x14ac:dyDescent="0.25">
      <c r="A140" t="s">
        <v>551</v>
      </c>
      <c r="B140" t="s">
        <v>552</v>
      </c>
      <c r="C140" t="s">
        <v>421</v>
      </c>
      <c r="D140" t="s">
        <v>553</v>
      </c>
      <c r="E140" t="s">
        <v>554</v>
      </c>
      <c r="F140" t="s">
        <v>681</v>
      </c>
      <c r="G140">
        <v>0</v>
      </c>
      <c r="H140">
        <v>0</v>
      </c>
      <c r="I140">
        <v>0</v>
      </c>
      <c r="J140">
        <v>0</v>
      </c>
      <c r="K140">
        <v>0</v>
      </c>
      <c r="L140">
        <v>0</v>
      </c>
      <c r="M140">
        <v>0</v>
      </c>
      <c r="N140">
        <v>0</v>
      </c>
      <c r="O140">
        <v>1</v>
      </c>
      <c r="P140" t="s">
        <v>555</v>
      </c>
      <c r="Q140">
        <v>1</v>
      </c>
      <c r="R140" t="s">
        <v>675</v>
      </c>
      <c r="S140">
        <f t="shared" si="6"/>
        <v>1</v>
      </c>
      <c r="T140">
        <v>0</v>
      </c>
      <c r="U140">
        <f t="shared" si="7"/>
        <v>1</v>
      </c>
      <c r="V140">
        <f t="shared" si="8"/>
        <v>1</v>
      </c>
    </row>
    <row r="141" spans="1:22" x14ac:dyDescent="0.25">
      <c r="A141" t="s">
        <v>557</v>
      </c>
      <c r="B141" t="s">
        <v>556</v>
      </c>
      <c r="C141" t="s">
        <v>421</v>
      </c>
      <c r="D141" t="s">
        <v>558</v>
      </c>
      <c r="E141" t="s">
        <v>559</v>
      </c>
      <c r="F141" t="s">
        <v>681</v>
      </c>
      <c r="G141">
        <v>0</v>
      </c>
      <c r="H141">
        <v>0</v>
      </c>
      <c r="I141">
        <v>0</v>
      </c>
      <c r="J141">
        <v>0</v>
      </c>
      <c r="K141">
        <v>0</v>
      </c>
      <c r="L141">
        <v>0</v>
      </c>
      <c r="M141">
        <v>0</v>
      </c>
      <c r="N141">
        <v>0</v>
      </c>
      <c r="O141">
        <v>1</v>
      </c>
      <c r="P141" t="s">
        <v>591</v>
      </c>
      <c r="Q141">
        <v>0</v>
      </c>
      <c r="R141" t="s">
        <v>646</v>
      </c>
      <c r="S141">
        <f t="shared" si="6"/>
        <v>1</v>
      </c>
      <c r="T141">
        <v>0</v>
      </c>
      <c r="U141">
        <f t="shared" si="7"/>
        <v>0</v>
      </c>
      <c r="V141">
        <f t="shared" si="8"/>
        <v>0</v>
      </c>
    </row>
    <row r="142" spans="1:22" x14ac:dyDescent="0.25">
      <c r="A142" t="s">
        <v>560</v>
      </c>
      <c r="B142" t="s">
        <v>561</v>
      </c>
      <c r="C142" t="s">
        <v>421</v>
      </c>
      <c r="D142" t="s">
        <v>562</v>
      </c>
      <c r="E142" t="s">
        <v>563</v>
      </c>
      <c r="F142" t="s">
        <v>682</v>
      </c>
      <c r="G142">
        <v>0</v>
      </c>
      <c r="H142">
        <v>0</v>
      </c>
      <c r="I142">
        <v>0</v>
      </c>
      <c r="J142">
        <v>0</v>
      </c>
      <c r="K142">
        <v>0</v>
      </c>
      <c r="L142">
        <v>0</v>
      </c>
      <c r="M142">
        <v>0</v>
      </c>
      <c r="N142">
        <v>0</v>
      </c>
      <c r="O142">
        <v>0</v>
      </c>
      <c r="P142" t="s">
        <v>564</v>
      </c>
      <c r="Q142">
        <v>0</v>
      </c>
      <c r="S142">
        <f t="shared" si="6"/>
        <v>0</v>
      </c>
      <c r="T142">
        <v>0</v>
      </c>
      <c r="U142">
        <f t="shared" si="7"/>
        <v>0</v>
      </c>
      <c r="V142">
        <f t="shared" si="8"/>
        <v>0</v>
      </c>
    </row>
    <row r="143" spans="1:22" x14ac:dyDescent="0.25">
      <c r="A143" t="s">
        <v>565</v>
      </c>
      <c r="B143" t="s">
        <v>566</v>
      </c>
      <c r="C143" t="s">
        <v>421</v>
      </c>
      <c r="D143" t="s">
        <v>567</v>
      </c>
      <c r="E143" t="s">
        <v>568</v>
      </c>
      <c r="F143" t="s">
        <v>681</v>
      </c>
      <c r="G143">
        <v>0</v>
      </c>
      <c r="H143">
        <v>0</v>
      </c>
      <c r="I143">
        <v>0</v>
      </c>
      <c r="J143">
        <v>0</v>
      </c>
      <c r="K143">
        <v>0</v>
      </c>
      <c r="L143">
        <v>0</v>
      </c>
      <c r="M143">
        <v>0</v>
      </c>
      <c r="N143" t="s">
        <v>24</v>
      </c>
      <c r="O143">
        <v>0</v>
      </c>
      <c r="P143" t="s">
        <v>569</v>
      </c>
      <c r="Q143">
        <v>0</v>
      </c>
      <c r="S143">
        <f t="shared" si="6"/>
        <v>0</v>
      </c>
      <c r="T143">
        <v>0</v>
      </c>
      <c r="U143">
        <f t="shared" si="7"/>
        <v>0</v>
      </c>
      <c r="V143">
        <f t="shared" si="8"/>
        <v>0</v>
      </c>
    </row>
    <row r="144" spans="1:22" x14ac:dyDescent="0.25">
      <c r="A144" t="s">
        <v>570</v>
      </c>
      <c r="B144" t="s">
        <v>571</v>
      </c>
      <c r="C144" t="s">
        <v>421</v>
      </c>
      <c r="D144" t="s">
        <v>572</v>
      </c>
      <c r="E144" t="s">
        <v>554</v>
      </c>
      <c r="F144" t="s">
        <v>681</v>
      </c>
      <c r="G144">
        <v>0</v>
      </c>
      <c r="H144">
        <v>0</v>
      </c>
      <c r="I144">
        <v>0</v>
      </c>
      <c r="J144">
        <v>0</v>
      </c>
      <c r="K144">
        <v>0</v>
      </c>
      <c r="L144">
        <v>0</v>
      </c>
      <c r="M144">
        <v>0</v>
      </c>
      <c r="N144">
        <v>0</v>
      </c>
      <c r="O144">
        <v>0</v>
      </c>
      <c r="P144" t="s">
        <v>573</v>
      </c>
      <c r="Q144">
        <v>0</v>
      </c>
      <c r="S144">
        <f t="shared" si="6"/>
        <v>0</v>
      </c>
      <c r="T144">
        <v>0</v>
      </c>
      <c r="U144">
        <f t="shared" si="7"/>
        <v>0</v>
      </c>
      <c r="V144">
        <f t="shared" si="8"/>
        <v>0</v>
      </c>
    </row>
    <row r="145" spans="1:22" x14ac:dyDescent="0.25">
      <c r="A145" t="s">
        <v>574</v>
      </c>
      <c r="B145" t="s">
        <v>575</v>
      </c>
      <c r="C145" t="s">
        <v>421</v>
      </c>
      <c r="D145" t="s">
        <v>576</v>
      </c>
      <c r="E145" t="s">
        <v>428</v>
      </c>
      <c r="F145" t="s">
        <v>681</v>
      </c>
      <c r="G145">
        <v>0</v>
      </c>
      <c r="H145">
        <v>0</v>
      </c>
      <c r="I145">
        <v>0</v>
      </c>
      <c r="J145">
        <v>0</v>
      </c>
      <c r="K145">
        <v>0</v>
      </c>
      <c r="L145">
        <v>0</v>
      </c>
      <c r="M145">
        <v>0</v>
      </c>
      <c r="N145">
        <v>0</v>
      </c>
      <c r="O145">
        <v>0</v>
      </c>
      <c r="P145" t="s">
        <v>577</v>
      </c>
      <c r="Q145">
        <v>0</v>
      </c>
      <c r="S145">
        <f t="shared" si="6"/>
        <v>0</v>
      </c>
      <c r="T145">
        <v>0</v>
      </c>
      <c r="U145">
        <f t="shared" si="7"/>
        <v>0</v>
      </c>
      <c r="V145">
        <f t="shared" si="8"/>
        <v>0</v>
      </c>
    </row>
    <row r="146" spans="1:22" x14ac:dyDescent="0.25">
      <c r="A146" t="s">
        <v>578</v>
      </c>
      <c r="B146" t="s">
        <v>579</v>
      </c>
      <c r="C146" t="s">
        <v>421</v>
      </c>
      <c r="D146" t="s">
        <v>580</v>
      </c>
      <c r="E146" t="s">
        <v>581</v>
      </c>
      <c r="F146" t="s">
        <v>681</v>
      </c>
      <c r="G146">
        <v>0</v>
      </c>
      <c r="H146">
        <v>0</v>
      </c>
      <c r="I146">
        <v>0</v>
      </c>
      <c r="J146">
        <v>0</v>
      </c>
      <c r="K146">
        <v>0</v>
      </c>
      <c r="L146">
        <v>0</v>
      </c>
      <c r="M146">
        <v>0</v>
      </c>
      <c r="N146">
        <v>0</v>
      </c>
      <c r="O146">
        <v>1</v>
      </c>
      <c r="P146" t="s">
        <v>582</v>
      </c>
      <c r="Q146">
        <v>0</v>
      </c>
      <c r="S146">
        <f t="shared" si="6"/>
        <v>1</v>
      </c>
      <c r="T146">
        <v>0</v>
      </c>
      <c r="U146">
        <f t="shared" si="7"/>
        <v>0</v>
      </c>
      <c r="V146">
        <f t="shared" si="8"/>
        <v>0</v>
      </c>
    </row>
    <row r="147" spans="1:22" x14ac:dyDescent="0.25">
      <c r="A147" t="s">
        <v>583</v>
      </c>
      <c r="B147" t="s">
        <v>584</v>
      </c>
      <c r="C147" t="s">
        <v>421</v>
      </c>
      <c r="D147" t="s">
        <v>585</v>
      </c>
      <c r="E147" t="s">
        <v>494</v>
      </c>
      <c r="F147" t="s">
        <v>681</v>
      </c>
      <c r="G147">
        <v>0</v>
      </c>
      <c r="H147">
        <v>0</v>
      </c>
      <c r="I147">
        <v>0</v>
      </c>
      <c r="J147">
        <v>0</v>
      </c>
      <c r="K147">
        <v>0</v>
      </c>
      <c r="L147">
        <v>0</v>
      </c>
      <c r="M147">
        <v>0</v>
      </c>
      <c r="N147">
        <v>0</v>
      </c>
      <c r="O147">
        <v>0</v>
      </c>
      <c r="P147" t="s">
        <v>586</v>
      </c>
      <c r="Q147">
        <v>0</v>
      </c>
      <c r="S147">
        <f t="shared" si="6"/>
        <v>0</v>
      </c>
      <c r="T147">
        <v>0</v>
      </c>
      <c r="U147">
        <f t="shared" si="7"/>
        <v>0</v>
      </c>
      <c r="V147">
        <f t="shared" si="8"/>
        <v>0</v>
      </c>
    </row>
    <row r="148" spans="1:22" x14ac:dyDescent="0.25">
      <c r="A148" t="s">
        <v>587</v>
      </c>
      <c r="B148" t="s">
        <v>588</v>
      </c>
      <c r="C148" t="s">
        <v>421</v>
      </c>
      <c r="D148" t="s">
        <v>589</v>
      </c>
      <c r="E148" t="s">
        <v>494</v>
      </c>
      <c r="F148" t="s">
        <v>681</v>
      </c>
      <c r="G148">
        <v>0</v>
      </c>
      <c r="H148">
        <v>0</v>
      </c>
      <c r="I148">
        <v>0</v>
      </c>
      <c r="J148">
        <v>0</v>
      </c>
      <c r="K148">
        <v>0</v>
      </c>
      <c r="L148">
        <v>0</v>
      </c>
      <c r="M148">
        <v>0</v>
      </c>
      <c r="N148">
        <v>0</v>
      </c>
      <c r="O148">
        <v>0</v>
      </c>
      <c r="P148" t="s">
        <v>590</v>
      </c>
      <c r="Q148">
        <v>0</v>
      </c>
      <c r="S148">
        <f t="shared" si="6"/>
        <v>0</v>
      </c>
      <c r="T148">
        <v>0</v>
      </c>
      <c r="U148">
        <f t="shared" si="7"/>
        <v>0</v>
      </c>
      <c r="V148">
        <f t="shared" si="8"/>
        <v>0</v>
      </c>
    </row>
  </sheetData>
  <conditionalFormatting sqref="G2:O148">
    <cfRule type="cellIs" dxfId="172" priority="6" operator="equal">
      <formula>1</formula>
    </cfRule>
  </conditionalFormatting>
  <conditionalFormatting sqref="Q2:Q149">
    <cfRule type="cellIs" dxfId="171" priority="4" operator="equal">
      <formula>1</formula>
    </cfRule>
  </conditionalFormatting>
  <conditionalFormatting sqref="T2:T148">
    <cfRule type="cellIs" dxfId="170" priority="3" operator="equal">
      <formula>1</formula>
    </cfRule>
  </conditionalFormatting>
  <conditionalFormatting sqref="U2:U149">
    <cfRule type="cellIs" dxfId="169" priority="2" operator="equal">
      <formula>1</formula>
    </cfRule>
  </conditionalFormatting>
  <conditionalFormatting sqref="V2:V149">
    <cfRule type="cellIs" dxfId="168" priority="1" operator="equal">
      <formula>1</formula>
    </cfRule>
  </conditionalFormatting>
  <hyperlinks>
    <hyperlink ref="D19" r:id="rId1" xr:uid="{CFAD4B45-3916-4DB3-BF46-D2EA85B6D909}"/>
    <hyperlink ref="D70" r:id="rId2" xr:uid="{1CE379AD-81BF-4133-B76A-017208A096DB}"/>
    <hyperlink ref="D116" r:id="rId3" xr:uid="{C3BFA69F-4AF5-437D-90AC-EFA3BD43C15F}"/>
    <hyperlink ref="D36" r:id="rId4" xr:uid="{4E7B55FA-CFD2-48CE-BEFE-08E02E607C89}"/>
    <hyperlink ref="D6" r:id="rId5" xr:uid="{B0320E85-0CCA-492D-95DD-673D37E8F498}"/>
    <hyperlink ref="D3" r:id="rId6" xr:uid="{0813CBAF-AD85-4212-8874-940F06491AA1}"/>
    <hyperlink ref="D29" r:id="rId7" xr:uid="{5F3C42E7-F583-4315-9A56-3BEF901357C3}"/>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07"/>
  <sheetViews>
    <sheetView workbookViewId="0">
      <pane xSplit="1" ySplit="1" topLeftCell="R74" activePane="bottomRight" state="frozen"/>
      <selection pane="topRight" activeCell="B1" sqref="B1"/>
      <selection pane="bottomLeft" activeCell="A2" sqref="A2"/>
      <selection pane="bottomRight" activeCell="A2" sqref="A2:A105"/>
    </sheetView>
  </sheetViews>
  <sheetFormatPr defaultColWidth="8.85546875" defaultRowHeight="15" x14ac:dyDescent="0.25"/>
  <cols>
    <col min="1" max="1" width="21.85546875" bestFit="1" customWidth="1"/>
    <col min="2" max="2" width="24.5703125" customWidth="1"/>
    <col min="3" max="3" width="21" customWidth="1"/>
    <col min="4" max="4" width="31.5703125" customWidth="1"/>
    <col min="5" max="5" width="53.85546875" customWidth="1"/>
    <col min="18" max="18" width="14.42578125" bestFit="1" customWidth="1"/>
    <col min="19" max="19" width="18.85546875" customWidth="1"/>
    <col min="20" max="20" width="16.42578125" bestFit="1" customWidth="1"/>
    <col min="21" max="21" width="9.140625" customWidth="1"/>
    <col min="23" max="23" width="9.42578125" customWidth="1"/>
  </cols>
  <sheetData>
    <row r="1" spans="1:23" x14ac:dyDescent="0.25">
      <c r="A1" t="s">
        <v>0</v>
      </c>
      <c r="B1" t="s">
        <v>1</v>
      </c>
      <c r="C1" t="s">
        <v>2</v>
      </c>
      <c r="D1" t="s">
        <v>26</v>
      </c>
      <c r="E1" t="s">
        <v>3</v>
      </c>
      <c r="F1" t="s">
        <v>4</v>
      </c>
      <c r="G1" t="s">
        <v>5</v>
      </c>
      <c r="H1" t="s">
        <v>6</v>
      </c>
      <c r="I1" t="s">
        <v>7</v>
      </c>
      <c r="J1" t="s">
        <v>8</v>
      </c>
      <c r="K1" t="s">
        <v>9</v>
      </c>
      <c r="L1" t="s">
        <v>10</v>
      </c>
      <c r="M1" t="s">
        <v>11</v>
      </c>
      <c r="N1" t="s">
        <v>12</v>
      </c>
      <c r="O1" t="s">
        <v>13</v>
      </c>
      <c r="P1" t="s">
        <v>607</v>
      </c>
      <c r="Q1" t="s">
        <v>608</v>
      </c>
      <c r="R1" t="s">
        <v>676</v>
      </c>
      <c r="S1" t="s">
        <v>689</v>
      </c>
      <c r="T1" t="s">
        <v>679</v>
      </c>
      <c r="U1" t="s">
        <v>688</v>
      </c>
      <c r="V1" t="s">
        <v>2534</v>
      </c>
      <c r="W1" t="s">
        <v>2535</v>
      </c>
    </row>
    <row r="2" spans="1:23" x14ac:dyDescent="0.25">
      <c r="A2" t="s">
        <v>14</v>
      </c>
      <c r="B2" t="s">
        <v>15</v>
      </c>
      <c r="C2" t="s">
        <v>16</v>
      </c>
      <c r="D2" t="s">
        <v>29</v>
      </c>
      <c r="E2" t="s">
        <v>17</v>
      </c>
      <c r="F2">
        <v>0</v>
      </c>
      <c r="G2">
        <v>0</v>
      </c>
      <c r="H2">
        <v>0</v>
      </c>
      <c r="I2">
        <v>0</v>
      </c>
      <c r="J2">
        <v>0</v>
      </c>
      <c r="K2">
        <v>0</v>
      </c>
      <c r="L2">
        <v>0</v>
      </c>
      <c r="M2">
        <v>0</v>
      </c>
      <c r="N2">
        <v>0</v>
      </c>
      <c r="P2">
        <v>0</v>
      </c>
      <c r="R2">
        <f>IF(SUM(F2:N2, P2) &gt;0, 1, 0)</f>
        <v>0</v>
      </c>
      <c r="S2">
        <v>0</v>
      </c>
      <c r="T2">
        <f>IF(SUM(M2,P2) &gt;0, 1, 0)</f>
        <v>0</v>
      </c>
      <c r="U2">
        <f>IF(SUM(S2:T2)&gt;0,1,0)</f>
        <v>0</v>
      </c>
      <c r="V2" t="s">
        <v>2617</v>
      </c>
      <c r="W2">
        <v>1</v>
      </c>
    </row>
    <row r="3" spans="1:23" x14ac:dyDescent="0.25">
      <c r="A3" t="s">
        <v>18</v>
      </c>
      <c r="B3" t="s">
        <v>19</v>
      </c>
      <c r="C3" t="s">
        <v>16</v>
      </c>
      <c r="D3" t="s">
        <v>28</v>
      </c>
      <c r="E3" t="s">
        <v>70</v>
      </c>
      <c r="F3">
        <v>0</v>
      </c>
      <c r="G3">
        <v>0</v>
      </c>
      <c r="H3">
        <v>0</v>
      </c>
      <c r="I3">
        <v>0</v>
      </c>
      <c r="J3">
        <v>0</v>
      </c>
      <c r="K3">
        <v>0</v>
      </c>
      <c r="L3">
        <v>0</v>
      </c>
      <c r="M3">
        <v>0</v>
      </c>
      <c r="N3">
        <v>0</v>
      </c>
      <c r="O3" t="s">
        <v>20</v>
      </c>
      <c r="P3">
        <v>0</v>
      </c>
      <c r="Q3" t="s">
        <v>609</v>
      </c>
      <c r="R3">
        <f t="shared" ref="R3:R66" si="0">IF(SUM(F3:N3, P3) &gt;0, 1, 0)</f>
        <v>0</v>
      </c>
      <c r="S3">
        <v>0</v>
      </c>
      <c r="T3">
        <f t="shared" ref="T3:T66" si="1">IF(SUM(M3,P3) &gt;0, 1, 0)</f>
        <v>0</v>
      </c>
      <c r="U3">
        <f t="shared" ref="U3:U66" si="2">IF(SUM(S3:T3)&gt;0,1,0)</f>
        <v>0</v>
      </c>
      <c r="V3" t="s">
        <v>2618</v>
      </c>
      <c r="W3">
        <v>1</v>
      </c>
    </row>
    <row r="4" spans="1:23" x14ac:dyDescent="0.25">
      <c r="A4" t="s">
        <v>21</v>
      </c>
      <c r="B4" t="s">
        <v>22</v>
      </c>
      <c r="C4" t="s">
        <v>16</v>
      </c>
      <c r="D4" t="s">
        <v>27</v>
      </c>
      <c r="E4" t="s">
        <v>71</v>
      </c>
      <c r="F4">
        <v>0</v>
      </c>
      <c r="G4">
        <v>0</v>
      </c>
      <c r="H4">
        <v>0</v>
      </c>
      <c r="I4">
        <v>0</v>
      </c>
      <c r="J4">
        <v>0</v>
      </c>
      <c r="K4">
        <v>0</v>
      </c>
      <c r="L4">
        <v>0</v>
      </c>
      <c r="M4">
        <v>0</v>
      </c>
      <c r="N4">
        <v>0</v>
      </c>
      <c r="O4" t="s">
        <v>25</v>
      </c>
      <c r="P4">
        <v>0</v>
      </c>
      <c r="R4">
        <f t="shared" si="0"/>
        <v>0</v>
      </c>
      <c r="S4">
        <v>0</v>
      </c>
      <c r="T4">
        <f t="shared" si="1"/>
        <v>0</v>
      </c>
      <c r="U4">
        <f t="shared" si="2"/>
        <v>0</v>
      </c>
      <c r="V4" t="s">
        <v>2584</v>
      </c>
      <c r="W4">
        <v>0</v>
      </c>
    </row>
    <row r="5" spans="1:23" x14ac:dyDescent="0.25">
      <c r="A5" t="s">
        <v>30</v>
      </c>
      <c r="B5" t="s">
        <v>31</v>
      </c>
      <c r="C5" t="s">
        <v>16</v>
      </c>
      <c r="D5" t="s">
        <v>32</v>
      </c>
      <c r="E5" t="s">
        <v>33</v>
      </c>
      <c r="F5">
        <v>0</v>
      </c>
      <c r="G5">
        <v>0</v>
      </c>
      <c r="H5">
        <v>0</v>
      </c>
      <c r="I5">
        <v>0</v>
      </c>
      <c r="J5">
        <v>0</v>
      </c>
      <c r="K5">
        <v>0</v>
      </c>
      <c r="L5">
        <v>1</v>
      </c>
      <c r="M5">
        <v>1</v>
      </c>
      <c r="N5">
        <v>1</v>
      </c>
      <c r="O5" t="s">
        <v>592</v>
      </c>
      <c r="P5">
        <v>0</v>
      </c>
      <c r="R5">
        <f t="shared" si="0"/>
        <v>1</v>
      </c>
      <c r="S5">
        <v>1</v>
      </c>
      <c r="T5">
        <f t="shared" si="1"/>
        <v>1</v>
      </c>
      <c r="U5">
        <f t="shared" si="2"/>
        <v>1</v>
      </c>
      <c r="V5" t="s">
        <v>2619</v>
      </c>
      <c r="W5">
        <v>1</v>
      </c>
    </row>
    <row r="6" spans="1:23" x14ac:dyDescent="0.25">
      <c r="A6" t="s">
        <v>34</v>
      </c>
      <c r="B6" t="s">
        <v>35</v>
      </c>
      <c r="C6" t="s">
        <v>16</v>
      </c>
      <c r="D6" t="s">
        <v>36</v>
      </c>
      <c r="E6" t="s">
        <v>71</v>
      </c>
      <c r="F6">
        <v>0</v>
      </c>
      <c r="G6">
        <v>0</v>
      </c>
      <c r="H6">
        <v>0</v>
      </c>
      <c r="I6">
        <v>0</v>
      </c>
      <c r="J6">
        <v>0</v>
      </c>
      <c r="K6">
        <v>0</v>
      </c>
      <c r="L6">
        <v>0</v>
      </c>
      <c r="M6">
        <v>0</v>
      </c>
      <c r="N6">
        <v>1</v>
      </c>
      <c r="O6" t="s">
        <v>605</v>
      </c>
      <c r="P6">
        <v>1</v>
      </c>
      <c r="Q6" t="s">
        <v>610</v>
      </c>
      <c r="R6">
        <f t="shared" si="0"/>
        <v>1</v>
      </c>
      <c r="S6">
        <v>1</v>
      </c>
      <c r="T6">
        <f t="shared" si="1"/>
        <v>1</v>
      </c>
      <c r="U6">
        <f t="shared" si="2"/>
        <v>1</v>
      </c>
      <c r="V6" t="s">
        <v>2620</v>
      </c>
      <c r="W6">
        <v>0</v>
      </c>
    </row>
    <row r="7" spans="1:23" x14ac:dyDescent="0.25">
      <c r="A7" t="s">
        <v>39</v>
      </c>
      <c r="B7" t="s">
        <v>37</v>
      </c>
      <c r="C7" t="s">
        <v>16</v>
      </c>
      <c r="D7" t="s">
        <v>38</v>
      </c>
      <c r="E7" t="s">
        <v>74</v>
      </c>
      <c r="F7">
        <v>0</v>
      </c>
      <c r="G7">
        <v>0</v>
      </c>
      <c r="H7">
        <v>0</v>
      </c>
      <c r="I7">
        <v>0</v>
      </c>
      <c r="J7">
        <v>0</v>
      </c>
      <c r="K7">
        <v>0</v>
      </c>
      <c r="L7">
        <v>0</v>
      </c>
      <c r="M7">
        <v>0</v>
      </c>
      <c r="N7">
        <v>0</v>
      </c>
      <c r="O7" t="s">
        <v>42</v>
      </c>
      <c r="P7">
        <v>0</v>
      </c>
      <c r="Q7" t="s">
        <v>611</v>
      </c>
      <c r="R7">
        <f t="shared" si="0"/>
        <v>0</v>
      </c>
      <c r="S7">
        <v>0</v>
      </c>
      <c r="T7">
        <f t="shared" si="1"/>
        <v>0</v>
      </c>
      <c r="U7">
        <f t="shared" si="2"/>
        <v>0</v>
      </c>
      <c r="V7" t="s">
        <v>2621</v>
      </c>
      <c r="W7">
        <v>1</v>
      </c>
    </row>
    <row r="8" spans="1:23" x14ac:dyDescent="0.25">
      <c r="A8" t="s">
        <v>40</v>
      </c>
      <c r="B8" t="s">
        <v>41</v>
      </c>
      <c r="C8" t="s">
        <v>16</v>
      </c>
      <c r="D8" t="s">
        <v>43</v>
      </c>
      <c r="E8" t="s">
        <v>44</v>
      </c>
      <c r="F8">
        <v>0</v>
      </c>
      <c r="G8">
        <v>0</v>
      </c>
      <c r="H8">
        <v>0</v>
      </c>
      <c r="I8">
        <v>0</v>
      </c>
      <c r="J8">
        <v>0</v>
      </c>
      <c r="K8">
        <v>0</v>
      </c>
      <c r="L8">
        <v>0</v>
      </c>
      <c r="M8">
        <v>0</v>
      </c>
      <c r="N8">
        <v>0</v>
      </c>
      <c r="P8">
        <v>0</v>
      </c>
      <c r="R8">
        <f t="shared" si="0"/>
        <v>0</v>
      </c>
      <c r="S8">
        <v>0</v>
      </c>
      <c r="T8">
        <f t="shared" si="1"/>
        <v>0</v>
      </c>
      <c r="U8">
        <f t="shared" si="2"/>
        <v>0</v>
      </c>
      <c r="V8" t="s">
        <v>2622</v>
      </c>
      <c r="W8">
        <v>0</v>
      </c>
    </row>
    <row r="9" spans="1:23" x14ac:dyDescent="0.25">
      <c r="A9" t="s">
        <v>45</v>
      </c>
      <c r="B9" t="s">
        <v>46</v>
      </c>
      <c r="C9" t="s">
        <v>16</v>
      </c>
      <c r="D9" t="s">
        <v>47</v>
      </c>
      <c r="E9" t="s">
        <v>71</v>
      </c>
      <c r="F9">
        <v>0</v>
      </c>
      <c r="G9">
        <v>0</v>
      </c>
      <c r="H9">
        <v>0</v>
      </c>
      <c r="I9">
        <v>0</v>
      </c>
      <c r="J9">
        <v>0</v>
      </c>
      <c r="K9">
        <v>0</v>
      </c>
      <c r="L9">
        <v>0</v>
      </c>
      <c r="M9">
        <v>0</v>
      </c>
      <c r="N9">
        <v>0</v>
      </c>
      <c r="O9" t="s">
        <v>48</v>
      </c>
      <c r="P9">
        <v>0</v>
      </c>
      <c r="R9">
        <f t="shared" si="0"/>
        <v>0</v>
      </c>
      <c r="S9">
        <v>0</v>
      </c>
      <c r="T9">
        <f t="shared" si="1"/>
        <v>0</v>
      </c>
      <c r="U9">
        <f t="shared" si="2"/>
        <v>0</v>
      </c>
      <c r="V9" t="s">
        <v>2623</v>
      </c>
      <c r="W9">
        <v>1</v>
      </c>
    </row>
    <row r="10" spans="1:23" x14ac:dyDescent="0.25">
      <c r="A10" t="s">
        <v>49</v>
      </c>
      <c r="B10" s="1" t="s">
        <v>50</v>
      </c>
      <c r="C10" t="s">
        <v>16</v>
      </c>
      <c r="D10" t="s">
        <v>51</v>
      </c>
      <c r="E10" t="s">
        <v>72</v>
      </c>
      <c r="F10">
        <v>1</v>
      </c>
      <c r="G10">
        <v>0</v>
      </c>
      <c r="H10">
        <v>0</v>
      </c>
      <c r="I10">
        <v>0</v>
      </c>
      <c r="J10">
        <v>0</v>
      </c>
      <c r="K10">
        <v>0</v>
      </c>
      <c r="L10">
        <v>0</v>
      </c>
      <c r="M10">
        <v>0</v>
      </c>
      <c r="N10">
        <v>1</v>
      </c>
      <c r="O10" t="s">
        <v>52</v>
      </c>
      <c r="P10">
        <v>0</v>
      </c>
      <c r="Q10" t="s">
        <v>612</v>
      </c>
      <c r="R10">
        <f t="shared" si="0"/>
        <v>1</v>
      </c>
      <c r="S10">
        <v>0</v>
      </c>
      <c r="T10">
        <f t="shared" si="1"/>
        <v>0</v>
      </c>
      <c r="U10">
        <f t="shared" si="2"/>
        <v>0</v>
      </c>
      <c r="V10" t="s">
        <v>2624</v>
      </c>
      <c r="W10">
        <v>1</v>
      </c>
    </row>
    <row r="11" spans="1:23" x14ac:dyDescent="0.25">
      <c r="A11" t="s">
        <v>53</v>
      </c>
      <c r="B11" t="s">
        <v>54</v>
      </c>
      <c r="C11" t="s">
        <v>16</v>
      </c>
      <c r="D11" t="s">
        <v>55</v>
      </c>
      <c r="E11" t="s">
        <v>73</v>
      </c>
      <c r="F11">
        <v>0</v>
      </c>
      <c r="G11">
        <v>0</v>
      </c>
      <c r="H11">
        <v>0</v>
      </c>
      <c r="I11">
        <v>0</v>
      </c>
      <c r="J11">
        <v>0</v>
      </c>
      <c r="K11">
        <v>0</v>
      </c>
      <c r="L11">
        <v>0</v>
      </c>
      <c r="M11">
        <v>0</v>
      </c>
      <c r="N11">
        <v>0</v>
      </c>
      <c r="P11">
        <v>0</v>
      </c>
      <c r="R11">
        <f t="shared" si="0"/>
        <v>0</v>
      </c>
      <c r="S11">
        <v>0</v>
      </c>
      <c r="T11">
        <f t="shared" si="1"/>
        <v>0</v>
      </c>
      <c r="U11">
        <f t="shared" si="2"/>
        <v>0</v>
      </c>
      <c r="V11" t="s">
        <v>2625</v>
      </c>
      <c r="W11">
        <v>1</v>
      </c>
    </row>
    <row r="12" spans="1:23" x14ac:dyDescent="0.25">
      <c r="A12" t="s">
        <v>56</v>
      </c>
      <c r="B12" t="s">
        <v>57</v>
      </c>
      <c r="C12" t="s">
        <v>16</v>
      </c>
      <c r="D12" t="s">
        <v>58</v>
      </c>
      <c r="E12" t="s">
        <v>74</v>
      </c>
      <c r="F12">
        <v>0</v>
      </c>
      <c r="G12">
        <v>0</v>
      </c>
      <c r="H12">
        <v>0</v>
      </c>
      <c r="I12">
        <v>0</v>
      </c>
      <c r="J12">
        <v>0</v>
      </c>
      <c r="K12">
        <v>0</v>
      </c>
      <c r="L12">
        <v>1</v>
      </c>
      <c r="M12">
        <v>0</v>
      </c>
      <c r="N12">
        <v>1</v>
      </c>
      <c r="O12" t="s">
        <v>594</v>
      </c>
      <c r="P12">
        <v>0</v>
      </c>
      <c r="Q12" t="s">
        <v>613</v>
      </c>
      <c r="R12">
        <f t="shared" si="0"/>
        <v>1</v>
      </c>
      <c r="S12">
        <v>1</v>
      </c>
      <c r="T12">
        <f t="shared" si="1"/>
        <v>0</v>
      </c>
      <c r="U12">
        <f t="shared" si="2"/>
        <v>1</v>
      </c>
      <c r="V12" t="s">
        <v>2626</v>
      </c>
      <c r="W12">
        <v>1</v>
      </c>
    </row>
    <row r="13" spans="1:23" x14ac:dyDescent="0.25">
      <c r="A13" t="s">
        <v>59</v>
      </c>
      <c r="B13" t="s">
        <v>60</v>
      </c>
      <c r="C13" t="s">
        <v>16</v>
      </c>
      <c r="D13" t="s">
        <v>61</v>
      </c>
      <c r="E13" t="s">
        <v>70</v>
      </c>
      <c r="F13">
        <v>0</v>
      </c>
      <c r="G13">
        <v>0</v>
      </c>
      <c r="H13">
        <v>0</v>
      </c>
      <c r="I13">
        <v>0</v>
      </c>
      <c r="J13">
        <v>0</v>
      </c>
      <c r="K13">
        <v>0</v>
      </c>
      <c r="L13">
        <v>0</v>
      </c>
      <c r="M13">
        <v>0</v>
      </c>
      <c r="N13">
        <v>0</v>
      </c>
      <c r="P13">
        <v>0</v>
      </c>
      <c r="R13">
        <f t="shared" si="0"/>
        <v>0</v>
      </c>
      <c r="S13">
        <v>0</v>
      </c>
      <c r="T13">
        <f t="shared" si="1"/>
        <v>0</v>
      </c>
      <c r="U13">
        <f t="shared" si="2"/>
        <v>0</v>
      </c>
      <c r="V13" t="s">
        <v>2627</v>
      </c>
      <c r="W13">
        <v>0</v>
      </c>
    </row>
    <row r="14" spans="1:23" x14ac:dyDescent="0.25">
      <c r="A14" t="s">
        <v>62</v>
      </c>
      <c r="B14" t="s">
        <v>63</v>
      </c>
      <c r="C14" t="s">
        <v>16</v>
      </c>
      <c r="D14" t="s">
        <v>64</v>
      </c>
      <c r="E14" t="s">
        <v>65</v>
      </c>
      <c r="F14">
        <v>0</v>
      </c>
      <c r="G14">
        <v>0</v>
      </c>
      <c r="H14">
        <v>0</v>
      </c>
      <c r="I14">
        <v>0</v>
      </c>
      <c r="J14">
        <v>0</v>
      </c>
      <c r="K14">
        <v>0</v>
      </c>
      <c r="L14">
        <v>0</v>
      </c>
      <c r="M14">
        <v>0</v>
      </c>
      <c r="N14">
        <v>0</v>
      </c>
      <c r="O14" t="s">
        <v>66</v>
      </c>
      <c r="P14">
        <v>0</v>
      </c>
      <c r="R14">
        <f t="shared" si="0"/>
        <v>0</v>
      </c>
      <c r="S14">
        <v>0</v>
      </c>
      <c r="T14">
        <f t="shared" si="1"/>
        <v>0</v>
      </c>
      <c r="U14">
        <f t="shared" si="2"/>
        <v>0</v>
      </c>
      <c r="V14" t="s">
        <v>2584</v>
      </c>
      <c r="W14">
        <v>1</v>
      </c>
    </row>
    <row r="15" spans="1:23" x14ac:dyDescent="0.25">
      <c r="A15" t="s">
        <v>67</v>
      </c>
      <c r="B15" t="s">
        <v>68</v>
      </c>
      <c r="C15" t="s">
        <v>16</v>
      </c>
      <c r="D15" t="s">
        <v>69</v>
      </c>
      <c r="E15" t="s">
        <v>83</v>
      </c>
      <c r="F15">
        <v>0</v>
      </c>
      <c r="G15">
        <v>0</v>
      </c>
      <c r="H15">
        <v>0</v>
      </c>
      <c r="I15">
        <v>0</v>
      </c>
      <c r="J15">
        <v>0</v>
      </c>
      <c r="K15">
        <v>0</v>
      </c>
      <c r="L15">
        <v>0</v>
      </c>
      <c r="M15">
        <v>0</v>
      </c>
      <c r="N15">
        <v>0</v>
      </c>
      <c r="O15" t="s">
        <v>75</v>
      </c>
      <c r="P15">
        <v>0</v>
      </c>
      <c r="Q15" t="s">
        <v>614</v>
      </c>
      <c r="R15">
        <f t="shared" si="0"/>
        <v>0</v>
      </c>
      <c r="S15">
        <v>0</v>
      </c>
      <c r="T15">
        <f t="shared" si="1"/>
        <v>0</v>
      </c>
      <c r="U15">
        <f t="shared" si="2"/>
        <v>0</v>
      </c>
      <c r="V15" t="s">
        <v>2628</v>
      </c>
      <c r="W15">
        <v>1</v>
      </c>
    </row>
    <row r="16" spans="1:23" x14ac:dyDescent="0.25">
      <c r="A16" t="s">
        <v>76</v>
      </c>
      <c r="B16" t="s">
        <v>77</v>
      </c>
      <c r="C16" t="s">
        <v>16</v>
      </c>
      <c r="D16" t="s">
        <v>78</v>
      </c>
      <c r="E16" t="s">
        <v>79</v>
      </c>
      <c r="F16">
        <v>0</v>
      </c>
      <c r="G16">
        <v>0</v>
      </c>
      <c r="H16">
        <v>0</v>
      </c>
      <c r="I16">
        <v>0</v>
      </c>
      <c r="J16">
        <v>0</v>
      </c>
      <c r="K16">
        <v>0</v>
      </c>
      <c r="L16">
        <v>0</v>
      </c>
      <c r="M16">
        <v>0</v>
      </c>
      <c r="N16">
        <v>0</v>
      </c>
      <c r="P16">
        <v>0</v>
      </c>
      <c r="R16">
        <f t="shared" si="0"/>
        <v>0</v>
      </c>
      <c r="S16">
        <v>0</v>
      </c>
      <c r="T16">
        <f t="shared" si="1"/>
        <v>0</v>
      </c>
      <c r="U16">
        <f t="shared" si="2"/>
        <v>0</v>
      </c>
      <c r="V16" t="s">
        <v>2629</v>
      </c>
      <c r="W16">
        <v>0</v>
      </c>
    </row>
    <row r="17" spans="1:23" x14ac:dyDescent="0.25">
      <c r="A17" t="s">
        <v>80</v>
      </c>
      <c r="B17" t="s">
        <v>81</v>
      </c>
      <c r="C17" t="s">
        <v>16</v>
      </c>
      <c r="D17" t="s">
        <v>82</v>
      </c>
      <c r="E17" t="s">
        <v>83</v>
      </c>
      <c r="F17">
        <v>1</v>
      </c>
      <c r="G17">
        <v>0</v>
      </c>
      <c r="H17">
        <v>0</v>
      </c>
      <c r="I17">
        <v>0</v>
      </c>
      <c r="J17">
        <v>0</v>
      </c>
      <c r="K17">
        <v>0</v>
      </c>
      <c r="L17">
        <v>0</v>
      </c>
      <c r="M17">
        <v>1</v>
      </c>
      <c r="N17">
        <v>1</v>
      </c>
      <c r="O17" t="s">
        <v>593</v>
      </c>
      <c r="P17">
        <v>1</v>
      </c>
      <c r="Q17" t="s">
        <v>615</v>
      </c>
      <c r="R17">
        <f t="shared" si="0"/>
        <v>1</v>
      </c>
      <c r="S17">
        <v>1</v>
      </c>
      <c r="T17">
        <f t="shared" si="1"/>
        <v>1</v>
      </c>
      <c r="U17">
        <f t="shared" si="2"/>
        <v>1</v>
      </c>
      <c r="V17" t="s">
        <v>2630</v>
      </c>
      <c r="W17">
        <v>1</v>
      </c>
    </row>
    <row r="18" spans="1:23" x14ac:dyDescent="0.25">
      <c r="A18" t="s">
        <v>84</v>
      </c>
      <c r="B18" s="1" t="s">
        <v>85</v>
      </c>
      <c r="C18" t="s">
        <v>16</v>
      </c>
      <c r="D18" t="s">
        <v>87</v>
      </c>
      <c r="E18" t="s">
        <v>86</v>
      </c>
      <c r="F18">
        <v>0</v>
      </c>
      <c r="G18">
        <v>0</v>
      </c>
      <c r="H18">
        <v>1</v>
      </c>
      <c r="I18">
        <v>0</v>
      </c>
      <c r="J18">
        <v>0</v>
      </c>
      <c r="K18">
        <v>0</v>
      </c>
      <c r="L18">
        <v>0</v>
      </c>
      <c r="M18">
        <v>0</v>
      </c>
      <c r="N18">
        <v>1</v>
      </c>
      <c r="O18" t="s">
        <v>88</v>
      </c>
      <c r="P18">
        <v>0</v>
      </c>
      <c r="Q18" t="s">
        <v>616</v>
      </c>
      <c r="R18">
        <f t="shared" si="0"/>
        <v>1</v>
      </c>
      <c r="S18">
        <v>1</v>
      </c>
      <c r="T18">
        <f t="shared" si="1"/>
        <v>0</v>
      </c>
      <c r="U18">
        <f t="shared" si="2"/>
        <v>1</v>
      </c>
      <c r="V18" t="s">
        <v>2631</v>
      </c>
      <c r="W18">
        <v>0</v>
      </c>
    </row>
    <row r="19" spans="1:23" x14ac:dyDescent="0.25">
      <c r="A19" t="s">
        <v>89</v>
      </c>
      <c r="B19" t="s">
        <v>90</v>
      </c>
      <c r="C19" t="s">
        <v>16</v>
      </c>
      <c r="D19" t="s">
        <v>91</v>
      </c>
      <c r="E19" t="s">
        <v>92</v>
      </c>
      <c r="F19">
        <v>0</v>
      </c>
      <c r="G19">
        <v>0</v>
      </c>
      <c r="H19">
        <v>0</v>
      </c>
      <c r="I19">
        <v>0</v>
      </c>
      <c r="J19">
        <v>0</v>
      </c>
      <c r="K19">
        <v>0</v>
      </c>
      <c r="L19">
        <v>0</v>
      </c>
      <c r="M19">
        <v>0</v>
      </c>
      <c r="N19">
        <v>0</v>
      </c>
      <c r="P19">
        <v>0</v>
      </c>
      <c r="R19">
        <f t="shared" si="0"/>
        <v>0</v>
      </c>
      <c r="S19">
        <v>0</v>
      </c>
      <c r="T19">
        <f t="shared" si="1"/>
        <v>0</v>
      </c>
      <c r="U19">
        <f t="shared" si="2"/>
        <v>0</v>
      </c>
      <c r="V19" t="s">
        <v>2632</v>
      </c>
      <c r="W19">
        <v>1</v>
      </c>
    </row>
    <row r="20" spans="1:23" x14ac:dyDescent="0.25">
      <c r="A20" t="s">
        <v>93</v>
      </c>
      <c r="B20" t="s">
        <v>94</v>
      </c>
      <c r="C20" t="s">
        <v>16</v>
      </c>
      <c r="D20" t="s">
        <v>95</v>
      </c>
      <c r="E20" t="s">
        <v>70</v>
      </c>
      <c r="F20">
        <v>0</v>
      </c>
      <c r="G20">
        <v>0</v>
      </c>
      <c r="H20">
        <v>0</v>
      </c>
      <c r="I20">
        <v>0</v>
      </c>
      <c r="J20">
        <v>0</v>
      </c>
      <c r="K20">
        <v>0</v>
      </c>
      <c r="L20">
        <v>0</v>
      </c>
      <c r="M20">
        <v>0</v>
      </c>
      <c r="N20">
        <v>0</v>
      </c>
      <c r="P20">
        <v>0</v>
      </c>
      <c r="R20">
        <f t="shared" si="0"/>
        <v>0</v>
      </c>
      <c r="S20">
        <v>0</v>
      </c>
      <c r="T20">
        <f t="shared" si="1"/>
        <v>0</v>
      </c>
      <c r="U20">
        <f t="shared" si="2"/>
        <v>0</v>
      </c>
      <c r="V20" t="s">
        <v>2633</v>
      </c>
      <c r="W20">
        <v>1</v>
      </c>
    </row>
    <row r="21" spans="1:23" x14ac:dyDescent="0.25">
      <c r="A21" t="s">
        <v>97</v>
      </c>
      <c r="B21" t="s">
        <v>96</v>
      </c>
      <c r="C21" t="s">
        <v>16</v>
      </c>
      <c r="D21" t="s">
        <v>98</v>
      </c>
      <c r="E21" t="s">
        <v>83</v>
      </c>
      <c r="F21">
        <v>0</v>
      </c>
      <c r="G21">
        <v>0</v>
      </c>
      <c r="H21">
        <v>0</v>
      </c>
      <c r="I21">
        <v>0</v>
      </c>
      <c r="J21">
        <v>0</v>
      </c>
      <c r="K21">
        <v>0</v>
      </c>
      <c r="L21">
        <v>0</v>
      </c>
      <c r="M21">
        <v>0</v>
      </c>
      <c r="N21">
        <v>0</v>
      </c>
      <c r="O21" t="s">
        <v>66</v>
      </c>
      <c r="P21">
        <v>0</v>
      </c>
      <c r="R21">
        <f t="shared" si="0"/>
        <v>0</v>
      </c>
      <c r="S21">
        <v>0</v>
      </c>
      <c r="T21">
        <f t="shared" si="1"/>
        <v>0</v>
      </c>
      <c r="U21">
        <f t="shared" si="2"/>
        <v>0</v>
      </c>
      <c r="V21" t="s">
        <v>2634</v>
      </c>
      <c r="W21">
        <v>1</v>
      </c>
    </row>
    <row r="22" spans="1:23" x14ac:dyDescent="0.25">
      <c r="A22" t="s">
        <v>99</v>
      </c>
      <c r="B22" t="s">
        <v>100</v>
      </c>
      <c r="C22" t="s">
        <v>16</v>
      </c>
      <c r="D22" t="s">
        <v>101</v>
      </c>
      <c r="E22" t="s">
        <v>102</v>
      </c>
      <c r="F22">
        <v>0</v>
      </c>
      <c r="G22">
        <v>0</v>
      </c>
      <c r="H22">
        <v>0</v>
      </c>
      <c r="I22">
        <v>0</v>
      </c>
      <c r="J22">
        <v>0</v>
      </c>
      <c r="K22">
        <v>0</v>
      </c>
      <c r="L22">
        <v>0</v>
      </c>
      <c r="M22">
        <v>0</v>
      </c>
      <c r="N22">
        <v>0</v>
      </c>
      <c r="P22">
        <v>0</v>
      </c>
      <c r="R22">
        <f t="shared" si="0"/>
        <v>0</v>
      </c>
      <c r="S22">
        <v>0</v>
      </c>
      <c r="T22">
        <f t="shared" si="1"/>
        <v>0</v>
      </c>
      <c r="U22">
        <f t="shared" si="2"/>
        <v>0</v>
      </c>
      <c r="V22" t="s">
        <v>2635</v>
      </c>
      <c r="W22">
        <v>1</v>
      </c>
    </row>
    <row r="23" spans="1:23" x14ac:dyDescent="0.25">
      <c r="A23" t="s">
        <v>103</v>
      </c>
      <c r="B23" t="s">
        <v>104</v>
      </c>
      <c r="C23" t="s">
        <v>16</v>
      </c>
      <c r="D23" t="s">
        <v>105</v>
      </c>
      <c r="E23" t="s">
        <v>106</v>
      </c>
      <c r="F23">
        <v>0</v>
      </c>
      <c r="G23">
        <v>0</v>
      </c>
      <c r="H23">
        <v>0</v>
      </c>
      <c r="I23">
        <v>0</v>
      </c>
      <c r="J23">
        <v>0</v>
      </c>
      <c r="K23">
        <v>0</v>
      </c>
      <c r="L23">
        <v>0</v>
      </c>
      <c r="M23">
        <v>0</v>
      </c>
      <c r="N23">
        <v>0</v>
      </c>
      <c r="P23">
        <v>0</v>
      </c>
      <c r="R23">
        <f t="shared" si="0"/>
        <v>0</v>
      </c>
      <c r="S23">
        <v>0</v>
      </c>
      <c r="T23">
        <f t="shared" si="1"/>
        <v>0</v>
      </c>
      <c r="U23">
        <f t="shared" si="2"/>
        <v>0</v>
      </c>
      <c r="V23" t="s">
        <v>2635</v>
      </c>
      <c r="W23">
        <v>1</v>
      </c>
    </row>
    <row r="24" spans="1:23" x14ac:dyDescent="0.25">
      <c r="A24" t="s">
        <v>107</v>
      </c>
      <c r="B24" t="s">
        <v>108</v>
      </c>
      <c r="C24" t="s">
        <v>16</v>
      </c>
      <c r="D24" t="s">
        <v>109</v>
      </c>
      <c r="E24" t="s">
        <v>110</v>
      </c>
      <c r="F24">
        <v>0</v>
      </c>
      <c r="G24">
        <v>0</v>
      </c>
      <c r="H24">
        <v>0</v>
      </c>
      <c r="I24">
        <v>0</v>
      </c>
      <c r="J24">
        <v>0</v>
      </c>
      <c r="K24">
        <v>0</v>
      </c>
      <c r="L24">
        <v>0</v>
      </c>
      <c r="M24">
        <v>0</v>
      </c>
      <c r="N24">
        <v>0</v>
      </c>
      <c r="P24">
        <v>0</v>
      </c>
      <c r="R24">
        <f t="shared" si="0"/>
        <v>0</v>
      </c>
      <c r="S24">
        <v>0</v>
      </c>
      <c r="T24">
        <f t="shared" si="1"/>
        <v>0</v>
      </c>
      <c r="U24">
        <f t="shared" si="2"/>
        <v>0</v>
      </c>
      <c r="V24" t="s">
        <v>2584</v>
      </c>
      <c r="W24">
        <v>1</v>
      </c>
    </row>
    <row r="25" spans="1:23" x14ac:dyDescent="0.25">
      <c r="A25" t="s">
        <v>111</v>
      </c>
      <c r="B25" t="s">
        <v>112</v>
      </c>
      <c r="C25" t="s">
        <v>16</v>
      </c>
      <c r="D25" t="s">
        <v>113</v>
      </c>
      <c r="E25" t="s">
        <v>71</v>
      </c>
      <c r="F25">
        <v>0</v>
      </c>
      <c r="G25">
        <v>0</v>
      </c>
      <c r="H25">
        <v>0</v>
      </c>
      <c r="I25">
        <v>0</v>
      </c>
      <c r="J25">
        <v>0</v>
      </c>
      <c r="K25">
        <v>0</v>
      </c>
      <c r="L25">
        <v>0</v>
      </c>
      <c r="M25">
        <v>0</v>
      </c>
      <c r="N25">
        <v>0</v>
      </c>
      <c r="P25">
        <v>0</v>
      </c>
      <c r="R25">
        <f t="shared" si="0"/>
        <v>0</v>
      </c>
      <c r="S25">
        <v>0</v>
      </c>
      <c r="T25">
        <f t="shared" si="1"/>
        <v>0</v>
      </c>
      <c r="U25">
        <f t="shared" si="2"/>
        <v>0</v>
      </c>
      <c r="V25" t="s">
        <v>2517</v>
      </c>
      <c r="W25">
        <v>0</v>
      </c>
    </row>
    <row r="26" spans="1:23" x14ac:dyDescent="0.25">
      <c r="A26" t="s">
        <v>114</v>
      </c>
      <c r="B26" t="s">
        <v>115</v>
      </c>
      <c r="C26" t="s">
        <v>16</v>
      </c>
      <c r="D26" t="s">
        <v>116</v>
      </c>
      <c r="E26" t="s">
        <v>70</v>
      </c>
      <c r="F26">
        <v>0</v>
      </c>
      <c r="G26">
        <v>0</v>
      </c>
      <c r="H26">
        <v>0</v>
      </c>
      <c r="I26">
        <v>0</v>
      </c>
      <c r="J26">
        <v>0</v>
      </c>
      <c r="K26">
        <v>0</v>
      </c>
      <c r="L26">
        <v>0</v>
      </c>
      <c r="M26">
        <v>0</v>
      </c>
      <c r="N26">
        <v>0</v>
      </c>
      <c r="O26" t="s">
        <v>117</v>
      </c>
      <c r="P26">
        <v>0</v>
      </c>
      <c r="R26">
        <f t="shared" si="0"/>
        <v>0</v>
      </c>
      <c r="S26">
        <v>0</v>
      </c>
      <c r="T26">
        <f t="shared" si="1"/>
        <v>0</v>
      </c>
      <c r="U26">
        <f t="shared" si="2"/>
        <v>0</v>
      </c>
      <c r="V26" t="s">
        <v>2636</v>
      </c>
      <c r="W26">
        <v>1</v>
      </c>
    </row>
    <row r="27" spans="1:23" x14ac:dyDescent="0.25">
      <c r="A27" t="s">
        <v>118</v>
      </c>
      <c r="B27" t="s">
        <v>119</v>
      </c>
      <c r="C27" t="s">
        <v>16</v>
      </c>
      <c r="D27" t="s">
        <v>120</v>
      </c>
      <c r="E27" t="s">
        <v>121</v>
      </c>
      <c r="F27">
        <v>0</v>
      </c>
      <c r="G27">
        <v>0</v>
      </c>
      <c r="H27">
        <v>0</v>
      </c>
      <c r="I27">
        <v>0</v>
      </c>
      <c r="J27">
        <v>0</v>
      </c>
      <c r="K27">
        <v>0</v>
      </c>
      <c r="L27">
        <v>0</v>
      </c>
      <c r="M27">
        <v>0</v>
      </c>
      <c r="N27">
        <v>0</v>
      </c>
      <c r="O27" t="s">
        <v>66</v>
      </c>
      <c r="P27">
        <v>0</v>
      </c>
      <c r="R27">
        <f t="shared" si="0"/>
        <v>0</v>
      </c>
      <c r="S27">
        <v>0</v>
      </c>
      <c r="T27">
        <f t="shared" si="1"/>
        <v>0</v>
      </c>
      <c r="U27">
        <f t="shared" si="2"/>
        <v>0</v>
      </c>
      <c r="V27" t="s">
        <v>2637</v>
      </c>
      <c r="W27">
        <v>1</v>
      </c>
    </row>
    <row r="28" spans="1:23" x14ac:dyDescent="0.25">
      <c r="A28" t="s">
        <v>122</v>
      </c>
      <c r="B28" t="s">
        <v>123</v>
      </c>
      <c r="C28" t="s">
        <v>16</v>
      </c>
      <c r="D28" t="s">
        <v>129</v>
      </c>
      <c r="E28" t="s">
        <v>124</v>
      </c>
      <c r="F28">
        <v>0</v>
      </c>
      <c r="G28">
        <v>0</v>
      </c>
      <c r="H28">
        <v>0</v>
      </c>
      <c r="I28">
        <v>0</v>
      </c>
      <c r="J28">
        <v>0</v>
      </c>
      <c r="K28">
        <v>0</v>
      </c>
      <c r="L28">
        <v>0</v>
      </c>
      <c r="M28">
        <v>0</v>
      </c>
      <c r="N28">
        <v>1</v>
      </c>
      <c r="O28" t="s">
        <v>677</v>
      </c>
      <c r="P28">
        <v>0</v>
      </c>
      <c r="Q28" t="s">
        <v>617</v>
      </c>
      <c r="R28">
        <f t="shared" si="0"/>
        <v>1</v>
      </c>
      <c r="S28">
        <v>0</v>
      </c>
      <c r="T28">
        <f t="shared" si="1"/>
        <v>0</v>
      </c>
      <c r="U28">
        <f t="shared" si="2"/>
        <v>0</v>
      </c>
      <c r="V28" t="s">
        <v>2638</v>
      </c>
      <c r="W28">
        <v>1</v>
      </c>
    </row>
    <row r="29" spans="1:23" x14ac:dyDescent="0.25">
      <c r="A29" t="s">
        <v>126</v>
      </c>
      <c r="B29" t="s">
        <v>127</v>
      </c>
      <c r="C29" t="s">
        <v>16</v>
      </c>
      <c r="D29" t="s">
        <v>128</v>
      </c>
      <c r="E29" t="s">
        <v>83</v>
      </c>
      <c r="F29">
        <v>1</v>
      </c>
      <c r="G29">
        <v>0</v>
      </c>
      <c r="H29">
        <v>0</v>
      </c>
      <c r="I29">
        <v>1</v>
      </c>
      <c r="J29">
        <v>0</v>
      </c>
      <c r="K29">
        <v>0</v>
      </c>
      <c r="L29">
        <v>0</v>
      </c>
      <c r="M29">
        <v>1</v>
      </c>
      <c r="N29">
        <v>1</v>
      </c>
      <c r="O29" t="s">
        <v>133</v>
      </c>
      <c r="P29">
        <v>0</v>
      </c>
      <c r="Q29" t="s">
        <v>618</v>
      </c>
      <c r="R29">
        <f t="shared" si="0"/>
        <v>1</v>
      </c>
      <c r="S29">
        <v>1</v>
      </c>
      <c r="T29">
        <f t="shared" si="1"/>
        <v>1</v>
      </c>
      <c r="U29">
        <f t="shared" si="2"/>
        <v>1</v>
      </c>
      <c r="V29" t="s">
        <v>2639</v>
      </c>
      <c r="W29">
        <v>1</v>
      </c>
    </row>
    <row r="30" spans="1:23" x14ac:dyDescent="0.25">
      <c r="A30" t="s">
        <v>130</v>
      </c>
      <c r="B30" t="s">
        <v>131</v>
      </c>
      <c r="C30" t="s">
        <v>16</v>
      </c>
      <c r="D30" t="s">
        <v>132</v>
      </c>
      <c r="E30" t="s">
        <v>23</v>
      </c>
      <c r="F30">
        <v>0</v>
      </c>
      <c r="G30">
        <v>0</v>
      </c>
      <c r="H30">
        <v>0</v>
      </c>
      <c r="I30">
        <v>0</v>
      </c>
      <c r="J30">
        <v>0</v>
      </c>
      <c r="K30">
        <v>0</v>
      </c>
      <c r="L30">
        <v>0</v>
      </c>
      <c r="M30">
        <v>0</v>
      </c>
      <c r="N30">
        <v>0</v>
      </c>
      <c r="O30" t="s">
        <v>619</v>
      </c>
      <c r="P30">
        <v>0</v>
      </c>
      <c r="Q30" t="s">
        <v>620</v>
      </c>
      <c r="R30">
        <f t="shared" si="0"/>
        <v>0</v>
      </c>
      <c r="S30">
        <v>0</v>
      </c>
      <c r="T30">
        <f t="shared" si="1"/>
        <v>0</v>
      </c>
      <c r="U30">
        <f t="shared" si="2"/>
        <v>0</v>
      </c>
      <c r="V30" t="s">
        <v>2640</v>
      </c>
      <c r="W30">
        <v>1</v>
      </c>
    </row>
    <row r="31" spans="1:23" x14ac:dyDescent="0.25">
      <c r="A31" t="s">
        <v>134</v>
      </c>
      <c r="B31" t="s">
        <v>135</v>
      </c>
      <c r="C31" t="s">
        <v>16</v>
      </c>
      <c r="D31" t="s">
        <v>136</v>
      </c>
      <c r="E31" t="s">
        <v>17</v>
      </c>
      <c r="F31">
        <v>0</v>
      </c>
      <c r="G31">
        <v>0</v>
      </c>
      <c r="H31">
        <v>0</v>
      </c>
      <c r="I31">
        <v>0</v>
      </c>
      <c r="J31">
        <v>0</v>
      </c>
      <c r="K31">
        <v>0</v>
      </c>
      <c r="L31">
        <v>0</v>
      </c>
      <c r="M31">
        <v>0</v>
      </c>
      <c r="N31">
        <v>0</v>
      </c>
      <c r="O31" t="s">
        <v>117</v>
      </c>
      <c r="P31">
        <v>0</v>
      </c>
      <c r="R31">
        <f t="shared" si="0"/>
        <v>0</v>
      </c>
      <c r="S31">
        <v>0</v>
      </c>
      <c r="T31">
        <f t="shared" si="1"/>
        <v>0</v>
      </c>
      <c r="U31">
        <f t="shared" si="2"/>
        <v>0</v>
      </c>
      <c r="V31" t="s">
        <v>2641</v>
      </c>
      <c r="W31">
        <v>1</v>
      </c>
    </row>
    <row r="32" spans="1:23" x14ac:dyDescent="0.25">
      <c r="A32" t="s">
        <v>137</v>
      </c>
      <c r="B32" t="s">
        <v>138</v>
      </c>
      <c r="C32" t="s">
        <v>16</v>
      </c>
      <c r="D32" t="s">
        <v>139</v>
      </c>
      <c r="E32" t="s">
        <v>65</v>
      </c>
      <c r="F32">
        <v>0</v>
      </c>
      <c r="G32">
        <v>0</v>
      </c>
      <c r="H32">
        <v>0</v>
      </c>
      <c r="I32">
        <v>0</v>
      </c>
      <c r="J32">
        <v>0</v>
      </c>
      <c r="K32">
        <v>0</v>
      </c>
      <c r="L32">
        <v>0</v>
      </c>
      <c r="M32">
        <v>0</v>
      </c>
      <c r="N32">
        <v>0</v>
      </c>
      <c r="P32">
        <v>0</v>
      </c>
      <c r="R32">
        <f t="shared" si="0"/>
        <v>0</v>
      </c>
      <c r="S32">
        <v>0</v>
      </c>
      <c r="T32">
        <f t="shared" si="1"/>
        <v>0</v>
      </c>
      <c r="U32">
        <f t="shared" si="2"/>
        <v>0</v>
      </c>
      <c r="V32" t="s">
        <v>2642</v>
      </c>
      <c r="W32">
        <v>0</v>
      </c>
    </row>
    <row r="33" spans="1:23" x14ac:dyDescent="0.25">
      <c r="A33" t="s">
        <v>140</v>
      </c>
      <c r="B33" t="s">
        <v>141</v>
      </c>
      <c r="C33" t="s">
        <v>16</v>
      </c>
      <c r="D33" t="s">
        <v>142</v>
      </c>
      <c r="E33" t="s">
        <v>17</v>
      </c>
      <c r="F33">
        <v>0</v>
      </c>
      <c r="G33">
        <v>0</v>
      </c>
      <c r="H33">
        <v>0</v>
      </c>
      <c r="I33">
        <v>0</v>
      </c>
      <c r="J33">
        <v>0</v>
      </c>
      <c r="K33">
        <v>0</v>
      </c>
      <c r="L33">
        <v>0</v>
      </c>
      <c r="M33">
        <v>0</v>
      </c>
      <c r="N33">
        <v>0</v>
      </c>
      <c r="P33">
        <v>0</v>
      </c>
      <c r="R33">
        <f t="shared" si="0"/>
        <v>0</v>
      </c>
      <c r="S33">
        <v>0</v>
      </c>
      <c r="T33">
        <f t="shared" si="1"/>
        <v>0</v>
      </c>
      <c r="U33">
        <f t="shared" si="2"/>
        <v>0</v>
      </c>
      <c r="V33" t="s">
        <v>2643</v>
      </c>
      <c r="W33">
        <v>0</v>
      </c>
    </row>
    <row r="34" spans="1:23" x14ac:dyDescent="0.25">
      <c r="A34" t="s">
        <v>143</v>
      </c>
      <c r="B34" t="s">
        <v>144</v>
      </c>
      <c r="C34" t="s">
        <v>16</v>
      </c>
      <c r="D34" t="s">
        <v>146</v>
      </c>
      <c r="E34" t="s">
        <v>145</v>
      </c>
      <c r="F34">
        <v>0</v>
      </c>
      <c r="G34">
        <v>0</v>
      </c>
      <c r="H34">
        <v>0</v>
      </c>
      <c r="I34">
        <v>0</v>
      </c>
      <c r="J34">
        <v>0</v>
      </c>
      <c r="K34">
        <v>0</v>
      </c>
      <c r="L34">
        <v>0</v>
      </c>
      <c r="M34">
        <v>0</v>
      </c>
      <c r="N34">
        <v>0</v>
      </c>
      <c r="P34">
        <v>0</v>
      </c>
      <c r="R34">
        <f t="shared" si="0"/>
        <v>0</v>
      </c>
      <c r="S34">
        <v>0</v>
      </c>
      <c r="T34">
        <f t="shared" si="1"/>
        <v>0</v>
      </c>
      <c r="U34">
        <f t="shared" si="2"/>
        <v>0</v>
      </c>
      <c r="V34" t="s">
        <v>2644</v>
      </c>
      <c r="W34">
        <v>0</v>
      </c>
    </row>
    <row r="35" spans="1:23" x14ac:dyDescent="0.25">
      <c r="A35" t="s">
        <v>147</v>
      </c>
      <c r="B35" t="s">
        <v>148</v>
      </c>
      <c r="C35" t="s">
        <v>16</v>
      </c>
      <c r="D35" t="s">
        <v>149</v>
      </c>
      <c r="E35" t="s">
        <v>150</v>
      </c>
      <c r="F35">
        <v>0</v>
      </c>
      <c r="G35">
        <v>0</v>
      </c>
      <c r="H35">
        <v>0</v>
      </c>
      <c r="I35">
        <v>0</v>
      </c>
      <c r="J35">
        <v>0</v>
      </c>
      <c r="K35">
        <v>0</v>
      </c>
      <c r="L35">
        <v>0</v>
      </c>
      <c r="M35">
        <v>0</v>
      </c>
      <c r="N35">
        <v>0</v>
      </c>
      <c r="P35">
        <v>0</v>
      </c>
      <c r="R35">
        <f t="shared" si="0"/>
        <v>0</v>
      </c>
      <c r="S35">
        <v>0</v>
      </c>
      <c r="T35">
        <f t="shared" si="1"/>
        <v>0</v>
      </c>
      <c r="U35">
        <f t="shared" si="2"/>
        <v>0</v>
      </c>
      <c r="V35" t="s">
        <v>2645</v>
      </c>
      <c r="W35">
        <v>1</v>
      </c>
    </row>
    <row r="36" spans="1:23" x14ac:dyDescent="0.25">
      <c r="A36" t="s">
        <v>151</v>
      </c>
      <c r="B36" t="s">
        <v>152</v>
      </c>
      <c r="C36" t="s">
        <v>16</v>
      </c>
      <c r="D36" t="s">
        <v>153</v>
      </c>
      <c r="E36" t="s">
        <v>154</v>
      </c>
      <c r="F36">
        <v>0</v>
      </c>
      <c r="G36">
        <v>0</v>
      </c>
      <c r="H36">
        <v>1</v>
      </c>
      <c r="I36">
        <v>0</v>
      </c>
      <c r="J36">
        <v>0</v>
      </c>
      <c r="K36">
        <v>1</v>
      </c>
      <c r="L36">
        <v>0</v>
      </c>
      <c r="M36">
        <v>1</v>
      </c>
      <c r="N36">
        <v>1</v>
      </c>
      <c r="O36" t="s">
        <v>155</v>
      </c>
      <c r="P36">
        <v>0</v>
      </c>
      <c r="Q36" t="s">
        <v>621</v>
      </c>
      <c r="R36">
        <f t="shared" si="0"/>
        <v>1</v>
      </c>
      <c r="S36">
        <v>1</v>
      </c>
      <c r="T36">
        <f t="shared" si="1"/>
        <v>1</v>
      </c>
      <c r="U36">
        <f t="shared" si="2"/>
        <v>1</v>
      </c>
      <c r="V36" t="s">
        <v>2646</v>
      </c>
      <c r="W36">
        <v>1</v>
      </c>
    </row>
    <row r="37" spans="1:23" x14ac:dyDescent="0.25">
      <c r="A37" t="s">
        <v>156</v>
      </c>
      <c r="B37" t="s">
        <v>157</v>
      </c>
      <c r="C37" t="s">
        <v>16</v>
      </c>
      <c r="D37" t="s">
        <v>158</v>
      </c>
      <c r="E37" t="s">
        <v>23</v>
      </c>
      <c r="F37">
        <v>1</v>
      </c>
      <c r="G37">
        <v>0</v>
      </c>
      <c r="H37">
        <v>1</v>
      </c>
      <c r="I37">
        <v>0</v>
      </c>
      <c r="J37">
        <v>0</v>
      </c>
      <c r="K37">
        <v>0</v>
      </c>
      <c r="L37">
        <v>0</v>
      </c>
      <c r="M37">
        <v>1</v>
      </c>
      <c r="N37">
        <v>1</v>
      </c>
      <c r="O37" t="s">
        <v>159</v>
      </c>
      <c r="P37">
        <v>0</v>
      </c>
      <c r="Q37" t="s">
        <v>622</v>
      </c>
      <c r="R37">
        <f t="shared" si="0"/>
        <v>1</v>
      </c>
      <c r="S37">
        <v>1</v>
      </c>
      <c r="T37">
        <f t="shared" si="1"/>
        <v>1</v>
      </c>
      <c r="U37">
        <f t="shared" si="2"/>
        <v>1</v>
      </c>
      <c r="V37" t="s">
        <v>2647</v>
      </c>
      <c r="W37">
        <v>1</v>
      </c>
    </row>
    <row r="38" spans="1:23" x14ac:dyDescent="0.25">
      <c r="A38" t="s">
        <v>160</v>
      </c>
      <c r="B38" t="s">
        <v>161</v>
      </c>
      <c r="C38" t="s">
        <v>16</v>
      </c>
      <c r="D38" t="s">
        <v>162</v>
      </c>
      <c r="E38" t="s">
        <v>163</v>
      </c>
      <c r="F38">
        <v>0</v>
      </c>
      <c r="G38">
        <v>0</v>
      </c>
      <c r="H38">
        <v>0</v>
      </c>
      <c r="I38">
        <v>0</v>
      </c>
      <c r="J38">
        <v>0</v>
      </c>
      <c r="K38">
        <v>0</v>
      </c>
      <c r="L38">
        <v>1</v>
      </c>
      <c r="M38">
        <v>0</v>
      </c>
      <c r="N38">
        <v>1</v>
      </c>
      <c r="O38" t="s">
        <v>595</v>
      </c>
      <c r="P38">
        <v>1</v>
      </c>
      <c r="Q38" t="s">
        <v>623</v>
      </c>
      <c r="R38">
        <f t="shared" si="0"/>
        <v>1</v>
      </c>
      <c r="S38">
        <v>1</v>
      </c>
      <c r="T38">
        <f t="shared" si="1"/>
        <v>1</v>
      </c>
      <c r="U38">
        <f t="shared" si="2"/>
        <v>1</v>
      </c>
      <c r="V38" t="s">
        <v>2648</v>
      </c>
      <c r="W38">
        <v>1</v>
      </c>
    </row>
    <row r="39" spans="1:23" x14ac:dyDescent="0.25">
      <c r="A39" t="s">
        <v>164</v>
      </c>
      <c r="B39" t="s">
        <v>165</v>
      </c>
      <c r="C39" t="s">
        <v>16</v>
      </c>
      <c r="D39" t="s">
        <v>166</v>
      </c>
      <c r="E39" t="s">
        <v>167</v>
      </c>
      <c r="F39">
        <v>1</v>
      </c>
      <c r="G39">
        <v>0</v>
      </c>
      <c r="H39">
        <v>0</v>
      </c>
      <c r="I39">
        <v>0</v>
      </c>
      <c r="J39">
        <v>0</v>
      </c>
      <c r="K39">
        <v>0</v>
      </c>
      <c r="L39">
        <v>0</v>
      </c>
      <c r="M39">
        <v>1</v>
      </c>
      <c r="N39">
        <v>0</v>
      </c>
      <c r="O39" t="s">
        <v>168</v>
      </c>
      <c r="P39">
        <v>0</v>
      </c>
      <c r="Q39" t="s">
        <v>624</v>
      </c>
      <c r="R39">
        <f t="shared" si="0"/>
        <v>1</v>
      </c>
      <c r="S39">
        <v>0</v>
      </c>
      <c r="T39">
        <f t="shared" si="1"/>
        <v>1</v>
      </c>
      <c r="U39">
        <f t="shared" si="2"/>
        <v>1</v>
      </c>
      <c r="V39" t="s">
        <v>2649</v>
      </c>
      <c r="W39">
        <v>1</v>
      </c>
    </row>
    <row r="40" spans="1:23" x14ac:dyDescent="0.25">
      <c r="A40" t="s">
        <v>169</v>
      </c>
      <c r="B40" t="s">
        <v>170</v>
      </c>
      <c r="C40" t="s">
        <v>16</v>
      </c>
      <c r="D40" t="s">
        <v>171</v>
      </c>
      <c r="E40" t="s">
        <v>74</v>
      </c>
      <c r="F40">
        <v>0</v>
      </c>
      <c r="G40">
        <v>0</v>
      </c>
      <c r="H40">
        <v>1</v>
      </c>
      <c r="I40">
        <v>0</v>
      </c>
      <c r="J40">
        <v>0</v>
      </c>
      <c r="K40">
        <v>0</v>
      </c>
      <c r="L40">
        <v>1</v>
      </c>
      <c r="M40">
        <v>0</v>
      </c>
      <c r="N40">
        <v>1</v>
      </c>
      <c r="O40" t="s">
        <v>172</v>
      </c>
      <c r="P40">
        <v>0</v>
      </c>
      <c r="Q40" t="s">
        <v>626</v>
      </c>
      <c r="R40">
        <f t="shared" si="0"/>
        <v>1</v>
      </c>
      <c r="S40">
        <v>1</v>
      </c>
      <c r="T40">
        <f t="shared" si="1"/>
        <v>0</v>
      </c>
      <c r="U40">
        <f t="shared" si="2"/>
        <v>1</v>
      </c>
      <c r="V40" t="s">
        <v>2650</v>
      </c>
      <c r="W40">
        <v>1</v>
      </c>
    </row>
    <row r="41" spans="1:23" x14ac:dyDescent="0.25">
      <c r="A41" t="s">
        <v>173</v>
      </c>
      <c r="B41" t="s">
        <v>174</v>
      </c>
      <c r="C41" t="s">
        <v>16</v>
      </c>
      <c r="D41" t="s">
        <v>175</v>
      </c>
      <c r="E41" t="s">
        <v>72</v>
      </c>
      <c r="F41">
        <v>1</v>
      </c>
      <c r="G41">
        <v>0</v>
      </c>
      <c r="H41">
        <v>0</v>
      </c>
      <c r="I41">
        <v>0</v>
      </c>
      <c r="J41">
        <v>0</v>
      </c>
      <c r="K41">
        <v>0</v>
      </c>
      <c r="L41">
        <v>0</v>
      </c>
      <c r="M41">
        <v>1</v>
      </c>
      <c r="N41">
        <v>1</v>
      </c>
      <c r="O41" t="s">
        <v>176</v>
      </c>
      <c r="P41">
        <v>0</v>
      </c>
      <c r="Q41" t="s">
        <v>627</v>
      </c>
      <c r="R41">
        <f t="shared" si="0"/>
        <v>1</v>
      </c>
      <c r="S41">
        <v>1</v>
      </c>
      <c r="T41">
        <f t="shared" si="1"/>
        <v>1</v>
      </c>
      <c r="U41">
        <f t="shared" si="2"/>
        <v>1</v>
      </c>
      <c r="V41" t="s">
        <v>2651</v>
      </c>
      <c r="W41">
        <v>1</v>
      </c>
    </row>
    <row r="42" spans="1:23" x14ac:dyDescent="0.25">
      <c r="A42" t="s">
        <v>628</v>
      </c>
      <c r="B42" t="s">
        <v>177</v>
      </c>
      <c r="C42" t="s">
        <v>16</v>
      </c>
      <c r="D42" t="s">
        <v>178</v>
      </c>
      <c r="E42" t="s">
        <v>179</v>
      </c>
      <c r="F42">
        <v>0</v>
      </c>
      <c r="G42">
        <v>0</v>
      </c>
      <c r="H42">
        <v>0</v>
      </c>
      <c r="I42">
        <v>0</v>
      </c>
      <c r="J42">
        <v>0</v>
      </c>
      <c r="K42">
        <v>0</v>
      </c>
      <c r="L42">
        <v>0</v>
      </c>
      <c r="M42">
        <v>0</v>
      </c>
      <c r="N42">
        <v>0</v>
      </c>
      <c r="P42">
        <v>0</v>
      </c>
      <c r="R42">
        <f t="shared" si="0"/>
        <v>0</v>
      </c>
      <c r="S42">
        <v>0</v>
      </c>
      <c r="T42">
        <f t="shared" si="1"/>
        <v>0</v>
      </c>
      <c r="U42">
        <f t="shared" si="2"/>
        <v>0</v>
      </c>
      <c r="V42" t="s">
        <v>2652</v>
      </c>
      <c r="W42">
        <v>0</v>
      </c>
    </row>
    <row r="43" spans="1:23" x14ac:dyDescent="0.25">
      <c r="A43" t="s">
        <v>180</v>
      </c>
      <c r="B43" t="s">
        <v>181</v>
      </c>
      <c r="C43" t="s">
        <v>16</v>
      </c>
      <c r="D43" t="s">
        <v>182</v>
      </c>
      <c r="E43" t="s">
        <v>179</v>
      </c>
      <c r="F43">
        <v>0</v>
      </c>
      <c r="G43">
        <v>0</v>
      </c>
      <c r="H43">
        <v>0</v>
      </c>
      <c r="I43">
        <v>0</v>
      </c>
      <c r="J43">
        <v>0</v>
      </c>
      <c r="K43">
        <v>1</v>
      </c>
      <c r="L43">
        <v>1</v>
      </c>
      <c r="M43">
        <v>1</v>
      </c>
      <c r="N43">
        <v>0</v>
      </c>
      <c r="O43" t="s">
        <v>183</v>
      </c>
      <c r="P43">
        <v>0</v>
      </c>
      <c r="Q43" t="s">
        <v>629</v>
      </c>
      <c r="R43">
        <f t="shared" si="0"/>
        <v>1</v>
      </c>
      <c r="S43">
        <v>0</v>
      </c>
      <c r="T43">
        <f t="shared" si="1"/>
        <v>1</v>
      </c>
      <c r="U43">
        <f t="shared" si="2"/>
        <v>1</v>
      </c>
      <c r="V43" t="s">
        <v>2653</v>
      </c>
      <c r="W43">
        <v>1</v>
      </c>
    </row>
    <row r="44" spans="1:23" x14ac:dyDescent="0.25">
      <c r="A44" t="s">
        <v>184</v>
      </c>
      <c r="B44" t="s">
        <v>185</v>
      </c>
      <c r="C44" t="s">
        <v>16</v>
      </c>
      <c r="D44" t="s">
        <v>186</v>
      </c>
      <c r="E44" t="s">
        <v>187</v>
      </c>
      <c r="F44">
        <v>0</v>
      </c>
      <c r="G44">
        <v>0</v>
      </c>
      <c r="H44">
        <v>0</v>
      </c>
      <c r="I44">
        <v>0</v>
      </c>
      <c r="J44">
        <v>0</v>
      </c>
      <c r="K44">
        <v>0</v>
      </c>
      <c r="L44">
        <v>0</v>
      </c>
      <c r="M44">
        <v>1</v>
      </c>
      <c r="N44">
        <v>1</v>
      </c>
      <c r="O44" t="s">
        <v>603</v>
      </c>
      <c r="P44">
        <v>0</v>
      </c>
      <c r="Q44" t="s">
        <v>630</v>
      </c>
      <c r="R44">
        <f t="shared" si="0"/>
        <v>1</v>
      </c>
      <c r="S44">
        <v>1</v>
      </c>
      <c r="T44">
        <f t="shared" si="1"/>
        <v>1</v>
      </c>
      <c r="U44">
        <f t="shared" si="2"/>
        <v>1</v>
      </c>
      <c r="V44" t="s">
        <v>2654</v>
      </c>
      <c r="W44">
        <v>0</v>
      </c>
    </row>
    <row r="45" spans="1:23" x14ac:dyDescent="0.25">
      <c r="A45" t="s">
        <v>188</v>
      </c>
      <c r="B45" t="s">
        <v>189</v>
      </c>
      <c r="C45" t="s">
        <v>16</v>
      </c>
      <c r="D45" t="s">
        <v>190</v>
      </c>
      <c r="E45" t="s">
        <v>73</v>
      </c>
      <c r="F45">
        <v>0</v>
      </c>
      <c r="G45">
        <v>0</v>
      </c>
      <c r="H45">
        <v>0</v>
      </c>
      <c r="I45">
        <v>0</v>
      </c>
      <c r="J45">
        <v>0</v>
      </c>
      <c r="K45">
        <v>0</v>
      </c>
      <c r="L45">
        <v>0</v>
      </c>
      <c r="M45">
        <v>0</v>
      </c>
      <c r="N45">
        <v>0</v>
      </c>
      <c r="P45">
        <v>0</v>
      </c>
      <c r="R45">
        <f t="shared" si="0"/>
        <v>0</v>
      </c>
      <c r="S45">
        <v>0</v>
      </c>
      <c r="T45">
        <f t="shared" si="1"/>
        <v>0</v>
      </c>
      <c r="U45">
        <f t="shared" si="2"/>
        <v>0</v>
      </c>
      <c r="V45" t="s">
        <v>2655</v>
      </c>
      <c r="W45">
        <v>1</v>
      </c>
    </row>
    <row r="46" spans="1:23" x14ac:dyDescent="0.25">
      <c r="A46" t="s">
        <v>191</v>
      </c>
      <c r="B46" t="s">
        <v>192</v>
      </c>
      <c r="C46" t="s">
        <v>16</v>
      </c>
      <c r="D46" t="s">
        <v>193</v>
      </c>
      <c r="E46" t="s">
        <v>194</v>
      </c>
      <c r="F46">
        <v>0</v>
      </c>
      <c r="G46">
        <v>0</v>
      </c>
      <c r="H46">
        <v>0</v>
      </c>
      <c r="I46">
        <v>0</v>
      </c>
      <c r="J46">
        <v>1</v>
      </c>
      <c r="K46">
        <v>0</v>
      </c>
      <c r="L46">
        <v>0</v>
      </c>
      <c r="M46">
        <v>0</v>
      </c>
      <c r="N46">
        <v>1</v>
      </c>
      <c r="O46" t="s">
        <v>195</v>
      </c>
      <c r="P46">
        <v>0</v>
      </c>
      <c r="Q46" t="s">
        <v>631</v>
      </c>
      <c r="R46">
        <f t="shared" si="0"/>
        <v>1</v>
      </c>
      <c r="S46">
        <v>1</v>
      </c>
      <c r="T46">
        <f t="shared" si="1"/>
        <v>0</v>
      </c>
      <c r="U46">
        <f t="shared" si="2"/>
        <v>1</v>
      </c>
      <c r="V46" t="s">
        <v>2656</v>
      </c>
      <c r="W46">
        <v>1</v>
      </c>
    </row>
    <row r="47" spans="1:23" x14ac:dyDescent="0.25">
      <c r="A47" t="s">
        <v>196</v>
      </c>
      <c r="B47" t="s">
        <v>197</v>
      </c>
      <c r="C47" t="s">
        <v>16</v>
      </c>
      <c r="D47" t="s">
        <v>198</v>
      </c>
      <c r="E47" t="s">
        <v>199</v>
      </c>
      <c r="F47">
        <v>0</v>
      </c>
      <c r="G47">
        <v>0</v>
      </c>
      <c r="H47">
        <v>0</v>
      </c>
      <c r="I47">
        <v>0</v>
      </c>
      <c r="J47">
        <v>0</v>
      </c>
      <c r="K47">
        <v>0</v>
      </c>
      <c r="L47">
        <v>0</v>
      </c>
      <c r="M47">
        <v>0</v>
      </c>
      <c r="N47">
        <v>0</v>
      </c>
      <c r="O47" t="s">
        <v>200</v>
      </c>
      <c r="P47">
        <v>0</v>
      </c>
      <c r="Q47" t="s">
        <v>632</v>
      </c>
      <c r="R47">
        <f t="shared" si="0"/>
        <v>0</v>
      </c>
      <c r="S47">
        <v>0</v>
      </c>
      <c r="T47">
        <f t="shared" si="1"/>
        <v>0</v>
      </c>
      <c r="U47">
        <f t="shared" si="2"/>
        <v>0</v>
      </c>
      <c r="V47" t="s">
        <v>2657</v>
      </c>
      <c r="W47">
        <v>0</v>
      </c>
    </row>
    <row r="48" spans="1:23" x14ac:dyDescent="0.25">
      <c r="A48" t="s">
        <v>201</v>
      </c>
      <c r="B48" t="s">
        <v>202</v>
      </c>
      <c r="C48" t="s">
        <v>16</v>
      </c>
      <c r="D48" t="s">
        <v>203</v>
      </c>
      <c r="E48" t="s">
        <v>72</v>
      </c>
      <c r="F48">
        <v>0</v>
      </c>
      <c r="G48">
        <v>0</v>
      </c>
      <c r="H48">
        <v>0</v>
      </c>
      <c r="I48">
        <v>0</v>
      </c>
      <c r="J48">
        <v>0</v>
      </c>
      <c r="K48">
        <v>0</v>
      </c>
      <c r="L48">
        <v>0</v>
      </c>
      <c r="M48">
        <v>0</v>
      </c>
      <c r="N48">
        <v>0</v>
      </c>
      <c r="P48">
        <v>0</v>
      </c>
      <c r="R48">
        <f t="shared" si="0"/>
        <v>0</v>
      </c>
      <c r="S48">
        <v>0</v>
      </c>
      <c r="T48">
        <f t="shared" si="1"/>
        <v>0</v>
      </c>
      <c r="U48">
        <f t="shared" si="2"/>
        <v>0</v>
      </c>
      <c r="V48" t="s">
        <v>2584</v>
      </c>
      <c r="W48">
        <v>1</v>
      </c>
    </row>
    <row r="49" spans="1:23" x14ac:dyDescent="0.25">
      <c r="A49" t="s">
        <v>633</v>
      </c>
      <c r="B49" t="s">
        <v>204</v>
      </c>
      <c r="C49" t="s">
        <v>16</v>
      </c>
      <c r="D49" t="s">
        <v>205</v>
      </c>
      <c r="E49" t="s">
        <v>206</v>
      </c>
      <c r="F49">
        <v>0</v>
      </c>
      <c r="G49">
        <v>0</v>
      </c>
      <c r="H49">
        <v>0</v>
      </c>
      <c r="I49">
        <v>0</v>
      </c>
      <c r="J49">
        <v>0</v>
      </c>
      <c r="K49">
        <v>0</v>
      </c>
      <c r="L49">
        <v>0</v>
      </c>
      <c r="M49">
        <v>0</v>
      </c>
      <c r="N49">
        <v>0</v>
      </c>
      <c r="O49" t="s">
        <v>207</v>
      </c>
      <c r="P49">
        <v>0</v>
      </c>
      <c r="Q49" t="s">
        <v>634</v>
      </c>
      <c r="R49">
        <f t="shared" si="0"/>
        <v>0</v>
      </c>
      <c r="S49">
        <v>0</v>
      </c>
      <c r="T49">
        <f t="shared" si="1"/>
        <v>0</v>
      </c>
      <c r="U49">
        <f t="shared" si="2"/>
        <v>0</v>
      </c>
      <c r="V49" t="s">
        <v>2658</v>
      </c>
      <c r="W49">
        <v>1</v>
      </c>
    </row>
    <row r="50" spans="1:23" x14ac:dyDescent="0.25">
      <c r="A50" t="s">
        <v>208</v>
      </c>
      <c r="B50" t="s">
        <v>209</v>
      </c>
      <c r="C50" t="s">
        <v>16</v>
      </c>
      <c r="D50" t="s">
        <v>210</v>
      </c>
      <c r="E50" t="s">
        <v>121</v>
      </c>
      <c r="F50">
        <v>0</v>
      </c>
      <c r="G50">
        <v>0</v>
      </c>
      <c r="H50">
        <v>0</v>
      </c>
      <c r="I50">
        <v>0</v>
      </c>
      <c r="J50">
        <v>0</v>
      </c>
      <c r="K50">
        <v>0</v>
      </c>
      <c r="L50">
        <v>0</v>
      </c>
      <c r="M50">
        <v>0</v>
      </c>
      <c r="N50">
        <v>0</v>
      </c>
      <c r="O50" t="s">
        <v>211</v>
      </c>
      <c r="P50">
        <v>1</v>
      </c>
      <c r="Q50" t="s">
        <v>635</v>
      </c>
      <c r="R50">
        <f t="shared" si="0"/>
        <v>1</v>
      </c>
      <c r="S50">
        <v>0</v>
      </c>
      <c r="T50">
        <f t="shared" si="1"/>
        <v>1</v>
      </c>
      <c r="U50">
        <f t="shared" si="2"/>
        <v>1</v>
      </c>
      <c r="V50" t="s">
        <v>2659</v>
      </c>
      <c r="W50">
        <v>1</v>
      </c>
    </row>
    <row r="51" spans="1:23" x14ac:dyDescent="0.25">
      <c r="A51" t="s">
        <v>212</v>
      </c>
      <c r="B51" t="s">
        <v>213</v>
      </c>
      <c r="C51" t="s">
        <v>16</v>
      </c>
      <c r="D51" t="s">
        <v>215</v>
      </c>
      <c r="E51" t="s">
        <v>214</v>
      </c>
      <c r="F51">
        <v>0</v>
      </c>
      <c r="G51">
        <v>0</v>
      </c>
      <c r="H51">
        <v>0</v>
      </c>
      <c r="I51">
        <v>0</v>
      </c>
      <c r="J51">
        <v>0</v>
      </c>
      <c r="K51">
        <v>0</v>
      </c>
      <c r="L51">
        <v>0</v>
      </c>
      <c r="M51">
        <v>0</v>
      </c>
      <c r="N51">
        <v>0</v>
      </c>
      <c r="P51">
        <v>0</v>
      </c>
      <c r="R51">
        <f t="shared" si="0"/>
        <v>0</v>
      </c>
      <c r="S51">
        <v>0</v>
      </c>
      <c r="T51">
        <f t="shared" si="1"/>
        <v>0</v>
      </c>
      <c r="U51">
        <f t="shared" si="2"/>
        <v>0</v>
      </c>
      <c r="V51" t="s">
        <v>2660</v>
      </c>
      <c r="W51">
        <v>1</v>
      </c>
    </row>
    <row r="52" spans="1:23" x14ac:dyDescent="0.25">
      <c r="A52" t="s">
        <v>216</v>
      </c>
      <c r="B52" t="s">
        <v>217</v>
      </c>
      <c r="C52" t="s">
        <v>16</v>
      </c>
      <c r="D52" t="s">
        <v>218</v>
      </c>
      <c r="E52" t="s">
        <v>79</v>
      </c>
      <c r="F52">
        <v>0</v>
      </c>
      <c r="G52">
        <v>0</v>
      </c>
      <c r="H52">
        <v>0</v>
      </c>
      <c r="I52">
        <v>1</v>
      </c>
      <c r="J52">
        <v>0</v>
      </c>
      <c r="K52">
        <v>0</v>
      </c>
      <c r="L52">
        <v>0</v>
      </c>
      <c r="M52">
        <v>1</v>
      </c>
      <c r="N52">
        <v>1</v>
      </c>
      <c r="O52" t="s">
        <v>219</v>
      </c>
      <c r="P52">
        <v>0</v>
      </c>
      <c r="Q52" t="s">
        <v>636</v>
      </c>
      <c r="R52">
        <f t="shared" si="0"/>
        <v>1</v>
      </c>
      <c r="S52">
        <v>1</v>
      </c>
      <c r="T52">
        <f t="shared" si="1"/>
        <v>1</v>
      </c>
      <c r="U52">
        <f t="shared" si="2"/>
        <v>1</v>
      </c>
      <c r="V52" t="s">
        <v>2661</v>
      </c>
      <c r="W52">
        <v>1</v>
      </c>
    </row>
    <row r="53" spans="1:23" x14ac:dyDescent="0.25">
      <c r="A53" t="s">
        <v>220</v>
      </c>
      <c r="B53" t="s">
        <v>221</v>
      </c>
      <c r="C53" t="s">
        <v>16</v>
      </c>
      <c r="D53" t="s">
        <v>222</v>
      </c>
      <c r="E53" t="s">
        <v>73</v>
      </c>
      <c r="F53">
        <v>0</v>
      </c>
      <c r="G53">
        <v>0</v>
      </c>
      <c r="H53">
        <v>0</v>
      </c>
      <c r="I53">
        <v>0</v>
      </c>
      <c r="J53">
        <v>0</v>
      </c>
      <c r="K53">
        <v>0</v>
      </c>
      <c r="L53">
        <v>0</v>
      </c>
      <c r="M53">
        <v>0</v>
      </c>
      <c r="N53">
        <v>0</v>
      </c>
      <c r="P53">
        <v>0</v>
      </c>
      <c r="R53">
        <f t="shared" si="0"/>
        <v>0</v>
      </c>
      <c r="S53">
        <v>0</v>
      </c>
      <c r="T53">
        <f t="shared" si="1"/>
        <v>0</v>
      </c>
      <c r="U53">
        <f t="shared" si="2"/>
        <v>0</v>
      </c>
      <c r="V53" t="s">
        <v>2584</v>
      </c>
      <c r="W53">
        <v>1</v>
      </c>
    </row>
    <row r="54" spans="1:23" x14ac:dyDescent="0.25">
      <c r="A54" t="s">
        <v>223</v>
      </c>
      <c r="B54" t="s">
        <v>224</v>
      </c>
      <c r="C54" t="s">
        <v>16</v>
      </c>
      <c r="D54" t="s">
        <v>225</v>
      </c>
      <c r="E54" t="s">
        <v>226</v>
      </c>
      <c r="F54">
        <v>0</v>
      </c>
      <c r="G54">
        <v>0</v>
      </c>
      <c r="H54">
        <v>0</v>
      </c>
      <c r="I54">
        <v>0</v>
      </c>
      <c r="J54">
        <v>0</v>
      </c>
      <c r="K54">
        <v>0</v>
      </c>
      <c r="L54">
        <v>0</v>
      </c>
      <c r="M54">
        <v>1</v>
      </c>
      <c r="N54">
        <v>0</v>
      </c>
      <c r="O54" t="s">
        <v>227</v>
      </c>
      <c r="P54">
        <v>1</v>
      </c>
      <c r="Q54" t="s">
        <v>637</v>
      </c>
      <c r="R54">
        <f t="shared" si="0"/>
        <v>1</v>
      </c>
      <c r="S54">
        <v>0</v>
      </c>
      <c r="T54">
        <f t="shared" si="1"/>
        <v>1</v>
      </c>
      <c r="U54">
        <f t="shared" si="2"/>
        <v>1</v>
      </c>
      <c r="V54" t="s">
        <v>2662</v>
      </c>
      <c r="W54">
        <v>0</v>
      </c>
    </row>
    <row r="55" spans="1:23" x14ac:dyDescent="0.25">
      <c r="A55" t="s">
        <v>228</v>
      </c>
      <c r="B55" t="s">
        <v>229</v>
      </c>
      <c r="C55" t="s">
        <v>16</v>
      </c>
      <c r="D55" t="s">
        <v>230</v>
      </c>
      <c r="E55" t="s">
        <v>17</v>
      </c>
      <c r="F55">
        <v>0</v>
      </c>
      <c r="G55">
        <v>0</v>
      </c>
      <c r="H55">
        <v>0</v>
      </c>
      <c r="I55">
        <v>0</v>
      </c>
      <c r="J55">
        <v>0</v>
      </c>
      <c r="K55">
        <v>0</v>
      </c>
      <c r="L55">
        <v>0</v>
      </c>
      <c r="M55">
        <v>0</v>
      </c>
      <c r="N55">
        <v>0</v>
      </c>
      <c r="O55" t="s">
        <v>639</v>
      </c>
      <c r="P55">
        <v>1</v>
      </c>
      <c r="Q55" t="s">
        <v>638</v>
      </c>
      <c r="R55">
        <f t="shared" si="0"/>
        <v>1</v>
      </c>
      <c r="S55">
        <v>0</v>
      </c>
      <c r="T55">
        <f t="shared" si="1"/>
        <v>1</v>
      </c>
      <c r="U55">
        <f t="shared" si="2"/>
        <v>1</v>
      </c>
      <c r="V55" t="s">
        <v>2663</v>
      </c>
      <c r="W55">
        <v>1</v>
      </c>
    </row>
    <row r="56" spans="1:23" x14ac:dyDescent="0.25">
      <c r="A56" t="s">
        <v>231</v>
      </c>
      <c r="B56" t="s">
        <v>232</v>
      </c>
      <c r="C56" t="s">
        <v>16</v>
      </c>
      <c r="D56" t="s">
        <v>233</v>
      </c>
      <c r="E56" t="s">
        <v>234</v>
      </c>
      <c r="F56">
        <v>0</v>
      </c>
      <c r="G56">
        <v>0</v>
      </c>
      <c r="H56">
        <v>0</v>
      </c>
      <c r="I56">
        <v>0</v>
      </c>
      <c r="J56">
        <v>0</v>
      </c>
      <c r="K56">
        <v>0</v>
      </c>
      <c r="L56">
        <v>0</v>
      </c>
      <c r="M56">
        <v>0</v>
      </c>
      <c r="N56">
        <v>0</v>
      </c>
      <c r="P56">
        <v>0</v>
      </c>
      <c r="R56">
        <f t="shared" si="0"/>
        <v>0</v>
      </c>
      <c r="S56">
        <v>0</v>
      </c>
      <c r="T56">
        <f t="shared" si="1"/>
        <v>0</v>
      </c>
      <c r="U56">
        <f t="shared" si="2"/>
        <v>0</v>
      </c>
      <c r="V56" t="s">
        <v>2664</v>
      </c>
      <c r="W56">
        <v>0</v>
      </c>
    </row>
    <row r="57" spans="1:23" x14ac:dyDescent="0.25">
      <c r="A57" t="s">
        <v>235</v>
      </c>
      <c r="B57" t="s">
        <v>236</v>
      </c>
      <c r="C57" t="s">
        <v>16</v>
      </c>
      <c r="D57" t="s">
        <v>237</v>
      </c>
      <c r="E57" t="s">
        <v>199</v>
      </c>
      <c r="F57">
        <v>0</v>
      </c>
      <c r="G57">
        <v>0</v>
      </c>
      <c r="H57">
        <v>0</v>
      </c>
      <c r="I57">
        <v>0</v>
      </c>
      <c r="J57">
        <v>0</v>
      </c>
      <c r="K57">
        <v>0</v>
      </c>
      <c r="L57">
        <v>0</v>
      </c>
      <c r="M57">
        <v>0</v>
      </c>
      <c r="N57">
        <v>0</v>
      </c>
      <c r="P57">
        <v>0</v>
      </c>
      <c r="R57">
        <f t="shared" si="0"/>
        <v>0</v>
      </c>
      <c r="S57">
        <v>0</v>
      </c>
      <c r="T57">
        <f t="shared" si="1"/>
        <v>0</v>
      </c>
      <c r="U57">
        <f t="shared" si="2"/>
        <v>0</v>
      </c>
      <c r="V57" t="s">
        <v>2665</v>
      </c>
      <c r="W57">
        <v>1</v>
      </c>
    </row>
    <row r="58" spans="1:23" x14ac:dyDescent="0.25">
      <c r="A58" t="s">
        <v>238</v>
      </c>
      <c r="B58" t="s">
        <v>239</v>
      </c>
      <c r="C58" t="s">
        <v>16</v>
      </c>
      <c r="D58" t="s">
        <v>240</v>
      </c>
      <c r="E58" t="s">
        <v>199</v>
      </c>
      <c r="F58">
        <v>0</v>
      </c>
      <c r="G58">
        <v>0</v>
      </c>
      <c r="H58">
        <v>0</v>
      </c>
      <c r="I58">
        <v>0</v>
      </c>
      <c r="J58">
        <v>0</v>
      </c>
      <c r="K58">
        <v>0</v>
      </c>
      <c r="L58">
        <v>0</v>
      </c>
      <c r="M58">
        <v>0</v>
      </c>
      <c r="N58">
        <v>0</v>
      </c>
      <c r="P58">
        <v>0</v>
      </c>
      <c r="R58">
        <f t="shared" si="0"/>
        <v>0</v>
      </c>
      <c r="S58">
        <v>0</v>
      </c>
      <c r="T58">
        <f t="shared" si="1"/>
        <v>0</v>
      </c>
      <c r="U58">
        <f t="shared" si="2"/>
        <v>0</v>
      </c>
      <c r="V58" t="s">
        <v>2666</v>
      </c>
      <c r="W58">
        <v>1</v>
      </c>
    </row>
    <row r="59" spans="1:23" x14ac:dyDescent="0.25">
      <c r="A59" t="s">
        <v>241</v>
      </c>
      <c r="B59" t="s">
        <v>242</v>
      </c>
      <c r="C59" t="s">
        <v>16</v>
      </c>
      <c r="D59" t="s">
        <v>243</v>
      </c>
      <c r="E59" t="s">
        <v>179</v>
      </c>
      <c r="F59">
        <v>0</v>
      </c>
      <c r="G59">
        <v>0</v>
      </c>
      <c r="H59">
        <v>0</v>
      </c>
      <c r="I59">
        <v>0</v>
      </c>
      <c r="J59">
        <v>0</v>
      </c>
      <c r="K59">
        <v>0</v>
      </c>
      <c r="L59">
        <v>0</v>
      </c>
      <c r="M59">
        <v>0</v>
      </c>
      <c r="N59">
        <v>0</v>
      </c>
      <c r="P59">
        <v>0</v>
      </c>
      <c r="R59">
        <f t="shared" si="0"/>
        <v>0</v>
      </c>
      <c r="S59">
        <v>0</v>
      </c>
      <c r="T59">
        <f t="shared" si="1"/>
        <v>0</v>
      </c>
      <c r="U59">
        <f t="shared" si="2"/>
        <v>0</v>
      </c>
      <c r="V59" t="s">
        <v>2667</v>
      </c>
      <c r="W59">
        <v>1</v>
      </c>
    </row>
    <row r="60" spans="1:23" x14ac:dyDescent="0.25">
      <c r="A60" t="s">
        <v>244</v>
      </c>
      <c r="B60" t="s">
        <v>245</v>
      </c>
      <c r="C60" t="s">
        <v>16</v>
      </c>
      <c r="D60" t="s">
        <v>246</v>
      </c>
      <c r="E60" t="s">
        <v>247</v>
      </c>
      <c r="F60">
        <v>0</v>
      </c>
      <c r="G60">
        <v>0</v>
      </c>
      <c r="H60">
        <v>0</v>
      </c>
      <c r="I60">
        <v>0</v>
      </c>
      <c r="J60">
        <v>0</v>
      </c>
      <c r="K60">
        <v>0</v>
      </c>
      <c r="L60">
        <v>0</v>
      </c>
      <c r="M60">
        <v>0</v>
      </c>
      <c r="N60">
        <v>0</v>
      </c>
      <c r="O60" t="s">
        <v>248</v>
      </c>
      <c r="P60">
        <v>0</v>
      </c>
      <c r="R60">
        <f t="shared" si="0"/>
        <v>0</v>
      </c>
      <c r="S60">
        <v>0</v>
      </c>
      <c r="T60">
        <f t="shared" si="1"/>
        <v>0</v>
      </c>
      <c r="U60">
        <f t="shared" si="2"/>
        <v>0</v>
      </c>
      <c r="V60" t="s">
        <v>2668</v>
      </c>
      <c r="W60">
        <v>1</v>
      </c>
    </row>
    <row r="61" spans="1:23" x14ac:dyDescent="0.25">
      <c r="A61" t="s">
        <v>249</v>
      </c>
      <c r="B61" t="s">
        <v>250</v>
      </c>
      <c r="C61" t="s">
        <v>16</v>
      </c>
      <c r="D61" t="s">
        <v>251</v>
      </c>
      <c r="E61" t="s">
        <v>17</v>
      </c>
      <c r="F61">
        <v>0</v>
      </c>
      <c r="G61">
        <v>0</v>
      </c>
      <c r="H61">
        <v>1</v>
      </c>
      <c r="I61">
        <v>0</v>
      </c>
      <c r="J61">
        <v>0</v>
      </c>
      <c r="K61">
        <v>0</v>
      </c>
      <c r="L61">
        <v>0</v>
      </c>
      <c r="M61">
        <v>1</v>
      </c>
      <c r="N61">
        <v>1</v>
      </c>
      <c r="O61" t="s">
        <v>252</v>
      </c>
      <c r="P61">
        <v>1</v>
      </c>
      <c r="Q61" t="s">
        <v>640</v>
      </c>
      <c r="R61">
        <f t="shared" si="0"/>
        <v>1</v>
      </c>
      <c r="S61">
        <v>1</v>
      </c>
      <c r="T61">
        <f t="shared" si="1"/>
        <v>1</v>
      </c>
      <c r="U61">
        <f t="shared" si="2"/>
        <v>1</v>
      </c>
      <c r="V61" t="s">
        <v>2669</v>
      </c>
      <c r="W61">
        <v>1</v>
      </c>
    </row>
    <row r="62" spans="1:23" x14ac:dyDescent="0.25">
      <c r="A62" t="s">
        <v>253</v>
      </c>
      <c r="B62" t="s">
        <v>254</v>
      </c>
      <c r="C62" t="s">
        <v>16</v>
      </c>
      <c r="D62" t="s">
        <v>255</v>
      </c>
      <c r="E62" t="s">
        <v>23</v>
      </c>
      <c r="F62">
        <v>0</v>
      </c>
      <c r="G62">
        <v>0</v>
      </c>
      <c r="H62">
        <v>0</v>
      </c>
      <c r="I62">
        <v>0</v>
      </c>
      <c r="J62">
        <v>0</v>
      </c>
      <c r="K62">
        <v>0</v>
      </c>
      <c r="L62">
        <v>0</v>
      </c>
      <c r="M62">
        <v>0</v>
      </c>
      <c r="N62">
        <v>0</v>
      </c>
      <c r="O62" t="s">
        <v>256</v>
      </c>
      <c r="P62">
        <v>0</v>
      </c>
      <c r="Q62" t="s">
        <v>641</v>
      </c>
      <c r="R62">
        <f t="shared" si="0"/>
        <v>0</v>
      </c>
      <c r="S62">
        <v>0</v>
      </c>
      <c r="T62">
        <f t="shared" si="1"/>
        <v>0</v>
      </c>
      <c r="U62">
        <f t="shared" si="2"/>
        <v>0</v>
      </c>
      <c r="V62" t="s">
        <v>2670</v>
      </c>
      <c r="W62">
        <v>1</v>
      </c>
    </row>
    <row r="63" spans="1:23" x14ac:dyDescent="0.25">
      <c r="A63" t="s">
        <v>260</v>
      </c>
      <c r="B63" t="s">
        <v>257</v>
      </c>
      <c r="C63" t="s">
        <v>16</v>
      </c>
      <c r="D63" t="s">
        <v>258</v>
      </c>
      <c r="E63" t="s">
        <v>234</v>
      </c>
      <c r="F63">
        <v>0</v>
      </c>
      <c r="G63">
        <v>0</v>
      </c>
      <c r="H63">
        <v>0</v>
      </c>
      <c r="I63">
        <v>0</v>
      </c>
      <c r="J63">
        <v>0</v>
      </c>
      <c r="K63">
        <v>1</v>
      </c>
      <c r="L63">
        <v>0</v>
      </c>
      <c r="M63">
        <v>0</v>
      </c>
      <c r="N63">
        <v>1</v>
      </c>
      <c r="O63" t="s">
        <v>259</v>
      </c>
      <c r="P63">
        <v>0</v>
      </c>
      <c r="Q63" t="s">
        <v>642</v>
      </c>
      <c r="R63">
        <f t="shared" si="0"/>
        <v>1</v>
      </c>
      <c r="S63">
        <v>1</v>
      </c>
      <c r="T63">
        <f t="shared" si="1"/>
        <v>0</v>
      </c>
      <c r="U63">
        <f t="shared" si="2"/>
        <v>1</v>
      </c>
      <c r="V63" t="s">
        <v>2671</v>
      </c>
      <c r="W63">
        <v>1</v>
      </c>
    </row>
    <row r="64" spans="1:23" x14ac:dyDescent="0.25">
      <c r="A64" t="s">
        <v>261</v>
      </c>
      <c r="B64" t="s">
        <v>262</v>
      </c>
      <c r="C64" t="s">
        <v>16</v>
      </c>
      <c r="D64" t="s">
        <v>263</v>
      </c>
      <c r="E64" t="s">
        <v>71</v>
      </c>
      <c r="F64">
        <v>0</v>
      </c>
      <c r="G64">
        <v>0</v>
      </c>
      <c r="H64">
        <v>0</v>
      </c>
      <c r="I64">
        <v>0</v>
      </c>
      <c r="J64">
        <v>0</v>
      </c>
      <c r="K64">
        <v>0</v>
      </c>
      <c r="L64">
        <v>0</v>
      </c>
      <c r="M64" t="s">
        <v>24</v>
      </c>
      <c r="N64">
        <v>0</v>
      </c>
      <c r="O64" t="s">
        <v>264</v>
      </c>
      <c r="P64">
        <v>1</v>
      </c>
      <c r="Q64" t="s">
        <v>643</v>
      </c>
      <c r="R64">
        <f t="shared" si="0"/>
        <v>1</v>
      </c>
      <c r="S64">
        <v>0</v>
      </c>
      <c r="T64">
        <f t="shared" si="1"/>
        <v>1</v>
      </c>
      <c r="U64">
        <f t="shared" si="2"/>
        <v>1</v>
      </c>
      <c r="V64" t="s">
        <v>2672</v>
      </c>
      <c r="W64">
        <v>1</v>
      </c>
    </row>
    <row r="65" spans="1:23" x14ac:dyDescent="0.25">
      <c r="A65" t="s">
        <v>265</v>
      </c>
      <c r="B65" t="s">
        <v>266</v>
      </c>
      <c r="C65" t="s">
        <v>16</v>
      </c>
      <c r="D65" t="s">
        <v>267</v>
      </c>
      <c r="E65" t="s">
        <v>268</v>
      </c>
      <c r="F65">
        <v>0</v>
      </c>
      <c r="G65">
        <v>0</v>
      </c>
      <c r="H65">
        <v>0</v>
      </c>
      <c r="I65">
        <v>0</v>
      </c>
      <c r="J65">
        <v>0</v>
      </c>
      <c r="K65">
        <v>0</v>
      </c>
      <c r="L65">
        <v>0</v>
      </c>
      <c r="M65">
        <v>0</v>
      </c>
      <c r="N65">
        <v>0</v>
      </c>
      <c r="P65">
        <v>0</v>
      </c>
      <c r="R65">
        <f t="shared" si="0"/>
        <v>0</v>
      </c>
      <c r="S65">
        <v>0</v>
      </c>
      <c r="T65">
        <f t="shared" si="1"/>
        <v>0</v>
      </c>
      <c r="U65">
        <f t="shared" si="2"/>
        <v>0</v>
      </c>
      <c r="V65" t="s">
        <v>2673</v>
      </c>
      <c r="W65">
        <v>1</v>
      </c>
    </row>
    <row r="66" spans="1:23" x14ac:dyDescent="0.25">
      <c r="A66" t="s">
        <v>269</v>
      </c>
      <c r="B66" t="s">
        <v>270</v>
      </c>
      <c r="C66" t="s">
        <v>16</v>
      </c>
      <c r="D66" t="s">
        <v>271</v>
      </c>
      <c r="E66" t="s">
        <v>272</v>
      </c>
      <c r="F66">
        <v>0</v>
      </c>
      <c r="G66">
        <v>0</v>
      </c>
      <c r="H66">
        <v>0</v>
      </c>
      <c r="I66">
        <v>0</v>
      </c>
      <c r="J66">
        <v>0</v>
      </c>
      <c r="K66">
        <v>0</v>
      </c>
      <c r="L66">
        <v>0</v>
      </c>
      <c r="M66">
        <v>0</v>
      </c>
      <c r="N66">
        <v>0</v>
      </c>
      <c r="P66">
        <v>0</v>
      </c>
      <c r="R66">
        <f t="shared" si="0"/>
        <v>0</v>
      </c>
      <c r="S66">
        <v>0</v>
      </c>
      <c r="T66">
        <f t="shared" si="1"/>
        <v>0</v>
      </c>
      <c r="U66">
        <f t="shared" si="2"/>
        <v>0</v>
      </c>
      <c r="V66" t="s">
        <v>2674</v>
      </c>
      <c r="W66">
        <v>0</v>
      </c>
    </row>
    <row r="67" spans="1:23" x14ac:dyDescent="0.25">
      <c r="A67" t="s">
        <v>273</v>
      </c>
      <c r="B67" t="s">
        <v>274</v>
      </c>
      <c r="C67" t="s">
        <v>16</v>
      </c>
      <c r="D67" t="s">
        <v>275</v>
      </c>
      <c r="E67" t="s">
        <v>86</v>
      </c>
      <c r="F67">
        <v>0</v>
      </c>
      <c r="G67">
        <v>0</v>
      </c>
      <c r="H67">
        <v>0</v>
      </c>
      <c r="I67">
        <v>1</v>
      </c>
      <c r="J67">
        <v>0</v>
      </c>
      <c r="K67">
        <v>0</v>
      </c>
      <c r="L67">
        <v>0</v>
      </c>
      <c r="M67">
        <v>1</v>
      </c>
      <c r="N67">
        <v>1</v>
      </c>
      <c r="O67" t="s">
        <v>279</v>
      </c>
      <c r="P67">
        <v>1</v>
      </c>
      <c r="Q67" t="s">
        <v>644</v>
      </c>
      <c r="R67">
        <f t="shared" ref="R67:R105" si="3">IF(SUM(F67:N67, P67) &gt;0, 1, 0)</f>
        <v>1</v>
      </c>
      <c r="S67">
        <v>1</v>
      </c>
      <c r="T67">
        <f t="shared" ref="T67:T105" si="4">IF(SUM(M67,P67) &gt;0, 1, 0)</f>
        <v>1</v>
      </c>
      <c r="U67">
        <f t="shared" ref="U67:U105" si="5">IF(SUM(S67:T67)&gt;0,1,0)</f>
        <v>1</v>
      </c>
      <c r="V67" t="s">
        <v>2675</v>
      </c>
      <c r="W67">
        <v>0</v>
      </c>
    </row>
    <row r="68" spans="1:23" x14ac:dyDescent="0.25">
      <c r="A68" t="s">
        <v>276</v>
      </c>
      <c r="B68" t="s">
        <v>277</v>
      </c>
      <c r="C68" t="s">
        <v>16</v>
      </c>
      <c r="D68" t="s">
        <v>278</v>
      </c>
      <c r="E68" t="s">
        <v>199</v>
      </c>
      <c r="F68">
        <v>0</v>
      </c>
      <c r="G68">
        <v>0</v>
      </c>
      <c r="H68">
        <v>0</v>
      </c>
      <c r="I68">
        <v>0</v>
      </c>
      <c r="J68">
        <v>0</v>
      </c>
      <c r="K68">
        <v>0</v>
      </c>
      <c r="L68">
        <v>0</v>
      </c>
      <c r="M68">
        <v>0</v>
      </c>
      <c r="N68">
        <v>0</v>
      </c>
      <c r="O68" t="s">
        <v>287</v>
      </c>
      <c r="P68">
        <v>0</v>
      </c>
      <c r="R68">
        <f t="shared" si="3"/>
        <v>0</v>
      </c>
      <c r="S68">
        <v>0</v>
      </c>
      <c r="T68">
        <f t="shared" si="4"/>
        <v>0</v>
      </c>
      <c r="U68">
        <f t="shared" si="5"/>
        <v>0</v>
      </c>
      <c r="V68" t="s">
        <v>2676</v>
      </c>
      <c r="W68">
        <v>1</v>
      </c>
    </row>
    <row r="69" spans="1:23" x14ac:dyDescent="0.25">
      <c r="A69" t="s">
        <v>280</v>
      </c>
      <c r="B69" t="s">
        <v>281</v>
      </c>
      <c r="C69" t="s">
        <v>16</v>
      </c>
      <c r="D69" t="s">
        <v>282</v>
      </c>
      <c r="E69" t="s">
        <v>124</v>
      </c>
      <c r="F69">
        <v>0</v>
      </c>
      <c r="G69">
        <v>0</v>
      </c>
      <c r="H69">
        <v>0</v>
      </c>
      <c r="I69">
        <v>0</v>
      </c>
      <c r="J69">
        <v>0</v>
      </c>
      <c r="K69">
        <v>0</v>
      </c>
      <c r="L69">
        <v>1</v>
      </c>
      <c r="M69">
        <v>0</v>
      </c>
      <c r="N69">
        <v>1</v>
      </c>
      <c r="O69" t="s">
        <v>283</v>
      </c>
      <c r="P69">
        <v>0</v>
      </c>
      <c r="Q69" t="s">
        <v>645</v>
      </c>
      <c r="R69">
        <f t="shared" si="3"/>
        <v>1</v>
      </c>
      <c r="S69">
        <v>1</v>
      </c>
      <c r="T69">
        <f t="shared" si="4"/>
        <v>0</v>
      </c>
      <c r="U69">
        <f t="shared" si="5"/>
        <v>1</v>
      </c>
      <c r="V69" t="s">
        <v>2677</v>
      </c>
      <c r="W69">
        <v>1</v>
      </c>
    </row>
    <row r="70" spans="1:23" x14ac:dyDescent="0.25">
      <c r="A70" t="s">
        <v>284</v>
      </c>
      <c r="B70" t="s">
        <v>285</v>
      </c>
      <c r="C70" t="s">
        <v>16</v>
      </c>
      <c r="D70" t="s">
        <v>286</v>
      </c>
      <c r="E70" t="s">
        <v>71</v>
      </c>
      <c r="F70">
        <v>0</v>
      </c>
      <c r="G70">
        <v>0</v>
      </c>
      <c r="H70">
        <v>0</v>
      </c>
      <c r="I70">
        <v>0</v>
      </c>
      <c r="J70">
        <v>0</v>
      </c>
      <c r="K70">
        <v>0</v>
      </c>
      <c r="L70">
        <v>0</v>
      </c>
      <c r="M70">
        <v>0</v>
      </c>
      <c r="N70">
        <v>1</v>
      </c>
      <c r="O70" t="s">
        <v>288</v>
      </c>
      <c r="P70">
        <v>0</v>
      </c>
      <c r="Q70" t="s">
        <v>646</v>
      </c>
      <c r="R70">
        <f t="shared" si="3"/>
        <v>1</v>
      </c>
      <c r="S70">
        <v>0</v>
      </c>
      <c r="T70">
        <f t="shared" si="4"/>
        <v>0</v>
      </c>
      <c r="U70">
        <f t="shared" si="5"/>
        <v>0</v>
      </c>
      <c r="V70" t="s">
        <v>2678</v>
      </c>
      <c r="W70">
        <v>1</v>
      </c>
    </row>
    <row r="71" spans="1:23" x14ac:dyDescent="0.25">
      <c r="A71" t="s">
        <v>289</v>
      </c>
      <c r="B71" t="s">
        <v>290</v>
      </c>
      <c r="C71" t="s">
        <v>16</v>
      </c>
      <c r="D71" t="s">
        <v>291</v>
      </c>
      <c r="E71" t="s">
        <v>234</v>
      </c>
      <c r="F71">
        <v>0</v>
      </c>
      <c r="G71">
        <v>0</v>
      </c>
      <c r="H71">
        <v>0</v>
      </c>
      <c r="I71">
        <v>0</v>
      </c>
      <c r="J71">
        <v>0</v>
      </c>
      <c r="K71">
        <v>0</v>
      </c>
      <c r="L71">
        <v>1</v>
      </c>
      <c r="M71">
        <v>0</v>
      </c>
      <c r="N71">
        <v>1</v>
      </c>
      <c r="O71" t="s">
        <v>292</v>
      </c>
      <c r="P71">
        <v>0</v>
      </c>
      <c r="Q71" t="s">
        <v>646</v>
      </c>
      <c r="R71">
        <f t="shared" si="3"/>
        <v>1</v>
      </c>
      <c r="S71">
        <v>1</v>
      </c>
      <c r="T71">
        <f t="shared" si="4"/>
        <v>0</v>
      </c>
      <c r="U71">
        <f t="shared" si="5"/>
        <v>1</v>
      </c>
      <c r="V71" t="s">
        <v>2679</v>
      </c>
      <c r="W71">
        <v>1</v>
      </c>
    </row>
    <row r="72" spans="1:23" x14ac:dyDescent="0.25">
      <c r="A72" t="s">
        <v>293</v>
      </c>
      <c r="B72" t="s">
        <v>294</v>
      </c>
      <c r="C72" t="s">
        <v>16</v>
      </c>
      <c r="D72" t="s">
        <v>295</v>
      </c>
      <c r="E72" t="s">
        <v>17</v>
      </c>
      <c r="F72">
        <v>0</v>
      </c>
      <c r="G72">
        <v>0</v>
      </c>
      <c r="H72">
        <v>0</v>
      </c>
      <c r="I72">
        <v>0</v>
      </c>
      <c r="J72">
        <v>0</v>
      </c>
      <c r="K72">
        <v>0</v>
      </c>
      <c r="L72">
        <v>0</v>
      </c>
      <c r="M72">
        <v>0</v>
      </c>
      <c r="N72">
        <v>0</v>
      </c>
      <c r="O72" t="s">
        <v>296</v>
      </c>
      <c r="P72">
        <v>0</v>
      </c>
      <c r="Q72" t="s">
        <v>647</v>
      </c>
      <c r="R72">
        <f t="shared" si="3"/>
        <v>0</v>
      </c>
      <c r="S72">
        <v>0</v>
      </c>
      <c r="T72">
        <f t="shared" si="4"/>
        <v>0</v>
      </c>
      <c r="U72">
        <f t="shared" si="5"/>
        <v>0</v>
      </c>
      <c r="V72" t="s">
        <v>2680</v>
      </c>
      <c r="W72">
        <v>1</v>
      </c>
    </row>
    <row r="73" spans="1:23" x14ac:dyDescent="0.25">
      <c r="A73" t="s">
        <v>297</v>
      </c>
      <c r="B73" t="s">
        <v>298</v>
      </c>
      <c r="C73" t="s">
        <v>16</v>
      </c>
      <c r="D73" t="s">
        <v>299</v>
      </c>
      <c r="E73" t="s">
        <v>206</v>
      </c>
      <c r="F73">
        <v>0</v>
      </c>
      <c r="G73">
        <v>0</v>
      </c>
      <c r="H73">
        <v>0</v>
      </c>
      <c r="I73">
        <v>0</v>
      </c>
      <c r="J73">
        <v>0</v>
      </c>
      <c r="K73">
        <v>0</v>
      </c>
      <c r="L73">
        <v>0</v>
      </c>
      <c r="M73">
        <v>0</v>
      </c>
      <c r="N73">
        <v>0</v>
      </c>
      <c r="P73">
        <v>0</v>
      </c>
      <c r="R73">
        <f t="shared" si="3"/>
        <v>0</v>
      </c>
      <c r="S73">
        <v>0</v>
      </c>
      <c r="T73">
        <f t="shared" si="4"/>
        <v>0</v>
      </c>
      <c r="U73">
        <f t="shared" si="5"/>
        <v>0</v>
      </c>
      <c r="V73" t="s">
        <v>2681</v>
      </c>
      <c r="W73">
        <v>1</v>
      </c>
    </row>
    <row r="74" spans="1:23" x14ac:dyDescent="0.25">
      <c r="A74" t="s">
        <v>300</v>
      </c>
      <c r="B74" s="1" t="s">
        <v>301</v>
      </c>
      <c r="C74" t="s">
        <v>16</v>
      </c>
      <c r="D74" t="s">
        <v>302</v>
      </c>
      <c r="E74" t="s">
        <v>303</v>
      </c>
      <c r="F74">
        <v>0</v>
      </c>
      <c r="G74">
        <v>0</v>
      </c>
      <c r="H74">
        <v>1</v>
      </c>
      <c r="I74">
        <v>0</v>
      </c>
      <c r="J74">
        <v>0</v>
      </c>
      <c r="K74">
        <v>0</v>
      </c>
      <c r="L74">
        <v>0</v>
      </c>
      <c r="M74">
        <v>1</v>
      </c>
      <c r="N74">
        <v>1</v>
      </c>
      <c r="O74" t="s">
        <v>596</v>
      </c>
      <c r="P74">
        <v>0</v>
      </c>
      <c r="Q74" t="s">
        <v>648</v>
      </c>
      <c r="R74">
        <f t="shared" si="3"/>
        <v>1</v>
      </c>
      <c r="S74">
        <v>1</v>
      </c>
      <c r="T74">
        <f t="shared" si="4"/>
        <v>1</v>
      </c>
      <c r="U74">
        <f t="shared" si="5"/>
        <v>1</v>
      </c>
      <c r="V74" t="s">
        <v>2682</v>
      </c>
      <c r="W74">
        <v>1</v>
      </c>
    </row>
    <row r="75" spans="1:23" x14ac:dyDescent="0.25">
      <c r="A75" t="s">
        <v>304</v>
      </c>
      <c r="B75" t="s">
        <v>305</v>
      </c>
      <c r="C75" t="s">
        <v>16</v>
      </c>
      <c r="D75" t="s">
        <v>306</v>
      </c>
      <c r="E75" t="s">
        <v>73</v>
      </c>
      <c r="F75">
        <v>0</v>
      </c>
      <c r="G75">
        <v>0</v>
      </c>
      <c r="H75">
        <v>0</v>
      </c>
      <c r="I75">
        <v>0</v>
      </c>
      <c r="J75">
        <v>0</v>
      </c>
      <c r="K75">
        <v>0</v>
      </c>
      <c r="L75">
        <v>1</v>
      </c>
      <c r="M75">
        <v>0</v>
      </c>
      <c r="N75">
        <v>0</v>
      </c>
      <c r="O75" t="s">
        <v>307</v>
      </c>
      <c r="P75">
        <v>0</v>
      </c>
      <c r="Q75" t="s">
        <v>649</v>
      </c>
      <c r="R75">
        <f t="shared" si="3"/>
        <v>1</v>
      </c>
      <c r="S75">
        <v>1</v>
      </c>
      <c r="T75">
        <f t="shared" si="4"/>
        <v>0</v>
      </c>
      <c r="U75">
        <f t="shared" si="5"/>
        <v>1</v>
      </c>
      <c r="V75" t="s">
        <v>2683</v>
      </c>
      <c r="W75">
        <v>1</v>
      </c>
    </row>
    <row r="76" spans="1:23" x14ac:dyDescent="0.25">
      <c r="A76" t="s">
        <v>308</v>
      </c>
      <c r="B76" t="s">
        <v>309</v>
      </c>
      <c r="C76" t="s">
        <v>16</v>
      </c>
      <c r="D76" t="s">
        <v>310</v>
      </c>
      <c r="E76" t="s">
        <v>73</v>
      </c>
      <c r="F76">
        <v>0</v>
      </c>
      <c r="G76">
        <v>0</v>
      </c>
      <c r="H76">
        <v>0</v>
      </c>
      <c r="I76">
        <v>0</v>
      </c>
      <c r="J76">
        <v>0</v>
      </c>
      <c r="K76">
        <v>0</v>
      </c>
      <c r="L76">
        <v>0</v>
      </c>
      <c r="M76">
        <v>0</v>
      </c>
      <c r="N76">
        <v>0</v>
      </c>
      <c r="P76">
        <v>0</v>
      </c>
      <c r="R76">
        <f t="shared" si="3"/>
        <v>0</v>
      </c>
      <c r="S76">
        <v>0</v>
      </c>
      <c r="T76">
        <f t="shared" si="4"/>
        <v>0</v>
      </c>
      <c r="U76">
        <f t="shared" si="5"/>
        <v>0</v>
      </c>
      <c r="V76" t="s">
        <v>2684</v>
      </c>
      <c r="W76">
        <v>0</v>
      </c>
    </row>
    <row r="77" spans="1:23" x14ac:dyDescent="0.25">
      <c r="A77" t="s">
        <v>311</v>
      </c>
      <c r="B77" t="s">
        <v>312</v>
      </c>
      <c r="C77" t="s">
        <v>16</v>
      </c>
      <c r="D77" t="s">
        <v>313</v>
      </c>
      <c r="E77" t="s">
        <v>71</v>
      </c>
      <c r="F77">
        <v>0</v>
      </c>
      <c r="G77">
        <v>0</v>
      </c>
      <c r="H77">
        <v>0</v>
      </c>
      <c r="I77">
        <v>0</v>
      </c>
      <c r="J77">
        <v>0</v>
      </c>
      <c r="K77">
        <v>0</v>
      </c>
      <c r="L77">
        <v>1</v>
      </c>
      <c r="M77">
        <v>0</v>
      </c>
      <c r="N77">
        <v>1</v>
      </c>
      <c r="O77" t="s">
        <v>650</v>
      </c>
      <c r="P77">
        <v>0</v>
      </c>
      <c r="Q77" t="s">
        <v>651</v>
      </c>
      <c r="R77">
        <f t="shared" si="3"/>
        <v>1</v>
      </c>
      <c r="S77">
        <v>1</v>
      </c>
      <c r="T77">
        <f t="shared" si="4"/>
        <v>0</v>
      </c>
      <c r="U77">
        <f t="shared" si="5"/>
        <v>1</v>
      </c>
      <c r="V77" t="s">
        <v>2685</v>
      </c>
      <c r="W77">
        <v>1</v>
      </c>
    </row>
    <row r="78" spans="1:23" x14ac:dyDescent="0.25">
      <c r="A78" t="s">
        <v>314</v>
      </c>
      <c r="B78" t="s">
        <v>315</v>
      </c>
      <c r="C78" t="s">
        <v>16</v>
      </c>
      <c r="D78" t="s">
        <v>316</v>
      </c>
      <c r="E78" t="s">
        <v>317</v>
      </c>
      <c r="F78">
        <v>0</v>
      </c>
      <c r="G78">
        <v>0</v>
      </c>
      <c r="H78">
        <v>0</v>
      </c>
      <c r="I78">
        <v>0</v>
      </c>
      <c r="J78">
        <v>0</v>
      </c>
      <c r="K78">
        <v>0</v>
      </c>
      <c r="L78">
        <v>0</v>
      </c>
      <c r="M78">
        <v>0</v>
      </c>
      <c r="N78">
        <v>0</v>
      </c>
      <c r="O78" t="s">
        <v>318</v>
      </c>
      <c r="P78">
        <v>0</v>
      </c>
      <c r="R78">
        <f t="shared" si="3"/>
        <v>0</v>
      </c>
      <c r="S78">
        <v>0</v>
      </c>
      <c r="T78">
        <f t="shared" si="4"/>
        <v>0</v>
      </c>
      <c r="U78">
        <f t="shared" si="5"/>
        <v>0</v>
      </c>
      <c r="V78" t="s">
        <v>2686</v>
      </c>
      <c r="W78">
        <v>1</v>
      </c>
    </row>
    <row r="79" spans="1:23" x14ac:dyDescent="0.25">
      <c r="A79" t="s">
        <v>319</v>
      </c>
      <c r="B79" t="s">
        <v>320</v>
      </c>
      <c r="C79" t="s">
        <v>16</v>
      </c>
      <c r="D79" t="s">
        <v>321</v>
      </c>
      <c r="E79" t="s">
        <v>17</v>
      </c>
      <c r="F79">
        <v>0</v>
      </c>
      <c r="G79">
        <v>0</v>
      </c>
      <c r="H79">
        <v>0</v>
      </c>
      <c r="I79">
        <v>1</v>
      </c>
      <c r="J79">
        <v>0</v>
      </c>
      <c r="K79">
        <v>0</v>
      </c>
      <c r="L79">
        <v>0</v>
      </c>
      <c r="M79">
        <v>1</v>
      </c>
      <c r="N79">
        <v>1</v>
      </c>
      <c r="O79" t="s">
        <v>322</v>
      </c>
      <c r="P79">
        <v>0</v>
      </c>
      <c r="Q79" t="s">
        <v>652</v>
      </c>
      <c r="R79">
        <f t="shared" si="3"/>
        <v>1</v>
      </c>
      <c r="S79">
        <v>0</v>
      </c>
      <c r="T79">
        <f t="shared" si="4"/>
        <v>1</v>
      </c>
      <c r="U79">
        <f t="shared" si="5"/>
        <v>1</v>
      </c>
      <c r="V79" t="s">
        <v>2687</v>
      </c>
      <c r="W79">
        <v>0</v>
      </c>
    </row>
    <row r="80" spans="1:23" x14ac:dyDescent="0.25">
      <c r="A80" t="s">
        <v>323</v>
      </c>
      <c r="B80" t="s">
        <v>324</v>
      </c>
      <c r="C80" t="s">
        <v>16</v>
      </c>
      <c r="D80" t="s">
        <v>325</v>
      </c>
      <c r="E80" t="s">
        <v>326</v>
      </c>
      <c r="F80">
        <v>0</v>
      </c>
      <c r="G80">
        <v>0</v>
      </c>
      <c r="H80">
        <v>0</v>
      </c>
      <c r="I80">
        <v>0</v>
      </c>
      <c r="J80">
        <v>0</v>
      </c>
      <c r="K80">
        <v>0</v>
      </c>
      <c r="L80">
        <v>0</v>
      </c>
      <c r="M80">
        <v>0</v>
      </c>
      <c r="N80">
        <v>0</v>
      </c>
      <c r="O80" t="s">
        <v>327</v>
      </c>
      <c r="P80">
        <v>0</v>
      </c>
      <c r="R80">
        <f t="shared" si="3"/>
        <v>0</v>
      </c>
      <c r="S80">
        <v>0</v>
      </c>
      <c r="T80">
        <f t="shared" si="4"/>
        <v>0</v>
      </c>
      <c r="U80">
        <f t="shared" si="5"/>
        <v>0</v>
      </c>
      <c r="V80" t="s">
        <v>2688</v>
      </c>
      <c r="W80">
        <v>1</v>
      </c>
    </row>
    <row r="81" spans="1:23" x14ac:dyDescent="0.25">
      <c r="A81" t="s">
        <v>328</v>
      </c>
      <c r="B81" t="s">
        <v>329</v>
      </c>
      <c r="C81" t="s">
        <v>16</v>
      </c>
      <c r="D81" t="s">
        <v>330</v>
      </c>
      <c r="E81" t="s">
        <v>17</v>
      </c>
      <c r="F81">
        <v>0</v>
      </c>
      <c r="G81">
        <v>0</v>
      </c>
      <c r="H81">
        <v>0</v>
      </c>
      <c r="I81">
        <v>0</v>
      </c>
      <c r="J81">
        <v>0</v>
      </c>
      <c r="K81">
        <v>0</v>
      </c>
      <c r="L81">
        <v>0</v>
      </c>
      <c r="M81">
        <v>0</v>
      </c>
      <c r="N81">
        <v>0</v>
      </c>
      <c r="P81">
        <v>0</v>
      </c>
      <c r="R81">
        <f t="shared" si="3"/>
        <v>0</v>
      </c>
      <c r="S81">
        <v>0</v>
      </c>
      <c r="T81">
        <f t="shared" si="4"/>
        <v>0</v>
      </c>
      <c r="U81">
        <f t="shared" si="5"/>
        <v>0</v>
      </c>
      <c r="V81" t="s">
        <v>2689</v>
      </c>
      <c r="W81">
        <v>1</v>
      </c>
    </row>
    <row r="82" spans="1:23" x14ac:dyDescent="0.25">
      <c r="A82" t="s">
        <v>331</v>
      </c>
      <c r="B82" t="s">
        <v>332</v>
      </c>
      <c r="C82" t="s">
        <v>16</v>
      </c>
      <c r="D82" t="s">
        <v>333</v>
      </c>
      <c r="E82" t="s">
        <v>86</v>
      </c>
      <c r="F82">
        <v>1</v>
      </c>
      <c r="G82">
        <v>0</v>
      </c>
      <c r="H82">
        <v>0</v>
      </c>
      <c r="I82">
        <v>0</v>
      </c>
      <c r="J82">
        <v>0</v>
      </c>
      <c r="K82">
        <v>0</v>
      </c>
      <c r="L82">
        <v>0</v>
      </c>
      <c r="M82">
        <v>0</v>
      </c>
      <c r="N82">
        <v>1</v>
      </c>
      <c r="O82" t="s">
        <v>334</v>
      </c>
      <c r="P82">
        <v>0</v>
      </c>
      <c r="Q82" t="s">
        <v>627</v>
      </c>
      <c r="R82">
        <f t="shared" si="3"/>
        <v>1</v>
      </c>
      <c r="S82">
        <v>1</v>
      </c>
      <c r="T82">
        <f t="shared" si="4"/>
        <v>0</v>
      </c>
      <c r="U82">
        <f t="shared" si="5"/>
        <v>1</v>
      </c>
      <c r="V82" t="s">
        <v>2690</v>
      </c>
      <c r="W82">
        <v>0</v>
      </c>
    </row>
    <row r="83" spans="1:23" x14ac:dyDescent="0.25">
      <c r="A83" t="s">
        <v>335</v>
      </c>
      <c r="B83" t="s">
        <v>336</v>
      </c>
      <c r="C83" t="s">
        <v>16</v>
      </c>
      <c r="D83" t="s">
        <v>337</v>
      </c>
      <c r="E83" t="s">
        <v>234</v>
      </c>
      <c r="F83">
        <v>0</v>
      </c>
      <c r="G83">
        <v>0</v>
      </c>
      <c r="H83">
        <v>0</v>
      </c>
      <c r="I83">
        <v>0</v>
      </c>
      <c r="J83">
        <v>0</v>
      </c>
      <c r="K83">
        <v>0</v>
      </c>
      <c r="L83">
        <v>0</v>
      </c>
      <c r="M83">
        <v>0</v>
      </c>
      <c r="N83">
        <v>0</v>
      </c>
      <c r="P83">
        <v>0</v>
      </c>
      <c r="Q83" t="s">
        <v>653</v>
      </c>
      <c r="R83">
        <f t="shared" si="3"/>
        <v>0</v>
      </c>
      <c r="S83">
        <v>0</v>
      </c>
      <c r="T83">
        <f t="shared" si="4"/>
        <v>0</v>
      </c>
      <c r="U83">
        <f t="shared" si="5"/>
        <v>0</v>
      </c>
      <c r="V83" t="s">
        <v>2691</v>
      </c>
      <c r="W83">
        <v>1</v>
      </c>
    </row>
    <row r="84" spans="1:23" x14ac:dyDescent="0.25">
      <c r="A84" t="s">
        <v>338</v>
      </c>
      <c r="B84" t="s">
        <v>339</v>
      </c>
      <c r="C84" t="s">
        <v>16</v>
      </c>
      <c r="D84" t="s">
        <v>340</v>
      </c>
      <c r="E84" t="s">
        <v>74</v>
      </c>
      <c r="F84">
        <v>0</v>
      </c>
      <c r="G84">
        <v>0</v>
      </c>
      <c r="H84">
        <v>0</v>
      </c>
      <c r="I84">
        <v>1</v>
      </c>
      <c r="J84">
        <v>0</v>
      </c>
      <c r="K84">
        <v>0</v>
      </c>
      <c r="L84">
        <v>0</v>
      </c>
      <c r="M84">
        <v>1</v>
      </c>
      <c r="N84">
        <v>1</v>
      </c>
      <c r="O84" t="s">
        <v>344</v>
      </c>
      <c r="P84">
        <v>0</v>
      </c>
      <c r="R84">
        <f t="shared" si="3"/>
        <v>1</v>
      </c>
      <c r="S84">
        <v>1</v>
      </c>
      <c r="T84">
        <f t="shared" si="4"/>
        <v>1</v>
      </c>
      <c r="U84">
        <f t="shared" si="5"/>
        <v>1</v>
      </c>
      <c r="V84" t="s">
        <v>2692</v>
      </c>
      <c r="W84">
        <v>1</v>
      </c>
    </row>
    <row r="85" spans="1:23" x14ac:dyDescent="0.25">
      <c r="A85" t="s">
        <v>341</v>
      </c>
      <c r="B85" t="s">
        <v>342</v>
      </c>
      <c r="C85" t="s">
        <v>16</v>
      </c>
      <c r="D85" t="s">
        <v>343</v>
      </c>
      <c r="E85" t="s">
        <v>83</v>
      </c>
      <c r="F85">
        <v>0</v>
      </c>
      <c r="G85">
        <v>0</v>
      </c>
      <c r="H85">
        <v>0</v>
      </c>
      <c r="I85">
        <v>0</v>
      </c>
      <c r="J85">
        <v>0</v>
      </c>
      <c r="K85">
        <v>0</v>
      </c>
      <c r="L85">
        <v>0</v>
      </c>
      <c r="M85">
        <v>0</v>
      </c>
      <c r="N85">
        <v>0</v>
      </c>
      <c r="P85">
        <v>0</v>
      </c>
      <c r="R85">
        <f t="shared" si="3"/>
        <v>0</v>
      </c>
      <c r="S85">
        <v>0</v>
      </c>
      <c r="T85">
        <f t="shared" si="4"/>
        <v>0</v>
      </c>
      <c r="U85">
        <f t="shared" si="5"/>
        <v>0</v>
      </c>
      <c r="V85" t="s">
        <v>2693</v>
      </c>
      <c r="W85">
        <v>1</v>
      </c>
    </row>
    <row r="86" spans="1:23" x14ac:dyDescent="0.25">
      <c r="A86" t="s">
        <v>345</v>
      </c>
      <c r="B86" t="s">
        <v>346</v>
      </c>
      <c r="C86" t="s">
        <v>16</v>
      </c>
      <c r="D86" t="s">
        <v>347</v>
      </c>
      <c r="E86" t="s">
        <v>86</v>
      </c>
      <c r="F86">
        <v>0</v>
      </c>
      <c r="G86">
        <v>0</v>
      </c>
      <c r="H86">
        <v>0</v>
      </c>
      <c r="I86">
        <v>0</v>
      </c>
      <c r="J86">
        <v>0</v>
      </c>
      <c r="K86">
        <v>0</v>
      </c>
      <c r="L86">
        <v>0</v>
      </c>
      <c r="M86">
        <v>0</v>
      </c>
      <c r="N86">
        <v>0</v>
      </c>
      <c r="O86" t="s">
        <v>348</v>
      </c>
      <c r="P86">
        <v>0</v>
      </c>
      <c r="R86">
        <f t="shared" si="3"/>
        <v>0</v>
      </c>
      <c r="S86">
        <v>0</v>
      </c>
      <c r="T86">
        <f t="shared" si="4"/>
        <v>0</v>
      </c>
      <c r="U86">
        <f t="shared" si="5"/>
        <v>0</v>
      </c>
      <c r="V86" t="s">
        <v>2694</v>
      </c>
      <c r="W86">
        <v>1</v>
      </c>
    </row>
    <row r="87" spans="1:23" x14ac:dyDescent="0.25">
      <c r="A87" t="s">
        <v>349</v>
      </c>
      <c r="B87" t="s">
        <v>350</v>
      </c>
      <c r="C87" t="s">
        <v>16</v>
      </c>
      <c r="D87" t="s">
        <v>351</v>
      </c>
      <c r="E87" t="s">
        <v>71</v>
      </c>
      <c r="F87">
        <v>0</v>
      </c>
      <c r="G87">
        <v>0</v>
      </c>
      <c r="H87">
        <v>0</v>
      </c>
      <c r="I87">
        <v>0</v>
      </c>
      <c r="J87">
        <v>0</v>
      </c>
      <c r="K87">
        <v>0</v>
      </c>
      <c r="L87">
        <v>0</v>
      </c>
      <c r="M87">
        <v>0</v>
      </c>
      <c r="N87">
        <v>0</v>
      </c>
      <c r="P87">
        <v>0</v>
      </c>
      <c r="R87">
        <f t="shared" si="3"/>
        <v>0</v>
      </c>
      <c r="S87">
        <v>0</v>
      </c>
      <c r="T87">
        <f t="shared" si="4"/>
        <v>0</v>
      </c>
      <c r="U87">
        <f t="shared" si="5"/>
        <v>0</v>
      </c>
      <c r="V87" t="s">
        <v>2695</v>
      </c>
      <c r="W87">
        <v>1</v>
      </c>
    </row>
    <row r="88" spans="1:23" x14ac:dyDescent="0.25">
      <c r="A88" t="s">
        <v>654</v>
      </c>
      <c r="B88" t="s">
        <v>352</v>
      </c>
      <c r="C88" t="s">
        <v>16</v>
      </c>
      <c r="D88" t="s">
        <v>353</v>
      </c>
      <c r="E88" t="s">
        <v>194</v>
      </c>
      <c r="F88">
        <v>0</v>
      </c>
      <c r="G88">
        <v>0</v>
      </c>
      <c r="H88">
        <v>0</v>
      </c>
      <c r="I88">
        <v>0</v>
      </c>
      <c r="J88">
        <v>0</v>
      </c>
      <c r="K88">
        <v>0</v>
      </c>
      <c r="L88">
        <v>0</v>
      </c>
      <c r="M88">
        <v>0</v>
      </c>
      <c r="N88">
        <v>0</v>
      </c>
      <c r="P88">
        <v>0</v>
      </c>
      <c r="R88">
        <f t="shared" si="3"/>
        <v>0</v>
      </c>
      <c r="S88">
        <v>0</v>
      </c>
      <c r="T88">
        <f t="shared" si="4"/>
        <v>0</v>
      </c>
      <c r="U88">
        <f t="shared" si="5"/>
        <v>0</v>
      </c>
      <c r="V88" t="s">
        <v>2696</v>
      </c>
      <c r="W88">
        <v>1</v>
      </c>
    </row>
    <row r="89" spans="1:23" x14ac:dyDescent="0.25">
      <c r="A89" t="s">
        <v>354</v>
      </c>
      <c r="B89" t="s">
        <v>355</v>
      </c>
      <c r="C89" t="s">
        <v>16</v>
      </c>
      <c r="D89" t="s">
        <v>356</v>
      </c>
      <c r="E89" t="s">
        <v>79</v>
      </c>
      <c r="F89">
        <v>0</v>
      </c>
      <c r="G89">
        <v>0</v>
      </c>
      <c r="H89">
        <v>0</v>
      </c>
      <c r="I89">
        <v>0</v>
      </c>
      <c r="J89">
        <v>0</v>
      </c>
      <c r="K89">
        <v>0</v>
      </c>
      <c r="L89">
        <v>0</v>
      </c>
      <c r="M89">
        <v>0</v>
      </c>
      <c r="N89">
        <v>1</v>
      </c>
      <c r="O89" t="s">
        <v>357</v>
      </c>
      <c r="P89">
        <v>1</v>
      </c>
      <c r="Q89" t="s">
        <v>655</v>
      </c>
      <c r="R89">
        <f t="shared" si="3"/>
        <v>1</v>
      </c>
      <c r="S89">
        <v>0</v>
      </c>
      <c r="T89">
        <f t="shared" si="4"/>
        <v>1</v>
      </c>
      <c r="U89">
        <f t="shared" si="5"/>
        <v>1</v>
      </c>
      <c r="V89" t="s">
        <v>2697</v>
      </c>
      <c r="W89">
        <v>0</v>
      </c>
    </row>
    <row r="90" spans="1:23" x14ac:dyDescent="0.25">
      <c r="A90" t="s">
        <v>358</v>
      </c>
      <c r="B90" t="s">
        <v>359</v>
      </c>
      <c r="C90" t="s">
        <v>16</v>
      </c>
      <c r="D90" t="s">
        <v>360</v>
      </c>
      <c r="E90" t="s">
        <v>303</v>
      </c>
      <c r="F90">
        <v>0</v>
      </c>
      <c r="G90">
        <v>0</v>
      </c>
      <c r="I90">
        <v>0</v>
      </c>
      <c r="J90">
        <v>0</v>
      </c>
      <c r="K90">
        <v>0</v>
      </c>
      <c r="L90">
        <v>0</v>
      </c>
      <c r="M90">
        <v>1</v>
      </c>
      <c r="N90">
        <v>0</v>
      </c>
      <c r="O90" t="s">
        <v>606</v>
      </c>
      <c r="P90">
        <v>1</v>
      </c>
      <c r="Q90" t="s">
        <v>656</v>
      </c>
      <c r="R90">
        <f t="shared" si="3"/>
        <v>1</v>
      </c>
      <c r="S90">
        <v>0</v>
      </c>
      <c r="T90">
        <f t="shared" si="4"/>
        <v>1</v>
      </c>
      <c r="U90">
        <f t="shared" si="5"/>
        <v>1</v>
      </c>
      <c r="V90" t="s">
        <v>2698</v>
      </c>
      <c r="W90">
        <v>1</v>
      </c>
    </row>
    <row r="91" spans="1:23" x14ac:dyDescent="0.25">
      <c r="A91" t="s">
        <v>361</v>
      </c>
      <c r="B91" t="s">
        <v>362</v>
      </c>
      <c r="C91" t="s">
        <v>16</v>
      </c>
      <c r="D91" t="s">
        <v>363</v>
      </c>
      <c r="E91" t="s">
        <v>226</v>
      </c>
      <c r="F91">
        <v>1</v>
      </c>
      <c r="G91">
        <v>0</v>
      </c>
      <c r="H91">
        <v>0</v>
      </c>
      <c r="I91">
        <v>0</v>
      </c>
      <c r="J91">
        <v>0</v>
      </c>
      <c r="K91">
        <v>0</v>
      </c>
      <c r="L91">
        <v>1</v>
      </c>
      <c r="M91">
        <v>1</v>
      </c>
      <c r="N91">
        <v>1</v>
      </c>
      <c r="O91" t="s">
        <v>604</v>
      </c>
      <c r="P91">
        <v>0</v>
      </c>
      <c r="Q91" t="s">
        <v>657</v>
      </c>
      <c r="R91">
        <f t="shared" si="3"/>
        <v>1</v>
      </c>
      <c r="S91">
        <v>1</v>
      </c>
      <c r="T91">
        <f t="shared" si="4"/>
        <v>1</v>
      </c>
      <c r="U91">
        <f t="shared" si="5"/>
        <v>1</v>
      </c>
      <c r="V91" t="s">
        <v>2699</v>
      </c>
      <c r="W91">
        <v>1</v>
      </c>
    </row>
    <row r="92" spans="1:23" x14ac:dyDescent="0.25">
      <c r="A92" t="s">
        <v>366</v>
      </c>
      <c r="B92" t="s">
        <v>364</v>
      </c>
      <c r="C92" t="s">
        <v>16</v>
      </c>
      <c r="D92" t="s">
        <v>365</v>
      </c>
      <c r="E92" t="s">
        <v>83</v>
      </c>
      <c r="F92">
        <v>0</v>
      </c>
      <c r="G92">
        <v>0</v>
      </c>
      <c r="H92">
        <v>0</v>
      </c>
      <c r="I92">
        <v>0</v>
      </c>
      <c r="J92">
        <v>0</v>
      </c>
      <c r="K92">
        <v>0</v>
      </c>
      <c r="L92">
        <v>0</v>
      </c>
      <c r="M92">
        <v>0</v>
      </c>
      <c r="N92">
        <v>0</v>
      </c>
      <c r="P92">
        <v>1</v>
      </c>
      <c r="Q92" t="s">
        <v>658</v>
      </c>
      <c r="R92">
        <f t="shared" si="3"/>
        <v>1</v>
      </c>
      <c r="S92">
        <v>0</v>
      </c>
      <c r="T92">
        <f t="shared" si="4"/>
        <v>1</v>
      </c>
      <c r="U92">
        <f t="shared" si="5"/>
        <v>1</v>
      </c>
      <c r="V92" t="s">
        <v>2700</v>
      </c>
      <c r="W92">
        <v>1</v>
      </c>
    </row>
    <row r="93" spans="1:23" x14ac:dyDescent="0.25">
      <c r="A93" t="s">
        <v>367</v>
      </c>
      <c r="B93" t="s">
        <v>368</v>
      </c>
      <c r="C93" t="s">
        <v>16</v>
      </c>
      <c r="D93" t="s">
        <v>369</v>
      </c>
      <c r="E93" t="s">
        <v>74</v>
      </c>
      <c r="F93">
        <v>0</v>
      </c>
      <c r="G93">
        <v>0</v>
      </c>
      <c r="H93">
        <v>1</v>
      </c>
      <c r="I93">
        <v>0</v>
      </c>
      <c r="J93">
        <v>0</v>
      </c>
      <c r="K93">
        <v>0</v>
      </c>
      <c r="L93">
        <v>0</v>
      </c>
      <c r="M93">
        <v>0</v>
      </c>
      <c r="N93">
        <v>1</v>
      </c>
      <c r="O93" t="s">
        <v>597</v>
      </c>
      <c r="P93">
        <v>1</v>
      </c>
      <c r="Q93" t="s">
        <v>659</v>
      </c>
      <c r="R93">
        <f t="shared" si="3"/>
        <v>1</v>
      </c>
      <c r="S93">
        <v>1</v>
      </c>
      <c r="T93">
        <f t="shared" si="4"/>
        <v>1</v>
      </c>
      <c r="U93">
        <f t="shared" si="5"/>
        <v>1</v>
      </c>
      <c r="V93" t="s">
        <v>2701</v>
      </c>
      <c r="W93">
        <v>1</v>
      </c>
    </row>
    <row r="94" spans="1:23" x14ac:dyDescent="0.25">
      <c r="A94" t="s">
        <v>370</v>
      </c>
      <c r="B94" t="s">
        <v>371</v>
      </c>
      <c r="C94" t="s">
        <v>16</v>
      </c>
      <c r="D94" t="s">
        <v>372</v>
      </c>
      <c r="E94" t="s">
        <v>163</v>
      </c>
      <c r="F94">
        <v>0</v>
      </c>
      <c r="G94">
        <v>0</v>
      </c>
      <c r="H94">
        <v>0</v>
      </c>
      <c r="I94">
        <v>0</v>
      </c>
      <c r="J94">
        <v>0</v>
      </c>
      <c r="K94">
        <v>0</v>
      </c>
      <c r="L94">
        <v>0</v>
      </c>
      <c r="M94">
        <v>0</v>
      </c>
      <c r="N94">
        <v>0</v>
      </c>
      <c r="P94">
        <v>0</v>
      </c>
      <c r="R94">
        <f t="shared" si="3"/>
        <v>0</v>
      </c>
      <c r="S94">
        <v>0</v>
      </c>
      <c r="T94">
        <f t="shared" si="4"/>
        <v>0</v>
      </c>
      <c r="U94">
        <f t="shared" si="5"/>
        <v>0</v>
      </c>
      <c r="V94" t="s">
        <v>2702</v>
      </c>
      <c r="W94">
        <v>1</v>
      </c>
    </row>
    <row r="95" spans="1:23" x14ac:dyDescent="0.25">
      <c r="A95" t="s">
        <v>373</v>
      </c>
      <c r="B95" t="s">
        <v>374</v>
      </c>
      <c r="C95" t="s">
        <v>16</v>
      </c>
      <c r="D95" t="s">
        <v>375</v>
      </c>
      <c r="E95" t="s">
        <v>376</v>
      </c>
      <c r="F95">
        <v>0</v>
      </c>
      <c r="G95">
        <v>0</v>
      </c>
      <c r="H95">
        <v>0</v>
      </c>
      <c r="I95">
        <v>1</v>
      </c>
      <c r="J95">
        <v>0</v>
      </c>
      <c r="K95">
        <v>0</v>
      </c>
      <c r="L95">
        <v>0</v>
      </c>
      <c r="M95">
        <v>0</v>
      </c>
      <c r="N95">
        <v>1</v>
      </c>
      <c r="O95" t="s">
        <v>377</v>
      </c>
      <c r="P95">
        <v>0</v>
      </c>
      <c r="Q95" t="s">
        <v>636</v>
      </c>
      <c r="R95">
        <f t="shared" si="3"/>
        <v>1</v>
      </c>
      <c r="S95">
        <v>1</v>
      </c>
      <c r="T95">
        <f t="shared" si="4"/>
        <v>0</v>
      </c>
      <c r="U95">
        <f t="shared" si="5"/>
        <v>1</v>
      </c>
      <c r="V95" t="s">
        <v>2703</v>
      </c>
      <c r="W95">
        <v>1</v>
      </c>
    </row>
    <row r="96" spans="1:23" x14ac:dyDescent="0.25">
      <c r="A96" t="s">
        <v>378</v>
      </c>
      <c r="B96" t="s">
        <v>379</v>
      </c>
      <c r="C96" t="s">
        <v>16</v>
      </c>
      <c r="D96" t="s">
        <v>380</v>
      </c>
      <c r="E96" t="s">
        <v>71</v>
      </c>
      <c r="F96">
        <v>0</v>
      </c>
      <c r="G96">
        <v>0</v>
      </c>
      <c r="H96">
        <v>0</v>
      </c>
      <c r="I96">
        <v>0</v>
      </c>
      <c r="J96">
        <v>0</v>
      </c>
      <c r="K96">
        <v>0</v>
      </c>
      <c r="L96">
        <v>0</v>
      </c>
      <c r="M96">
        <v>0</v>
      </c>
      <c r="N96">
        <v>0</v>
      </c>
      <c r="P96">
        <v>0</v>
      </c>
      <c r="Q96" t="s">
        <v>660</v>
      </c>
      <c r="R96">
        <f t="shared" si="3"/>
        <v>0</v>
      </c>
      <c r="S96">
        <v>0</v>
      </c>
      <c r="T96">
        <f t="shared" si="4"/>
        <v>0</v>
      </c>
      <c r="U96">
        <f t="shared" si="5"/>
        <v>0</v>
      </c>
      <c r="V96" t="s">
        <v>2704</v>
      </c>
      <c r="W96">
        <v>0</v>
      </c>
    </row>
    <row r="97" spans="1:23" x14ac:dyDescent="0.25">
      <c r="A97" t="s">
        <v>381</v>
      </c>
      <c r="B97" t="s">
        <v>382</v>
      </c>
      <c r="C97" t="s">
        <v>16</v>
      </c>
      <c r="D97" t="s">
        <v>383</v>
      </c>
      <c r="E97" t="s">
        <v>384</v>
      </c>
      <c r="F97">
        <v>0</v>
      </c>
      <c r="G97">
        <v>0</v>
      </c>
      <c r="H97">
        <v>0</v>
      </c>
      <c r="I97">
        <v>0</v>
      </c>
      <c r="J97">
        <v>0</v>
      </c>
      <c r="K97">
        <v>0</v>
      </c>
      <c r="L97">
        <v>1</v>
      </c>
      <c r="M97">
        <v>1</v>
      </c>
      <c r="N97">
        <v>1</v>
      </c>
      <c r="O97" t="s">
        <v>598</v>
      </c>
      <c r="P97">
        <v>1</v>
      </c>
      <c r="Q97" t="s">
        <v>661</v>
      </c>
      <c r="R97">
        <f t="shared" si="3"/>
        <v>1</v>
      </c>
      <c r="S97">
        <v>1</v>
      </c>
      <c r="T97">
        <f t="shared" si="4"/>
        <v>1</v>
      </c>
      <c r="U97">
        <f t="shared" si="5"/>
        <v>1</v>
      </c>
      <c r="V97" t="s">
        <v>2609</v>
      </c>
      <c r="W97">
        <v>1</v>
      </c>
    </row>
    <row r="98" spans="1:23" x14ac:dyDescent="0.25">
      <c r="A98" t="s">
        <v>386</v>
      </c>
      <c r="B98" t="s">
        <v>387</v>
      </c>
      <c r="C98" t="s">
        <v>16</v>
      </c>
      <c r="D98" t="s">
        <v>388</v>
      </c>
      <c r="E98" t="s">
        <v>389</v>
      </c>
      <c r="F98">
        <v>0</v>
      </c>
      <c r="G98">
        <v>0</v>
      </c>
      <c r="H98">
        <v>0</v>
      </c>
      <c r="I98">
        <v>0</v>
      </c>
      <c r="J98">
        <v>0</v>
      </c>
      <c r="K98">
        <v>0</v>
      </c>
      <c r="L98">
        <v>0</v>
      </c>
      <c r="M98">
        <v>0</v>
      </c>
      <c r="N98">
        <v>0</v>
      </c>
      <c r="P98">
        <v>0</v>
      </c>
      <c r="R98">
        <f t="shared" si="3"/>
        <v>0</v>
      </c>
      <c r="S98">
        <v>0</v>
      </c>
      <c r="T98">
        <f t="shared" si="4"/>
        <v>0</v>
      </c>
      <c r="U98">
        <f t="shared" si="5"/>
        <v>0</v>
      </c>
      <c r="V98" t="s">
        <v>2705</v>
      </c>
      <c r="W98">
        <v>1</v>
      </c>
    </row>
    <row r="99" spans="1:23" x14ac:dyDescent="0.25">
      <c r="A99" t="s">
        <v>390</v>
      </c>
      <c r="B99" t="s">
        <v>391</v>
      </c>
      <c r="C99" t="s">
        <v>16</v>
      </c>
      <c r="D99" t="s">
        <v>392</v>
      </c>
      <c r="E99" t="s">
        <v>17</v>
      </c>
      <c r="F99">
        <v>0</v>
      </c>
      <c r="G99">
        <v>0</v>
      </c>
      <c r="H99">
        <v>0</v>
      </c>
      <c r="I99">
        <v>0</v>
      </c>
      <c r="J99">
        <v>0</v>
      </c>
      <c r="K99">
        <v>1</v>
      </c>
      <c r="L99">
        <v>0</v>
      </c>
      <c r="M99">
        <v>0</v>
      </c>
      <c r="N99">
        <v>1</v>
      </c>
      <c r="O99" t="s">
        <v>599</v>
      </c>
      <c r="P99">
        <v>1</v>
      </c>
      <c r="Q99" t="s">
        <v>662</v>
      </c>
      <c r="R99">
        <f t="shared" si="3"/>
        <v>1</v>
      </c>
      <c r="S99">
        <v>1</v>
      </c>
      <c r="T99">
        <f t="shared" si="4"/>
        <v>1</v>
      </c>
      <c r="U99">
        <f t="shared" si="5"/>
        <v>1</v>
      </c>
      <c r="V99" t="s">
        <v>2706</v>
      </c>
      <c r="W99">
        <v>1</v>
      </c>
    </row>
    <row r="100" spans="1:23" x14ac:dyDescent="0.25">
      <c r="A100" t="s">
        <v>393</v>
      </c>
      <c r="B100" t="s">
        <v>394</v>
      </c>
      <c r="C100" t="s">
        <v>16</v>
      </c>
      <c r="D100" t="s">
        <v>395</v>
      </c>
      <c r="E100" t="s">
        <v>86</v>
      </c>
      <c r="F100">
        <v>0</v>
      </c>
      <c r="G100">
        <v>0</v>
      </c>
      <c r="H100">
        <v>0</v>
      </c>
      <c r="I100">
        <v>0</v>
      </c>
      <c r="J100">
        <v>0</v>
      </c>
      <c r="K100">
        <v>0</v>
      </c>
      <c r="L100">
        <v>0</v>
      </c>
      <c r="M100">
        <v>0</v>
      </c>
      <c r="N100">
        <v>0</v>
      </c>
      <c r="P100">
        <v>0</v>
      </c>
      <c r="R100">
        <f t="shared" si="3"/>
        <v>0</v>
      </c>
      <c r="S100">
        <v>0</v>
      </c>
      <c r="T100">
        <f t="shared" si="4"/>
        <v>0</v>
      </c>
      <c r="U100">
        <f t="shared" si="5"/>
        <v>0</v>
      </c>
      <c r="V100" t="s">
        <v>2707</v>
      </c>
      <c r="W100">
        <v>1</v>
      </c>
    </row>
    <row r="101" spans="1:23" x14ac:dyDescent="0.25">
      <c r="A101" t="s">
        <v>396</v>
      </c>
      <c r="B101" t="s">
        <v>397</v>
      </c>
      <c r="C101" t="s">
        <v>16</v>
      </c>
      <c r="D101" t="s">
        <v>398</v>
      </c>
      <c r="E101" t="s">
        <v>23</v>
      </c>
      <c r="F101">
        <v>0</v>
      </c>
      <c r="G101">
        <v>0</v>
      </c>
      <c r="H101">
        <v>0</v>
      </c>
      <c r="I101">
        <v>0</v>
      </c>
      <c r="J101">
        <v>0</v>
      </c>
      <c r="K101">
        <v>0</v>
      </c>
      <c r="L101">
        <v>0</v>
      </c>
      <c r="M101" t="s">
        <v>24</v>
      </c>
      <c r="N101">
        <v>0</v>
      </c>
      <c r="O101" t="s">
        <v>399</v>
      </c>
      <c r="P101">
        <v>0</v>
      </c>
      <c r="R101">
        <f t="shared" si="3"/>
        <v>0</v>
      </c>
      <c r="S101">
        <v>0</v>
      </c>
      <c r="T101">
        <f t="shared" si="4"/>
        <v>0</v>
      </c>
      <c r="U101">
        <f t="shared" si="5"/>
        <v>0</v>
      </c>
      <c r="V101" t="s">
        <v>2708</v>
      </c>
      <c r="W101">
        <v>1</v>
      </c>
    </row>
    <row r="102" spans="1:23" x14ac:dyDescent="0.25">
      <c r="A102" t="s">
        <v>400</v>
      </c>
      <c r="B102" t="s">
        <v>401</v>
      </c>
      <c r="C102" t="s">
        <v>16</v>
      </c>
      <c r="D102" t="s">
        <v>402</v>
      </c>
      <c r="E102" t="s">
        <v>74</v>
      </c>
      <c r="F102">
        <v>0</v>
      </c>
      <c r="G102">
        <v>0</v>
      </c>
      <c r="H102">
        <v>0</v>
      </c>
      <c r="I102">
        <v>0</v>
      </c>
      <c r="J102">
        <v>0</v>
      </c>
      <c r="K102">
        <v>0</v>
      </c>
      <c r="L102">
        <v>0</v>
      </c>
      <c r="M102">
        <v>0</v>
      </c>
      <c r="N102">
        <v>0</v>
      </c>
      <c r="P102">
        <v>0</v>
      </c>
      <c r="R102">
        <f t="shared" si="3"/>
        <v>0</v>
      </c>
      <c r="S102">
        <v>0</v>
      </c>
      <c r="T102">
        <f t="shared" si="4"/>
        <v>0</v>
      </c>
      <c r="U102">
        <f t="shared" si="5"/>
        <v>0</v>
      </c>
      <c r="V102" t="s">
        <v>2709</v>
      </c>
      <c r="W102">
        <v>0</v>
      </c>
    </row>
    <row r="103" spans="1:23" x14ac:dyDescent="0.25">
      <c r="A103" t="s">
        <v>403</v>
      </c>
      <c r="B103" t="s">
        <v>404</v>
      </c>
      <c r="C103" t="s">
        <v>16</v>
      </c>
      <c r="D103" t="s">
        <v>405</v>
      </c>
      <c r="E103" t="s">
        <v>83</v>
      </c>
      <c r="F103">
        <v>0</v>
      </c>
      <c r="G103">
        <v>0</v>
      </c>
      <c r="H103">
        <v>0</v>
      </c>
      <c r="I103">
        <v>0</v>
      </c>
      <c r="J103">
        <v>0</v>
      </c>
      <c r="K103">
        <v>0</v>
      </c>
      <c r="L103">
        <v>0</v>
      </c>
      <c r="M103">
        <v>1</v>
      </c>
      <c r="N103">
        <v>0</v>
      </c>
      <c r="O103" t="s">
        <v>406</v>
      </c>
      <c r="P103">
        <v>0</v>
      </c>
      <c r="R103">
        <f t="shared" si="3"/>
        <v>1</v>
      </c>
      <c r="S103">
        <v>0</v>
      </c>
      <c r="T103">
        <f t="shared" si="4"/>
        <v>1</v>
      </c>
      <c r="U103">
        <f t="shared" si="5"/>
        <v>1</v>
      </c>
      <c r="V103" t="s">
        <v>2710</v>
      </c>
      <c r="W103">
        <v>1</v>
      </c>
    </row>
    <row r="104" spans="1:23" x14ac:dyDescent="0.25">
      <c r="A104" t="s">
        <v>407</v>
      </c>
      <c r="B104" t="s">
        <v>408</v>
      </c>
      <c r="C104" t="s">
        <v>16</v>
      </c>
      <c r="D104" t="s">
        <v>409</v>
      </c>
      <c r="E104" t="s">
        <v>71</v>
      </c>
      <c r="F104">
        <v>1</v>
      </c>
      <c r="G104">
        <v>0</v>
      </c>
      <c r="H104">
        <v>0</v>
      </c>
      <c r="I104">
        <v>0</v>
      </c>
      <c r="J104">
        <v>0</v>
      </c>
      <c r="K104">
        <v>0</v>
      </c>
      <c r="L104">
        <v>0</v>
      </c>
      <c r="M104">
        <v>1</v>
      </c>
      <c r="N104">
        <v>0</v>
      </c>
      <c r="O104" t="s">
        <v>410</v>
      </c>
      <c r="P104">
        <v>0</v>
      </c>
      <c r="Q104" t="s">
        <v>663</v>
      </c>
      <c r="R104">
        <f t="shared" si="3"/>
        <v>1</v>
      </c>
      <c r="S104">
        <v>1</v>
      </c>
      <c r="T104">
        <f t="shared" si="4"/>
        <v>1</v>
      </c>
      <c r="U104">
        <f t="shared" si="5"/>
        <v>1</v>
      </c>
      <c r="V104" t="s">
        <v>2711</v>
      </c>
      <c r="W104">
        <v>1</v>
      </c>
    </row>
    <row r="105" spans="1:23" x14ac:dyDescent="0.25">
      <c r="A105" t="s">
        <v>411</v>
      </c>
      <c r="B105" t="s">
        <v>412</v>
      </c>
      <c r="C105" t="s">
        <v>16</v>
      </c>
      <c r="D105" t="s">
        <v>413</v>
      </c>
      <c r="E105" t="s">
        <v>79</v>
      </c>
      <c r="F105">
        <v>0</v>
      </c>
      <c r="G105">
        <v>0</v>
      </c>
      <c r="H105">
        <v>0</v>
      </c>
      <c r="I105">
        <v>0</v>
      </c>
      <c r="J105">
        <v>0</v>
      </c>
      <c r="K105">
        <v>0</v>
      </c>
      <c r="L105">
        <v>1</v>
      </c>
      <c r="M105">
        <v>1</v>
      </c>
      <c r="N105">
        <v>1</v>
      </c>
      <c r="O105" t="s">
        <v>678</v>
      </c>
      <c r="P105">
        <v>0</v>
      </c>
      <c r="Q105" t="s">
        <v>625</v>
      </c>
      <c r="R105">
        <f t="shared" si="3"/>
        <v>1</v>
      </c>
      <c r="S105">
        <v>0</v>
      </c>
      <c r="T105">
        <f t="shared" si="4"/>
        <v>1</v>
      </c>
      <c r="U105">
        <f t="shared" si="5"/>
        <v>1</v>
      </c>
      <c r="V105" t="s">
        <v>2712</v>
      </c>
      <c r="W105">
        <v>1</v>
      </c>
    </row>
    <row r="106" spans="1:23" x14ac:dyDescent="0.25">
      <c r="M106">
        <f>SUM(M2:M105)</f>
        <v>22</v>
      </c>
      <c r="N106">
        <f t="shared" ref="N106:U106" si="6">SUM(N2:N105)</f>
        <v>34</v>
      </c>
      <c r="P106">
        <f t="shared" si="6"/>
        <v>15</v>
      </c>
      <c r="R106">
        <f t="shared" si="6"/>
        <v>45</v>
      </c>
      <c r="S106">
        <f t="shared" si="6"/>
        <v>30</v>
      </c>
      <c r="T106">
        <f t="shared" si="6"/>
        <v>31</v>
      </c>
      <c r="U106">
        <f t="shared" si="6"/>
        <v>42</v>
      </c>
    </row>
    <row r="107" spans="1:23" x14ac:dyDescent="0.25">
      <c r="M107">
        <f>M106/104</f>
        <v>0.21153846153846154</v>
      </c>
      <c r="N107">
        <f t="shared" ref="N107:U107" si="7">N106/104</f>
        <v>0.32692307692307693</v>
      </c>
      <c r="P107">
        <f t="shared" si="7"/>
        <v>0.14423076923076922</v>
      </c>
      <c r="R107">
        <f t="shared" si="7"/>
        <v>0.43269230769230771</v>
      </c>
      <c r="S107">
        <f t="shared" si="7"/>
        <v>0.28846153846153844</v>
      </c>
      <c r="T107">
        <f t="shared" si="7"/>
        <v>0.29807692307692307</v>
      </c>
      <c r="U107">
        <f t="shared" si="7"/>
        <v>0.40384615384615385</v>
      </c>
    </row>
  </sheetData>
  <conditionalFormatting sqref="F2:N105 F108:N148 F106:U107">
    <cfRule type="cellIs" dxfId="167" priority="5" operator="equal">
      <formula>1</formula>
    </cfRule>
  </conditionalFormatting>
  <conditionalFormatting sqref="P2:P105 P108:P148">
    <cfRule type="cellIs" dxfId="166" priority="4" operator="equal">
      <formula>1</formula>
    </cfRule>
  </conditionalFormatting>
  <conditionalFormatting sqref="S2:S105 S108:S148">
    <cfRule type="cellIs" dxfId="165" priority="3" operator="equal">
      <formula>1</formula>
    </cfRule>
  </conditionalFormatting>
  <conditionalFormatting sqref="T2:T105 T108:T148">
    <cfRule type="cellIs" dxfId="164" priority="2" operator="equal">
      <formula>1</formula>
    </cfRule>
  </conditionalFormatting>
  <conditionalFormatting sqref="U2:U105 U108:U148">
    <cfRule type="cellIs" dxfId="163" priority="1" operator="equal">
      <formula>1</formula>
    </cfRule>
  </conditionalFormatting>
  <hyperlinks>
    <hyperlink ref="B18" r:id="rId1" xr:uid="{29613420-9DDC-46F1-A407-0375F3201311}"/>
    <hyperlink ref="B10" r:id="rId2" xr:uid="{EDBFD35E-AFFA-4B29-A41E-E18F4BCF76DE}"/>
    <hyperlink ref="B74" r:id="rId3" xr:uid="{93652CCC-9801-471B-A8A7-949AA12FF70E}"/>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51"/>
  <sheetViews>
    <sheetView zoomScale="85" zoomScaleNormal="85" workbookViewId="0">
      <pane xSplit="1" ySplit="1" topLeftCell="P2" activePane="bottomRight" state="frozen"/>
      <selection pane="topRight" activeCell="B1" sqref="B1"/>
      <selection pane="bottomLeft" activeCell="A2" sqref="A2"/>
      <selection pane="bottomRight" activeCell="T2" sqref="T1:T2"/>
    </sheetView>
  </sheetViews>
  <sheetFormatPr defaultColWidth="8.85546875" defaultRowHeight="15" x14ac:dyDescent="0.25"/>
  <cols>
    <col min="1" max="1" width="20.85546875" customWidth="1"/>
    <col min="3" max="3" width="26.28515625" customWidth="1"/>
    <col min="4" max="4" width="24.85546875" customWidth="1"/>
    <col min="5" max="5" width="34.42578125" customWidth="1"/>
    <col min="15" max="15" width="22.5703125" customWidth="1"/>
    <col min="16" max="16" width="19.42578125" customWidth="1"/>
    <col min="17" max="17" width="20.42578125" customWidth="1"/>
    <col min="20" max="20" width="16.42578125" bestFit="1" customWidth="1"/>
    <col min="24" max="24" width="8.85546875" customWidth="1"/>
  </cols>
  <sheetData>
    <row r="1" spans="1:23" x14ac:dyDescent="0.25">
      <c r="A1" t="s">
        <v>0</v>
      </c>
      <c r="B1" t="s">
        <v>1</v>
      </c>
      <c r="C1" t="s">
        <v>2</v>
      </c>
      <c r="D1" t="s">
        <v>26</v>
      </c>
      <c r="E1" t="s">
        <v>3</v>
      </c>
      <c r="F1" t="s">
        <v>4</v>
      </c>
      <c r="G1" t="s">
        <v>5</v>
      </c>
      <c r="H1" t="s">
        <v>6</v>
      </c>
      <c r="I1" t="s">
        <v>7</v>
      </c>
      <c r="J1" t="s">
        <v>8</v>
      </c>
      <c r="K1" t="s">
        <v>9</v>
      </c>
      <c r="L1" t="s">
        <v>10</v>
      </c>
      <c r="M1" t="s">
        <v>11</v>
      </c>
      <c r="N1" t="s">
        <v>12</v>
      </c>
      <c r="O1" t="s">
        <v>13</v>
      </c>
      <c r="P1" t="s">
        <v>607</v>
      </c>
      <c r="Q1" t="s">
        <v>608</v>
      </c>
      <c r="R1" t="s">
        <v>676</v>
      </c>
      <c r="S1" t="s">
        <v>689</v>
      </c>
      <c r="T1" t="s">
        <v>679</v>
      </c>
      <c r="U1" t="s">
        <v>688</v>
      </c>
      <c r="V1" t="s">
        <v>2534</v>
      </c>
      <c r="W1" t="s">
        <v>2535</v>
      </c>
    </row>
    <row r="2" spans="1:23" x14ac:dyDescent="0.25">
      <c r="A2" t="s">
        <v>415</v>
      </c>
      <c r="B2" s="1" t="s">
        <v>416</v>
      </c>
      <c r="C2" t="s">
        <v>421</v>
      </c>
      <c r="D2" t="s">
        <v>417</v>
      </c>
      <c r="E2" t="s">
        <v>199</v>
      </c>
      <c r="F2">
        <v>0</v>
      </c>
      <c r="G2">
        <v>0</v>
      </c>
      <c r="H2">
        <v>0</v>
      </c>
      <c r="I2">
        <v>0</v>
      </c>
      <c r="J2">
        <v>0</v>
      </c>
      <c r="K2">
        <v>0</v>
      </c>
      <c r="L2">
        <v>0</v>
      </c>
      <c r="M2">
        <v>0</v>
      </c>
      <c r="N2">
        <v>1</v>
      </c>
      <c r="O2" t="s">
        <v>418</v>
      </c>
      <c r="P2">
        <v>0</v>
      </c>
      <c r="Q2" t="s">
        <v>664</v>
      </c>
      <c r="R2">
        <f t="shared" ref="R2:R26" si="0">IF(SUM(F2:N2, P2) &gt;0, 1, 0)</f>
        <v>1</v>
      </c>
      <c r="S2">
        <v>1</v>
      </c>
      <c r="T2">
        <f t="shared" ref="T2:T26" si="1">IF(SUM(M2,P2) &gt;0, 1, 0)</f>
        <v>0</v>
      </c>
      <c r="U2">
        <f t="shared" ref="U2:U26" si="2">IF(SUM(S2:T2)&gt;0,1,0)</f>
        <v>1</v>
      </c>
      <c r="V2" t="s">
        <v>2575</v>
      </c>
      <c r="W2">
        <v>1</v>
      </c>
    </row>
    <row r="3" spans="1:23" x14ac:dyDescent="0.25">
      <c r="A3" t="s">
        <v>419</v>
      </c>
      <c r="B3" t="s">
        <v>420</v>
      </c>
      <c r="C3" t="s">
        <v>421</v>
      </c>
      <c r="D3" t="s">
        <v>423</v>
      </c>
      <c r="E3" t="s">
        <v>422</v>
      </c>
      <c r="F3">
        <v>0</v>
      </c>
      <c r="G3">
        <v>0</v>
      </c>
      <c r="H3">
        <v>0</v>
      </c>
      <c r="I3">
        <v>0</v>
      </c>
      <c r="J3">
        <v>0</v>
      </c>
      <c r="K3">
        <v>0</v>
      </c>
      <c r="L3">
        <v>0</v>
      </c>
      <c r="M3">
        <v>0</v>
      </c>
      <c r="N3">
        <v>1</v>
      </c>
      <c r="O3" t="s">
        <v>424</v>
      </c>
      <c r="P3">
        <v>0</v>
      </c>
      <c r="Q3" t="s">
        <v>646</v>
      </c>
      <c r="R3">
        <f t="shared" si="0"/>
        <v>1</v>
      </c>
      <c r="S3">
        <v>0</v>
      </c>
      <c r="T3">
        <f t="shared" si="1"/>
        <v>0</v>
      </c>
      <c r="U3">
        <f t="shared" si="2"/>
        <v>0</v>
      </c>
      <c r="V3" t="s">
        <v>2576</v>
      </c>
      <c r="W3">
        <v>1</v>
      </c>
    </row>
    <row r="4" spans="1:23" x14ac:dyDescent="0.25">
      <c r="A4" t="s">
        <v>425</v>
      </c>
      <c r="B4" t="s">
        <v>426</v>
      </c>
      <c r="C4" t="s">
        <v>421</v>
      </c>
      <c r="D4" t="s">
        <v>427</v>
      </c>
      <c r="E4" t="s">
        <v>428</v>
      </c>
      <c r="F4">
        <v>0</v>
      </c>
      <c r="G4">
        <v>0</v>
      </c>
      <c r="H4">
        <v>1</v>
      </c>
      <c r="I4">
        <v>0</v>
      </c>
      <c r="J4">
        <v>0</v>
      </c>
      <c r="K4">
        <v>0</v>
      </c>
      <c r="L4">
        <v>0</v>
      </c>
      <c r="M4">
        <v>0</v>
      </c>
      <c r="N4">
        <v>1</v>
      </c>
      <c r="O4" t="s">
        <v>600</v>
      </c>
      <c r="P4">
        <v>0</v>
      </c>
      <c r="Q4" t="s">
        <v>646</v>
      </c>
      <c r="R4">
        <f t="shared" si="0"/>
        <v>1</v>
      </c>
      <c r="S4">
        <v>1</v>
      </c>
      <c r="T4">
        <f t="shared" si="1"/>
        <v>0</v>
      </c>
      <c r="U4">
        <f t="shared" si="2"/>
        <v>1</v>
      </c>
      <c r="V4" t="s">
        <v>2577</v>
      </c>
      <c r="W4">
        <v>1</v>
      </c>
    </row>
    <row r="5" spans="1:23" x14ac:dyDescent="0.25">
      <c r="A5" t="s">
        <v>429</v>
      </c>
      <c r="B5" t="s">
        <v>430</v>
      </c>
      <c r="C5" t="s">
        <v>421</v>
      </c>
      <c r="D5" t="s">
        <v>432</v>
      </c>
      <c r="E5" t="s">
        <v>431</v>
      </c>
      <c r="F5">
        <v>0</v>
      </c>
      <c r="G5">
        <v>0</v>
      </c>
      <c r="H5">
        <v>0</v>
      </c>
      <c r="I5">
        <v>0</v>
      </c>
      <c r="J5">
        <v>0</v>
      </c>
      <c r="K5">
        <v>0</v>
      </c>
      <c r="L5">
        <v>0</v>
      </c>
      <c r="M5">
        <v>0</v>
      </c>
      <c r="N5">
        <v>0</v>
      </c>
      <c r="P5">
        <v>0</v>
      </c>
      <c r="R5">
        <f t="shared" si="0"/>
        <v>0</v>
      </c>
      <c r="S5">
        <v>0</v>
      </c>
      <c r="T5">
        <f t="shared" si="1"/>
        <v>0</v>
      </c>
      <c r="U5">
        <f t="shared" si="2"/>
        <v>0</v>
      </c>
      <c r="V5" t="s">
        <v>2578</v>
      </c>
      <c r="W5">
        <v>1</v>
      </c>
    </row>
    <row r="6" spans="1:23" x14ac:dyDescent="0.25">
      <c r="A6" t="s">
        <v>433</v>
      </c>
      <c r="B6" t="s">
        <v>434</v>
      </c>
      <c r="C6" t="s">
        <v>421</v>
      </c>
      <c r="D6" t="s">
        <v>435</v>
      </c>
      <c r="E6" t="s">
        <v>428</v>
      </c>
      <c r="F6">
        <v>0</v>
      </c>
      <c r="G6">
        <v>0</v>
      </c>
      <c r="H6">
        <v>1</v>
      </c>
      <c r="I6">
        <v>0</v>
      </c>
      <c r="J6">
        <v>0</v>
      </c>
      <c r="K6">
        <v>0</v>
      </c>
      <c r="L6">
        <v>0</v>
      </c>
      <c r="M6">
        <v>1</v>
      </c>
      <c r="N6">
        <v>0</v>
      </c>
      <c r="O6" t="s">
        <v>601</v>
      </c>
      <c r="P6">
        <v>0</v>
      </c>
      <c r="Q6" t="s">
        <v>665</v>
      </c>
      <c r="R6">
        <f t="shared" si="0"/>
        <v>1</v>
      </c>
      <c r="S6">
        <v>0</v>
      </c>
      <c r="T6">
        <f t="shared" si="1"/>
        <v>1</v>
      </c>
      <c r="U6">
        <f t="shared" si="2"/>
        <v>1</v>
      </c>
      <c r="V6" t="s">
        <v>2579</v>
      </c>
      <c r="W6">
        <v>0</v>
      </c>
    </row>
    <row r="7" spans="1:23" x14ac:dyDescent="0.25">
      <c r="A7" t="s">
        <v>436</v>
      </c>
      <c r="B7" t="s">
        <v>437</v>
      </c>
      <c r="C7" t="s">
        <v>421</v>
      </c>
      <c r="D7" t="s">
        <v>438</v>
      </c>
      <c r="E7" t="s">
        <v>439</v>
      </c>
      <c r="F7">
        <v>0</v>
      </c>
      <c r="G7">
        <v>0</v>
      </c>
      <c r="H7">
        <v>0</v>
      </c>
      <c r="I7">
        <v>0</v>
      </c>
      <c r="J7">
        <v>0</v>
      </c>
      <c r="K7">
        <v>0</v>
      </c>
      <c r="L7">
        <v>0</v>
      </c>
      <c r="M7">
        <v>0</v>
      </c>
      <c r="N7">
        <v>0</v>
      </c>
      <c r="O7" t="s">
        <v>444</v>
      </c>
      <c r="P7">
        <v>0</v>
      </c>
      <c r="R7">
        <f t="shared" si="0"/>
        <v>0</v>
      </c>
      <c r="S7">
        <v>0</v>
      </c>
      <c r="T7">
        <f t="shared" si="1"/>
        <v>0</v>
      </c>
      <c r="U7">
        <f t="shared" si="2"/>
        <v>0</v>
      </c>
      <c r="V7" t="s">
        <v>2580</v>
      </c>
      <c r="W7">
        <v>1</v>
      </c>
    </row>
    <row r="8" spans="1:23" x14ac:dyDescent="0.25">
      <c r="A8" t="s">
        <v>440</v>
      </c>
      <c r="B8" s="1" t="s">
        <v>441</v>
      </c>
      <c r="C8" t="s">
        <v>421</v>
      </c>
      <c r="D8" t="s">
        <v>442</v>
      </c>
      <c r="E8" t="s">
        <v>443</v>
      </c>
      <c r="F8">
        <v>0</v>
      </c>
      <c r="G8">
        <v>0</v>
      </c>
      <c r="H8">
        <v>0</v>
      </c>
      <c r="I8">
        <v>0</v>
      </c>
      <c r="J8">
        <v>0</v>
      </c>
      <c r="K8">
        <v>0</v>
      </c>
      <c r="L8">
        <v>0</v>
      </c>
      <c r="M8">
        <v>1</v>
      </c>
      <c r="N8">
        <v>0</v>
      </c>
      <c r="O8" t="s">
        <v>445</v>
      </c>
      <c r="P8">
        <v>0</v>
      </c>
      <c r="Q8" t="s">
        <v>666</v>
      </c>
      <c r="R8">
        <f t="shared" si="0"/>
        <v>1</v>
      </c>
      <c r="S8">
        <v>0</v>
      </c>
      <c r="T8">
        <f t="shared" si="1"/>
        <v>1</v>
      </c>
      <c r="U8">
        <f t="shared" si="2"/>
        <v>1</v>
      </c>
      <c r="V8" t="s">
        <v>2581</v>
      </c>
      <c r="W8">
        <v>1</v>
      </c>
    </row>
    <row r="9" spans="1:23" x14ac:dyDescent="0.25">
      <c r="A9" t="s">
        <v>446</v>
      </c>
      <c r="B9" t="s">
        <v>447</v>
      </c>
      <c r="C9" t="s">
        <v>421</v>
      </c>
      <c r="D9" t="s">
        <v>448</v>
      </c>
      <c r="E9" t="s">
        <v>449</v>
      </c>
      <c r="F9">
        <v>0</v>
      </c>
      <c r="G9">
        <v>0</v>
      </c>
      <c r="H9">
        <v>0</v>
      </c>
      <c r="I9">
        <v>0</v>
      </c>
      <c r="J9">
        <v>0</v>
      </c>
      <c r="K9">
        <v>0</v>
      </c>
      <c r="L9">
        <v>1</v>
      </c>
      <c r="M9">
        <v>0</v>
      </c>
      <c r="N9">
        <v>1</v>
      </c>
      <c r="O9" t="s">
        <v>450</v>
      </c>
      <c r="P9">
        <v>1</v>
      </c>
      <c r="Q9" t="s">
        <v>667</v>
      </c>
      <c r="R9">
        <f t="shared" si="0"/>
        <v>1</v>
      </c>
      <c r="S9">
        <v>1</v>
      </c>
      <c r="T9">
        <f t="shared" si="1"/>
        <v>1</v>
      </c>
      <c r="U9">
        <f t="shared" si="2"/>
        <v>1</v>
      </c>
      <c r="V9" t="s">
        <v>2519</v>
      </c>
      <c r="W9">
        <v>1</v>
      </c>
    </row>
    <row r="10" spans="1:23" x14ac:dyDescent="0.25">
      <c r="A10" t="s">
        <v>454</v>
      </c>
      <c r="B10" t="s">
        <v>452</v>
      </c>
      <c r="C10" t="s">
        <v>421</v>
      </c>
      <c r="D10" t="s">
        <v>451</v>
      </c>
      <c r="E10" t="s">
        <v>199</v>
      </c>
      <c r="F10">
        <v>0</v>
      </c>
      <c r="G10">
        <v>0</v>
      </c>
      <c r="H10">
        <v>0</v>
      </c>
      <c r="I10">
        <v>0</v>
      </c>
      <c r="J10">
        <v>0</v>
      </c>
      <c r="K10">
        <v>0</v>
      </c>
      <c r="L10">
        <v>0</v>
      </c>
      <c r="M10">
        <v>0</v>
      </c>
      <c r="N10">
        <v>1</v>
      </c>
      <c r="O10" t="s">
        <v>453</v>
      </c>
      <c r="P10">
        <v>0</v>
      </c>
      <c r="Q10" t="s">
        <v>668</v>
      </c>
      <c r="R10">
        <f t="shared" si="0"/>
        <v>1</v>
      </c>
      <c r="S10">
        <v>1</v>
      </c>
      <c r="T10">
        <f t="shared" si="1"/>
        <v>0</v>
      </c>
      <c r="U10">
        <f t="shared" si="2"/>
        <v>1</v>
      </c>
      <c r="V10" t="s">
        <v>2523</v>
      </c>
      <c r="W10">
        <v>1</v>
      </c>
    </row>
    <row r="11" spans="1:23" x14ac:dyDescent="0.25">
      <c r="A11" t="s">
        <v>455</v>
      </c>
      <c r="B11" t="s">
        <v>456</v>
      </c>
      <c r="C11" t="s">
        <v>421</v>
      </c>
      <c r="D11" t="s">
        <v>457</v>
      </c>
      <c r="E11" t="s">
        <v>428</v>
      </c>
      <c r="F11">
        <v>1</v>
      </c>
      <c r="G11">
        <v>0</v>
      </c>
      <c r="H11">
        <v>0</v>
      </c>
      <c r="I11">
        <v>0</v>
      </c>
      <c r="J11">
        <v>0</v>
      </c>
      <c r="K11">
        <v>0</v>
      </c>
      <c r="L11">
        <v>0</v>
      </c>
      <c r="M11">
        <v>0</v>
      </c>
      <c r="N11">
        <v>1</v>
      </c>
      <c r="O11" t="s">
        <v>458</v>
      </c>
      <c r="P11">
        <v>0</v>
      </c>
      <c r="Q11" t="s">
        <v>627</v>
      </c>
      <c r="R11">
        <f t="shared" si="0"/>
        <v>1</v>
      </c>
      <c r="S11">
        <v>1</v>
      </c>
      <c r="T11">
        <f t="shared" si="1"/>
        <v>0</v>
      </c>
      <c r="U11">
        <f t="shared" si="2"/>
        <v>1</v>
      </c>
      <c r="V11" t="s">
        <v>2582</v>
      </c>
      <c r="W11">
        <v>1</v>
      </c>
    </row>
    <row r="12" spans="1:23" x14ac:dyDescent="0.25">
      <c r="A12" t="s">
        <v>459</v>
      </c>
      <c r="B12" t="s">
        <v>460</v>
      </c>
      <c r="C12" t="s">
        <v>421</v>
      </c>
      <c r="D12" t="s">
        <v>461</v>
      </c>
      <c r="E12" t="s">
        <v>234</v>
      </c>
      <c r="F12">
        <v>0</v>
      </c>
      <c r="G12">
        <v>0</v>
      </c>
      <c r="H12">
        <v>0</v>
      </c>
      <c r="I12">
        <v>0</v>
      </c>
      <c r="J12">
        <v>0</v>
      </c>
      <c r="K12">
        <v>0</v>
      </c>
      <c r="L12">
        <v>0</v>
      </c>
      <c r="M12">
        <v>0</v>
      </c>
      <c r="N12">
        <v>0</v>
      </c>
      <c r="P12">
        <v>0</v>
      </c>
      <c r="Q12" t="s">
        <v>669</v>
      </c>
      <c r="R12">
        <f t="shared" si="0"/>
        <v>0</v>
      </c>
      <c r="S12">
        <v>0</v>
      </c>
      <c r="T12">
        <f t="shared" si="1"/>
        <v>0</v>
      </c>
      <c r="U12">
        <f t="shared" si="2"/>
        <v>0</v>
      </c>
      <c r="V12" t="s">
        <v>2583</v>
      </c>
      <c r="W12">
        <v>1</v>
      </c>
    </row>
    <row r="13" spans="1:23" x14ac:dyDescent="0.25">
      <c r="A13" t="s">
        <v>462</v>
      </c>
      <c r="B13" t="s">
        <v>463</v>
      </c>
      <c r="C13" t="s">
        <v>421</v>
      </c>
      <c r="D13" t="s">
        <v>464</v>
      </c>
      <c r="E13" t="s">
        <v>33</v>
      </c>
      <c r="F13">
        <v>0</v>
      </c>
      <c r="G13">
        <v>0</v>
      </c>
      <c r="H13">
        <v>0</v>
      </c>
      <c r="I13">
        <v>0</v>
      </c>
      <c r="J13">
        <v>0</v>
      </c>
      <c r="K13">
        <v>0</v>
      </c>
      <c r="L13">
        <v>0</v>
      </c>
      <c r="M13">
        <v>0</v>
      </c>
      <c r="N13">
        <v>0</v>
      </c>
      <c r="P13">
        <v>0</v>
      </c>
      <c r="R13">
        <f t="shared" si="0"/>
        <v>0</v>
      </c>
      <c r="S13">
        <v>0</v>
      </c>
      <c r="T13">
        <f t="shared" si="1"/>
        <v>0</v>
      </c>
      <c r="U13">
        <f t="shared" si="2"/>
        <v>0</v>
      </c>
      <c r="V13" t="s">
        <v>2584</v>
      </c>
      <c r="W13">
        <v>1</v>
      </c>
    </row>
    <row r="14" spans="1:23" x14ac:dyDescent="0.25">
      <c r="A14" t="s">
        <v>465</v>
      </c>
      <c r="B14" s="1" t="s">
        <v>466</v>
      </c>
      <c r="C14" t="s">
        <v>421</v>
      </c>
      <c r="D14" t="s">
        <v>467</v>
      </c>
      <c r="E14" t="s">
        <v>234</v>
      </c>
      <c r="F14">
        <v>0</v>
      </c>
      <c r="G14">
        <v>0</v>
      </c>
      <c r="H14">
        <v>1</v>
      </c>
      <c r="I14">
        <v>0</v>
      </c>
      <c r="J14">
        <v>0</v>
      </c>
      <c r="K14">
        <v>0</v>
      </c>
      <c r="L14">
        <v>0</v>
      </c>
      <c r="M14">
        <v>1</v>
      </c>
      <c r="N14">
        <v>1</v>
      </c>
      <c r="O14" t="s">
        <v>602</v>
      </c>
      <c r="P14">
        <v>1</v>
      </c>
      <c r="Q14" t="s">
        <v>670</v>
      </c>
      <c r="R14">
        <f t="shared" si="0"/>
        <v>1</v>
      </c>
      <c r="S14">
        <v>1</v>
      </c>
      <c r="T14">
        <f t="shared" si="1"/>
        <v>1</v>
      </c>
      <c r="U14">
        <f t="shared" si="2"/>
        <v>1</v>
      </c>
      <c r="V14" t="s">
        <v>2585</v>
      </c>
      <c r="W14">
        <v>1</v>
      </c>
    </row>
    <row r="15" spans="1:23" x14ac:dyDescent="0.25">
      <c r="A15" t="s">
        <v>468</v>
      </c>
      <c r="B15" t="s">
        <v>469</v>
      </c>
      <c r="C15" t="s">
        <v>421</v>
      </c>
      <c r="D15" t="s">
        <v>470</v>
      </c>
      <c r="E15" t="s">
        <v>471</v>
      </c>
      <c r="F15">
        <v>1</v>
      </c>
      <c r="G15">
        <v>0</v>
      </c>
      <c r="H15">
        <v>0</v>
      </c>
      <c r="I15">
        <v>0</v>
      </c>
      <c r="J15">
        <v>0</v>
      </c>
      <c r="K15">
        <v>0</v>
      </c>
      <c r="L15">
        <v>0</v>
      </c>
      <c r="M15">
        <v>0</v>
      </c>
      <c r="N15">
        <v>0</v>
      </c>
      <c r="O15" t="s">
        <v>472</v>
      </c>
      <c r="P15">
        <v>0</v>
      </c>
      <c r="Q15" t="s">
        <v>627</v>
      </c>
      <c r="R15">
        <f t="shared" si="0"/>
        <v>1</v>
      </c>
      <c r="S15">
        <v>0</v>
      </c>
      <c r="T15">
        <f t="shared" si="1"/>
        <v>0</v>
      </c>
      <c r="U15">
        <f t="shared" si="2"/>
        <v>0</v>
      </c>
      <c r="V15" t="s">
        <v>2586</v>
      </c>
      <c r="W15">
        <v>1</v>
      </c>
    </row>
    <row r="16" spans="1:23" x14ac:dyDescent="0.25">
      <c r="A16" t="s">
        <v>473</v>
      </c>
      <c r="B16" t="s">
        <v>474</v>
      </c>
      <c r="C16" t="s">
        <v>421</v>
      </c>
      <c r="D16" t="s">
        <v>475</v>
      </c>
      <c r="E16" t="s">
        <v>422</v>
      </c>
      <c r="F16">
        <v>0</v>
      </c>
      <c r="G16">
        <v>0</v>
      </c>
      <c r="H16">
        <v>0</v>
      </c>
      <c r="I16">
        <v>0</v>
      </c>
      <c r="J16">
        <v>0</v>
      </c>
      <c r="K16">
        <v>0</v>
      </c>
      <c r="L16">
        <v>0</v>
      </c>
      <c r="M16">
        <v>0</v>
      </c>
      <c r="N16">
        <v>0</v>
      </c>
      <c r="P16">
        <v>0</v>
      </c>
      <c r="R16">
        <f t="shared" si="0"/>
        <v>0</v>
      </c>
      <c r="S16">
        <v>0</v>
      </c>
      <c r="T16">
        <f t="shared" si="1"/>
        <v>0</v>
      </c>
      <c r="U16">
        <f t="shared" si="2"/>
        <v>0</v>
      </c>
      <c r="V16" t="s">
        <v>2587</v>
      </c>
      <c r="W16">
        <v>0</v>
      </c>
    </row>
    <row r="17" spans="1:23" x14ac:dyDescent="0.25">
      <c r="A17" t="s">
        <v>476</v>
      </c>
      <c r="B17" t="s">
        <v>477</v>
      </c>
      <c r="C17" t="s">
        <v>421</v>
      </c>
      <c r="D17" t="s">
        <v>478</v>
      </c>
      <c r="E17" t="s">
        <v>428</v>
      </c>
      <c r="F17">
        <v>0</v>
      </c>
      <c r="G17">
        <v>0</v>
      </c>
      <c r="H17">
        <v>0</v>
      </c>
      <c r="I17">
        <v>0</v>
      </c>
      <c r="J17">
        <v>0</v>
      </c>
      <c r="K17">
        <v>0</v>
      </c>
      <c r="L17">
        <v>0</v>
      </c>
      <c r="M17">
        <v>1</v>
      </c>
      <c r="N17">
        <v>0</v>
      </c>
      <c r="O17" t="s">
        <v>479</v>
      </c>
      <c r="P17">
        <v>1</v>
      </c>
      <c r="Q17" t="s">
        <v>671</v>
      </c>
      <c r="R17">
        <f t="shared" si="0"/>
        <v>1</v>
      </c>
      <c r="S17">
        <v>0</v>
      </c>
      <c r="T17">
        <f t="shared" si="1"/>
        <v>1</v>
      </c>
      <c r="U17">
        <f t="shared" si="2"/>
        <v>1</v>
      </c>
      <c r="V17" t="s">
        <v>2588</v>
      </c>
      <c r="W17">
        <v>1</v>
      </c>
    </row>
    <row r="18" spans="1:23" x14ac:dyDescent="0.25">
      <c r="A18" t="s">
        <v>480</v>
      </c>
      <c r="B18" t="s">
        <v>481</v>
      </c>
      <c r="C18" t="s">
        <v>421</v>
      </c>
      <c r="D18" t="s">
        <v>482</v>
      </c>
      <c r="E18" t="s">
        <v>71</v>
      </c>
      <c r="F18">
        <v>0</v>
      </c>
      <c r="G18">
        <v>0</v>
      </c>
      <c r="H18">
        <v>0</v>
      </c>
      <c r="I18">
        <v>0</v>
      </c>
      <c r="J18">
        <v>0</v>
      </c>
      <c r="K18">
        <v>0</v>
      </c>
      <c r="L18">
        <v>1</v>
      </c>
      <c r="M18">
        <v>0</v>
      </c>
      <c r="N18">
        <v>1</v>
      </c>
      <c r="O18" t="s">
        <v>483</v>
      </c>
      <c r="P18">
        <v>1</v>
      </c>
      <c r="Q18" t="s">
        <v>672</v>
      </c>
      <c r="R18">
        <f t="shared" si="0"/>
        <v>1</v>
      </c>
      <c r="S18">
        <v>1</v>
      </c>
      <c r="T18">
        <f t="shared" si="1"/>
        <v>1</v>
      </c>
      <c r="U18">
        <f t="shared" si="2"/>
        <v>1</v>
      </c>
      <c r="V18" t="s">
        <v>2589</v>
      </c>
      <c r="W18">
        <v>1</v>
      </c>
    </row>
    <row r="19" spans="1:23" x14ac:dyDescent="0.25">
      <c r="A19" t="s">
        <v>484</v>
      </c>
      <c r="B19" t="s">
        <v>485</v>
      </c>
      <c r="C19" t="s">
        <v>421</v>
      </c>
      <c r="D19" t="s">
        <v>486</v>
      </c>
      <c r="E19" t="s">
        <v>121</v>
      </c>
      <c r="F19">
        <v>0</v>
      </c>
      <c r="G19">
        <v>0</v>
      </c>
      <c r="H19">
        <v>0</v>
      </c>
      <c r="I19">
        <v>0</v>
      </c>
      <c r="J19">
        <v>0</v>
      </c>
      <c r="K19">
        <v>0</v>
      </c>
      <c r="L19">
        <v>0</v>
      </c>
      <c r="M19">
        <v>1</v>
      </c>
      <c r="N19">
        <v>0</v>
      </c>
      <c r="O19" t="s">
        <v>487</v>
      </c>
      <c r="P19">
        <v>0</v>
      </c>
      <c r="R19">
        <f t="shared" si="0"/>
        <v>1</v>
      </c>
      <c r="S19">
        <v>0</v>
      </c>
      <c r="T19">
        <f t="shared" si="1"/>
        <v>1</v>
      </c>
      <c r="U19">
        <f t="shared" si="2"/>
        <v>1</v>
      </c>
      <c r="V19" t="s">
        <v>2590</v>
      </c>
      <c r="W19">
        <v>1</v>
      </c>
    </row>
    <row r="20" spans="1:23" x14ac:dyDescent="0.25">
      <c r="A20" t="s">
        <v>488</v>
      </c>
      <c r="B20" t="s">
        <v>489</v>
      </c>
      <c r="C20" t="s">
        <v>421</v>
      </c>
      <c r="D20" t="s">
        <v>490</v>
      </c>
      <c r="E20" t="s">
        <v>163</v>
      </c>
      <c r="F20">
        <v>0</v>
      </c>
      <c r="G20">
        <v>0</v>
      </c>
      <c r="H20">
        <v>0</v>
      </c>
      <c r="I20">
        <v>0</v>
      </c>
      <c r="J20">
        <v>0</v>
      </c>
      <c r="K20">
        <v>0</v>
      </c>
      <c r="L20">
        <v>0</v>
      </c>
      <c r="M20">
        <v>0</v>
      </c>
      <c r="N20">
        <v>0</v>
      </c>
      <c r="P20">
        <v>0</v>
      </c>
      <c r="R20">
        <f t="shared" si="0"/>
        <v>0</v>
      </c>
      <c r="S20">
        <v>0</v>
      </c>
      <c r="T20">
        <f t="shared" si="1"/>
        <v>0</v>
      </c>
      <c r="U20">
        <f t="shared" si="2"/>
        <v>0</v>
      </c>
      <c r="V20" t="s">
        <v>2591</v>
      </c>
      <c r="W20">
        <v>1</v>
      </c>
    </row>
    <row r="21" spans="1:23" x14ac:dyDescent="0.25">
      <c r="A21" t="s">
        <v>491</v>
      </c>
      <c r="B21" t="s">
        <v>492</v>
      </c>
      <c r="C21" t="s">
        <v>421</v>
      </c>
      <c r="D21" t="s">
        <v>493</v>
      </c>
      <c r="E21" t="s">
        <v>494</v>
      </c>
      <c r="F21">
        <v>0</v>
      </c>
      <c r="G21">
        <v>0</v>
      </c>
      <c r="H21">
        <v>0</v>
      </c>
      <c r="I21">
        <v>0</v>
      </c>
      <c r="J21">
        <v>0</v>
      </c>
      <c r="K21">
        <v>0</v>
      </c>
      <c r="L21">
        <v>0</v>
      </c>
      <c r="M21">
        <v>0</v>
      </c>
      <c r="N21">
        <v>0</v>
      </c>
      <c r="P21">
        <v>0</v>
      </c>
      <c r="R21">
        <f t="shared" si="0"/>
        <v>0</v>
      </c>
      <c r="S21">
        <v>0</v>
      </c>
      <c r="T21">
        <f t="shared" si="1"/>
        <v>0</v>
      </c>
      <c r="U21">
        <f t="shared" si="2"/>
        <v>0</v>
      </c>
      <c r="V21" t="s">
        <v>2592</v>
      </c>
      <c r="W21">
        <v>1</v>
      </c>
    </row>
    <row r="22" spans="1:23" x14ac:dyDescent="0.25">
      <c r="A22" t="s">
        <v>495</v>
      </c>
      <c r="B22" t="s">
        <v>496</v>
      </c>
      <c r="C22" t="s">
        <v>421</v>
      </c>
      <c r="D22" t="s">
        <v>497</v>
      </c>
      <c r="E22" t="s">
        <v>498</v>
      </c>
      <c r="F22">
        <v>0</v>
      </c>
      <c r="G22">
        <v>0</v>
      </c>
      <c r="H22">
        <v>0</v>
      </c>
      <c r="I22">
        <v>0</v>
      </c>
      <c r="J22">
        <v>0</v>
      </c>
      <c r="K22">
        <v>0</v>
      </c>
      <c r="L22">
        <v>0</v>
      </c>
      <c r="M22">
        <v>0</v>
      </c>
      <c r="N22">
        <v>0</v>
      </c>
      <c r="P22">
        <v>0</v>
      </c>
      <c r="R22">
        <f t="shared" si="0"/>
        <v>0</v>
      </c>
      <c r="S22">
        <v>0</v>
      </c>
      <c r="T22">
        <f t="shared" si="1"/>
        <v>0</v>
      </c>
      <c r="U22">
        <f t="shared" si="2"/>
        <v>0</v>
      </c>
      <c r="V22" t="s">
        <v>2593</v>
      </c>
      <c r="W22">
        <v>0</v>
      </c>
    </row>
    <row r="23" spans="1:23" x14ac:dyDescent="0.25">
      <c r="A23" t="s">
        <v>499</v>
      </c>
      <c r="B23" t="s">
        <v>500</v>
      </c>
      <c r="C23" t="s">
        <v>421</v>
      </c>
      <c r="D23" s="1" t="s">
        <v>501</v>
      </c>
      <c r="E23" t="s">
        <v>502</v>
      </c>
      <c r="F23">
        <v>0</v>
      </c>
      <c r="G23">
        <v>0</v>
      </c>
      <c r="H23">
        <v>0</v>
      </c>
      <c r="I23">
        <v>0</v>
      </c>
      <c r="J23">
        <v>0</v>
      </c>
      <c r="K23">
        <v>0</v>
      </c>
      <c r="L23">
        <v>0</v>
      </c>
      <c r="M23">
        <v>0</v>
      </c>
      <c r="N23">
        <v>0</v>
      </c>
      <c r="P23">
        <v>0</v>
      </c>
      <c r="R23">
        <f t="shared" si="0"/>
        <v>0</v>
      </c>
      <c r="S23">
        <v>0</v>
      </c>
      <c r="T23">
        <f t="shared" si="1"/>
        <v>0</v>
      </c>
      <c r="U23">
        <f t="shared" si="2"/>
        <v>0</v>
      </c>
      <c r="V23" t="s">
        <v>2594</v>
      </c>
      <c r="W23">
        <v>1</v>
      </c>
    </row>
    <row r="24" spans="1:23" x14ac:dyDescent="0.25">
      <c r="A24" t="s">
        <v>503</v>
      </c>
      <c r="B24" t="s">
        <v>504</v>
      </c>
      <c r="C24" t="s">
        <v>421</v>
      </c>
      <c r="D24" s="1" t="s">
        <v>505</v>
      </c>
      <c r="E24" t="s">
        <v>506</v>
      </c>
      <c r="F24">
        <v>0</v>
      </c>
      <c r="G24">
        <v>0</v>
      </c>
      <c r="H24">
        <v>1</v>
      </c>
      <c r="I24">
        <v>0</v>
      </c>
      <c r="J24">
        <v>0</v>
      </c>
      <c r="K24">
        <v>0</v>
      </c>
      <c r="L24">
        <v>0</v>
      </c>
      <c r="M24">
        <v>0</v>
      </c>
      <c r="N24">
        <v>1</v>
      </c>
      <c r="O24" t="s">
        <v>507</v>
      </c>
      <c r="P24">
        <v>0</v>
      </c>
      <c r="Q24" t="s">
        <v>665</v>
      </c>
      <c r="R24">
        <f t="shared" si="0"/>
        <v>1</v>
      </c>
      <c r="S24">
        <v>1</v>
      </c>
      <c r="T24">
        <f t="shared" si="1"/>
        <v>0</v>
      </c>
      <c r="U24">
        <f t="shared" si="2"/>
        <v>1</v>
      </c>
      <c r="V24" t="s">
        <v>2595</v>
      </c>
      <c r="W24">
        <v>1</v>
      </c>
    </row>
    <row r="25" spans="1:23" x14ac:dyDescent="0.25">
      <c r="A25" t="s">
        <v>508</v>
      </c>
      <c r="B25" t="s">
        <v>509</v>
      </c>
      <c r="C25" t="s">
        <v>421</v>
      </c>
      <c r="D25" t="s">
        <v>510</v>
      </c>
      <c r="E25" t="s">
        <v>71</v>
      </c>
      <c r="F25">
        <v>0</v>
      </c>
      <c r="G25">
        <v>0</v>
      </c>
      <c r="H25">
        <v>1</v>
      </c>
      <c r="I25">
        <v>0</v>
      </c>
      <c r="J25">
        <v>0</v>
      </c>
      <c r="K25">
        <v>0</v>
      </c>
      <c r="L25">
        <v>1</v>
      </c>
      <c r="M25">
        <v>0</v>
      </c>
      <c r="N25">
        <v>1</v>
      </c>
      <c r="O25" t="s">
        <v>511</v>
      </c>
      <c r="P25">
        <v>0</v>
      </c>
      <c r="Q25" t="s">
        <v>673</v>
      </c>
      <c r="R25">
        <f t="shared" si="0"/>
        <v>1</v>
      </c>
      <c r="S25">
        <v>1</v>
      </c>
      <c r="T25">
        <f t="shared" si="1"/>
        <v>0</v>
      </c>
      <c r="U25">
        <f t="shared" si="2"/>
        <v>1</v>
      </c>
      <c r="V25" t="s">
        <v>2596</v>
      </c>
      <c r="W25">
        <v>1</v>
      </c>
    </row>
    <row r="26" spans="1:23" x14ac:dyDescent="0.25">
      <c r="A26" t="s">
        <v>512</v>
      </c>
      <c r="B26" t="s">
        <v>513</v>
      </c>
      <c r="C26" t="s">
        <v>421</v>
      </c>
      <c r="D26" t="s">
        <v>514</v>
      </c>
      <c r="E26" t="s">
        <v>79</v>
      </c>
      <c r="F26">
        <v>0</v>
      </c>
      <c r="G26">
        <v>0</v>
      </c>
      <c r="H26">
        <v>0</v>
      </c>
      <c r="I26">
        <v>0</v>
      </c>
      <c r="J26">
        <v>0</v>
      </c>
      <c r="K26">
        <v>0</v>
      </c>
      <c r="L26">
        <v>0</v>
      </c>
      <c r="M26">
        <v>0</v>
      </c>
      <c r="N26">
        <v>0</v>
      </c>
      <c r="P26">
        <v>0</v>
      </c>
      <c r="R26">
        <f t="shared" si="0"/>
        <v>0</v>
      </c>
      <c r="S26">
        <v>0</v>
      </c>
      <c r="T26">
        <f t="shared" si="1"/>
        <v>0</v>
      </c>
      <c r="U26">
        <f t="shared" si="2"/>
        <v>0</v>
      </c>
      <c r="V26" t="s">
        <v>2597</v>
      </c>
      <c r="W26">
        <v>1</v>
      </c>
    </row>
    <row r="27" spans="1:23" x14ac:dyDescent="0.25">
      <c r="A27" t="s">
        <v>515</v>
      </c>
      <c r="B27" t="s">
        <v>516</v>
      </c>
      <c r="C27" t="s">
        <v>421</v>
      </c>
      <c r="D27" t="s">
        <v>517</v>
      </c>
      <c r="E27" t="s">
        <v>518</v>
      </c>
      <c r="F27">
        <v>0</v>
      </c>
      <c r="G27">
        <v>0</v>
      </c>
      <c r="H27">
        <v>0</v>
      </c>
      <c r="I27">
        <v>0</v>
      </c>
      <c r="J27">
        <v>0</v>
      </c>
      <c r="K27">
        <v>0</v>
      </c>
      <c r="L27">
        <v>0</v>
      </c>
      <c r="M27">
        <v>0</v>
      </c>
      <c r="N27">
        <v>0</v>
      </c>
      <c r="O27" t="s">
        <v>519</v>
      </c>
      <c r="P27">
        <v>0</v>
      </c>
      <c r="R27">
        <f t="shared" ref="R27:R45" si="3">IF(SUM(F27:N27, P27) &gt;0, 1, 0)</f>
        <v>0</v>
      </c>
      <c r="S27">
        <v>0</v>
      </c>
      <c r="T27">
        <f t="shared" ref="T27:T45" si="4">IF(SUM(M27,P27) &gt;0, 1, 0)</f>
        <v>0</v>
      </c>
      <c r="U27">
        <f t="shared" ref="U27:U45" si="5">IF(SUM(S27:T27)&gt;0,1,0)</f>
        <v>0</v>
      </c>
      <c r="V27" t="s">
        <v>2598</v>
      </c>
      <c r="W27">
        <v>0</v>
      </c>
    </row>
    <row r="28" spans="1:23" x14ac:dyDescent="0.25">
      <c r="A28" t="s">
        <v>520</v>
      </c>
      <c r="B28" t="s">
        <v>521</v>
      </c>
      <c r="C28" t="s">
        <v>421</v>
      </c>
      <c r="D28" t="s">
        <v>522</v>
      </c>
      <c r="E28" t="s">
        <v>523</v>
      </c>
      <c r="F28">
        <v>0</v>
      </c>
      <c r="G28">
        <v>0</v>
      </c>
      <c r="H28">
        <v>1</v>
      </c>
      <c r="I28">
        <v>0</v>
      </c>
      <c r="J28">
        <v>0</v>
      </c>
      <c r="K28">
        <v>0</v>
      </c>
      <c r="L28">
        <v>1</v>
      </c>
      <c r="M28">
        <v>0</v>
      </c>
      <c r="N28">
        <v>1</v>
      </c>
      <c r="O28" t="s">
        <v>524</v>
      </c>
      <c r="P28">
        <v>0</v>
      </c>
      <c r="Q28" t="s">
        <v>673</v>
      </c>
      <c r="R28">
        <f t="shared" si="3"/>
        <v>1</v>
      </c>
      <c r="S28">
        <v>1</v>
      </c>
      <c r="T28">
        <f t="shared" si="4"/>
        <v>0</v>
      </c>
      <c r="U28">
        <f t="shared" si="5"/>
        <v>1</v>
      </c>
      <c r="V28" t="s">
        <v>2599</v>
      </c>
      <c r="W28">
        <v>1</v>
      </c>
    </row>
    <row r="29" spans="1:23" x14ac:dyDescent="0.25">
      <c r="A29" t="s">
        <v>525</v>
      </c>
      <c r="B29" t="s">
        <v>526</v>
      </c>
      <c r="C29" t="s">
        <v>421</v>
      </c>
      <c r="D29" t="s">
        <v>527</v>
      </c>
      <c r="E29" t="s">
        <v>528</v>
      </c>
      <c r="F29">
        <v>1</v>
      </c>
      <c r="G29">
        <v>0</v>
      </c>
      <c r="H29">
        <v>0</v>
      </c>
      <c r="I29">
        <v>0</v>
      </c>
      <c r="J29">
        <v>0</v>
      </c>
      <c r="K29">
        <v>0</v>
      </c>
      <c r="L29">
        <v>0</v>
      </c>
      <c r="M29">
        <v>0</v>
      </c>
      <c r="N29">
        <v>1</v>
      </c>
      <c r="O29" t="s">
        <v>535</v>
      </c>
      <c r="P29">
        <v>0</v>
      </c>
      <c r="Q29" t="s">
        <v>627</v>
      </c>
      <c r="R29">
        <f t="shared" si="3"/>
        <v>1</v>
      </c>
      <c r="S29">
        <v>1</v>
      </c>
      <c r="T29">
        <f t="shared" si="4"/>
        <v>0</v>
      </c>
      <c r="U29">
        <f t="shared" si="5"/>
        <v>1</v>
      </c>
      <c r="V29" t="s">
        <v>2600</v>
      </c>
      <c r="W29">
        <v>1</v>
      </c>
    </row>
    <row r="30" spans="1:23" x14ac:dyDescent="0.25">
      <c r="A30" t="s">
        <v>529</v>
      </c>
      <c r="B30" t="s">
        <v>530</v>
      </c>
      <c r="C30" t="s">
        <v>421</v>
      </c>
      <c r="D30" t="s">
        <v>531</v>
      </c>
      <c r="E30" t="s">
        <v>494</v>
      </c>
      <c r="F30">
        <v>0</v>
      </c>
      <c r="G30">
        <v>0</v>
      </c>
      <c r="H30">
        <v>0</v>
      </c>
      <c r="I30">
        <v>0</v>
      </c>
      <c r="J30">
        <v>0</v>
      </c>
      <c r="K30">
        <v>0</v>
      </c>
      <c r="L30">
        <v>0</v>
      </c>
      <c r="M30">
        <v>0</v>
      </c>
      <c r="N30">
        <v>0</v>
      </c>
      <c r="P30">
        <v>0</v>
      </c>
      <c r="R30">
        <f t="shared" si="3"/>
        <v>0</v>
      </c>
      <c r="S30">
        <v>0</v>
      </c>
      <c r="T30">
        <f t="shared" si="4"/>
        <v>0</v>
      </c>
      <c r="U30">
        <f t="shared" si="5"/>
        <v>0</v>
      </c>
      <c r="V30" t="s">
        <v>2601</v>
      </c>
      <c r="W30">
        <v>1</v>
      </c>
    </row>
    <row r="31" spans="1:23" x14ac:dyDescent="0.25">
      <c r="A31" t="s">
        <v>532</v>
      </c>
      <c r="B31" t="s">
        <v>533</v>
      </c>
      <c r="C31" t="s">
        <v>421</v>
      </c>
      <c r="D31" t="s">
        <v>534</v>
      </c>
      <c r="E31" t="s">
        <v>428</v>
      </c>
      <c r="F31">
        <v>1</v>
      </c>
      <c r="G31">
        <v>0</v>
      </c>
      <c r="H31">
        <v>1</v>
      </c>
      <c r="I31">
        <v>0</v>
      </c>
      <c r="J31">
        <v>0</v>
      </c>
      <c r="K31">
        <v>0</v>
      </c>
      <c r="L31">
        <v>1</v>
      </c>
      <c r="M31">
        <v>0</v>
      </c>
      <c r="N31">
        <v>0</v>
      </c>
      <c r="O31" t="s">
        <v>536</v>
      </c>
      <c r="P31">
        <v>0</v>
      </c>
      <c r="Q31" t="s">
        <v>627</v>
      </c>
      <c r="R31">
        <f t="shared" si="3"/>
        <v>1</v>
      </c>
      <c r="S31">
        <v>1</v>
      </c>
      <c r="T31">
        <f t="shared" si="4"/>
        <v>0</v>
      </c>
      <c r="U31">
        <f t="shared" si="5"/>
        <v>1</v>
      </c>
      <c r="V31" t="s">
        <v>2602</v>
      </c>
      <c r="W31">
        <v>1</v>
      </c>
    </row>
    <row r="32" spans="1:23" x14ac:dyDescent="0.25">
      <c r="A32" t="s">
        <v>539</v>
      </c>
      <c r="B32" t="s">
        <v>537</v>
      </c>
      <c r="C32" t="s">
        <v>421</v>
      </c>
      <c r="D32" t="s">
        <v>538</v>
      </c>
      <c r="E32" t="s">
        <v>234</v>
      </c>
      <c r="F32">
        <v>0</v>
      </c>
      <c r="G32">
        <v>0</v>
      </c>
      <c r="H32">
        <v>0</v>
      </c>
      <c r="I32">
        <v>0</v>
      </c>
      <c r="J32">
        <v>0</v>
      </c>
      <c r="K32">
        <v>0</v>
      </c>
      <c r="L32">
        <v>0</v>
      </c>
      <c r="M32">
        <v>0</v>
      </c>
      <c r="N32">
        <v>0</v>
      </c>
      <c r="P32">
        <v>0</v>
      </c>
      <c r="Q32" t="s">
        <v>674</v>
      </c>
      <c r="R32">
        <f t="shared" si="3"/>
        <v>0</v>
      </c>
      <c r="S32">
        <v>0</v>
      </c>
      <c r="T32">
        <f t="shared" si="4"/>
        <v>0</v>
      </c>
      <c r="U32">
        <f t="shared" si="5"/>
        <v>0</v>
      </c>
      <c r="V32" t="s">
        <v>2603</v>
      </c>
      <c r="W32">
        <v>1</v>
      </c>
    </row>
    <row r="33" spans="1:23" x14ac:dyDescent="0.25">
      <c r="A33" t="s">
        <v>540</v>
      </c>
      <c r="B33" t="s">
        <v>541</v>
      </c>
      <c r="C33" t="s">
        <v>421</v>
      </c>
      <c r="D33" t="s">
        <v>542</v>
      </c>
      <c r="E33" t="s">
        <v>494</v>
      </c>
      <c r="F33">
        <v>0</v>
      </c>
      <c r="G33">
        <v>0</v>
      </c>
      <c r="H33">
        <v>0</v>
      </c>
      <c r="I33">
        <v>0</v>
      </c>
      <c r="J33">
        <v>0</v>
      </c>
      <c r="K33">
        <v>0</v>
      </c>
      <c r="L33">
        <v>0</v>
      </c>
      <c r="M33">
        <v>0</v>
      </c>
      <c r="N33">
        <v>0</v>
      </c>
      <c r="O33" t="s">
        <v>543</v>
      </c>
      <c r="P33">
        <v>0</v>
      </c>
      <c r="R33">
        <f t="shared" si="3"/>
        <v>0</v>
      </c>
      <c r="S33">
        <v>0</v>
      </c>
      <c r="T33">
        <f t="shared" si="4"/>
        <v>0</v>
      </c>
      <c r="U33">
        <f t="shared" si="5"/>
        <v>0</v>
      </c>
      <c r="V33" t="s">
        <v>2604</v>
      </c>
      <c r="W33">
        <v>1</v>
      </c>
    </row>
    <row r="34" spans="1:23" x14ac:dyDescent="0.25">
      <c r="A34" t="s">
        <v>546</v>
      </c>
      <c r="B34" t="s">
        <v>544</v>
      </c>
      <c r="C34" t="s">
        <v>421</v>
      </c>
      <c r="D34" t="s">
        <v>545</v>
      </c>
      <c r="E34" t="s">
        <v>74</v>
      </c>
      <c r="F34">
        <v>1</v>
      </c>
      <c r="G34">
        <v>0</v>
      </c>
      <c r="H34">
        <v>0</v>
      </c>
      <c r="I34">
        <v>0</v>
      </c>
      <c r="J34">
        <v>0</v>
      </c>
      <c r="K34">
        <v>0</v>
      </c>
      <c r="L34">
        <v>0</v>
      </c>
      <c r="M34">
        <v>1</v>
      </c>
      <c r="N34">
        <v>1</v>
      </c>
      <c r="O34" t="s">
        <v>547</v>
      </c>
      <c r="P34">
        <v>0</v>
      </c>
      <c r="Q34" t="s">
        <v>627</v>
      </c>
      <c r="R34">
        <f t="shared" si="3"/>
        <v>1</v>
      </c>
      <c r="S34">
        <v>1</v>
      </c>
      <c r="T34">
        <f t="shared" si="4"/>
        <v>1</v>
      </c>
      <c r="U34">
        <f t="shared" si="5"/>
        <v>1</v>
      </c>
      <c r="V34" t="s">
        <v>2605</v>
      </c>
      <c r="W34">
        <v>1</v>
      </c>
    </row>
    <row r="35" spans="1:23" x14ac:dyDescent="0.25">
      <c r="A35" t="s">
        <v>548</v>
      </c>
      <c r="B35" t="s">
        <v>549</v>
      </c>
      <c r="C35" t="s">
        <v>421</v>
      </c>
      <c r="D35" t="s">
        <v>550</v>
      </c>
      <c r="E35" t="s">
        <v>428</v>
      </c>
      <c r="F35">
        <v>0</v>
      </c>
      <c r="G35">
        <v>0</v>
      </c>
      <c r="H35">
        <v>0</v>
      </c>
      <c r="I35">
        <v>0</v>
      </c>
      <c r="J35">
        <v>0</v>
      </c>
      <c r="K35">
        <v>0</v>
      </c>
      <c r="L35">
        <v>0</v>
      </c>
      <c r="M35">
        <v>0</v>
      </c>
      <c r="N35">
        <v>0</v>
      </c>
      <c r="P35">
        <v>0</v>
      </c>
      <c r="R35">
        <f t="shared" si="3"/>
        <v>0</v>
      </c>
      <c r="S35">
        <v>0</v>
      </c>
      <c r="T35">
        <f t="shared" si="4"/>
        <v>0</v>
      </c>
      <c r="U35">
        <f t="shared" si="5"/>
        <v>0</v>
      </c>
      <c r="V35" t="s">
        <v>2606</v>
      </c>
      <c r="W35">
        <v>0</v>
      </c>
    </row>
    <row r="36" spans="1:23" x14ac:dyDescent="0.25">
      <c r="A36" t="s">
        <v>551</v>
      </c>
      <c r="B36" t="s">
        <v>552</v>
      </c>
      <c r="C36" t="s">
        <v>421</v>
      </c>
      <c r="D36" t="s">
        <v>553</v>
      </c>
      <c r="E36" t="s">
        <v>554</v>
      </c>
      <c r="F36">
        <v>0</v>
      </c>
      <c r="G36">
        <v>0</v>
      </c>
      <c r="H36">
        <v>0</v>
      </c>
      <c r="I36">
        <v>0</v>
      </c>
      <c r="J36">
        <v>0</v>
      </c>
      <c r="K36">
        <v>0</v>
      </c>
      <c r="L36">
        <v>0</v>
      </c>
      <c r="M36">
        <v>0</v>
      </c>
      <c r="N36">
        <v>1</v>
      </c>
      <c r="O36" t="s">
        <v>555</v>
      </c>
      <c r="P36">
        <v>1</v>
      </c>
      <c r="Q36" t="s">
        <v>675</v>
      </c>
      <c r="R36">
        <f t="shared" si="3"/>
        <v>1</v>
      </c>
      <c r="S36">
        <v>0</v>
      </c>
      <c r="T36">
        <f t="shared" si="4"/>
        <v>1</v>
      </c>
      <c r="U36">
        <f t="shared" si="5"/>
        <v>1</v>
      </c>
      <c r="V36" t="s">
        <v>2607</v>
      </c>
      <c r="W36">
        <v>0</v>
      </c>
    </row>
    <row r="37" spans="1:23" x14ac:dyDescent="0.25">
      <c r="A37" t="s">
        <v>557</v>
      </c>
      <c r="B37" t="s">
        <v>556</v>
      </c>
      <c r="C37" t="s">
        <v>421</v>
      </c>
      <c r="D37" t="s">
        <v>558</v>
      </c>
      <c r="E37" t="s">
        <v>559</v>
      </c>
      <c r="F37">
        <v>0</v>
      </c>
      <c r="G37">
        <v>0</v>
      </c>
      <c r="H37">
        <v>0</v>
      </c>
      <c r="I37">
        <v>0</v>
      </c>
      <c r="J37">
        <v>0</v>
      </c>
      <c r="K37">
        <v>0</v>
      </c>
      <c r="L37">
        <v>0</v>
      </c>
      <c r="M37">
        <v>0</v>
      </c>
      <c r="N37">
        <v>1</v>
      </c>
      <c r="O37" t="s">
        <v>591</v>
      </c>
      <c r="P37">
        <v>0</v>
      </c>
      <c r="Q37" t="s">
        <v>646</v>
      </c>
      <c r="R37">
        <f t="shared" si="3"/>
        <v>1</v>
      </c>
      <c r="S37">
        <v>0</v>
      </c>
      <c r="T37">
        <f t="shared" si="4"/>
        <v>0</v>
      </c>
      <c r="U37">
        <f t="shared" si="5"/>
        <v>0</v>
      </c>
      <c r="V37" t="s">
        <v>2608</v>
      </c>
      <c r="W37">
        <v>1</v>
      </c>
    </row>
    <row r="38" spans="1:23" x14ac:dyDescent="0.25">
      <c r="A38" t="s">
        <v>381</v>
      </c>
      <c r="B38" t="s">
        <v>382</v>
      </c>
      <c r="C38" t="s">
        <v>16</v>
      </c>
      <c r="D38" t="s">
        <v>383</v>
      </c>
      <c r="E38" t="s">
        <v>384</v>
      </c>
      <c r="F38">
        <v>0</v>
      </c>
      <c r="G38">
        <v>0</v>
      </c>
      <c r="H38">
        <v>0</v>
      </c>
      <c r="I38">
        <v>0</v>
      </c>
      <c r="J38">
        <v>0</v>
      </c>
      <c r="K38">
        <v>0</v>
      </c>
      <c r="L38">
        <v>1</v>
      </c>
      <c r="M38">
        <v>1</v>
      </c>
      <c r="N38">
        <v>1</v>
      </c>
      <c r="O38" t="s">
        <v>598</v>
      </c>
      <c r="P38">
        <v>1</v>
      </c>
      <c r="Q38" t="s">
        <v>661</v>
      </c>
      <c r="R38">
        <f t="shared" si="3"/>
        <v>1</v>
      </c>
      <c r="S38">
        <v>1</v>
      </c>
      <c r="T38">
        <f t="shared" si="4"/>
        <v>1</v>
      </c>
      <c r="U38">
        <f t="shared" si="5"/>
        <v>1</v>
      </c>
      <c r="V38" t="s">
        <v>2609</v>
      </c>
      <c r="W38">
        <v>1</v>
      </c>
    </row>
    <row r="39" spans="1:23" x14ac:dyDescent="0.25">
      <c r="A39" t="s">
        <v>560</v>
      </c>
      <c r="B39" t="s">
        <v>561</v>
      </c>
      <c r="C39" t="s">
        <v>421</v>
      </c>
      <c r="D39" t="s">
        <v>562</v>
      </c>
      <c r="E39" t="s">
        <v>563</v>
      </c>
      <c r="F39">
        <v>0</v>
      </c>
      <c r="G39">
        <v>0</v>
      </c>
      <c r="H39">
        <v>0</v>
      </c>
      <c r="I39">
        <v>0</v>
      </c>
      <c r="J39">
        <v>0</v>
      </c>
      <c r="K39">
        <v>0</v>
      </c>
      <c r="L39">
        <v>0</v>
      </c>
      <c r="M39">
        <v>0</v>
      </c>
      <c r="N39">
        <v>0</v>
      </c>
      <c r="O39" t="s">
        <v>564</v>
      </c>
      <c r="P39">
        <v>0</v>
      </c>
      <c r="R39">
        <f t="shared" si="3"/>
        <v>0</v>
      </c>
      <c r="S39">
        <v>0</v>
      </c>
      <c r="T39">
        <f t="shared" si="4"/>
        <v>0</v>
      </c>
      <c r="U39">
        <f t="shared" si="5"/>
        <v>0</v>
      </c>
      <c r="V39" t="s">
        <v>2610</v>
      </c>
      <c r="W39">
        <v>0</v>
      </c>
    </row>
    <row r="40" spans="1:23" x14ac:dyDescent="0.25">
      <c r="A40" t="s">
        <v>565</v>
      </c>
      <c r="B40" t="s">
        <v>566</v>
      </c>
      <c r="C40" t="s">
        <v>421</v>
      </c>
      <c r="D40" t="s">
        <v>567</v>
      </c>
      <c r="E40" t="s">
        <v>568</v>
      </c>
      <c r="F40">
        <v>0</v>
      </c>
      <c r="G40">
        <v>0</v>
      </c>
      <c r="H40">
        <v>0</v>
      </c>
      <c r="I40">
        <v>0</v>
      </c>
      <c r="J40">
        <v>0</v>
      </c>
      <c r="K40">
        <v>0</v>
      </c>
      <c r="L40">
        <v>0</v>
      </c>
      <c r="M40" t="s">
        <v>24</v>
      </c>
      <c r="N40">
        <v>0</v>
      </c>
      <c r="O40" t="s">
        <v>569</v>
      </c>
      <c r="P40">
        <v>0</v>
      </c>
      <c r="R40">
        <f t="shared" si="3"/>
        <v>0</v>
      </c>
      <c r="S40">
        <v>0</v>
      </c>
      <c r="T40">
        <f t="shared" si="4"/>
        <v>0</v>
      </c>
      <c r="U40">
        <f t="shared" si="5"/>
        <v>0</v>
      </c>
      <c r="V40" t="s">
        <v>2611</v>
      </c>
      <c r="W40">
        <v>0</v>
      </c>
    </row>
    <row r="41" spans="1:23" x14ac:dyDescent="0.25">
      <c r="A41" t="s">
        <v>570</v>
      </c>
      <c r="B41" t="s">
        <v>571</v>
      </c>
      <c r="C41" t="s">
        <v>421</v>
      </c>
      <c r="D41" t="s">
        <v>572</v>
      </c>
      <c r="E41" t="s">
        <v>554</v>
      </c>
      <c r="F41">
        <v>0</v>
      </c>
      <c r="G41">
        <v>0</v>
      </c>
      <c r="H41">
        <v>0</v>
      </c>
      <c r="I41">
        <v>0</v>
      </c>
      <c r="J41">
        <v>0</v>
      </c>
      <c r="K41">
        <v>0</v>
      </c>
      <c r="L41">
        <v>0</v>
      </c>
      <c r="M41">
        <v>0</v>
      </c>
      <c r="N41">
        <v>0</v>
      </c>
      <c r="O41" t="s">
        <v>573</v>
      </c>
      <c r="P41">
        <v>0</v>
      </c>
      <c r="R41">
        <f t="shared" si="3"/>
        <v>0</v>
      </c>
      <c r="S41">
        <v>0</v>
      </c>
      <c r="T41">
        <f t="shared" si="4"/>
        <v>0</v>
      </c>
      <c r="U41">
        <f t="shared" si="5"/>
        <v>0</v>
      </c>
      <c r="V41" t="s">
        <v>2612</v>
      </c>
      <c r="W41">
        <v>1</v>
      </c>
    </row>
    <row r="42" spans="1:23" x14ac:dyDescent="0.25">
      <c r="A42" t="s">
        <v>574</v>
      </c>
      <c r="B42" t="s">
        <v>575</v>
      </c>
      <c r="C42" t="s">
        <v>421</v>
      </c>
      <c r="D42" t="s">
        <v>576</v>
      </c>
      <c r="E42" t="s">
        <v>428</v>
      </c>
      <c r="F42">
        <v>0</v>
      </c>
      <c r="G42">
        <v>0</v>
      </c>
      <c r="H42">
        <v>0</v>
      </c>
      <c r="I42">
        <v>0</v>
      </c>
      <c r="J42">
        <v>0</v>
      </c>
      <c r="K42">
        <v>0</v>
      </c>
      <c r="L42">
        <v>0</v>
      </c>
      <c r="M42">
        <v>0</v>
      </c>
      <c r="N42">
        <v>0</v>
      </c>
      <c r="O42" t="s">
        <v>577</v>
      </c>
      <c r="P42">
        <v>0</v>
      </c>
      <c r="R42">
        <f t="shared" si="3"/>
        <v>0</v>
      </c>
      <c r="S42">
        <v>0</v>
      </c>
      <c r="T42">
        <f t="shared" si="4"/>
        <v>0</v>
      </c>
      <c r="U42">
        <f t="shared" si="5"/>
        <v>0</v>
      </c>
      <c r="V42" t="s">
        <v>2613</v>
      </c>
      <c r="W42">
        <v>0</v>
      </c>
    </row>
    <row r="43" spans="1:23" x14ac:dyDescent="0.25">
      <c r="A43" t="s">
        <v>578</v>
      </c>
      <c r="B43" t="s">
        <v>579</v>
      </c>
      <c r="C43" t="s">
        <v>421</v>
      </c>
      <c r="D43" t="s">
        <v>580</v>
      </c>
      <c r="E43" t="s">
        <v>581</v>
      </c>
      <c r="F43">
        <v>0</v>
      </c>
      <c r="G43">
        <v>0</v>
      </c>
      <c r="H43">
        <v>0</v>
      </c>
      <c r="I43">
        <v>0</v>
      </c>
      <c r="J43">
        <v>0</v>
      </c>
      <c r="K43">
        <v>0</v>
      </c>
      <c r="L43">
        <v>0</v>
      </c>
      <c r="M43">
        <v>0</v>
      </c>
      <c r="N43">
        <v>1</v>
      </c>
      <c r="O43" t="s">
        <v>582</v>
      </c>
      <c r="P43">
        <v>0</v>
      </c>
      <c r="R43">
        <f t="shared" si="3"/>
        <v>1</v>
      </c>
      <c r="S43">
        <v>0</v>
      </c>
      <c r="T43">
        <f t="shared" si="4"/>
        <v>0</v>
      </c>
      <c r="U43">
        <f t="shared" si="5"/>
        <v>0</v>
      </c>
      <c r="V43" t="s">
        <v>2614</v>
      </c>
      <c r="W43">
        <v>1</v>
      </c>
    </row>
    <row r="44" spans="1:23" x14ac:dyDescent="0.25">
      <c r="A44" t="s">
        <v>583</v>
      </c>
      <c r="B44" t="s">
        <v>584</v>
      </c>
      <c r="C44" t="s">
        <v>421</v>
      </c>
      <c r="D44" t="s">
        <v>585</v>
      </c>
      <c r="E44" t="s">
        <v>494</v>
      </c>
      <c r="F44">
        <v>0</v>
      </c>
      <c r="G44">
        <v>0</v>
      </c>
      <c r="H44">
        <v>0</v>
      </c>
      <c r="I44">
        <v>0</v>
      </c>
      <c r="J44">
        <v>0</v>
      </c>
      <c r="K44">
        <v>0</v>
      </c>
      <c r="L44">
        <v>0</v>
      </c>
      <c r="M44">
        <v>0</v>
      </c>
      <c r="N44">
        <v>0</v>
      </c>
      <c r="O44" t="s">
        <v>586</v>
      </c>
      <c r="P44">
        <v>0</v>
      </c>
      <c r="R44">
        <f t="shared" si="3"/>
        <v>0</v>
      </c>
      <c r="S44">
        <v>0</v>
      </c>
      <c r="T44">
        <f t="shared" si="4"/>
        <v>0</v>
      </c>
      <c r="U44">
        <f t="shared" si="5"/>
        <v>0</v>
      </c>
      <c r="V44" t="s">
        <v>2615</v>
      </c>
      <c r="W44">
        <v>1</v>
      </c>
    </row>
    <row r="45" spans="1:23" x14ac:dyDescent="0.25">
      <c r="A45" t="s">
        <v>587</v>
      </c>
      <c r="B45" t="s">
        <v>588</v>
      </c>
      <c r="C45" t="s">
        <v>421</v>
      </c>
      <c r="D45" t="s">
        <v>589</v>
      </c>
      <c r="E45" t="s">
        <v>494</v>
      </c>
      <c r="F45">
        <v>0</v>
      </c>
      <c r="G45">
        <v>0</v>
      </c>
      <c r="H45">
        <v>0</v>
      </c>
      <c r="I45">
        <v>0</v>
      </c>
      <c r="J45">
        <v>0</v>
      </c>
      <c r="K45">
        <v>0</v>
      </c>
      <c r="L45">
        <v>0</v>
      </c>
      <c r="M45">
        <v>0</v>
      </c>
      <c r="N45">
        <v>0</v>
      </c>
      <c r="O45" t="s">
        <v>590</v>
      </c>
      <c r="P45">
        <v>0</v>
      </c>
      <c r="R45">
        <f t="shared" si="3"/>
        <v>0</v>
      </c>
      <c r="S45">
        <v>0</v>
      </c>
      <c r="T45">
        <f t="shared" si="4"/>
        <v>0</v>
      </c>
      <c r="U45">
        <f t="shared" si="5"/>
        <v>0</v>
      </c>
      <c r="V45" t="s">
        <v>2616</v>
      </c>
      <c r="W45">
        <v>1</v>
      </c>
    </row>
    <row r="46" spans="1:23" x14ac:dyDescent="0.25">
      <c r="M46">
        <f>SUM(M2:M45)</f>
        <v>7</v>
      </c>
      <c r="N46">
        <f t="shared" ref="N46:U46" si="6">SUM(N2:N45)</f>
        <v>17</v>
      </c>
      <c r="P46">
        <f t="shared" si="6"/>
        <v>6</v>
      </c>
      <c r="R46">
        <f t="shared" si="6"/>
        <v>23</v>
      </c>
      <c r="S46">
        <f t="shared" si="6"/>
        <v>14</v>
      </c>
      <c r="T46">
        <f t="shared" si="6"/>
        <v>10</v>
      </c>
      <c r="U46">
        <f t="shared" si="6"/>
        <v>19</v>
      </c>
    </row>
    <row r="47" spans="1:23" x14ac:dyDescent="0.25">
      <c r="M47">
        <f>M46/44</f>
        <v>0.15909090909090909</v>
      </c>
      <c r="N47">
        <f t="shared" ref="N47:U47" si="7">N46/44</f>
        <v>0.38636363636363635</v>
      </c>
      <c r="P47">
        <f t="shared" si="7"/>
        <v>0.13636363636363635</v>
      </c>
      <c r="R47">
        <f t="shared" si="7"/>
        <v>0.52272727272727271</v>
      </c>
      <c r="S47">
        <f t="shared" si="7"/>
        <v>0.31818181818181818</v>
      </c>
      <c r="T47">
        <f t="shared" si="7"/>
        <v>0.22727272727272727</v>
      </c>
      <c r="U47">
        <f t="shared" si="7"/>
        <v>0.43181818181818182</v>
      </c>
    </row>
    <row r="51" spans="14:14" x14ac:dyDescent="0.25">
      <c r="N51" s="2"/>
    </row>
  </sheetData>
  <conditionalFormatting sqref="F2:N37 P2:P37 S2:U37 S39:U45 P39:P45 F39:N45">
    <cfRule type="cellIs" dxfId="162" priority="10" operator="equal">
      <formula>1</formula>
    </cfRule>
  </conditionalFormatting>
  <conditionalFormatting sqref="F38:N38">
    <cfRule type="cellIs" dxfId="161" priority="5" operator="equal">
      <formula>1</formula>
    </cfRule>
  </conditionalFormatting>
  <conditionalFormatting sqref="P38">
    <cfRule type="cellIs" dxfId="160" priority="4" operator="equal">
      <formula>1</formula>
    </cfRule>
  </conditionalFormatting>
  <conditionalFormatting sqref="S38">
    <cfRule type="cellIs" dxfId="159" priority="3" operator="equal">
      <formula>1</formula>
    </cfRule>
  </conditionalFormatting>
  <conditionalFormatting sqref="T38">
    <cfRule type="cellIs" dxfId="158" priority="2" operator="equal">
      <formula>1</formula>
    </cfRule>
  </conditionalFormatting>
  <conditionalFormatting sqref="U38">
    <cfRule type="cellIs" dxfId="157" priority="1" operator="equal">
      <formula>1</formula>
    </cfRule>
  </conditionalFormatting>
  <hyperlinks>
    <hyperlink ref="B8" r:id="rId1" xr:uid="{55704645-425C-479B-A751-7AD203606544}"/>
    <hyperlink ref="D24" r:id="rId2" xr:uid="{37278CA3-3814-4052-BEC4-C086E7E99FCD}"/>
    <hyperlink ref="D23" r:id="rId3" xr:uid="{F6F35707-3AFB-466D-B208-09E13D969A81}"/>
    <hyperlink ref="B2" r:id="rId4" xr:uid="{1BAD0D85-733F-42EF-AE01-F85CD096622F}"/>
    <hyperlink ref="B14" r:id="rId5" xr:uid="{A05CD566-EB26-44AE-B29E-E05D1B0401E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251A-2362-4AB5-9967-570203639B2A}">
  <dimension ref="A1:AG129"/>
  <sheetViews>
    <sheetView zoomScaleNormal="100" workbookViewId="0">
      <pane xSplit="1" topLeftCell="X1" activePane="topRight" state="frozen"/>
      <selection pane="topRight" activeCell="AN114" sqref="AN114"/>
    </sheetView>
  </sheetViews>
  <sheetFormatPr defaultRowHeight="15" x14ac:dyDescent="0.25"/>
  <cols>
    <col min="1" max="1" width="17.85546875" customWidth="1"/>
    <col min="2" max="2" width="13.42578125" customWidth="1"/>
    <col min="3" max="3" width="14.5703125" customWidth="1"/>
    <col min="4" max="4" width="37.42578125" customWidth="1"/>
    <col min="5" max="5" width="30.28515625" customWidth="1"/>
    <col min="6" max="6" width="11.85546875" customWidth="1"/>
    <col min="7" max="7" width="16.28515625" customWidth="1"/>
    <col min="8" max="8" width="8.140625" customWidth="1"/>
    <col min="9" max="9" width="9.5703125" customWidth="1"/>
    <col min="12" max="12" width="14.140625" customWidth="1"/>
    <col min="13" max="13" width="15.28515625" customWidth="1"/>
    <col min="14" max="14" width="20.28515625" customWidth="1"/>
    <col min="15" max="15" width="16.140625" customWidth="1"/>
    <col min="17" max="17" width="22.85546875" customWidth="1"/>
    <col min="18" max="18" width="12.7109375" customWidth="1"/>
    <col min="19" max="19" width="16.28515625" customWidth="1"/>
    <col min="20" max="20" width="16.42578125" customWidth="1"/>
    <col min="21" max="21" width="20.140625" customWidth="1"/>
    <col min="22" max="22" width="17.42578125" customWidth="1"/>
    <col min="23" max="23" width="15.85546875" customWidth="1"/>
    <col min="24" max="24" width="23.42578125" customWidth="1"/>
    <col min="25" max="25" width="24" customWidth="1"/>
    <col min="26" max="26" width="19.42578125" customWidth="1"/>
    <col min="34" max="34" width="45.7109375" customWidth="1"/>
  </cols>
  <sheetData>
    <row r="1" spans="1:33" x14ac:dyDescent="0.25">
      <c r="A1" t="s">
        <v>0</v>
      </c>
      <c r="B1" t="s">
        <v>1</v>
      </c>
      <c r="C1" t="s">
        <v>2</v>
      </c>
      <c r="D1" t="s">
        <v>26</v>
      </c>
      <c r="E1" t="s">
        <v>3</v>
      </c>
      <c r="F1" t="s">
        <v>680</v>
      </c>
      <c r="G1" t="s">
        <v>4</v>
      </c>
      <c r="H1" t="s">
        <v>5</v>
      </c>
      <c r="I1" t="s">
        <v>6</v>
      </c>
      <c r="J1" t="s">
        <v>7</v>
      </c>
      <c r="K1" t="s">
        <v>8</v>
      </c>
      <c r="L1" t="s">
        <v>9</v>
      </c>
      <c r="M1" t="s">
        <v>10</v>
      </c>
      <c r="N1" t="s">
        <v>11</v>
      </c>
      <c r="O1" t="s">
        <v>12</v>
      </c>
      <c r="P1" t="s">
        <v>13</v>
      </c>
      <c r="Q1" t="s">
        <v>607</v>
      </c>
      <c r="R1" t="s">
        <v>1123</v>
      </c>
      <c r="S1" t="s">
        <v>1124</v>
      </c>
      <c r="T1" t="s">
        <v>1125</v>
      </c>
      <c r="U1" t="s">
        <v>608</v>
      </c>
      <c r="V1" t="s">
        <v>1126</v>
      </c>
      <c r="W1" t="s">
        <v>1127</v>
      </c>
      <c r="X1" t="s">
        <v>676</v>
      </c>
      <c r="Y1" t="s">
        <v>689</v>
      </c>
      <c r="Z1" t="s">
        <v>679</v>
      </c>
      <c r="AA1" t="s">
        <v>688</v>
      </c>
      <c r="AB1" t="s">
        <v>1087</v>
      </c>
      <c r="AC1" t="s">
        <v>1079</v>
      </c>
      <c r="AD1" t="s">
        <v>1080</v>
      </c>
      <c r="AE1" t="s">
        <v>1083</v>
      </c>
      <c r="AF1" t="s">
        <v>2534</v>
      </c>
      <c r="AG1" t="s">
        <v>2535</v>
      </c>
    </row>
    <row r="2" spans="1:33" ht="15" customHeight="1" x14ac:dyDescent="0.25">
      <c r="A2" t="s">
        <v>693</v>
      </c>
      <c r="B2" s="1" t="s">
        <v>692</v>
      </c>
      <c r="C2" t="s">
        <v>694</v>
      </c>
      <c r="D2" s="1" t="s">
        <v>695</v>
      </c>
      <c r="E2" t="s">
        <v>70</v>
      </c>
      <c r="F2" t="s">
        <v>681</v>
      </c>
      <c r="G2">
        <v>0</v>
      </c>
      <c r="H2">
        <v>0</v>
      </c>
      <c r="I2">
        <v>0</v>
      </c>
      <c r="J2">
        <v>0</v>
      </c>
      <c r="K2">
        <v>0</v>
      </c>
      <c r="L2">
        <v>0</v>
      </c>
      <c r="M2">
        <v>0</v>
      </c>
      <c r="N2">
        <v>0</v>
      </c>
      <c r="O2">
        <v>0</v>
      </c>
      <c r="P2" t="s">
        <v>1084</v>
      </c>
      <c r="Q2">
        <v>0</v>
      </c>
      <c r="R2">
        <v>0</v>
      </c>
      <c r="U2" t="s">
        <v>1153</v>
      </c>
      <c r="V2">
        <v>0</v>
      </c>
      <c r="W2">
        <v>1</v>
      </c>
      <c r="X2">
        <f>IF(SUM(G2:O2,Table32[[#This Row],[nber_web_disclosure]]) &gt;0, 1, 0)</f>
        <v>0</v>
      </c>
      <c r="Y2">
        <v>0</v>
      </c>
      <c r="Z2">
        <f>IF(SUM(Table2[[#This Row],[cv_disclosure]],Table2[[#This Row],[nber_web_disclosure]],Table2[[#This Row],[private_interests]]) &gt;0, 1, 0)</f>
        <v>1</v>
      </c>
      <c r="AA2">
        <f>IF(SUM(Y2:Z2)&gt;0,1,0)</f>
        <v>1</v>
      </c>
      <c r="AB2" s="3" t="s">
        <v>1187</v>
      </c>
      <c r="AC2" s="3" t="s">
        <v>1152</v>
      </c>
      <c r="AD2" s="3" t="s">
        <v>1154</v>
      </c>
      <c r="AE2" s="3" t="s">
        <v>1121</v>
      </c>
      <c r="AF2" s="3" t="s">
        <v>2776</v>
      </c>
      <c r="AG2" s="3">
        <v>1</v>
      </c>
    </row>
    <row r="3" spans="1:33" ht="15" customHeight="1" x14ac:dyDescent="0.25">
      <c r="A3" t="s">
        <v>696</v>
      </c>
      <c r="B3" s="1" t="s">
        <v>697</v>
      </c>
      <c r="C3" t="s">
        <v>694</v>
      </c>
      <c r="D3" s="1" t="s">
        <v>698</v>
      </c>
      <c r="E3" t="s">
        <v>699</v>
      </c>
      <c r="F3" t="s">
        <v>681</v>
      </c>
      <c r="G3">
        <v>0</v>
      </c>
      <c r="H3">
        <v>0</v>
      </c>
      <c r="I3">
        <v>0</v>
      </c>
      <c r="J3">
        <v>0</v>
      </c>
      <c r="K3">
        <v>0</v>
      </c>
      <c r="L3">
        <v>0</v>
      </c>
      <c r="M3">
        <v>0</v>
      </c>
      <c r="N3">
        <v>0</v>
      </c>
      <c r="O3">
        <v>0</v>
      </c>
      <c r="P3" t="s">
        <v>1085</v>
      </c>
      <c r="Q3">
        <v>0</v>
      </c>
      <c r="R3">
        <v>1</v>
      </c>
      <c r="S3" t="s">
        <v>1173</v>
      </c>
      <c r="T3" s="5" t="s">
        <v>1174</v>
      </c>
      <c r="U3" t="s">
        <v>1156</v>
      </c>
      <c r="V3">
        <v>0</v>
      </c>
      <c r="W3">
        <v>1</v>
      </c>
      <c r="X3">
        <f>IF(SUM(G3:O3,Table32[[#This Row],[nber_web_disclosure]]) &gt;0, 1, 0)</f>
        <v>0</v>
      </c>
      <c r="Y3">
        <v>0</v>
      </c>
      <c r="Z3">
        <f>IF(SUM(Table2[[#This Row],[cv_disclosure]],Table2[[#This Row],[nber_web_disclosure]],Table2[[#This Row],[private_interests]]) &gt;0, 1, 0)</f>
        <v>1</v>
      </c>
      <c r="AA3">
        <f>IF(SUM(Y3:Z3)&gt;0,1,0)</f>
        <v>1</v>
      </c>
      <c r="AB3" s="3" t="s">
        <v>1186</v>
      </c>
      <c r="AC3" s="3" t="s">
        <v>1086</v>
      </c>
      <c r="AD3" s="3" t="s">
        <v>1155</v>
      </c>
      <c r="AE3" s="3" t="s">
        <v>1122</v>
      </c>
      <c r="AF3" s="3" t="s">
        <v>2778</v>
      </c>
      <c r="AG3" s="3">
        <v>1</v>
      </c>
    </row>
    <row r="4" spans="1:33" ht="15" customHeight="1" x14ac:dyDescent="0.25">
      <c r="A4" t="s">
        <v>700</v>
      </c>
      <c r="B4" s="1" t="s">
        <v>701</v>
      </c>
      <c r="C4" t="s">
        <v>694</v>
      </c>
      <c r="D4" s="1" t="s">
        <v>702</v>
      </c>
      <c r="E4" t="s">
        <v>703</v>
      </c>
      <c r="F4" t="s">
        <v>681</v>
      </c>
      <c r="G4">
        <v>0</v>
      </c>
      <c r="H4">
        <v>0</v>
      </c>
      <c r="I4">
        <v>0</v>
      </c>
      <c r="J4">
        <v>0</v>
      </c>
      <c r="K4">
        <v>0</v>
      </c>
      <c r="L4">
        <v>0</v>
      </c>
      <c r="M4">
        <v>0</v>
      </c>
      <c r="N4">
        <v>0</v>
      </c>
      <c r="O4">
        <v>0</v>
      </c>
      <c r="P4" t="s">
        <v>1157</v>
      </c>
      <c r="Q4">
        <v>0</v>
      </c>
      <c r="R4">
        <v>0</v>
      </c>
      <c r="U4" t="s">
        <v>1088</v>
      </c>
      <c r="V4">
        <v>0</v>
      </c>
      <c r="W4">
        <v>0</v>
      </c>
      <c r="X4">
        <f>IF(SUM(G4:O4,Table32[[#This Row],[nber_web_disclosure]]) &gt;0, 1, 0)</f>
        <v>0</v>
      </c>
      <c r="Y4">
        <v>0</v>
      </c>
      <c r="Z4">
        <f>IF(SUM(Table2[[#This Row],[cv_disclosure]],Table2[[#This Row],[nber_web_disclosure]],Table2[[#This Row],[private_interests]]) &gt;0, 1, 0)</f>
        <v>1</v>
      </c>
      <c r="AA4">
        <f t="shared" ref="AA4:AA65" si="0">IF(SUM(Y4:Z4)&gt;0,1,0)</f>
        <v>1</v>
      </c>
      <c r="AB4" s="3"/>
      <c r="AC4" s="3"/>
      <c r="AD4" s="3" t="s">
        <v>1158</v>
      </c>
      <c r="AE4" s="3" t="s">
        <v>1128</v>
      </c>
      <c r="AF4" s="3" t="s">
        <v>2779</v>
      </c>
      <c r="AG4" s="3">
        <v>1</v>
      </c>
    </row>
    <row r="5" spans="1:33" ht="15" customHeight="1" x14ac:dyDescent="0.25">
      <c r="A5" t="s">
        <v>705</v>
      </c>
      <c r="B5" s="1" t="s">
        <v>704</v>
      </c>
      <c r="C5" t="s">
        <v>694</v>
      </c>
      <c r="D5" s="1" t="s">
        <v>706</v>
      </c>
      <c r="E5" t="s">
        <v>563</v>
      </c>
      <c r="F5" t="s">
        <v>681</v>
      </c>
      <c r="G5">
        <v>0</v>
      </c>
      <c r="H5">
        <v>0</v>
      </c>
      <c r="I5">
        <v>0</v>
      </c>
      <c r="J5">
        <v>0</v>
      </c>
      <c r="K5">
        <v>0</v>
      </c>
      <c r="L5">
        <v>0</v>
      </c>
      <c r="M5">
        <v>0</v>
      </c>
      <c r="N5">
        <v>1</v>
      </c>
      <c r="O5">
        <v>0</v>
      </c>
      <c r="P5" t="s">
        <v>1089</v>
      </c>
      <c r="Q5">
        <v>0</v>
      </c>
      <c r="R5">
        <v>0</v>
      </c>
      <c r="U5" t="s">
        <v>1090</v>
      </c>
      <c r="V5">
        <v>1</v>
      </c>
      <c r="W5">
        <v>0</v>
      </c>
      <c r="X5">
        <f>IF(SUM(G5:O5,Table32[[#This Row],[nber_web_disclosure]]) &gt;0, 1, 0)</f>
        <v>1</v>
      </c>
      <c r="Y5">
        <v>0</v>
      </c>
      <c r="Z5">
        <f>IF(SUM(Table2[[#This Row],[cv_disclosure]],Table2[[#This Row],[nber_web_disclosure]],Table2[[#This Row],[private_interests]]) &gt;0, 1, 0)</f>
        <v>1</v>
      </c>
      <c r="AA5">
        <f t="shared" si="0"/>
        <v>1</v>
      </c>
      <c r="AB5" s="3" t="s">
        <v>1185</v>
      </c>
      <c r="AC5" s="3"/>
      <c r="AD5" s="3" t="s">
        <v>1162</v>
      </c>
      <c r="AE5" s="3" t="s">
        <v>1159</v>
      </c>
      <c r="AF5" s="3" t="s">
        <v>2780</v>
      </c>
      <c r="AG5" s="3">
        <v>1</v>
      </c>
    </row>
    <row r="6" spans="1:33" ht="15" customHeight="1" x14ac:dyDescent="0.25">
      <c r="A6" t="s">
        <v>709</v>
      </c>
      <c r="B6" s="1" t="s">
        <v>707</v>
      </c>
      <c r="C6" t="s">
        <v>694</v>
      </c>
      <c r="D6" s="1" t="s">
        <v>708</v>
      </c>
      <c r="E6" t="s">
        <v>303</v>
      </c>
      <c r="F6" t="s">
        <v>681</v>
      </c>
      <c r="G6">
        <v>0</v>
      </c>
      <c r="H6">
        <v>0</v>
      </c>
      <c r="I6">
        <v>0</v>
      </c>
      <c r="J6">
        <v>0</v>
      </c>
      <c r="K6">
        <v>0</v>
      </c>
      <c r="L6">
        <v>0</v>
      </c>
      <c r="M6">
        <v>0</v>
      </c>
      <c r="N6">
        <v>0</v>
      </c>
      <c r="O6">
        <v>1</v>
      </c>
      <c r="P6" t="s">
        <v>1091</v>
      </c>
      <c r="Q6">
        <v>0</v>
      </c>
      <c r="R6">
        <v>1</v>
      </c>
      <c r="S6" t="s">
        <v>1258</v>
      </c>
      <c r="T6" t="s">
        <v>1160</v>
      </c>
      <c r="U6" t="s">
        <v>1161</v>
      </c>
      <c r="V6">
        <v>1</v>
      </c>
      <c r="W6">
        <v>0</v>
      </c>
      <c r="X6">
        <f>IF(SUM(G6:O6,Table32[[#This Row],[nber_web_disclosure]]) &gt;0, 1, 0)</f>
        <v>1</v>
      </c>
      <c r="Y6">
        <v>0</v>
      </c>
      <c r="Z6">
        <f>IF(SUM(Table2[[#This Row],[cv_disclosure]],Table2[[#This Row],[nber_web_disclosure]],Table2[[#This Row],[private_interests]]) &gt;0, 1, 0)</f>
        <v>1</v>
      </c>
      <c r="AA6">
        <f t="shared" si="0"/>
        <v>1</v>
      </c>
      <c r="AB6" s="3"/>
      <c r="AC6" s="3"/>
      <c r="AD6" s="3" t="s">
        <v>1163</v>
      </c>
      <c r="AE6" s="3" t="s">
        <v>1129</v>
      </c>
      <c r="AF6" s="3" t="s">
        <v>2781</v>
      </c>
      <c r="AG6" s="3">
        <v>1</v>
      </c>
    </row>
    <row r="7" spans="1:33" ht="15" customHeight="1" x14ac:dyDescent="0.25">
      <c r="A7" t="s">
        <v>710</v>
      </c>
      <c r="B7" s="1" t="s">
        <v>711</v>
      </c>
      <c r="C7" t="s">
        <v>694</v>
      </c>
      <c r="D7" s="1" t="s">
        <v>712</v>
      </c>
      <c r="E7" t="s">
        <v>167</v>
      </c>
      <c r="F7" t="s">
        <v>681</v>
      </c>
      <c r="G7">
        <v>0</v>
      </c>
      <c r="H7">
        <v>0</v>
      </c>
      <c r="I7">
        <v>0</v>
      </c>
      <c r="J7">
        <v>1</v>
      </c>
      <c r="K7">
        <v>0</v>
      </c>
      <c r="L7">
        <v>0</v>
      </c>
      <c r="M7">
        <v>0</v>
      </c>
      <c r="N7">
        <v>0</v>
      </c>
      <c r="O7">
        <v>0</v>
      </c>
      <c r="P7" t="s">
        <v>1619</v>
      </c>
      <c r="Q7">
        <v>0</v>
      </c>
      <c r="R7">
        <v>1</v>
      </c>
      <c r="S7" t="s">
        <v>1164</v>
      </c>
      <c r="T7" t="s">
        <v>1165</v>
      </c>
      <c r="U7" t="s">
        <v>1093</v>
      </c>
      <c r="V7">
        <v>1</v>
      </c>
      <c r="W7">
        <v>0</v>
      </c>
      <c r="X7">
        <f>IF(SUM(G7:O7,Table32[[#This Row],[nber_web_disclosure]]) &gt;0, 1, 0)</f>
        <v>1</v>
      </c>
      <c r="Y7">
        <v>0</v>
      </c>
      <c r="Z7">
        <f>IF(SUM(Table2[[#This Row],[cv_disclosure]],Table2[[#This Row],[nber_web_disclosure]],Table2[[#This Row],[private_interests]]) &gt;0, 1, 0)</f>
        <v>1</v>
      </c>
      <c r="AA7">
        <f t="shared" si="0"/>
        <v>1</v>
      </c>
      <c r="AB7" s="3"/>
      <c r="AC7" s="3" t="s">
        <v>1092</v>
      </c>
      <c r="AD7" s="3" t="s">
        <v>1166</v>
      </c>
      <c r="AE7" s="3" t="s">
        <v>1130</v>
      </c>
      <c r="AF7" s="3" t="s">
        <v>2782</v>
      </c>
      <c r="AG7" s="3">
        <v>1</v>
      </c>
    </row>
    <row r="8" spans="1:33" ht="15" customHeight="1" x14ac:dyDescent="0.25">
      <c r="A8" t="s">
        <v>425</v>
      </c>
      <c r="B8" s="1" t="s">
        <v>426</v>
      </c>
      <c r="C8" t="s">
        <v>694</v>
      </c>
      <c r="D8" s="1" t="s">
        <v>427</v>
      </c>
      <c r="E8" t="s">
        <v>428</v>
      </c>
      <c r="F8" t="s">
        <v>681</v>
      </c>
      <c r="G8">
        <v>0</v>
      </c>
      <c r="H8">
        <v>0</v>
      </c>
      <c r="I8">
        <v>1</v>
      </c>
      <c r="J8">
        <v>0</v>
      </c>
      <c r="K8">
        <v>0</v>
      </c>
      <c r="L8">
        <v>0</v>
      </c>
      <c r="M8">
        <v>0</v>
      </c>
      <c r="N8">
        <v>0</v>
      </c>
      <c r="O8">
        <v>1</v>
      </c>
      <c r="P8" t="s">
        <v>600</v>
      </c>
      <c r="Q8">
        <v>0</v>
      </c>
      <c r="R8">
        <v>0</v>
      </c>
      <c r="U8" t="s">
        <v>646</v>
      </c>
      <c r="V8">
        <v>1</v>
      </c>
      <c r="W8">
        <v>0</v>
      </c>
      <c r="X8">
        <f>IF(SUM(G8:O8,Table32[[#This Row],[nber_web_disclosure]]) &gt;0, 1, 0)</f>
        <v>1</v>
      </c>
      <c r="Y8">
        <v>1</v>
      </c>
      <c r="Z8">
        <f>IF(SUM(Table2[[#This Row],[cv_disclosure]],Table2[[#This Row],[nber_web_disclosure]],Table2[[#This Row],[private_interests]]) &gt;0, 1, 0)</f>
        <v>1</v>
      </c>
      <c r="AA8">
        <f t="shared" si="0"/>
        <v>1</v>
      </c>
      <c r="AB8" s="3"/>
      <c r="AC8" s="3"/>
      <c r="AD8" s="3" t="s">
        <v>1167</v>
      </c>
      <c r="AE8" s="3"/>
      <c r="AF8" s="3" t="s">
        <v>2577</v>
      </c>
      <c r="AG8" s="3">
        <v>1</v>
      </c>
    </row>
    <row r="9" spans="1:33" ht="15" customHeight="1" x14ac:dyDescent="0.25">
      <c r="A9" t="s">
        <v>713</v>
      </c>
      <c r="B9" s="1" t="s">
        <v>714</v>
      </c>
      <c r="C9" t="s">
        <v>694</v>
      </c>
      <c r="D9" s="1" t="s">
        <v>715</v>
      </c>
      <c r="E9" t="s">
        <v>71</v>
      </c>
      <c r="F9" t="s">
        <v>682</v>
      </c>
      <c r="G9">
        <v>0</v>
      </c>
      <c r="H9">
        <v>0</v>
      </c>
      <c r="I9">
        <v>0</v>
      </c>
      <c r="J9">
        <v>0</v>
      </c>
      <c r="K9">
        <v>0</v>
      </c>
      <c r="L9">
        <v>0</v>
      </c>
      <c r="M9">
        <v>0</v>
      </c>
      <c r="N9">
        <v>0</v>
      </c>
      <c r="O9">
        <v>0</v>
      </c>
      <c r="P9" t="s">
        <v>1094</v>
      </c>
      <c r="Q9">
        <v>0</v>
      </c>
      <c r="R9">
        <v>1</v>
      </c>
      <c r="S9" t="s">
        <v>1168</v>
      </c>
      <c r="T9" t="s">
        <v>1169</v>
      </c>
      <c r="U9" t="s">
        <v>646</v>
      </c>
      <c r="V9">
        <v>0</v>
      </c>
      <c r="W9">
        <v>0</v>
      </c>
      <c r="X9">
        <f>IF(SUM(G9:O9,Table32[[#This Row],[nber_web_disclosure]]) &gt;0, 1, 0)</f>
        <v>0</v>
      </c>
      <c r="Y9">
        <v>0</v>
      </c>
      <c r="Z9">
        <f>IF(SUM(Table2[[#This Row],[cv_disclosure]],Table2[[#This Row],[nber_web_disclosure]],Table2[[#This Row],[private_interests]]) &gt;0, 1, 0)</f>
        <v>1</v>
      </c>
      <c r="AA9">
        <f t="shared" si="0"/>
        <v>1</v>
      </c>
      <c r="AB9" s="3" t="s">
        <v>1095</v>
      </c>
      <c r="AC9" s="3"/>
      <c r="AD9" s="3" t="s">
        <v>1170</v>
      </c>
      <c r="AE9" s="3"/>
      <c r="AF9" s="3" t="s">
        <v>2783</v>
      </c>
      <c r="AG9" s="3">
        <v>0</v>
      </c>
    </row>
    <row r="10" spans="1:33" ht="15" customHeight="1" x14ac:dyDescent="0.25">
      <c r="A10" t="s">
        <v>716</v>
      </c>
      <c r="B10" s="1" t="s">
        <v>717</v>
      </c>
      <c r="C10" t="s">
        <v>694</v>
      </c>
      <c r="D10" s="1" t="s">
        <v>718</v>
      </c>
      <c r="E10" t="s">
        <v>719</v>
      </c>
      <c r="F10" t="s">
        <v>681</v>
      </c>
      <c r="G10">
        <v>0</v>
      </c>
      <c r="H10">
        <v>0</v>
      </c>
      <c r="I10">
        <v>0</v>
      </c>
      <c r="J10">
        <v>0</v>
      </c>
      <c r="K10">
        <v>0</v>
      </c>
      <c r="L10">
        <v>0</v>
      </c>
      <c r="M10">
        <v>0</v>
      </c>
      <c r="N10">
        <v>1</v>
      </c>
      <c r="O10">
        <v>1</v>
      </c>
      <c r="P10" t="s">
        <v>1096</v>
      </c>
      <c r="Q10">
        <v>0</v>
      </c>
      <c r="R10">
        <v>1</v>
      </c>
      <c r="S10" t="s">
        <v>1172</v>
      </c>
      <c r="T10" t="s">
        <v>1171</v>
      </c>
      <c r="U10" t="s">
        <v>1176</v>
      </c>
      <c r="V10">
        <v>1</v>
      </c>
      <c r="W10">
        <v>1</v>
      </c>
      <c r="X10">
        <f>IF(SUM(G10:O10,Table32[[#This Row],[nber_web_disclosure]]) &gt;0, 1, 0)</f>
        <v>1</v>
      </c>
      <c r="Y10">
        <v>0</v>
      </c>
      <c r="Z10">
        <f>IF(SUM(Table2[[#This Row],[cv_disclosure]],Table2[[#This Row],[nber_web_disclosure]],Table2[[#This Row],[private_interests]]) &gt;0, 1, 0)</f>
        <v>1</v>
      </c>
      <c r="AA10">
        <f t="shared" si="0"/>
        <v>1</v>
      </c>
      <c r="AB10" s="3" t="s">
        <v>1183</v>
      </c>
      <c r="AC10" s="3"/>
      <c r="AD10" s="3" t="s">
        <v>1175</v>
      </c>
      <c r="AE10" s="3" t="s">
        <v>1131</v>
      </c>
      <c r="AF10" s="3" t="s">
        <v>2784</v>
      </c>
      <c r="AG10" s="3">
        <v>1</v>
      </c>
    </row>
    <row r="11" spans="1:33" ht="15" customHeight="1" x14ac:dyDescent="0.25">
      <c r="A11" t="s">
        <v>720</v>
      </c>
      <c r="B11" s="1" t="s">
        <v>721</v>
      </c>
      <c r="C11" t="s">
        <v>694</v>
      </c>
      <c r="D11" s="1" t="s">
        <v>1097</v>
      </c>
      <c r="E11" t="s">
        <v>79</v>
      </c>
      <c r="F11" t="s">
        <v>681</v>
      </c>
      <c r="G11">
        <v>0</v>
      </c>
      <c r="H11">
        <v>0</v>
      </c>
      <c r="I11">
        <v>0</v>
      </c>
      <c r="J11">
        <v>0</v>
      </c>
      <c r="K11">
        <v>0</v>
      </c>
      <c r="L11">
        <v>0</v>
      </c>
      <c r="M11">
        <v>0</v>
      </c>
      <c r="N11">
        <v>1</v>
      </c>
      <c r="O11">
        <v>0</v>
      </c>
      <c r="P11" t="s">
        <v>1098</v>
      </c>
      <c r="Q11">
        <v>0</v>
      </c>
      <c r="R11">
        <v>1</v>
      </c>
      <c r="S11" t="s">
        <v>1164</v>
      </c>
      <c r="T11" t="s">
        <v>1177</v>
      </c>
      <c r="U11" t="s">
        <v>1178</v>
      </c>
      <c r="V11">
        <v>1</v>
      </c>
      <c r="W11">
        <v>1</v>
      </c>
      <c r="X11">
        <f>IF(SUM(G11:O11,Table32[[#This Row],[nber_web_disclosure]]) &gt;0, 1, 0)</f>
        <v>1</v>
      </c>
      <c r="Y11">
        <v>0</v>
      </c>
      <c r="Z11">
        <f>IF(SUM(Table2[[#This Row],[cv_disclosure]],Table2[[#This Row],[nber_web_disclosure]],Table2[[#This Row],[private_interests]]) &gt;0, 1, 0)</f>
        <v>1</v>
      </c>
      <c r="AA11">
        <f t="shared" si="0"/>
        <v>1</v>
      </c>
      <c r="AB11" s="3" t="s">
        <v>1184</v>
      </c>
      <c r="AC11" s="3"/>
      <c r="AD11" s="3" t="s">
        <v>1179</v>
      </c>
      <c r="AE11" s="3" t="s">
        <v>1132</v>
      </c>
      <c r="AF11" s="3" t="s">
        <v>2785</v>
      </c>
      <c r="AG11" s="3">
        <v>1</v>
      </c>
    </row>
    <row r="12" spans="1:33" ht="15" customHeight="1" x14ac:dyDescent="0.25">
      <c r="A12" t="s">
        <v>723</v>
      </c>
      <c r="B12" s="1" t="s">
        <v>722</v>
      </c>
      <c r="C12" t="s">
        <v>694</v>
      </c>
      <c r="D12" s="1" t="s">
        <v>1073</v>
      </c>
      <c r="E12" t="s">
        <v>167</v>
      </c>
      <c r="F12" t="s">
        <v>682</v>
      </c>
      <c r="G12">
        <v>0</v>
      </c>
      <c r="H12">
        <v>0</v>
      </c>
      <c r="I12">
        <v>0</v>
      </c>
      <c r="J12">
        <v>0</v>
      </c>
      <c r="K12">
        <v>0</v>
      </c>
      <c r="L12">
        <v>0</v>
      </c>
      <c r="M12">
        <v>0</v>
      </c>
      <c r="N12">
        <v>1</v>
      </c>
      <c r="O12">
        <v>0</v>
      </c>
      <c r="P12" t="s">
        <v>1099</v>
      </c>
      <c r="Q12">
        <v>0</v>
      </c>
      <c r="R12">
        <v>0</v>
      </c>
      <c r="U12" t="s">
        <v>1181</v>
      </c>
      <c r="V12">
        <v>1</v>
      </c>
      <c r="W12">
        <v>0</v>
      </c>
      <c r="X12">
        <f>IF(SUM(G12:O12,Table32[[#This Row],[nber_web_disclosure]]) &gt;0, 1, 0)</f>
        <v>1</v>
      </c>
      <c r="Y12">
        <v>0</v>
      </c>
      <c r="Z12">
        <f>IF(SUM(Table2[[#This Row],[cv_disclosure]],Table2[[#This Row],[nber_web_disclosure]],Table2[[#This Row],[private_interests]]) &gt;0, 1, 0)</f>
        <v>1</v>
      </c>
      <c r="AA12">
        <f t="shared" si="0"/>
        <v>1</v>
      </c>
      <c r="AB12" s="3" t="s">
        <v>1182</v>
      </c>
      <c r="AC12" s="3"/>
      <c r="AD12" s="3" t="s">
        <v>1180</v>
      </c>
      <c r="AE12" s="3" t="s">
        <v>1133</v>
      </c>
      <c r="AF12" s="3" t="s">
        <v>2786</v>
      </c>
      <c r="AG12" s="3">
        <v>1</v>
      </c>
    </row>
    <row r="13" spans="1:33" ht="15" customHeight="1" x14ac:dyDescent="0.25">
      <c r="A13" t="s">
        <v>724</v>
      </c>
      <c r="B13" s="1" t="s">
        <v>725</v>
      </c>
      <c r="C13" t="s">
        <v>694</v>
      </c>
      <c r="D13" t="s">
        <v>726</v>
      </c>
      <c r="E13" t="s">
        <v>83</v>
      </c>
      <c r="F13" t="s">
        <v>681</v>
      </c>
      <c r="G13">
        <v>0</v>
      </c>
      <c r="H13">
        <v>0</v>
      </c>
      <c r="I13">
        <v>0</v>
      </c>
      <c r="J13">
        <v>0</v>
      </c>
      <c r="K13">
        <v>0</v>
      </c>
      <c r="L13">
        <v>0</v>
      </c>
      <c r="M13">
        <v>0</v>
      </c>
      <c r="N13">
        <v>0</v>
      </c>
      <c r="O13">
        <v>0</v>
      </c>
      <c r="Q13">
        <v>0</v>
      </c>
      <c r="R13">
        <v>0</v>
      </c>
      <c r="U13" t="s">
        <v>1101</v>
      </c>
      <c r="V13">
        <v>0</v>
      </c>
      <c r="W13">
        <v>1</v>
      </c>
      <c r="X13">
        <f>IF(SUM(G13:O13,Table32[[#This Row],[nber_web_disclosure]]) &gt;0, 1, 0)</f>
        <v>0</v>
      </c>
      <c r="Y13">
        <v>0</v>
      </c>
      <c r="Z13">
        <f>IF(SUM(Table2[[#This Row],[cv_disclosure]],Table2[[#This Row],[nber_web_disclosure]],Table2[[#This Row],[private_interests]]) &gt;0, 1, 0)</f>
        <v>1</v>
      </c>
      <c r="AA13">
        <f t="shared" si="0"/>
        <v>1</v>
      </c>
      <c r="AB13" s="4" t="s">
        <v>1189</v>
      </c>
      <c r="AC13" s="3"/>
      <c r="AD13" s="3" t="s">
        <v>1190</v>
      </c>
      <c r="AE13" s="3" t="s">
        <v>1134</v>
      </c>
      <c r="AF13" s="3" t="s">
        <v>2787</v>
      </c>
      <c r="AG13" s="3">
        <v>0</v>
      </c>
    </row>
    <row r="14" spans="1:33" ht="15" customHeight="1" x14ac:dyDescent="0.25">
      <c r="A14" t="s">
        <v>727</v>
      </c>
      <c r="B14" s="1" t="s">
        <v>728</v>
      </c>
      <c r="C14" t="s">
        <v>694</v>
      </c>
      <c r="D14" s="1" t="s">
        <v>729</v>
      </c>
      <c r="E14" t="s">
        <v>471</v>
      </c>
      <c r="F14" t="s">
        <v>681</v>
      </c>
      <c r="G14">
        <v>1</v>
      </c>
      <c r="H14">
        <v>0</v>
      </c>
      <c r="I14">
        <v>0</v>
      </c>
      <c r="J14">
        <v>0</v>
      </c>
      <c r="K14">
        <v>0</v>
      </c>
      <c r="L14">
        <v>0</v>
      </c>
      <c r="M14">
        <v>0</v>
      </c>
      <c r="N14">
        <v>1</v>
      </c>
      <c r="O14">
        <v>0</v>
      </c>
      <c r="P14" t="s">
        <v>1102</v>
      </c>
      <c r="Q14">
        <v>0</v>
      </c>
      <c r="R14">
        <v>1</v>
      </c>
      <c r="S14" t="s">
        <v>1191</v>
      </c>
      <c r="T14" t="s">
        <v>1192</v>
      </c>
      <c r="U14" t="s">
        <v>1103</v>
      </c>
      <c r="V14">
        <v>1</v>
      </c>
      <c r="W14">
        <v>0</v>
      </c>
      <c r="X14">
        <f>IF(SUM(G14:O14,Table32[[#This Row],[nber_web_disclosure]]) &gt;0, 1, 0)</f>
        <v>1</v>
      </c>
      <c r="Y14">
        <v>0</v>
      </c>
      <c r="Z14">
        <f>IF(SUM(Table2[[#This Row],[cv_disclosure]],Table2[[#This Row],[nber_web_disclosure]],Table2[[#This Row],[private_interests]]) &gt;0, 1, 0)</f>
        <v>1</v>
      </c>
      <c r="AA14">
        <f t="shared" si="0"/>
        <v>1</v>
      </c>
      <c r="AB14" s="4" t="s">
        <v>1188</v>
      </c>
      <c r="AC14" s="3"/>
      <c r="AD14" s="3" t="s">
        <v>1193</v>
      </c>
      <c r="AE14" s="3" t="s">
        <v>1135</v>
      </c>
      <c r="AF14" s="3" t="s">
        <v>2788</v>
      </c>
      <c r="AG14" s="3">
        <v>1</v>
      </c>
    </row>
    <row r="15" spans="1:33" ht="15" customHeight="1" x14ac:dyDescent="0.25">
      <c r="A15" t="s">
        <v>730</v>
      </c>
      <c r="B15" s="1" t="s">
        <v>731</v>
      </c>
      <c r="C15" t="s">
        <v>694</v>
      </c>
      <c r="D15" t="s">
        <v>732</v>
      </c>
      <c r="E15" t="s">
        <v>699</v>
      </c>
      <c r="F15" t="s">
        <v>681</v>
      </c>
      <c r="G15">
        <v>0</v>
      </c>
      <c r="H15">
        <v>0</v>
      </c>
      <c r="I15">
        <v>0</v>
      </c>
      <c r="J15">
        <v>0</v>
      </c>
      <c r="K15">
        <v>0</v>
      </c>
      <c r="L15">
        <v>0</v>
      </c>
      <c r="M15">
        <v>0</v>
      </c>
      <c r="N15">
        <v>0</v>
      </c>
      <c r="O15">
        <v>0</v>
      </c>
      <c r="Q15">
        <v>0</v>
      </c>
      <c r="R15">
        <v>0</v>
      </c>
      <c r="U15" t="s">
        <v>1101</v>
      </c>
      <c r="V15">
        <v>0</v>
      </c>
      <c r="W15">
        <v>0</v>
      </c>
      <c r="X15">
        <f>IF(SUM(G15:O15,Table32[[#This Row],[nber_web_disclosure]]) &gt;0, 1, 0)</f>
        <v>0</v>
      </c>
      <c r="Y15">
        <v>0</v>
      </c>
      <c r="Z15">
        <f>IF(SUM(Table2[[#This Row],[cv_disclosure]],Table2[[#This Row],[nber_web_disclosure]],Table2[[#This Row],[private_interests]]) &gt;0, 1, 0)</f>
        <v>1</v>
      </c>
      <c r="AA15">
        <f t="shared" si="0"/>
        <v>1</v>
      </c>
      <c r="AB15" s="3"/>
      <c r="AC15" s="3"/>
      <c r="AD15" s="3" t="s">
        <v>1194</v>
      </c>
      <c r="AE15" s="3" t="s">
        <v>1136</v>
      </c>
      <c r="AF15" s="3" t="s">
        <v>2789</v>
      </c>
      <c r="AG15" s="3">
        <v>1</v>
      </c>
    </row>
    <row r="16" spans="1:33" ht="15" customHeight="1" x14ac:dyDescent="0.25">
      <c r="A16" t="s">
        <v>733</v>
      </c>
      <c r="B16" s="1" t="s">
        <v>734</v>
      </c>
      <c r="C16" t="s">
        <v>694</v>
      </c>
      <c r="D16" t="s">
        <v>735</v>
      </c>
      <c r="E16" t="s">
        <v>234</v>
      </c>
      <c r="F16" t="s">
        <v>682</v>
      </c>
      <c r="G16">
        <v>0</v>
      </c>
      <c r="H16">
        <v>0</v>
      </c>
      <c r="I16">
        <v>0</v>
      </c>
      <c r="J16">
        <v>0</v>
      </c>
      <c r="K16">
        <v>0</v>
      </c>
      <c r="L16">
        <v>0</v>
      </c>
      <c r="M16">
        <v>0</v>
      </c>
      <c r="N16">
        <v>0</v>
      </c>
      <c r="O16">
        <v>0</v>
      </c>
      <c r="P16" t="s">
        <v>1104</v>
      </c>
      <c r="Q16">
        <v>0</v>
      </c>
      <c r="R16">
        <v>1</v>
      </c>
      <c r="S16" t="s">
        <v>1246</v>
      </c>
      <c r="T16" t="s">
        <v>1247</v>
      </c>
      <c r="U16" t="s">
        <v>1195</v>
      </c>
      <c r="V16">
        <v>0</v>
      </c>
      <c r="W16">
        <v>0</v>
      </c>
      <c r="X16">
        <f>IF(SUM(G16:O16,Table32[[#This Row],[nber_web_disclosure]]) &gt;0, 1, 0)</f>
        <v>0</v>
      </c>
      <c r="Y16">
        <v>0</v>
      </c>
      <c r="Z16">
        <f>IF(SUM(Table2[[#This Row],[cv_disclosure]],Table2[[#This Row],[nber_web_disclosure]],Table2[[#This Row],[private_interests]]) &gt;0, 1, 0)</f>
        <v>1</v>
      </c>
      <c r="AA16">
        <f t="shared" si="0"/>
        <v>1</v>
      </c>
      <c r="AB16" s="3"/>
      <c r="AC16" s="3"/>
      <c r="AD16" s="3" t="s">
        <v>1245</v>
      </c>
      <c r="AE16" s="3" t="s">
        <v>1142</v>
      </c>
      <c r="AF16" s="3" t="s">
        <v>2790</v>
      </c>
      <c r="AG16" s="3">
        <v>0</v>
      </c>
    </row>
    <row r="17" spans="1:33" ht="15" customHeight="1" x14ac:dyDescent="0.25">
      <c r="A17" t="s">
        <v>737</v>
      </c>
      <c r="B17" s="1" t="s">
        <v>736</v>
      </c>
      <c r="C17" t="s">
        <v>694</v>
      </c>
      <c r="D17" t="s">
        <v>738</v>
      </c>
      <c r="E17" t="s">
        <v>110</v>
      </c>
      <c r="F17" t="s">
        <v>681</v>
      </c>
      <c r="G17">
        <v>0</v>
      </c>
      <c r="H17">
        <v>0</v>
      </c>
      <c r="I17">
        <v>0</v>
      </c>
      <c r="J17">
        <v>0</v>
      </c>
      <c r="K17">
        <v>0</v>
      </c>
      <c r="L17">
        <v>0</v>
      </c>
      <c r="M17">
        <v>0</v>
      </c>
      <c r="N17">
        <v>0</v>
      </c>
      <c r="O17">
        <v>0</v>
      </c>
      <c r="Q17">
        <v>0</v>
      </c>
      <c r="R17">
        <v>1</v>
      </c>
      <c r="S17" t="s">
        <v>1196</v>
      </c>
      <c r="T17" t="s">
        <v>1197</v>
      </c>
      <c r="U17" t="s">
        <v>1101</v>
      </c>
      <c r="V17">
        <v>0</v>
      </c>
      <c r="W17">
        <v>1</v>
      </c>
      <c r="X17">
        <f>IF(SUM(G17:O17,Table32[[#This Row],[nber_web_disclosure]]) &gt;0, 1, 0)</f>
        <v>0</v>
      </c>
      <c r="Y17">
        <v>0</v>
      </c>
      <c r="Z17">
        <f>IF(SUM(Table2[[#This Row],[cv_disclosure]],Table2[[#This Row],[nber_web_disclosure]],Table2[[#This Row],[private_interests]]) &gt;0, 1, 0)</f>
        <v>1</v>
      </c>
      <c r="AA17">
        <f t="shared" si="0"/>
        <v>1</v>
      </c>
      <c r="AB17" s="3"/>
      <c r="AC17" s="3"/>
      <c r="AD17" s="3" t="s">
        <v>1198</v>
      </c>
      <c r="AE17" s="3" t="s">
        <v>1137</v>
      </c>
      <c r="AF17" s="3" t="s">
        <v>2791</v>
      </c>
      <c r="AG17" s="3">
        <v>1</v>
      </c>
    </row>
    <row r="18" spans="1:33" ht="15" customHeight="1" x14ac:dyDescent="0.25">
      <c r="A18" t="s">
        <v>740</v>
      </c>
      <c r="B18" s="1" t="s">
        <v>739</v>
      </c>
      <c r="C18" t="s">
        <v>694</v>
      </c>
      <c r="D18" s="1" t="s">
        <v>741</v>
      </c>
      <c r="E18" t="s">
        <v>833</v>
      </c>
      <c r="F18" t="s">
        <v>681</v>
      </c>
      <c r="G18">
        <v>0</v>
      </c>
      <c r="H18">
        <v>0</v>
      </c>
      <c r="I18">
        <v>0</v>
      </c>
      <c r="J18">
        <v>0</v>
      </c>
      <c r="K18">
        <v>0</v>
      </c>
      <c r="L18">
        <v>0</v>
      </c>
      <c r="M18">
        <v>1</v>
      </c>
      <c r="N18">
        <v>1</v>
      </c>
      <c r="O18">
        <v>1</v>
      </c>
      <c r="P18" t="s">
        <v>1105</v>
      </c>
      <c r="Q18">
        <v>0</v>
      </c>
      <c r="R18">
        <v>0</v>
      </c>
      <c r="U18" t="s">
        <v>1107</v>
      </c>
      <c r="V18">
        <v>1</v>
      </c>
      <c r="W18">
        <v>0</v>
      </c>
      <c r="X18">
        <f>IF(SUM(G18:O18,Table32[[#This Row],[nber_web_disclosure]]) &gt;0, 1, 0)</f>
        <v>1</v>
      </c>
      <c r="Y18">
        <v>1</v>
      </c>
      <c r="Z18">
        <f>IF(SUM(Table2[[#This Row],[cv_disclosure]],Table2[[#This Row],[nber_web_disclosure]],Table2[[#This Row],[private_interests]]) &gt;0, 1, 0)</f>
        <v>1</v>
      </c>
      <c r="AA18">
        <f t="shared" si="0"/>
        <v>1</v>
      </c>
      <c r="AB18" s="3" t="s">
        <v>1201</v>
      </c>
      <c r="AC18" s="3" t="s">
        <v>1106</v>
      </c>
      <c r="AD18" s="3" t="s">
        <v>1199</v>
      </c>
      <c r="AE18" s="3" t="s">
        <v>1138</v>
      </c>
      <c r="AF18" s="3" t="s">
        <v>2792</v>
      </c>
      <c r="AG18" s="3">
        <v>1</v>
      </c>
    </row>
    <row r="19" spans="1:33" ht="15" customHeight="1" x14ac:dyDescent="0.25">
      <c r="A19" t="s">
        <v>742</v>
      </c>
      <c r="B19" s="1" t="s">
        <v>743</v>
      </c>
      <c r="C19" t="s">
        <v>694</v>
      </c>
      <c r="D19" t="s">
        <v>744</v>
      </c>
      <c r="E19" t="s">
        <v>83</v>
      </c>
      <c r="F19" t="s">
        <v>682</v>
      </c>
      <c r="G19">
        <v>0</v>
      </c>
      <c r="H19">
        <v>0</v>
      </c>
      <c r="I19">
        <v>0</v>
      </c>
      <c r="J19">
        <v>0</v>
      </c>
      <c r="K19">
        <v>0</v>
      </c>
      <c r="L19">
        <v>0</v>
      </c>
      <c r="M19">
        <v>0</v>
      </c>
      <c r="N19">
        <v>0</v>
      </c>
      <c r="O19">
        <v>0</v>
      </c>
      <c r="Q19">
        <v>0</v>
      </c>
      <c r="R19">
        <v>0</v>
      </c>
      <c r="U19" t="s">
        <v>1101</v>
      </c>
      <c r="V19">
        <v>0</v>
      </c>
      <c r="W19">
        <v>0</v>
      </c>
      <c r="X19">
        <f>IF(SUM(G19:O19,Table32[[#This Row],[nber_web_disclosure]]) &gt;0, 1, 0)</f>
        <v>0</v>
      </c>
      <c r="Y19">
        <v>0</v>
      </c>
      <c r="Z19">
        <f>IF(SUM(Table2[[#This Row],[cv_disclosure]],Table2[[#This Row],[nber_web_disclosure]],Table2[[#This Row],[private_interests]]) &gt;0, 1, 0)</f>
        <v>1</v>
      </c>
      <c r="AA19">
        <f t="shared" si="0"/>
        <v>1</v>
      </c>
      <c r="AB19" s="3"/>
      <c r="AC19" s="3"/>
      <c r="AD19" s="3" t="s">
        <v>1200</v>
      </c>
      <c r="AE19" s="3"/>
      <c r="AF19" s="3" t="s">
        <v>2793</v>
      </c>
      <c r="AG19" s="3">
        <v>1</v>
      </c>
    </row>
    <row r="20" spans="1:33" ht="15" customHeight="1" x14ac:dyDescent="0.25">
      <c r="A20" t="s">
        <v>745</v>
      </c>
      <c r="B20" t="s">
        <v>746</v>
      </c>
      <c r="C20" t="s">
        <v>694</v>
      </c>
      <c r="D20" s="1" t="s">
        <v>747</v>
      </c>
      <c r="E20" t="s">
        <v>748</v>
      </c>
      <c r="F20" t="s">
        <v>681</v>
      </c>
      <c r="G20">
        <v>0</v>
      </c>
      <c r="H20">
        <v>0</v>
      </c>
      <c r="I20">
        <v>0</v>
      </c>
      <c r="J20">
        <v>0</v>
      </c>
      <c r="K20">
        <v>0</v>
      </c>
      <c r="L20">
        <v>0</v>
      </c>
      <c r="M20">
        <v>0</v>
      </c>
      <c r="N20">
        <v>0</v>
      </c>
      <c r="O20">
        <v>1</v>
      </c>
      <c r="P20" s="4" t="s">
        <v>1236</v>
      </c>
      <c r="Q20">
        <v>0</v>
      </c>
      <c r="R20">
        <v>1</v>
      </c>
      <c r="S20" t="s">
        <v>1370</v>
      </c>
      <c r="T20" t="s">
        <v>1371</v>
      </c>
      <c r="U20" t="s">
        <v>1108</v>
      </c>
      <c r="V20">
        <v>1</v>
      </c>
      <c r="W20">
        <v>0</v>
      </c>
      <c r="X20">
        <f>IF(SUM(G20:O20,Table32[[#This Row],[nber_web_disclosure]]) &gt;0, 1, 0)</f>
        <v>1</v>
      </c>
      <c r="Y20">
        <v>0</v>
      </c>
      <c r="Z20">
        <f>IF(SUM(Table2[[#This Row],[cv_disclosure]],Table2[[#This Row],[nber_web_disclosure]],Table2[[#This Row],[private_interests]]) &gt;0, 1, 0)</f>
        <v>1</v>
      </c>
      <c r="AA20">
        <f t="shared" si="0"/>
        <v>1</v>
      </c>
      <c r="AB20" s="3" t="s">
        <v>1202</v>
      </c>
      <c r="AC20" s="3"/>
      <c r="AD20" s="3" t="s">
        <v>1661</v>
      </c>
      <c r="AE20" s="3" t="s">
        <v>1139</v>
      </c>
      <c r="AF20" s="3" t="s">
        <v>2794</v>
      </c>
      <c r="AG20" s="3">
        <v>1</v>
      </c>
    </row>
    <row r="21" spans="1:33" ht="15" customHeight="1" x14ac:dyDescent="0.25">
      <c r="A21" t="s">
        <v>749</v>
      </c>
      <c r="B21" s="1" t="s">
        <v>750</v>
      </c>
      <c r="C21" t="s">
        <v>694</v>
      </c>
      <c r="D21" t="s">
        <v>751</v>
      </c>
      <c r="E21" t="s">
        <v>79</v>
      </c>
      <c r="F21" t="s">
        <v>682</v>
      </c>
      <c r="G21">
        <v>0</v>
      </c>
      <c r="H21">
        <v>0</v>
      </c>
      <c r="I21">
        <v>0</v>
      </c>
      <c r="J21">
        <v>0</v>
      </c>
      <c r="K21">
        <v>0</v>
      </c>
      <c r="L21">
        <v>0</v>
      </c>
      <c r="M21">
        <v>0</v>
      </c>
      <c r="N21">
        <v>0</v>
      </c>
      <c r="O21">
        <v>0</v>
      </c>
      <c r="Q21">
        <v>0</v>
      </c>
      <c r="R21">
        <v>0</v>
      </c>
      <c r="U21" t="s">
        <v>1101</v>
      </c>
      <c r="V21">
        <v>0</v>
      </c>
      <c r="W21">
        <v>0</v>
      </c>
      <c r="X21">
        <f>IF(SUM(G21:O21,Table32[[#This Row],[nber_web_disclosure]]) &gt;0, 1, 0)</f>
        <v>0</v>
      </c>
      <c r="Y21">
        <v>0</v>
      </c>
      <c r="Z21">
        <f>IF(SUM(Table2[[#This Row],[cv_disclosure]],Table2[[#This Row],[nber_web_disclosure]],Table2[[#This Row],[private_interests]]) &gt;0, 1, 0)</f>
        <v>1</v>
      </c>
      <c r="AA21">
        <f t="shared" si="0"/>
        <v>1</v>
      </c>
      <c r="AB21" s="3"/>
      <c r="AC21" s="3"/>
      <c r="AD21" s="3" t="s">
        <v>1203</v>
      </c>
      <c r="AE21" s="3" t="s">
        <v>1140</v>
      </c>
      <c r="AF21" s="3" t="s">
        <v>2795</v>
      </c>
      <c r="AG21" s="3">
        <v>1</v>
      </c>
    </row>
    <row r="22" spans="1:33" ht="15" customHeight="1" x14ac:dyDescent="0.25">
      <c r="A22" t="s">
        <v>752</v>
      </c>
      <c r="B22" s="1" t="s">
        <v>753</v>
      </c>
      <c r="C22" t="s">
        <v>694</v>
      </c>
      <c r="D22" t="s">
        <v>754</v>
      </c>
      <c r="E22" t="s">
        <v>71</v>
      </c>
      <c r="F22" t="s">
        <v>681</v>
      </c>
      <c r="G22">
        <v>0</v>
      </c>
      <c r="H22">
        <v>0</v>
      </c>
      <c r="I22">
        <v>0</v>
      </c>
      <c r="J22">
        <v>0</v>
      </c>
      <c r="K22">
        <v>0</v>
      </c>
      <c r="L22">
        <v>0</v>
      </c>
      <c r="M22">
        <v>0</v>
      </c>
      <c r="N22" s="6"/>
      <c r="O22">
        <v>0</v>
      </c>
      <c r="P22" t="s">
        <v>1075</v>
      </c>
      <c r="Q22">
        <v>0</v>
      </c>
      <c r="R22">
        <v>0</v>
      </c>
      <c r="U22" t="s">
        <v>1101</v>
      </c>
      <c r="V22">
        <v>0</v>
      </c>
      <c r="W22">
        <v>0</v>
      </c>
      <c r="X22">
        <f>IF(SUM(G22:O22,Table32[[#This Row],[nber_web_disclosure]]) &gt;0, 1, 0)</f>
        <v>0</v>
      </c>
      <c r="Y22">
        <v>0</v>
      </c>
      <c r="Z22">
        <f>IF(SUM(Table2[[#This Row],[cv_disclosure]],Table2[[#This Row],[nber_web_disclosure]],Table2[[#This Row],[private_interests]]) &gt;0, 1, 0)</f>
        <v>1</v>
      </c>
      <c r="AA22">
        <f t="shared" si="0"/>
        <v>1</v>
      </c>
      <c r="AB22" s="3"/>
      <c r="AC22" s="3"/>
      <c r="AD22" s="3" t="s">
        <v>1204</v>
      </c>
      <c r="AE22" s="3"/>
      <c r="AF22" s="3" t="s">
        <v>2796</v>
      </c>
      <c r="AG22" s="3">
        <v>1</v>
      </c>
    </row>
    <row r="23" spans="1:33" ht="15" customHeight="1" x14ac:dyDescent="0.25">
      <c r="A23" t="s">
        <v>755</v>
      </c>
      <c r="B23" s="1" t="s">
        <v>756</v>
      </c>
      <c r="C23" t="s">
        <v>694</v>
      </c>
      <c r="D23" s="1" t="s">
        <v>757</v>
      </c>
      <c r="E23" t="s">
        <v>167</v>
      </c>
      <c r="F23" t="s">
        <v>681</v>
      </c>
      <c r="G23">
        <v>0</v>
      </c>
      <c r="H23">
        <v>0</v>
      </c>
      <c r="I23">
        <v>1</v>
      </c>
      <c r="J23">
        <v>0</v>
      </c>
      <c r="K23">
        <v>0</v>
      </c>
      <c r="L23">
        <v>0</v>
      </c>
      <c r="M23">
        <v>0</v>
      </c>
      <c r="N23">
        <v>0</v>
      </c>
      <c r="O23">
        <v>1</v>
      </c>
      <c r="P23" t="s">
        <v>1109</v>
      </c>
      <c r="Q23">
        <v>0</v>
      </c>
      <c r="R23">
        <v>0</v>
      </c>
      <c r="U23" t="s">
        <v>1701</v>
      </c>
      <c r="V23">
        <v>1</v>
      </c>
      <c r="W23">
        <v>0</v>
      </c>
      <c r="X23">
        <f>IF(SUM(G23:O23,Table32[[#This Row],[nber_web_disclosure]]) &gt;0, 1, 0)</f>
        <v>1</v>
      </c>
      <c r="Y23">
        <v>1</v>
      </c>
      <c r="Z23">
        <f>IF(SUM(Table2[[#This Row],[cv_disclosure]],Table2[[#This Row],[nber_web_disclosure]],Table2[[#This Row],[private_interests]]) &gt;0, 1, 0)</f>
        <v>1</v>
      </c>
      <c r="AA23">
        <f t="shared" si="0"/>
        <v>1</v>
      </c>
      <c r="AB23" s="3" t="s">
        <v>1205</v>
      </c>
      <c r="AC23" s="3"/>
      <c r="AD23" s="3" t="s">
        <v>1206</v>
      </c>
      <c r="AE23" s="3" t="s">
        <v>1141</v>
      </c>
      <c r="AF23" s="3" t="s">
        <v>2797</v>
      </c>
      <c r="AG23" s="3">
        <v>1</v>
      </c>
    </row>
    <row r="24" spans="1:33" ht="15" customHeight="1" x14ac:dyDescent="0.25">
      <c r="A24" t="s">
        <v>759</v>
      </c>
      <c r="B24" s="1" t="s">
        <v>758</v>
      </c>
      <c r="C24" t="s">
        <v>694</v>
      </c>
      <c r="D24" s="1" t="s">
        <v>760</v>
      </c>
      <c r="E24" t="s">
        <v>167</v>
      </c>
      <c r="F24" t="s">
        <v>682</v>
      </c>
      <c r="G24">
        <v>0</v>
      </c>
      <c r="H24">
        <v>0</v>
      </c>
      <c r="I24">
        <v>0</v>
      </c>
      <c r="J24">
        <v>0</v>
      </c>
      <c r="K24">
        <v>0</v>
      </c>
      <c r="L24">
        <v>0</v>
      </c>
      <c r="M24">
        <v>0</v>
      </c>
      <c r="N24">
        <v>1</v>
      </c>
      <c r="O24">
        <v>1</v>
      </c>
      <c r="P24" t="s">
        <v>1110</v>
      </c>
      <c r="Q24">
        <v>0</v>
      </c>
      <c r="R24">
        <v>1</v>
      </c>
      <c r="S24" t="s">
        <v>1207</v>
      </c>
      <c r="T24" t="s">
        <v>1208</v>
      </c>
      <c r="U24" t="s">
        <v>1111</v>
      </c>
      <c r="V24">
        <v>1</v>
      </c>
      <c r="W24">
        <v>1</v>
      </c>
      <c r="X24">
        <f>IF(SUM(G24:O24,Table32[[#This Row],[nber_web_disclosure]]) &gt;0, 1, 0)</f>
        <v>1</v>
      </c>
      <c r="Y24">
        <v>0</v>
      </c>
      <c r="Z24">
        <f>IF(SUM(Table2[[#This Row],[cv_disclosure]],Table2[[#This Row],[nber_web_disclosure]],Table2[[#This Row],[private_interests]]) &gt;0, 1, 0)</f>
        <v>1</v>
      </c>
      <c r="AA24">
        <f t="shared" si="0"/>
        <v>1</v>
      </c>
      <c r="AB24" s="3" t="s">
        <v>1210</v>
      </c>
      <c r="AC24" s="3"/>
      <c r="AD24" s="3" t="s">
        <v>1209</v>
      </c>
      <c r="AE24" s="3"/>
      <c r="AF24" s="3" t="s">
        <v>2798</v>
      </c>
      <c r="AG24" s="3">
        <v>1</v>
      </c>
    </row>
    <row r="25" spans="1:33" ht="15" customHeight="1" x14ac:dyDescent="0.25">
      <c r="A25" t="s">
        <v>761</v>
      </c>
      <c r="B25" s="1" t="s">
        <v>762</v>
      </c>
      <c r="C25" t="s">
        <v>694</v>
      </c>
      <c r="D25" s="1" t="s">
        <v>763</v>
      </c>
      <c r="E25" t="s">
        <v>83</v>
      </c>
      <c r="F25" t="s">
        <v>681</v>
      </c>
      <c r="G25">
        <v>0</v>
      </c>
      <c r="H25">
        <v>0</v>
      </c>
      <c r="I25">
        <v>0</v>
      </c>
      <c r="J25">
        <v>0</v>
      </c>
      <c r="K25">
        <v>0</v>
      </c>
      <c r="L25">
        <v>0</v>
      </c>
      <c r="M25">
        <v>0</v>
      </c>
      <c r="N25">
        <v>0</v>
      </c>
      <c r="O25">
        <v>0</v>
      </c>
      <c r="Q25">
        <v>0</v>
      </c>
      <c r="R25">
        <v>0</v>
      </c>
      <c r="U25" t="s">
        <v>1112</v>
      </c>
      <c r="V25">
        <v>1</v>
      </c>
      <c r="W25">
        <v>1</v>
      </c>
      <c r="X25">
        <f>IF(SUM(G25:O25,Table32[[#This Row],[nber_web_disclosure]]) &gt;0, 1, 0)</f>
        <v>0</v>
      </c>
      <c r="Y25">
        <v>0</v>
      </c>
      <c r="Z25">
        <f>IF(SUM(Table2[[#This Row],[cv_disclosure]],Table2[[#This Row],[nber_web_disclosure]],Table2[[#This Row],[private_interests]]) &gt;0, 1, 0)</f>
        <v>1</v>
      </c>
      <c r="AA25">
        <f t="shared" si="0"/>
        <v>1</v>
      </c>
      <c r="AB25" s="3"/>
      <c r="AC25" s="3" t="s">
        <v>1211</v>
      </c>
      <c r="AD25" s="3" t="s">
        <v>1212</v>
      </c>
      <c r="AE25" s="3" t="s">
        <v>1143</v>
      </c>
      <c r="AF25" s="3" t="s">
        <v>2799</v>
      </c>
      <c r="AG25" s="3">
        <v>1</v>
      </c>
    </row>
    <row r="26" spans="1:33" ht="15" customHeight="1" x14ac:dyDescent="0.25">
      <c r="A26" t="s">
        <v>765</v>
      </c>
      <c r="B26" s="1" t="s">
        <v>764</v>
      </c>
      <c r="C26" t="s">
        <v>694</v>
      </c>
      <c r="D26" s="1" t="s">
        <v>766</v>
      </c>
      <c r="E26" t="s">
        <v>167</v>
      </c>
      <c r="F26" t="s">
        <v>682</v>
      </c>
      <c r="G26">
        <v>0</v>
      </c>
      <c r="H26">
        <v>0</v>
      </c>
      <c r="I26">
        <v>0</v>
      </c>
      <c r="J26">
        <v>0</v>
      </c>
      <c r="K26">
        <v>0</v>
      </c>
      <c r="L26">
        <v>0</v>
      </c>
      <c r="M26">
        <v>0</v>
      </c>
      <c r="N26">
        <v>0</v>
      </c>
      <c r="O26">
        <v>0</v>
      </c>
      <c r="Q26">
        <v>0</v>
      </c>
      <c r="R26">
        <v>0</v>
      </c>
      <c r="U26" t="s">
        <v>1101</v>
      </c>
      <c r="V26">
        <v>0</v>
      </c>
      <c r="W26">
        <v>0</v>
      </c>
      <c r="X26">
        <f>IF(SUM(G26:O26,Table32[[#This Row],[nber_web_disclosure]]) &gt;0, 1, 0)</f>
        <v>0</v>
      </c>
      <c r="Y26">
        <v>0</v>
      </c>
      <c r="Z26">
        <f>IF(SUM(Table2[[#This Row],[cv_disclosure]],Table2[[#This Row],[nber_web_disclosure]],Table2[[#This Row],[private_interests]]) &gt;0, 1, 0)</f>
        <v>1</v>
      </c>
      <c r="AA26">
        <f t="shared" si="0"/>
        <v>1</v>
      </c>
      <c r="AB26" s="3"/>
      <c r="AC26" s="3" t="s">
        <v>1113</v>
      </c>
      <c r="AD26" s="3"/>
      <c r="AE26" s="3"/>
      <c r="AF26" s="3" t="s">
        <v>2800</v>
      </c>
      <c r="AG26" s="3">
        <v>1</v>
      </c>
    </row>
    <row r="27" spans="1:33" ht="15" customHeight="1" x14ac:dyDescent="0.25">
      <c r="A27" t="s">
        <v>767</v>
      </c>
      <c r="B27" s="1" t="s">
        <v>768</v>
      </c>
      <c r="C27" t="s">
        <v>694</v>
      </c>
      <c r="D27" s="1" t="s">
        <v>769</v>
      </c>
      <c r="E27" t="s">
        <v>33</v>
      </c>
      <c r="F27" t="s">
        <v>681</v>
      </c>
      <c r="G27">
        <v>0</v>
      </c>
      <c r="H27">
        <v>0</v>
      </c>
      <c r="I27">
        <v>0</v>
      </c>
      <c r="J27">
        <v>0</v>
      </c>
      <c r="K27">
        <v>0</v>
      </c>
      <c r="L27">
        <v>0</v>
      </c>
      <c r="M27">
        <v>1</v>
      </c>
      <c r="N27">
        <v>1</v>
      </c>
      <c r="O27">
        <v>1</v>
      </c>
      <c r="P27" t="s">
        <v>1114</v>
      </c>
      <c r="Q27">
        <v>1</v>
      </c>
      <c r="R27">
        <v>0</v>
      </c>
      <c r="U27" t="s">
        <v>1115</v>
      </c>
      <c r="V27">
        <v>1</v>
      </c>
      <c r="W27">
        <v>0</v>
      </c>
      <c r="X27">
        <f>IF(SUM(G27:O27,Table32[[#This Row],[nber_web_disclosure]]) &gt;0, 1, 0)</f>
        <v>1</v>
      </c>
      <c r="Y27">
        <v>1</v>
      </c>
      <c r="Z27">
        <f>IF(SUM(Table2[[#This Row],[cv_disclosure]],Table2[[#This Row],[nber_web_disclosure]],Table2[[#This Row],[private_interests]]) &gt;0, 1, 0)</f>
        <v>1</v>
      </c>
      <c r="AA27">
        <f t="shared" si="0"/>
        <v>1</v>
      </c>
      <c r="AB27" s="3" t="s">
        <v>1214</v>
      </c>
      <c r="AC27" s="3"/>
      <c r="AD27" s="3" t="s">
        <v>1213</v>
      </c>
      <c r="AE27" s="3" t="s">
        <v>1144</v>
      </c>
      <c r="AF27" s="3" t="s">
        <v>2801</v>
      </c>
      <c r="AG27" s="3">
        <v>0</v>
      </c>
    </row>
    <row r="28" spans="1:33" ht="15" customHeight="1" x14ac:dyDescent="0.25">
      <c r="A28" t="s">
        <v>770</v>
      </c>
      <c r="B28" s="1" t="s">
        <v>771</v>
      </c>
      <c r="C28" t="s">
        <v>694</v>
      </c>
      <c r="D28" s="1" t="s">
        <v>772</v>
      </c>
      <c r="E28" t="s">
        <v>719</v>
      </c>
      <c r="F28" t="s">
        <v>681</v>
      </c>
      <c r="G28">
        <v>0</v>
      </c>
      <c r="H28">
        <v>0</v>
      </c>
      <c r="I28">
        <v>0</v>
      </c>
      <c r="J28">
        <v>0</v>
      </c>
      <c r="K28">
        <v>0</v>
      </c>
      <c r="L28">
        <v>0</v>
      </c>
      <c r="M28">
        <v>0</v>
      </c>
      <c r="N28">
        <v>0</v>
      </c>
      <c r="O28">
        <v>0</v>
      </c>
      <c r="P28" t="s">
        <v>1145</v>
      </c>
      <c r="Q28">
        <v>0</v>
      </c>
      <c r="R28">
        <v>0</v>
      </c>
      <c r="U28" t="s">
        <v>1101</v>
      </c>
      <c r="V28">
        <v>0</v>
      </c>
      <c r="W28">
        <v>0</v>
      </c>
      <c r="X28">
        <f>IF(SUM(G28:O28,Table32[[#This Row],[nber_web_disclosure]]) &gt;0, 1, 0)</f>
        <v>0</v>
      </c>
      <c r="Y28">
        <v>0</v>
      </c>
      <c r="Z28">
        <f>IF(SUM(Table2[[#This Row],[cv_disclosure]],Table2[[#This Row],[nber_web_disclosure]],Table2[[#This Row],[private_interests]]) &gt;0, 1, 0)</f>
        <v>1</v>
      </c>
      <c r="AA28">
        <f t="shared" si="0"/>
        <v>1</v>
      </c>
      <c r="AB28" s="3" t="s">
        <v>1219</v>
      </c>
      <c r="AC28" s="3"/>
      <c r="AD28" s="3" t="s">
        <v>1220</v>
      </c>
      <c r="AE28" s="3" t="s">
        <v>1146</v>
      </c>
      <c r="AF28" s="3" t="s">
        <v>2802</v>
      </c>
      <c r="AG28" s="3">
        <v>0</v>
      </c>
    </row>
    <row r="29" spans="1:33" ht="15" customHeight="1" x14ac:dyDescent="0.25">
      <c r="A29" t="s">
        <v>773</v>
      </c>
      <c r="B29" s="1" t="s">
        <v>774</v>
      </c>
      <c r="C29" t="s">
        <v>694</v>
      </c>
      <c r="D29" s="1" t="s">
        <v>775</v>
      </c>
      <c r="E29" t="s">
        <v>776</v>
      </c>
      <c r="F29" t="s">
        <v>681</v>
      </c>
      <c r="G29">
        <v>0</v>
      </c>
      <c r="H29">
        <v>0</v>
      </c>
      <c r="I29">
        <v>0</v>
      </c>
      <c r="J29">
        <v>0</v>
      </c>
      <c r="K29">
        <v>0</v>
      </c>
      <c r="L29">
        <v>0</v>
      </c>
      <c r="M29">
        <v>0</v>
      </c>
      <c r="N29">
        <v>0</v>
      </c>
      <c r="O29">
        <v>0</v>
      </c>
      <c r="Q29">
        <v>0</v>
      </c>
      <c r="R29">
        <v>1</v>
      </c>
      <c r="S29" t="s">
        <v>1227</v>
      </c>
      <c r="T29" t="s">
        <v>1228</v>
      </c>
      <c r="U29" t="s">
        <v>1229</v>
      </c>
      <c r="V29">
        <v>0</v>
      </c>
      <c r="W29">
        <v>0</v>
      </c>
      <c r="X29">
        <f>IF(SUM(G29:O29,Table32[[#This Row],[nber_web_disclosure]]) &gt;0, 1, 0)</f>
        <v>0</v>
      </c>
      <c r="Y29">
        <v>0</v>
      </c>
      <c r="Z29">
        <f>IF(SUM(Table2[[#This Row],[cv_disclosure]],Table2[[#This Row],[nber_web_disclosure]],Table2[[#This Row],[private_interests]]) &gt;0, 1, 0)</f>
        <v>1</v>
      </c>
      <c r="AA29">
        <f t="shared" si="0"/>
        <v>1</v>
      </c>
      <c r="AB29" s="3"/>
      <c r="AC29" s="3"/>
      <c r="AD29" s="3" t="s">
        <v>1221</v>
      </c>
      <c r="AE29" s="3" t="s">
        <v>1147</v>
      </c>
      <c r="AF29" s="3" t="s">
        <v>2803</v>
      </c>
      <c r="AG29" s="3">
        <v>0</v>
      </c>
    </row>
    <row r="30" spans="1:33" ht="15" customHeight="1" x14ac:dyDescent="0.25">
      <c r="A30" t="s">
        <v>777</v>
      </c>
      <c r="B30" s="1" t="s">
        <v>778</v>
      </c>
      <c r="C30" t="s">
        <v>694</v>
      </c>
      <c r="D30" s="1" t="s">
        <v>779</v>
      </c>
      <c r="E30" t="s">
        <v>780</v>
      </c>
      <c r="F30" t="s">
        <v>681</v>
      </c>
      <c r="G30">
        <v>0</v>
      </c>
      <c r="H30">
        <v>0</v>
      </c>
      <c r="I30">
        <v>0</v>
      </c>
      <c r="J30">
        <v>0</v>
      </c>
      <c r="K30">
        <v>0</v>
      </c>
      <c r="L30">
        <v>0</v>
      </c>
      <c r="M30">
        <v>0</v>
      </c>
      <c r="N30">
        <v>0</v>
      </c>
      <c r="O30">
        <v>0</v>
      </c>
      <c r="P30" t="s">
        <v>1116</v>
      </c>
      <c r="Q30">
        <v>0</v>
      </c>
      <c r="R30">
        <v>1</v>
      </c>
      <c r="S30" t="s">
        <v>1222</v>
      </c>
      <c r="T30" t="s">
        <v>1223</v>
      </c>
      <c r="U30" t="s">
        <v>1117</v>
      </c>
      <c r="V30">
        <v>0</v>
      </c>
      <c r="W30">
        <v>0</v>
      </c>
      <c r="X30">
        <f>IF(SUM(G30:O30,Table32[[#This Row],[nber_web_disclosure]]) &gt;0, 1, 0)</f>
        <v>0</v>
      </c>
      <c r="Y30">
        <v>0</v>
      </c>
      <c r="Z30">
        <f>IF(SUM(Table2[[#This Row],[cv_disclosure]],Table2[[#This Row],[nber_web_disclosure]],Table2[[#This Row],[private_interests]]) &gt;0, 1, 0)</f>
        <v>1</v>
      </c>
      <c r="AA30">
        <f t="shared" si="0"/>
        <v>1</v>
      </c>
      <c r="AB30" s="3" t="s">
        <v>1215</v>
      </c>
      <c r="AC30" s="3"/>
      <c r="AD30" s="3" t="s">
        <v>1224</v>
      </c>
      <c r="AE30" s="3" t="s">
        <v>1148</v>
      </c>
      <c r="AF30" s="3" t="s">
        <v>2804</v>
      </c>
      <c r="AG30" s="3">
        <v>1</v>
      </c>
    </row>
    <row r="31" spans="1:33" ht="15" customHeight="1" x14ac:dyDescent="0.25">
      <c r="A31" t="s">
        <v>781</v>
      </c>
      <c r="B31" s="1" t="s">
        <v>782</v>
      </c>
      <c r="C31" t="s">
        <v>694</v>
      </c>
      <c r="D31" s="1" t="s">
        <v>783</v>
      </c>
      <c r="E31" t="s">
        <v>167</v>
      </c>
      <c r="F31" t="s">
        <v>681</v>
      </c>
      <c r="G31">
        <v>0</v>
      </c>
      <c r="H31">
        <v>0</v>
      </c>
      <c r="I31">
        <v>0</v>
      </c>
      <c r="J31">
        <v>0</v>
      </c>
      <c r="K31">
        <v>0</v>
      </c>
      <c r="L31">
        <v>0</v>
      </c>
      <c r="M31">
        <v>0</v>
      </c>
      <c r="N31" s="6"/>
      <c r="O31">
        <v>0</v>
      </c>
      <c r="P31" t="s">
        <v>1074</v>
      </c>
      <c r="Q31">
        <v>0</v>
      </c>
      <c r="R31">
        <v>1</v>
      </c>
      <c r="S31" t="s">
        <v>1225</v>
      </c>
      <c r="T31" t="s">
        <v>1226</v>
      </c>
      <c r="U31" t="s">
        <v>1702</v>
      </c>
      <c r="V31">
        <v>0</v>
      </c>
      <c r="W31">
        <v>0</v>
      </c>
      <c r="X31">
        <f>IF(SUM(G31:O31,Table32[[#This Row],[nber_web_disclosure]]) &gt;0, 1, 0)</f>
        <v>0</v>
      </c>
      <c r="Y31">
        <v>0</v>
      </c>
      <c r="Z31">
        <f>IF(SUM(Table2[[#This Row],[cv_disclosure]],Table2[[#This Row],[nber_web_disclosure]],Table2[[#This Row],[private_interests]]) &gt;0, 1, 0)</f>
        <v>1</v>
      </c>
      <c r="AA31">
        <f t="shared" si="0"/>
        <v>1</v>
      </c>
      <c r="AB31" s="3"/>
      <c r="AC31" s="3"/>
      <c r="AD31" s="3" t="s">
        <v>1230</v>
      </c>
      <c r="AE31" s="3"/>
      <c r="AF31" s="3" t="s">
        <v>2805</v>
      </c>
      <c r="AG31" s="3">
        <v>1</v>
      </c>
    </row>
    <row r="32" spans="1:33" ht="15" customHeight="1" x14ac:dyDescent="0.25">
      <c r="A32" t="s">
        <v>784</v>
      </c>
      <c r="B32" s="1" t="s">
        <v>785</v>
      </c>
      <c r="C32" t="s">
        <v>694</v>
      </c>
      <c r="D32" s="1" t="s">
        <v>786</v>
      </c>
      <c r="E32" t="s">
        <v>167</v>
      </c>
      <c r="F32" t="s">
        <v>681</v>
      </c>
      <c r="G32">
        <v>0</v>
      </c>
      <c r="H32">
        <v>0</v>
      </c>
      <c r="I32">
        <v>0</v>
      </c>
      <c r="J32">
        <v>0</v>
      </c>
      <c r="K32">
        <v>0</v>
      </c>
      <c r="L32">
        <v>0</v>
      </c>
      <c r="M32">
        <v>0</v>
      </c>
      <c r="N32">
        <v>1</v>
      </c>
      <c r="O32">
        <v>1</v>
      </c>
      <c r="P32" t="s">
        <v>1118</v>
      </c>
      <c r="Q32">
        <v>0</v>
      </c>
      <c r="R32">
        <v>1</v>
      </c>
      <c r="S32" t="s">
        <v>1231</v>
      </c>
      <c r="T32" t="s">
        <v>1232</v>
      </c>
      <c r="U32" t="s">
        <v>1119</v>
      </c>
      <c r="V32">
        <v>1</v>
      </c>
      <c r="W32">
        <v>1</v>
      </c>
      <c r="X32">
        <f>IF(SUM(G32:O32,Table32[[#This Row],[nber_web_disclosure]]) &gt;0, 1, 0)</f>
        <v>1</v>
      </c>
      <c r="Y32">
        <v>0</v>
      </c>
      <c r="Z32">
        <f>IF(SUM(Table2[[#This Row],[cv_disclosure]],Table2[[#This Row],[nber_web_disclosure]],Table2[[#This Row],[private_interests]]) &gt;0, 1, 0)</f>
        <v>1</v>
      </c>
      <c r="AA32">
        <f t="shared" si="0"/>
        <v>1</v>
      </c>
      <c r="AB32" s="3" t="s">
        <v>1216</v>
      </c>
      <c r="AC32" s="3" t="s">
        <v>1218</v>
      </c>
      <c r="AD32" s="3" t="s">
        <v>1233</v>
      </c>
      <c r="AE32" s="3" t="s">
        <v>1149</v>
      </c>
      <c r="AF32" s="3" t="s">
        <v>2806</v>
      </c>
      <c r="AG32" s="3">
        <v>1</v>
      </c>
    </row>
    <row r="33" spans="1:33" ht="15" customHeight="1" x14ac:dyDescent="0.25">
      <c r="A33" t="s">
        <v>787</v>
      </c>
      <c r="B33" s="1" t="s">
        <v>788</v>
      </c>
      <c r="C33" t="s">
        <v>694</v>
      </c>
      <c r="D33" s="1" t="s">
        <v>789</v>
      </c>
      <c r="E33" t="s">
        <v>79</v>
      </c>
      <c r="F33" t="s">
        <v>681</v>
      </c>
      <c r="G33">
        <v>0</v>
      </c>
      <c r="H33">
        <v>0</v>
      </c>
      <c r="I33">
        <v>0</v>
      </c>
      <c r="J33">
        <v>0</v>
      </c>
      <c r="K33">
        <v>0</v>
      </c>
      <c r="L33">
        <v>0</v>
      </c>
      <c r="M33">
        <v>0</v>
      </c>
      <c r="N33">
        <v>0</v>
      </c>
      <c r="O33">
        <v>0</v>
      </c>
      <c r="Q33">
        <v>0</v>
      </c>
      <c r="R33">
        <v>0</v>
      </c>
      <c r="U33" t="s">
        <v>1120</v>
      </c>
      <c r="V33">
        <v>0</v>
      </c>
      <c r="W33">
        <v>1</v>
      </c>
      <c r="X33">
        <f>IF(SUM(G33:O33,Table32[[#This Row],[nber_web_disclosure]]) &gt;0, 1, 0)</f>
        <v>0</v>
      </c>
      <c r="Y33">
        <v>0</v>
      </c>
      <c r="Z33">
        <f>IF(SUM(Table2[[#This Row],[cv_disclosure]],Table2[[#This Row],[nber_web_disclosure]],Table2[[#This Row],[private_interests]]) &gt;0, 1, 0)</f>
        <v>1</v>
      </c>
      <c r="AA33">
        <f t="shared" si="0"/>
        <v>1</v>
      </c>
      <c r="AB33" s="3" t="s">
        <v>1234</v>
      </c>
      <c r="AC33" s="3"/>
      <c r="AD33" s="3" t="s">
        <v>1235</v>
      </c>
      <c r="AE33" s="3" t="s">
        <v>1150</v>
      </c>
      <c r="AF33" s="3" t="s">
        <v>2807</v>
      </c>
      <c r="AG33" s="3">
        <v>0</v>
      </c>
    </row>
    <row r="34" spans="1:33" ht="15" customHeight="1" x14ac:dyDescent="0.25">
      <c r="A34" t="s">
        <v>790</v>
      </c>
      <c r="B34" s="1" t="s">
        <v>792</v>
      </c>
      <c r="C34" t="s">
        <v>694</v>
      </c>
      <c r="D34" s="1" t="s">
        <v>791</v>
      </c>
      <c r="E34" t="s">
        <v>234</v>
      </c>
      <c r="F34" t="s">
        <v>681</v>
      </c>
      <c r="G34">
        <v>0</v>
      </c>
      <c r="H34">
        <v>0</v>
      </c>
      <c r="I34">
        <v>0</v>
      </c>
      <c r="J34">
        <v>0</v>
      </c>
      <c r="K34">
        <v>0</v>
      </c>
      <c r="L34">
        <v>0</v>
      </c>
      <c r="M34">
        <v>0</v>
      </c>
      <c r="N34">
        <v>0</v>
      </c>
      <c r="O34">
        <v>0</v>
      </c>
      <c r="Q34">
        <v>0</v>
      </c>
      <c r="R34">
        <v>0</v>
      </c>
      <c r="U34" t="s">
        <v>1101</v>
      </c>
      <c r="V34">
        <v>0</v>
      </c>
      <c r="W34">
        <v>0</v>
      </c>
      <c r="X34">
        <f>IF(SUM(G34:O34,Table32[[#This Row],[nber_web_disclosure]]) &gt;0, 1, 0)</f>
        <v>0</v>
      </c>
      <c r="Y34">
        <v>0</v>
      </c>
      <c r="Z34">
        <f>IF(SUM(Table2[[#This Row],[cv_disclosure]],Table2[[#This Row],[nber_web_disclosure]],Table2[[#This Row],[private_interests]]) &gt;0, 1, 0)</f>
        <v>1</v>
      </c>
      <c r="AA34">
        <f t="shared" si="0"/>
        <v>1</v>
      </c>
      <c r="AB34" s="3"/>
      <c r="AC34" s="3"/>
      <c r="AD34" s="3" t="s">
        <v>1237</v>
      </c>
      <c r="AE34" s="3" t="s">
        <v>1151</v>
      </c>
      <c r="AF34" s="3" t="s">
        <v>2808</v>
      </c>
      <c r="AG34" s="3">
        <v>1</v>
      </c>
    </row>
    <row r="35" spans="1:33" ht="15" customHeight="1" x14ac:dyDescent="0.25">
      <c r="A35" t="s">
        <v>793</v>
      </c>
      <c r="B35" s="1" t="s">
        <v>794</v>
      </c>
      <c r="C35" t="s">
        <v>694</v>
      </c>
      <c r="D35" s="1" t="s">
        <v>795</v>
      </c>
      <c r="E35" t="s">
        <v>124</v>
      </c>
      <c r="F35" t="s">
        <v>682</v>
      </c>
      <c r="G35">
        <v>0</v>
      </c>
      <c r="H35">
        <v>0</v>
      </c>
      <c r="I35">
        <v>0</v>
      </c>
      <c r="J35">
        <v>0</v>
      </c>
      <c r="K35">
        <v>0</v>
      </c>
      <c r="L35">
        <v>0</v>
      </c>
      <c r="M35">
        <v>0</v>
      </c>
      <c r="N35">
        <v>0</v>
      </c>
      <c r="O35">
        <v>0</v>
      </c>
      <c r="Q35">
        <v>0</v>
      </c>
      <c r="R35">
        <v>0</v>
      </c>
      <c r="U35" t="s">
        <v>1101</v>
      </c>
      <c r="V35">
        <v>0</v>
      </c>
      <c r="W35">
        <v>0</v>
      </c>
      <c r="X35">
        <f>IF(SUM(G35:O35,Table32[[#This Row],[nber_web_disclosure]]) &gt;0, 1, 0)</f>
        <v>0</v>
      </c>
      <c r="Y35">
        <v>0</v>
      </c>
      <c r="Z35">
        <f>IF(SUM(Table2[[#This Row],[cv_disclosure]],Table2[[#This Row],[nber_web_disclosure]],Table2[[#This Row],[private_interests]]) &gt;0, 1, 0)</f>
        <v>1</v>
      </c>
      <c r="AA35">
        <f t="shared" si="0"/>
        <v>1</v>
      </c>
      <c r="AB35" s="3" t="s">
        <v>1217</v>
      </c>
      <c r="AC35" s="3"/>
      <c r="AD35" s="3" t="s">
        <v>1238</v>
      </c>
      <c r="AE35" s="3"/>
      <c r="AF35" s="3" t="s">
        <v>2809</v>
      </c>
      <c r="AG35" s="3">
        <v>1</v>
      </c>
    </row>
    <row r="36" spans="1:33" ht="15" customHeight="1" x14ac:dyDescent="0.25">
      <c r="A36" t="s">
        <v>797</v>
      </c>
      <c r="B36" s="1" t="s">
        <v>796</v>
      </c>
      <c r="C36" t="s">
        <v>694</v>
      </c>
      <c r="D36" t="s">
        <v>798</v>
      </c>
      <c r="E36" t="s">
        <v>471</v>
      </c>
      <c r="F36" t="s">
        <v>681</v>
      </c>
      <c r="G36">
        <v>0</v>
      </c>
      <c r="H36">
        <v>0</v>
      </c>
      <c r="I36">
        <v>0</v>
      </c>
      <c r="J36">
        <v>0</v>
      </c>
      <c r="K36">
        <v>0</v>
      </c>
      <c r="L36">
        <v>0</v>
      </c>
      <c r="M36">
        <v>0</v>
      </c>
      <c r="N36">
        <v>0</v>
      </c>
      <c r="O36">
        <v>0</v>
      </c>
      <c r="P36" t="s">
        <v>1241</v>
      </c>
      <c r="Q36">
        <v>0</v>
      </c>
      <c r="R36">
        <v>0</v>
      </c>
      <c r="U36" t="s">
        <v>646</v>
      </c>
      <c r="V36">
        <v>0</v>
      </c>
      <c r="W36">
        <v>0</v>
      </c>
      <c r="X36">
        <f>IF(SUM(G36:O36,Table32[[#This Row],[nber_web_disclosure]]) &gt;0, 1, 0)</f>
        <v>0</v>
      </c>
      <c r="Y36">
        <v>0</v>
      </c>
      <c r="Z36">
        <f>IF(SUM(Table2[[#This Row],[cv_disclosure]],Table2[[#This Row],[nber_web_disclosure]],Table2[[#This Row],[private_interests]]) &gt;0, 1, 0)</f>
        <v>1</v>
      </c>
      <c r="AA36">
        <f t="shared" si="0"/>
        <v>1</v>
      </c>
      <c r="AB36" s="3" t="s">
        <v>1240</v>
      </c>
      <c r="AC36" s="3"/>
      <c r="AD36" s="3" t="s">
        <v>1242</v>
      </c>
      <c r="AE36" s="3" t="s">
        <v>1239</v>
      </c>
      <c r="AF36" s="3" t="s">
        <v>2810</v>
      </c>
      <c r="AG36" s="3">
        <v>1</v>
      </c>
    </row>
    <row r="37" spans="1:33" ht="15" customHeight="1" x14ac:dyDescent="0.25">
      <c r="A37" t="s">
        <v>799</v>
      </c>
      <c r="B37" s="1" t="s">
        <v>800</v>
      </c>
      <c r="C37" t="s">
        <v>694</v>
      </c>
      <c r="D37" t="s">
        <v>801</v>
      </c>
      <c r="E37" t="s">
        <v>86</v>
      </c>
      <c r="F37" t="s">
        <v>682</v>
      </c>
      <c r="G37">
        <v>0</v>
      </c>
      <c r="H37">
        <v>0</v>
      </c>
      <c r="I37">
        <v>0</v>
      </c>
      <c r="J37">
        <v>0</v>
      </c>
      <c r="K37">
        <v>0</v>
      </c>
      <c r="L37">
        <v>0</v>
      </c>
      <c r="M37">
        <v>0</v>
      </c>
      <c r="N37">
        <v>0</v>
      </c>
      <c r="O37">
        <v>0</v>
      </c>
      <c r="P37" t="s">
        <v>1243</v>
      </c>
      <c r="Q37">
        <v>0</v>
      </c>
      <c r="R37">
        <v>1</v>
      </c>
      <c r="S37" t="s">
        <v>1246</v>
      </c>
      <c r="T37" t="s">
        <v>1247</v>
      </c>
      <c r="U37" t="s">
        <v>1249</v>
      </c>
      <c r="V37">
        <v>0</v>
      </c>
      <c r="W37">
        <v>1</v>
      </c>
      <c r="X37">
        <f>IF(SUM(G37:O37,Table32[[#This Row],[nber_web_disclosure]]) &gt;0, 1, 0)</f>
        <v>0</v>
      </c>
      <c r="Y37">
        <v>0</v>
      </c>
      <c r="Z37">
        <f>IF(SUM(Table2[[#This Row],[cv_disclosure]],Table2[[#This Row],[nber_web_disclosure]],Table2[[#This Row],[private_interests]]) &gt;0, 1, 0)</f>
        <v>1</v>
      </c>
      <c r="AA37">
        <f t="shared" si="0"/>
        <v>1</v>
      </c>
      <c r="AB37" s="3" t="s">
        <v>1244</v>
      </c>
      <c r="AC37" s="3"/>
      <c r="AD37" s="3" t="s">
        <v>1248</v>
      </c>
      <c r="AE37" s="3"/>
      <c r="AF37" s="3" t="s">
        <v>2811</v>
      </c>
      <c r="AG37" s="3">
        <v>1</v>
      </c>
    </row>
    <row r="38" spans="1:33" ht="15" customHeight="1" x14ac:dyDescent="0.25">
      <c r="A38" t="s">
        <v>802</v>
      </c>
      <c r="B38" s="1" t="s">
        <v>803</v>
      </c>
      <c r="C38" t="s">
        <v>694</v>
      </c>
      <c r="D38" t="s">
        <v>804</v>
      </c>
      <c r="E38" t="s">
        <v>124</v>
      </c>
      <c r="F38" t="s">
        <v>681</v>
      </c>
      <c r="G38">
        <v>0</v>
      </c>
      <c r="H38">
        <v>0</v>
      </c>
      <c r="I38">
        <v>1</v>
      </c>
      <c r="J38">
        <v>0</v>
      </c>
      <c r="K38">
        <v>0</v>
      </c>
      <c r="L38">
        <v>0</v>
      </c>
      <c r="M38">
        <v>0</v>
      </c>
      <c r="N38">
        <v>1</v>
      </c>
      <c r="O38">
        <v>0</v>
      </c>
      <c r="P38" t="s">
        <v>1251</v>
      </c>
      <c r="Q38">
        <v>1</v>
      </c>
      <c r="R38">
        <v>0</v>
      </c>
      <c r="U38" t="s">
        <v>1255</v>
      </c>
      <c r="V38">
        <v>1</v>
      </c>
      <c r="W38">
        <v>1</v>
      </c>
      <c r="X38">
        <f>IF(SUM(G38:O38,Table32[[#This Row],[nber_web_disclosure]]) &gt;0, 1, 0)</f>
        <v>1</v>
      </c>
      <c r="Y38">
        <v>0</v>
      </c>
      <c r="Z38">
        <f>IF(SUM(Table2[[#This Row],[cv_disclosure]],Table2[[#This Row],[nber_web_disclosure]],Table2[[#This Row],[private_interests]]) &gt;0, 1, 0)</f>
        <v>1</v>
      </c>
      <c r="AA38">
        <f t="shared" si="0"/>
        <v>1</v>
      </c>
      <c r="AB38" s="3" t="s">
        <v>1254</v>
      </c>
      <c r="AC38" s="3" t="s">
        <v>1252</v>
      </c>
      <c r="AD38" s="3" t="s">
        <v>1253</v>
      </c>
      <c r="AE38" s="3" t="s">
        <v>1250</v>
      </c>
      <c r="AF38" s="3" t="s">
        <v>2812</v>
      </c>
      <c r="AG38" s="3">
        <v>1</v>
      </c>
    </row>
    <row r="39" spans="1:33" ht="15" customHeight="1" x14ac:dyDescent="0.25">
      <c r="A39" t="s">
        <v>805</v>
      </c>
      <c r="B39" s="1" t="s">
        <v>806</v>
      </c>
      <c r="C39" t="s">
        <v>694</v>
      </c>
      <c r="D39" s="1" t="s">
        <v>807</v>
      </c>
      <c r="E39" t="s">
        <v>167</v>
      </c>
      <c r="F39" t="s">
        <v>681</v>
      </c>
      <c r="G39">
        <v>0</v>
      </c>
      <c r="H39">
        <v>0</v>
      </c>
      <c r="I39">
        <v>0</v>
      </c>
      <c r="J39">
        <v>0</v>
      </c>
      <c r="K39">
        <v>0</v>
      </c>
      <c r="L39">
        <v>0</v>
      </c>
      <c r="M39">
        <v>1</v>
      </c>
      <c r="N39" s="6"/>
      <c r="O39">
        <v>1</v>
      </c>
      <c r="P39" t="s">
        <v>1256</v>
      </c>
      <c r="Q39">
        <v>1</v>
      </c>
      <c r="R39">
        <v>1</v>
      </c>
      <c r="S39" t="s">
        <v>1257</v>
      </c>
      <c r="T39" t="s">
        <v>1259</v>
      </c>
      <c r="U39" t="s">
        <v>1703</v>
      </c>
      <c r="V39">
        <v>1</v>
      </c>
      <c r="W39">
        <v>0</v>
      </c>
      <c r="X39">
        <f>IF(SUM(G39:O39,Table32[[#This Row],[nber_web_disclosure]]) &gt;0, 1, 0)</f>
        <v>1</v>
      </c>
      <c r="Y39">
        <v>1</v>
      </c>
      <c r="Z39">
        <f>IF(SUM(Table2[[#This Row],[cv_disclosure]],Table2[[#This Row],[nber_web_disclosure]],Table2[[#This Row],[private_interests]]) &gt;0, 1, 0)</f>
        <v>1</v>
      </c>
      <c r="AA39">
        <f t="shared" si="0"/>
        <v>1</v>
      </c>
      <c r="AB39" s="3"/>
      <c r="AC39" s="3"/>
      <c r="AD39" s="3" t="s">
        <v>1260</v>
      </c>
      <c r="AE39" s="3"/>
      <c r="AF39" s="3" t="s">
        <v>2813</v>
      </c>
      <c r="AG39" s="3">
        <v>1</v>
      </c>
    </row>
    <row r="40" spans="1:33" ht="15" customHeight="1" x14ac:dyDescent="0.25">
      <c r="A40" t="s">
        <v>808</v>
      </c>
      <c r="B40" s="1" t="s">
        <v>809</v>
      </c>
      <c r="C40" t="s">
        <v>694</v>
      </c>
      <c r="D40" s="1" t="s">
        <v>810</v>
      </c>
      <c r="E40" t="s">
        <v>811</v>
      </c>
      <c r="F40" t="s">
        <v>681</v>
      </c>
      <c r="G40">
        <v>0</v>
      </c>
      <c r="H40">
        <v>0</v>
      </c>
      <c r="I40">
        <v>0</v>
      </c>
      <c r="J40">
        <v>0</v>
      </c>
      <c r="K40">
        <v>0</v>
      </c>
      <c r="L40">
        <v>0</v>
      </c>
      <c r="M40">
        <v>0</v>
      </c>
      <c r="N40" s="6"/>
      <c r="O40">
        <v>0</v>
      </c>
      <c r="P40" t="s">
        <v>1076</v>
      </c>
      <c r="Q40">
        <v>0</v>
      </c>
      <c r="R40">
        <v>0</v>
      </c>
      <c r="U40" t="s">
        <v>1261</v>
      </c>
      <c r="V40">
        <v>0</v>
      </c>
      <c r="W40">
        <v>0</v>
      </c>
      <c r="X40">
        <f>IF(SUM(G40:O40,Table32[[#This Row],[nber_web_disclosure]]) &gt;0, 1, 0)</f>
        <v>0</v>
      </c>
      <c r="Y40">
        <v>0</v>
      </c>
      <c r="Z40">
        <f>IF(SUM(Table2[[#This Row],[cv_disclosure]],Table2[[#This Row],[nber_web_disclosure]],Table2[[#This Row],[private_interests]]) &gt;0, 1, 0)</f>
        <v>1</v>
      </c>
      <c r="AA40">
        <f t="shared" si="0"/>
        <v>1</v>
      </c>
      <c r="AB40" s="3"/>
      <c r="AC40" s="3" t="s">
        <v>1263</v>
      </c>
      <c r="AD40" s="3" t="s">
        <v>1262</v>
      </c>
      <c r="AE40" s="3"/>
      <c r="AF40" s="3" t="s">
        <v>2814</v>
      </c>
      <c r="AG40" s="3">
        <v>1</v>
      </c>
    </row>
    <row r="41" spans="1:33" ht="15" customHeight="1" x14ac:dyDescent="0.25">
      <c r="A41" t="s">
        <v>812</v>
      </c>
      <c r="B41" s="1" t="s">
        <v>813</v>
      </c>
      <c r="C41" t="s">
        <v>694</v>
      </c>
      <c r="D41" s="1" t="s">
        <v>814</v>
      </c>
      <c r="E41" t="s">
        <v>86</v>
      </c>
      <c r="F41" t="s">
        <v>681</v>
      </c>
      <c r="G41">
        <v>0</v>
      </c>
      <c r="H41">
        <v>0</v>
      </c>
      <c r="I41">
        <v>0</v>
      </c>
      <c r="J41">
        <v>0</v>
      </c>
      <c r="K41">
        <v>0</v>
      </c>
      <c r="L41">
        <v>0</v>
      </c>
      <c r="M41">
        <v>0</v>
      </c>
      <c r="N41">
        <v>0</v>
      </c>
      <c r="O41">
        <v>1</v>
      </c>
      <c r="P41" t="s">
        <v>1266</v>
      </c>
      <c r="Q41">
        <v>1</v>
      </c>
      <c r="R41">
        <v>1</v>
      </c>
      <c r="S41" t="s">
        <v>1410</v>
      </c>
      <c r="T41" t="s">
        <v>1411</v>
      </c>
      <c r="U41" t="s">
        <v>1704</v>
      </c>
      <c r="V41">
        <v>1</v>
      </c>
      <c r="W41">
        <v>1</v>
      </c>
      <c r="X41">
        <f>IF(SUM(G41:O41,Table32[[#This Row],[nber_web_disclosure]]) &gt;0, 1, 0)</f>
        <v>1</v>
      </c>
      <c r="Y41">
        <v>0</v>
      </c>
      <c r="Z41">
        <f>IF(SUM(Table2[[#This Row],[cv_disclosure]],Table2[[#This Row],[nber_web_disclosure]],Table2[[#This Row],[private_interests]]) &gt;0, 1, 0)</f>
        <v>1</v>
      </c>
      <c r="AA41">
        <f t="shared" si="0"/>
        <v>1</v>
      </c>
      <c r="AB41" s="3" t="s">
        <v>1265</v>
      </c>
      <c r="AC41" s="3"/>
      <c r="AD41" s="3" t="s">
        <v>1267</v>
      </c>
      <c r="AE41" s="3" t="s">
        <v>1264</v>
      </c>
      <c r="AF41" s="3" t="s">
        <v>2815</v>
      </c>
      <c r="AG41" s="3">
        <v>1</v>
      </c>
    </row>
    <row r="42" spans="1:33" ht="15" customHeight="1" x14ac:dyDescent="0.25">
      <c r="A42" t="s">
        <v>815</v>
      </c>
      <c r="B42" s="1" t="s">
        <v>816</v>
      </c>
      <c r="C42" t="s">
        <v>694</v>
      </c>
      <c r="D42" s="1" t="s">
        <v>817</v>
      </c>
      <c r="E42" t="s">
        <v>699</v>
      </c>
      <c r="F42" t="s">
        <v>681</v>
      </c>
      <c r="G42">
        <v>0</v>
      </c>
      <c r="H42">
        <v>0</v>
      </c>
      <c r="I42">
        <v>0</v>
      </c>
      <c r="J42">
        <v>0</v>
      </c>
      <c r="K42">
        <v>0</v>
      </c>
      <c r="L42">
        <v>0</v>
      </c>
      <c r="M42">
        <v>0</v>
      </c>
      <c r="N42">
        <v>1</v>
      </c>
      <c r="O42">
        <v>0</v>
      </c>
      <c r="P42" t="s">
        <v>1269</v>
      </c>
      <c r="Q42">
        <v>0</v>
      </c>
      <c r="R42">
        <v>1</v>
      </c>
      <c r="S42" t="s">
        <v>1271</v>
      </c>
      <c r="T42" t="s">
        <v>1272</v>
      </c>
      <c r="U42" t="s">
        <v>1705</v>
      </c>
      <c r="V42">
        <v>1</v>
      </c>
      <c r="W42">
        <v>1</v>
      </c>
      <c r="X42">
        <f>IF(SUM(G42:O42,Table32[[#This Row],[nber_web_disclosure]]) &gt;0, 1, 0)</f>
        <v>1</v>
      </c>
      <c r="Y42">
        <v>0</v>
      </c>
      <c r="Z42">
        <f>IF(SUM(Table2[[#This Row],[cv_disclosure]],Table2[[#This Row],[nber_web_disclosure]],Table2[[#This Row],[private_interests]]) &gt;0, 1, 0)</f>
        <v>1</v>
      </c>
      <c r="AA42">
        <f t="shared" si="0"/>
        <v>1</v>
      </c>
      <c r="AB42" s="3" t="s">
        <v>1268</v>
      </c>
      <c r="AC42" s="3"/>
      <c r="AD42" s="3" t="s">
        <v>1273</v>
      </c>
      <c r="AE42" s="3" t="s">
        <v>1270</v>
      </c>
      <c r="AF42" s="3" t="s">
        <v>2816</v>
      </c>
      <c r="AG42" s="3">
        <v>1</v>
      </c>
    </row>
    <row r="43" spans="1:33" ht="15" customHeight="1" x14ac:dyDescent="0.25">
      <c r="A43" t="s">
        <v>818</v>
      </c>
      <c r="B43" s="1" t="s">
        <v>819</v>
      </c>
      <c r="C43" t="s">
        <v>694</v>
      </c>
      <c r="D43" t="s">
        <v>820</v>
      </c>
      <c r="E43" t="s">
        <v>167</v>
      </c>
      <c r="F43" t="s">
        <v>681</v>
      </c>
      <c r="G43">
        <v>0</v>
      </c>
      <c r="H43">
        <v>0</v>
      </c>
      <c r="I43">
        <v>0</v>
      </c>
      <c r="J43">
        <v>0</v>
      </c>
      <c r="K43">
        <v>0</v>
      </c>
      <c r="L43">
        <v>0</v>
      </c>
      <c r="M43">
        <v>0</v>
      </c>
      <c r="N43">
        <v>0</v>
      </c>
      <c r="O43">
        <v>0</v>
      </c>
      <c r="P43" t="s">
        <v>1653</v>
      </c>
      <c r="Q43">
        <v>1</v>
      </c>
      <c r="R43">
        <v>1</v>
      </c>
      <c r="S43" t="s">
        <v>1280</v>
      </c>
      <c r="T43" t="s">
        <v>1281</v>
      </c>
      <c r="U43" t="s">
        <v>1279</v>
      </c>
      <c r="V43">
        <v>1</v>
      </c>
      <c r="W43">
        <v>1</v>
      </c>
      <c r="X43">
        <f>IF(SUM(G43:O43,Table32[[#This Row],[nber_web_disclosure]]) &gt;0, 1, 0)</f>
        <v>1</v>
      </c>
      <c r="Y43">
        <v>0</v>
      </c>
      <c r="Z43">
        <f>IF(SUM(Table2[[#This Row],[cv_disclosure]],Table2[[#This Row],[nber_web_disclosure]],Table2[[#This Row],[private_interests]]) &gt;0, 1, 0)</f>
        <v>1</v>
      </c>
      <c r="AA43">
        <f t="shared" si="0"/>
        <v>1</v>
      </c>
      <c r="AB43" s="3"/>
      <c r="AC43" s="3" t="s">
        <v>1274</v>
      </c>
      <c r="AD43" s="3" t="s">
        <v>1275</v>
      </c>
      <c r="AE43" s="3" t="s">
        <v>1276</v>
      </c>
      <c r="AF43" s="3" t="s">
        <v>2817</v>
      </c>
      <c r="AG43" s="3">
        <v>1</v>
      </c>
    </row>
    <row r="44" spans="1:33" ht="15" customHeight="1" x14ac:dyDescent="0.25">
      <c r="A44" t="s">
        <v>821</v>
      </c>
      <c r="B44" s="1" t="s">
        <v>822</v>
      </c>
      <c r="C44" t="s">
        <v>694</v>
      </c>
      <c r="D44" t="s">
        <v>823</v>
      </c>
      <c r="E44" t="s">
        <v>167</v>
      </c>
      <c r="F44" t="s">
        <v>681</v>
      </c>
      <c r="G44">
        <v>0</v>
      </c>
      <c r="H44">
        <v>0</v>
      </c>
      <c r="I44">
        <v>0</v>
      </c>
      <c r="J44">
        <v>0</v>
      </c>
      <c r="K44">
        <v>0</v>
      </c>
      <c r="L44">
        <v>0</v>
      </c>
      <c r="M44">
        <v>0</v>
      </c>
      <c r="N44">
        <v>0</v>
      </c>
      <c r="O44">
        <v>0</v>
      </c>
      <c r="P44" t="s">
        <v>1278</v>
      </c>
      <c r="Q44">
        <v>0</v>
      </c>
      <c r="R44">
        <v>1</v>
      </c>
      <c r="S44" t="s">
        <v>1282</v>
      </c>
      <c r="T44" t="s">
        <v>1283</v>
      </c>
      <c r="U44" t="s">
        <v>1706</v>
      </c>
      <c r="V44">
        <v>1</v>
      </c>
      <c r="W44">
        <v>1</v>
      </c>
      <c r="X44">
        <f>IF(SUM(G44:O44,Table32[[#This Row],[nber_web_disclosure]]) &gt;0, 1, 0)</f>
        <v>0</v>
      </c>
      <c r="Y44">
        <v>0</v>
      </c>
      <c r="Z44">
        <f>IF(SUM(Table2[[#This Row],[cv_disclosure]],Table2[[#This Row],[nber_web_disclosure]],Table2[[#This Row],[private_interests]]) &gt;0, 1, 0)</f>
        <v>1</v>
      </c>
      <c r="AA44">
        <f t="shared" si="0"/>
        <v>1</v>
      </c>
      <c r="AB44" s="3" t="s">
        <v>1277</v>
      </c>
      <c r="AC44" s="3"/>
      <c r="AD44" s="3" t="s">
        <v>1284</v>
      </c>
      <c r="AE44" s="3"/>
      <c r="AF44" s="3" t="s">
        <v>2818</v>
      </c>
      <c r="AG44" s="3">
        <v>1</v>
      </c>
    </row>
    <row r="45" spans="1:33" ht="15" customHeight="1" x14ac:dyDescent="0.25">
      <c r="A45" t="s">
        <v>465</v>
      </c>
      <c r="B45" s="1" t="s">
        <v>466</v>
      </c>
      <c r="C45" t="s">
        <v>694</v>
      </c>
      <c r="D45" s="1" t="s">
        <v>467</v>
      </c>
      <c r="E45" t="s">
        <v>234</v>
      </c>
      <c r="F45" t="s">
        <v>681</v>
      </c>
      <c r="G45">
        <v>0</v>
      </c>
      <c r="H45">
        <v>0</v>
      </c>
      <c r="I45">
        <v>1</v>
      </c>
      <c r="J45">
        <v>0</v>
      </c>
      <c r="K45">
        <v>0</v>
      </c>
      <c r="L45">
        <v>0</v>
      </c>
      <c r="M45">
        <v>0</v>
      </c>
      <c r="N45">
        <v>1</v>
      </c>
      <c r="O45">
        <v>1</v>
      </c>
      <c r="P45" t="s">
        <v>602</v>
      </c>
      <c r="Q45">
        <v>1</v>
      </c>
      <c r="R45">
        <v>0</v>
      </c>
      <c r="U45" t="s">
        <v>670</v>
      </c>
      <c r="V45">
        <v>1</v>
      </c>
      <c r="W45">
        <v>0</v>
      </c>
      <c r="X45">
        <f>IF(SUM(G45:O45,Table32[[#This Row],[nber_web_disclosure]]) &gt;0, 1, 0)</f>
        <v>1</v>
      </c>
      <c r="Y45">
        <v>1</v>
      </c>
      <c r="Z45">
        <f>IF(SUM(Table2[[#This Row],[cv_disclosure]],Table2[[#This Row],[nber_web_disclosure]],Table2[[#This Row],[private_interests]]) &gt;0, 1, 0)</f>
        <v>1</v>
      </c>
      <c r="AA45">
        <f t="shared" si="0"/>
        <v>1</v>
      </c>
      <c r="AB45" s="3"/>
      <c r="AC45" s="3"/>
      <c r="AD45" s="3"/>
      <c r="AE45" s="3" t="s">
        <v>1285</v>
      </c>
      <c r="AF45" s="3" t="s">
        <v>2585</v>
      </c>
      <c r="AG45" s="3">
        <v>1</v>
      </c>
    </row>
    <row r="46" spans="1:33" ht="15" customHeight="1" x14ac:dyDescent="0.25">
      <c r="A46" t="s">
        <v>824</v>
      </c>
      <c r="B46" s="1" t="s">
        <v>825</v>
      </c>
      <c r="C46" t="s">
        <v>694</v>
      </c>
      <c r="D46" s="1" t="s">
        <v>826</v>
      </c>
      <c r="E46" t="s">
        <v>83</v>
      </c>
      <c r="F46" t="s">
        <v>681</v>
      </c>
      <c r="G46">
        <v>0</v>
      </c>
      <c r="H46">
        <v>0</v>
      </c>
      <c r="I46">
        <v>0</v>
      </c>
      <c r="J46">
        <v>0</v>
      </c>
      <c r="K46">
        <v>0</v>
      </c>
      <c r="L46">
        <v>0</v>
      </c>
      <c r="M46">
        <v>0</v>
      </c>
      <c r="N46">
        <v>0</v>
      </c>
      <c r="O46">
        <v>0</v>
      </c>
      <c r="P46" t="s">
        <v>1287</v>
      </c>
      <c r="Q46">
        <v>0</v>
      </c>
      <c r="R46">
        <v>0</v>
      </c>
      <c r="U46" t="s">
        <v>1101</v>
      </c>
      <c r="V46">
        <v>0</v>
      </c>
      <c r="W46">
        <v>0</v>
      </c>
      <c r="X46">
        <f>IF(SUM(G46:O46,Table32[[#This Row],[nber_web_disclosure]]) &gt;0, 1, 0)</f>
        <v>0</v>
      </c>
      <c r="Y46">
        <v>0</v>
      </c>
      <c r="Z46">
        <f>IF(SUM(Table2[[#This Row],[cv_disclosure]],Table2[[#This Row],[nber_web_disclosure]],Table2[[#This Row],[private_interests]]) &gt;0, 1, 0)</f>
        <v>1</v>
      </c>
      <c r="AA46">
        <f t="shared" si="0"/>
        <v>1</v>
      </c>
      <c r="AB46" s="3" t="s">
        <v>1288</v>
      </c>
      <c r="AC46" s="3"/>
      <c r="AD46" s="3" t="s">
        <v>1289</v>
      </c>
      <c r="AE46" s="3" t="s">
        <v>1286</v>
      </c>
      <c r="AF46" s="3" t="s">
        <v>2819</v>
      </c>
      <c r="AG46" s="3">
        <v>1</v>
      </c>
    </row>
    <row r="47" spans="1:33" ht="15" customHeight="1" x14ac:dyDescent="0.25">
      <c r="A47" t="s">
        <v>827</v>
      </c>
      <c r="B47" s="1" t="s">
        <v>829</v>
      </c>
      <c r="C47" t="s">
        <v>694</v>
      </c>
      <c r="D47" s="1" t="s">
        <v>828</v>
      </c>
      <c r="E47" t="s">
        <v>703</v>
      </c>
      <c r="F47" t="s">
        <v>681</v>
      </c>
      <c r="G47">
        <v>0</v>
      </c>
      <c r="H47">
        <v>0</v>
      </c>
      <c r="I47">
        <v>0</v>
      </c>
      <c r="J47">
        <v>0</v>
      </c>
      <c r="K47">
        <v>0</v>
      </c>
      <c r="L47">
        <v>0</v>
      </c>
      <c r="M47">
        <v>0</v>
      </c>
      <c r="N47">
        <v>0</v>
      </c>
      <c r="O47">
        <v>1</v>
      </c>
      <c r="P47" t="s">
        <v>1291</v>
      </c>
      <c r="Q47">
        <v>0</v>
      </c>
      <c r="R47">
        <v>1</v>
      </c>
      <c r="S47" t="s">
        <v>1293</v>
      </c>
      <c r="T47" t="s">
        <v>1294</v>
      </c>
      <c r="U47" t="s">
        <v>1295</v>
      </c>
      <c r="V47">
        <v>1</v>
      </c>
      <c r="W47">
        <v>0</v>
      </c>
      <c r="X47">
        <f>IF(SUM(G47:O47,Table32[[#This Row],[nber_web_disclosure]]) &gt;0, 1, 0)</f>
        <v>1</v>
      </c>
      <c r="Y47">
        <v>0</v>
      </c>
      <c r="Z47">
        <f>IF(SUM(Table2[[#This Row],[cv_disclosure]],Table2[[#This Row],[nber_web_disclosure]],Table2[[#This Row],[private_interests]]) &gt;0, 1, 0)</f>
        <v>1</v>
      </c>
      <c r="AA47">
        <f t="shared" si="0"/>
        <v>1</v>
      </c>
      <c r="AB47" s="3" t="s">
        <v>1292</v>
      </c>
      <c r="AC47" s="3"/>
      <c r="AD47" s="3" t="s">
        <v>1296</v>
      </c>
      <c r="AE47" s="3" t="s">
        <v>1290</v>
      </c>
      <c r="AF47" s="3" t="s">
        <v>2820</v>
      </c>
      <c r="AG47" s="3">
        <v>1</v>
      </c>
    </row>
    <row r="48" spans="1:33" ht="15" customHeight="1" x14ac:dyDescent="0.25">
      <c r="A48" t="s">
        <v>830</v>
      </c>
      <c r="B48" s="1" t="s">
        <v>831</v>
      </c>
      <c r="C48" t="s">
        <v>694</v>
      </c>
      <c r="D48" t="s">
        <v>832</v>
      </c>
      <c r="E48" t="s">
        <v>833</v>
      </c>
      <c r="F48" t="s">
        <v>681</v>
      </c>
      <c r="G48">
        <v>0</v>
      </c>
      <c r="H48">
        <v>0</v>
      </c>
      <c r="I48">
        <v>1</v>
      </c>
      <c r="J48">
        <v>0</v>
      </c>
      <c r="K48">
        <v>0</v>
      </c>
      <c r="L48">
        <v>0</v>
      </c>
      <c r="M48">
        <v>0</v>
      </c>
      <c r="N48">
        <v>0</v>
      </c>
      <c r="O48">
        <v>1</v>
      </c>
      <c r="P48" t="s">
        <v>1299</v>
      </c>
      <c r="Q48">
        <v>0</v>
      </c>
      <c r="R48">
        <v>1</v>
      </c>
      <c r="S48" t="s">
        <v>1302</v>
      </c>
      <c r="T48" t="s">
        <v>1300</v>
      </c>
      <c r="U48" t="s">
        <v>1707</v>
      </c>
      <c r="V48">
        <v>1</v>
      </c>
      <c r="W48">
        <v>0</v>
      </c>
      <c r="X48">
        <f>IF(SUM(G48:O48,Table32[[#This Row],[nber_web_disclosure]]) &gt;0, 1, 0)</f>
        <v>1</v>
      </c>
      <c r="Y48">
        <v>1</v>
      </c>
      <c r="Z48">
        <f>IF(SUM(Table2[[#This Row],[cv_disclosure]],Table2[[#This Row],[nber_web_disclosure]],Table2[[#This Row],[private_interests]]) &gt;0, 1, 0)</f>
        <v>1</v>
      </c>
      <c r="AA48">
        <f t="shared" si="0"/>
        <v>1</v>
      </c>
      <c r="AB48" s="3" t="s">
        <v>1298</v>
      </c>
      <c r="AC48" s="3"/>
      <c r="AD48" s="3" t="s">
        <v>1301</v>
      </c>
      <c r="AE48" s="3" t="s">
        <v>1297</v>
      </c>
      <c r="AF48" s="3" t="s">
        <v>2821</v>
      </c>
      <c r="AG48" s="3">
        <v>0</v>
      </c>
    </row>
    <row r="49" spans="1:33" ht="15" customHeight="1" x14ac:dyDescent="0.25">
      <c r="A49" t="s">
        <v>834</v>
      </c>
      <c r="B49" s="1" t="s">
        <v>835</v>
      </c>
      <c r="C49" t="s">
        <v>694</v>
      </c>
      <c r="D49" s="1" t="s">
        <v>836</v>
      </c>
      <c r="E49" t="s">
        <v>17</v>
      </c>
      <c r="F49" t="s">
        <v>681</v>
      </c>
      <c r="G49">
        <v>0</v>
      </c>
      <c r="H49">
        <v>0</v>
      </c>
      <c r="I49">
        <v>0</v>
      </c>
      <c r="J49">
        <v>0</v>
      </c>
      <c r="K49">
        <v>0</v>
      </c>
      <c r="L49">
        <v>0</v>
      </c>
      <c r="M49">
        <v>0</v>
      </c>
      <c r="N49">
        <v>1</v>
      </c>
      <c r="O49">
        <v>1</v>
      </c>
      <c r="P49" t="s">
        <v>1305</v>
      </c>
      <c r="Q49">
        <v>0</v>
      </c>
      <c r="R49">
        <v>0</v>
      </c>
      <c r="U49" t="s">
        <v>1101</v>
      </c>
      <c r="V49">
        <v>1</v>
      </c>
      <c r="W49">
        <v>0</v>
      </c>
      <c r="X49">
        <f>IF(SUM(G49:O49,Table32[[#This Row],[nber_web_disclosure]]) &gt;0, 1, 0)</f>
        <v>1</v>
      </c>
      <c r="Y49">
        <v>0</v>
      </c>
      <c r="Z49">
        <f>IF(SUM(Table2[[#This Row],[cv_disclosure]],Table2[[#This Row],[nber_web_disclosure]],Table2[[#This Row],[private_interests]]) &gt;0, 1, 0)</f>
        <v>1</v>
      </c>
      <c r="AA49">
        <f t="shared" si="0"/>
        <v>1</v>
      </c>
      <c r="AB49" s="3" t="s">
        <v>1304</v>
      </c>
      <c r="AC49" s="3"/>
      <c r="AD49" s="3" t="s">
        <v>1306</v>
      </c>
      <c r="AE49" s="3" t="s">
        <v>1303</v>
      </c>
      <c r="AF49" s="3" t="s">
        <v>2822</v>
      </c>
      <c r="AG49" s="3">
        <v>1</v>
      </c>
    </row>
    <row r="50" spans="1:33" ht="15" customHeight="1" x14ac:dyDescent="0.25">
      <c r="A50" t="s">
        <v>837</v>
      </c>
      <c r="B50" s="1" t="s">
        <v>838</v>
      </c>
      <c r="C50" t="s">
        <v>694</v>
      </c>
      <c r="D50" s="1" t="s">
        <v>839</v>
      </c>
      <c r="E50" t="s">
        <v>840</v>
      </c>
      <c r="F50" t="s">
        <v>681</v>
      </c>
      <c r="G50">
        <v>0</v>
      </c>
      <c r="H50">
        <v>0</v>
      </c>
      <c r="I50">
        <v>0</v>
      </c>
      <c r="J50">
        <v>0</v>
      </c>
      <c r="K50">
        <v>0</v>
      </c>
      <c r="L50">
        <v>0</v>
      </c>
      <c r="M50">
        <v>0</v>
      </c>
      <c r="N50">
        <v>0</v>
      </c>
      <c r="O50">
        <v>0</v>
      </c>
      <c r="P50" t="s">
        <v>1309</v>
      </c>
      <c r="Q50">
        <v>0</v>
      </c>
      <c r="R50">
        <v>1</v>
      </c>
      <c r="S50" t="s">
        <v>1310</v>
      </c>
      <c r="T50" t="s">
        <v>1311</v>
      </c>
      <c r="U50" t="s">
        <v>1640</v>
      </c>
      <c r="V50">
        <v>1</v>
      </c>
      <c r="W50">
        <v>1</v>
      </c>
      <c r="X50">
        <f>IF(SUM(G50:O50,Table32[[#This Row],[nber_web_disclosure]]) &gt;0, 1, 0)</f>
        <v>0</v>
      </c>
      <c r="Y50">
        <v>0</v>
      </c>
      <c r="Z50">
        <f>IF(SUM(Table2[[#This Row],[cv_disclosure]],Table2[[#This Row],[nber_web_disclosure]],Table2[[#This Row],[private_interests]]) &gt;0, 1, 0)</f>
        <v>1</v>
      </c>
      <c r="AA50">
        <f t="shared" si="0"/>
        <v>1</v>
      </c>
      <c r="AB50" s="3" t="s">
        <v>1308</v>
      </c>
      <c r="AC50" s="3"/>
      <c r="AD50" s="3" t="s">
        <v>1312</v>
      </c>
      <c r="AE50" s="3" t="s">
        <v>1307</v>
      </c>
      <c r="AF50" s="3" t="s">
        <v>2823</v>
      </c>
      <c r="AG50" s="3">
        <v>1</v>
      </c>
    </row>
    <row r="51" spans="1:33" ht="15" customHeight="1" x14ac:dyDescent="0.25">
      <c r="A51" s="9" t="s">
        <v>841</v>
      </c>
      <c r="B51" s="1" t="s">
        <v>842</v>
      </c>
      <c r="C51" t="s">
        <v>694</v>
      </c>
      <c r="D51" s="1" t="s">
        <v>843</v>
      </c>
      <c r="E51" t="s">
        <v>471</v>
      </c>
      <c r="F51" t="s">
        <v>681</v>
      </c>
      <c r="G51">
        <v>0</v>
      </c>
      <c r="H51">
        <v>0</v>
      </c>
      <c r="I51">
        <v>1</v>
      </c>
      <c r="J51">
        <v>0</v>
      </c>
      <c r="K51">
        <v>0</v>
      </c>
      <c r="L51">
        <v>0</v>
      </c>
      <c r="M51">
        <v>0</v>
      </c>
      <c r="N51">
        <v>1</v>
      </c>
      <c r="O51">
        <v>1</v>
      </c>
      <c r="P51" t="s">
        <v>1637</v>
      </c>
      <c r="Q51">
        <v>0</v>
      </c>
      <c r="R51">
        <v>0</v>
      </c>
      <c r="U51" t="s">
        <v>1639</v>
      </c>
      <c r="V51">
        <v>1</v>
      </c>
      <c r="W51">
        <v>1</v>
      </c>
      <c r="X51">
        <f>IF(SUM(G51:O51,Table32[[#This Row],[nber_web_disclosure]]) &gt;0, 1, 0)</f>
        <v>1</v>
      </c>
      <c r="Y51">
        <v>1</v>
      </c>
      <c r="Z51">
        <f>IF(SUM(Table2[[#This Row],[cv_disclosure]],Table2[[#This Row],[nber_web_disclosure]],Table2[[#This Row],[private_interests]]) &gt;0, 1, 0)</f>
        <v>1</v>
      </c>
      <c r="AA51">
        <f t="shared" si="0"/>
        <v>1</v>
      </c>
      <c r="AB51" s="4" t="s">
        <v>1635</v>
      </c>
      <c r="AC51" s="3"/>
      <c r="AD51" s="3" t="s">
        <v>1638</v>
      </c>
      <c r="AE51" s="3" t="s">
        <v>1636</v>
      </c>
      <c r="AF51" s="3" t="s">
        <v>2824</v>
      </c>
      <c r="AG51" s="3">
        <v>1</v>
      </c>
    </row>
    <row r="52" spans="1:33" ht="15" customHeight="1" x14ac:dyDescent="0.25">
      <c r="A52" t="s">
        <v>844</v>
      </c>
      <c r="B52" s="1" t="s">
        <v>845</v>
      </c>
      <c r="C52" t="s">
        <v>694</v>
      </c>
      <c r="D52" t="s">
        <v>846</v>
      </c>
      <c r="E52" t="s">
        <v>167</v>
      </c>
      <c r="F52" t="s">
        <v>681</v>
      </c>
      <c r="G52">
        <v>0</v>
      </c>
      <c r="H52">
        <v>0</v>
      </c>
      <c r="I52">
        <v>0</v>
      </c>
      <c r="J52">
        <v>0</v>
      </c>
      <c r="K52">
        <v>0</v>
      </c>
      <c r="L52">
        <v>0</v>
      </c>
      <c r="M52">
        <v>0</v>
      </c>
      <c r="N52">
        <v>1</v>
      </c>
      <c r="O52">
        <v>1</v>
      </c>
      <c r="P52" t="s">
        <v>1316</v>
      </c>
      <c r="Q52">
        <v>1</v>
      </c>
      <c r="R52">
        <v>1</v>
      </c>
      <c r="S52" t="s">
        <v>1319</v>
      </c>
      <c r="T52" t="s">
        <v>1320</v>
      </c>
      <c r="U52" t="s">
        <v>1317</v>
      </c>
      <c r="V52">
        <v>1</v>
      </c>
      <c r="W52">
        <v>1</v>
      </c>
      <c r="X52">
        <f>IF(SUM(G52:O52,Table32[[#This Row],[nber_web_disclosure]]) &gt;0, 1, 0)</f>
        <v>1</v>
      </c>
      <c r="Y52">
        <v>0</v>
      </c>
      <c r="Z52">
        <f>IF(SUM(Table2[[#This Row],[cv_disclosure]],Table2[[#This Row],[nber_web_disclosure]],Table2[[#This Row],[private_interests]]) &gt;0, 1, 0)</f>
        <v>1</v>
      </c>
      <c r="AA52">
        <f t="shared" si="0"/>
        <v>1</v>
      </c>
      <c r="AB52" s="3" t="s">
        <v>1314</v>
      </c>
      <c r="AC52" s="3" t="s">
        <v>1315</v>
      </c>
      <c r="AD52" s="3" t="s">
        <v>1318</v>
      </c>
      <c r="AE52" s="3" t="s">
        <v>1313</v>
      </c>
      <c r="AF52" s="3" t="s">
        <v>2825</v>
      </c>
      <c r="AG52" s="3">
        <v>0</v>
      </c>
    </row>
    <row r="53" spans="1:33" ht="15" customHeight="1" x14ac:dyDescent="0.25">
      <c r="A53" t="s">
        <v>847</v>
      </c>
      <c r="B53" s="1" t="s">
        <v>848</v>
      </c>
      <c r="C53" t="s">
        <v>694</v>
      </c>
      <c r="D53" s="1" t="s">
        <v>849</v>
      </c>
      <c r="E53" t="s">
        <v>167</v>
      </c>
      <c r="F53" t="s">
        <v>681</v>
      </c>
      <c r="G53">
        <v>0</v>
      </c>
      <c r="H53">
        <v>0</v>
      </c>
      <c r="I53">
        <v>0</v>
      </c>
      <c r="J53">
        <v>0</v>
      </c>
      <c r="K53">
        <v>0</v>
      </c>
      <c r="L53">
        <v>0</v>
      </c>
      <c r="M53">
        <v>0</v>
      </c>
      <c r="N53" s="6"/>
      <c r="O53">
        <v>1</v>
      </c>
      <c r="P53" t="s">
        <v>1321</v>
      </c>
      <c r="Q53">
        <v>1</v>
      </c>
      <c r="R53">
        <v>0</v>
      </c>
      <c r="U53" t="s">
        <v>1712</v>
      </c>
      <c r="V53">
        <v>1</v>
      </c>
      <c r="W53">
        <v>0</v>
      </c>
      <c r="X53">
        <f>IF(SUM(G53:O53,Table32[[#This Row],[nber_web_disclosure]]) &gt;0, 1, 0)</f>
        <v>1</v>
      </c>
      <c r="Y53">
        <v>0</v>
      </c>
      <c r="Z53">
        <f>IF(SUM(Table2[[#This Row],[cv_disclosure]],Table2[[#This Row],[nber_web_disclosure]],Table2[[#This Row],[private_interests]]) &gt;0, 1, 0)</f>
        <v>1</v>
      </c>
      <c r="AA53">
        <f t="shared" si="0"/>
        <v>1</v>
      </c>
      <c r="AB53" s="3"/>
      <c r="AC53" s="3" t="s">
        <v>1322</v>
      </c>
      <c r="AD53" s="3" t="s">
        <v>1323</v>
      </c>
      <c r="AE53" s="3"/>
      <c r="AF53" s="3" t="s">
        <v>2826</v>
      </c>
      <c r="AG53" s="3">
        <v>1</v>
      </c>
    </row>
    <row r="54" spans="1:33" ht="15" customHeight="1" x14ac:dyDescent="0.25">
      <c r="A54" t="s">
        <v>468</v>
      </c>
      <c r="B54" s="1" t="s">
        <v>469</v>
      </c>
      <c r="C54" t="s">
        <v>694</v>
      </c>
      <c r="D54" t="s">
        <v>470</v>
      </c>
      <c r="E54" t="s">
        <v>471</v>
      </c>
      <c r="F54" t="s">
        <v>681</v>
      </c>
      <c r="G54">
        <v>1</v>
      </c>
      <c r="H54">
        <v>0</v>
      </c>
      <c r="I54">
        <v>0</v>
      </c>
      <c r="J54">
        <v>0</v>
      </c>
      <c r="K54">
        <v>0</v>
      </c>
      <c r="L54">
        <v>0</v>
      </c>
      <c r="M54">
        <v>0</v>
      </c>
      <c r="N54">
        <v>0</v>
      </c>
      <c r="O54">
        <v>0</v>
      </c>
      <c r="P54" t="s">
        <v>472</v>
      </c>
      <c r="Q54">
        <v>0</v>
      </c>
      <c r="R54">
        <v>0</v>
      </c>
      <c r="U54" t="s">
        <v>627</v>
      </c>
      <c r="V54">
        <v>1</v>
      </c>
      <c r="W54">
        <v>0</v>
      </c>
      <c r="X54">
        <f>IF(SUM(G54:O54,Table32[[#This Row],[nber_web_disclosure]]) &gt;0, 1, 0)</f>
        <v>1</v>
      </c>
      <c r="Y54">
        <v>0</v>
      </c>
      <c r="Z54">
        <f>IF(SUM(Table2[[#This Row],[cv_disclosure]],Table2[[#This Row],[nber_web_disclosure]],Table2[[#This Row],[private_interests]]) &gt;0, 1, 0)</f>
        <v>1</v>
      </c>
      <c r="AA54">
        <f t="shared" si="0"/>
        <v>1</v>
      </c>
      <c r="AB54" s="3" t="s">
        <v>1325</v>
      </c>
      <c r="AC54" s="3"/>
      <c r="AD54" s="3" t="s">
        <v>1326</v>
      </c>
      <c r="AE54" s="3" t="s">
        <v>1324</v>
      </c>
      <c r="AF54" s="3" t="s">
        <v>2586</v>
      </c>
      <c r="AG54" s="3">
        <v>1</v>
      </c>
    </row>
    <row r="55" spans="1:33" ht="15" customHeight="1" x14ac:dyDescent="0.25">
      <c r="A55" t="s">
        <v>850</v>
      </c>
      <c r="B55" s="1" t="s">
        <v>851</v>
      </c>
      <c r="C55" t="s">
        <v>694</v>
      </c>
      <c r="D55" t="s">
        <v>852</v>
      </c>
      <c r="E55" t="s">
        <v>303</v>
      </c>
      <c r="F55" t="s">
        <v>681</v>
      </c>
      <c r="G55">
        <v>0</v>
      </c>
      <c r="H55">
        <v>0</v>
      </c>
      <c r="I55">
        <v>0</v>
      </c>
      <c r="J55">
        <v>0</v>
      </c>
      <c r="K55">
        <v>0</v>
      </c>
      <c r="L55">
        <v>0</v>
      </c>
      <c r="M55">
        <v>0</v>
      </c>
      <c r="N55">
        <v>0</v>
      </c>
      <c r="O55">
        <v>0</v>
      </c>
      <c r="P55" t="s">
        <v>1332</v>
      </c>
      <c r="Q55">
        <v>0</v>
      </c>
      <c r="R55">
        <v>0</v>
      </c>
      <c r="U55" t="s">
        <v>1708</v>
      </c>
      <c r="V55">
        <v>1</v>
      </c>
      <c r="W55">
        <v>0</v>
      </c>
      <c r="X55">
        <f>IF(SUM(G55:O55,Table32[[#This Row],[nber_web_disclosure]]) &gt;0, 1, 0)</f>
        <v>0</v>
      </c>
      <c r="Y55">
        <v>0</v>
      </c>
      <c r="Z55">
        <f>IF(SUM(Table2[[#This Row],[cv_disclosure]],Table2[[#This Row],[nber_web_disclosure]],Table2[[#This Row],[private_interests]]) &gt;0, 1, 0)</f>
        <v>1</v>
      </c>
      <c r="AA55">
        <f t="shared" si="0"/>
        <v>1</v>
      </c>
      <c r="AB55" s="3" t="s">
        <v>1328</v>
      </c>
      <c r="AC55" s="3"/>
      <c r="AD55" s="3" t="s">
        <v>1329</v>
      </c>
      <c r="AE55" s="3" t="s">
        <v>1327</v>
      </c>
      <c r="AF55" s="3" t="s">
        <v>2827</v>
      </c>
      <c r="AG55" s="3">
        <v>1</v>
      </c>
    </row>
    <row r="56" spans="1:33" ht="15" customHeight="1" x14ac:dyDescent="0.25">
      <c r="A56" t="s">
        <v>853</v>
      </c>
      <c r="B56" s="1" t="s">
        <v>854</v>
      </c>
      <c r="C56" t="s">
        <v>694</v>
      </c>
      <c r="D56" t="s">
        <v>855</v>
      </c>
      <c r="E56" t="s">
        <v>272</v>
      </c>
      <c r="F56" t="s">
        <v>681</v>
      </c>
      <c r="G56">
        <v>0</v>
      </c>
      <c r="H56">
        <v>0</v>
      </c>
      <c r="I56">
        <v>0</v>
      </c>
      <c r="J56">
        <v>0</v>
      </c>
      <c r="K56">
        <v>0</v>
      </c>
      <c r="L56">
        <v>0</v>
      </c>
      <c r="M56">
        <v>0</v>
      </c>
      <c r="N56">
        <v>1</v>
      </c>
      <c r="O56">
        <v>1</v>
      </c>
      <c r="P56" t="s">
        <v>1333</v>
      </c>
      <c r="Q56">
        <v>0</v>
      </c>
      <c r="R56">
        <v>0</v>
      </c>
      <c r="U56" t="s">
        <v>1335</v>
      </c>
      <c r="V56">
        <v>1</v>
      </c>
      <c r="W56">
        <v>1</v>
      </c>
      <c r="X56">
        <f>IF(SUM(G56:O56,Table32[[#This Row],[nber_web_disclosure]]) &gt;0, 1, 0)</f>
        <v>1</v>
      </c>
      <c r="Y56">
        <v>0</v>
      </c>
      <c r="Z56">
        <f>IF(SUM(Table2[[#This Row],[cv_disclosure]],Table2[[#This Row],[nber_web_disclosure]],Table2[[#This Row],[private_interests]]) &gt;0, 1, 0)</f>
        <v>1</v>
      </c>
      <c r="AA56">
        <f t="shared" si="0"/>
        <v>1</v>
      </c>
      <c r="AB56" s="3" t="s">
        <v>1331</v>
      </c>
      <c r="AC56" s="3"/>
      <c r="AD56" s="3" t="s">
        <v>1334</v>
      </c>
      <c r="AE56" s="3" t="s">
        <v>1330</v>
      </c>
      <c r="AF56" s="3" t="s">
        <v>2828</v>
      </c>
      <c r="AG56" s="3">
        <v>1</v>
      </c>
    </row>
    <row r="57" spans="1:33" ht="15" customHeight="1" x14ac:dyDescent="0.25">
      <c r="A57" t="s">
        <v>856</v>
      </c>
      <c r="B57" s="1" t="s">
        <v>857</v>
      </c>
      <c r="C57" t="s">
        <v>694</v>
      </c>
      <c r="D57" s="1" t="s">
        <v>858</v>
      </c>
      <c r="E57" t="s">
        <v>83</v>
      </c>
      <c r="F57" t="s">
        <v>681</v>
      </c>
      <c r="G57">
        <v>0</v>
      </c>
      <c r="H57">
        <v>0</v>
      </c>
      <c r="I57">
        <v>0</v>
      </c>
      <c r="J57">
        <v>0</v>
      </c>
      <c r="K57">
        <v>0</v>
      </c>
      <c r="L57">
        <v>0</v>
      </c>
      <c r="M57">
        <v>0</v>
      </c>
      <c r="N57">
        <v>0</v>
      </c>
      <c r="O57">
        <v>0</v>
      </c>
      <c r="P57" t="s">
        <v>1341</v>
      </c>
      <c r="Q57">
        <v>1</v>
      </c>
      <c r="R57">
        <v>1</v>
      </c>
      <c r="S57" t="s">
        <v>1343</v>
      </c>
      <c r="T57" t="s">
        <v>1344</v>
      </c>
      <c r="U57" t="s">
        <v>1345</v>
      </c>
      <c r="V57">
        <v>1</v>
      </c>
      <c r="W57">
        <v>0</v>
      </c>
      <c r="X57">
        <f>IF(SUM(G57:O57,Table32[[#This Row],[nber_web_disclosure]]) &gt;0, 1, 0)</f>
        <v>1</v>
      </c>
      <c r="Y57">
        <v>0</v>
      </c>
      <c r="Z57">
        <f>IF(SUM(Table2[[#This Row],[cv_disclosure]],Table2[[#This Row],[nber_web_disclosure]],Table2[[#This Row],[private_interests]]) &gt;0, 1, 0)</f>
        <v>1</v>
      </c>
      <c r="AA57">
        <f t="shared" si="0"/>
        <v>1</v>
      </c>
      <c r="AB57" s="3" t="s">
        <v>1340</v>
      </c>
      <c r="AC57" s="3"/>
      <c r="AD57" s="3" t="s">
        <v>1342</v>
      </c>
      <c r="AE57" s="3" t="s">
        <v>1339</v>
      </c>
      <c r="AF57" s="3" t="s">
        <v>2829</v>
      </c>
      <c r="AG57" s="3">
        <v>1</v>
      </c>
    </row>
    <row r="58" spans="1:33" ht="15" customHeight="1" x14ac:dyDescent="0.25">
      <c r="A58" t="s">
        <v>859</v>
      </c>
      <c r="B58" s="1" t="s">
        <v>860</v>
      </c>
      <c r="C58" t="s">
        <v>694</v>
      </c>
      <c r="D58" t="s">
        <v>861</v>
      </c>
      <c r="E58" t="s">
        <v>83</v>
      </c>
      <c r="F58" t="s">
        <v>681</v>
      </c>
      <c r="G58">
        <v>0</v>
      </c>
      <c r="H58">
        <v>0</v>
      </c>
      <c r="I58">
        <v>0</v>
      </c>
      <c r="J58">
        <v>0</v>
      </c>
      <c r="K58">
        <v>0</v>
      </c>
      <c r="L58">
        <v>0</v>
      </c>
      <c r="M58">
        <v>0</v>
      </c>
      <c r="N58">
        <v>0</v>
      </c>
      <c r="O58">
        <v>1</v>
      </c>
      <c r="P58" t="s">
        <v>1348</v>
      </c>
      <c r="Q58">
        <v>0</v>
      </c>
      <c r="R58">
        <v>1</v>
      </c>
      <c r="S58" t="s">
        <v>1350</v>
      </c>
      <c r="T58" t="s">
        <v>1351</v>
      </c>
      <c r="U58" t="s">
        <v>1349</v>
      </c>
      <c r="V58">
        <v>1</v>
      </c>
      <c r="W58">
        <v>1</v>
      </c>
      <c r="X58">
        <f>IF(SUM(G58:O58,Table32[[#This Row],[nber_web_disclosure]]) &gt;0, 1, 0)</f>
        <v>1</v>
      </c>
      <c r="Y58">
        <v>0</v>
      </c>
      <c r="Z58">
        <f>IF(SUM(Table2[[#This Row],[cv_disclosure]],Table2[[#This Row],[nber_web_disclosure]],Table2[[#This Row],[private_interests]]) &gt;0, 1, 0)</f>
        <v>1</v>
      </c>
      <c r="AA58">
        <f t="shared" si="0"/>
        <v>1</v>
      </c>
      <c r="AB58" s="3" t="s">
        <v>1346</v>
      </c>
      <c r="AC58" s="3" t="s">
        <v>1353</v>
      </c>
      <c r="AD58" s="3" t="s">
        <v>1671</v>
      </c>
      <c r="AE58" s="3" t="s">
        <v>1347</v>
      </c>
      <c r="AF58" s="3" t="s">
        <v>2830</v>
      </c>
      <c r="AG58" s="3">
        <v>1</v>
      </c>
    </row>
    <row r="59" spans="1:33" ht="15" customHeight="1" x14ac:dyDescent="0.25">
      <c r="A59" t="s">
        <v>862</v>
      </c>
      <c r="B59" s="1" t="s">
        <v>863</v>
      </c>
      <c r="C59" t="s">
        <v>694</v>
      </c>
      <c r="D59" t="s">
        <v>864</v>
      </c>
      <c r="E59" t="s">
        <v>83</v>
      </c>
      <c r="F59" t="s">
        <v>682</v>
      </c>
      <c r="G59">
        <v>0</v>
      </c>
      <c r="H59">
        <v>0</v>
      </c>
      <c r="I59">
        <v>0</v>
      </c>
      <c r="J59">
        <v>0</v>
      </c>
      <c r="K59">
        <v>0</v>
      </c>
      <c r="L59">
        <v>0</v>
      </c>
      <c r="M59">
        <v>0</v>
      </c>
      <c r="N59">
        <v>0</v>
      </c>
      <c r="O59">
        <v>0</v>
      </c>
      <c r="P59" t="s">
        <v>1336</v>
      </c>
      <c r="Q59">
        <v>0</v>
      </c>
      <c r="R59">
        <v>0</v>
      </c>
      <c r="U59" t="s">
        <v>1101</v>
      </c>
      <c r="V59">
        <v>0</v>
      </c>
      <c r="W59">
        <v>0</v>
      </c>
      <c r="X59">
        <f>IF(SUM(G59:O59,Table32[[#This Row],[nber_web_disclosure]]) &gt;0, 1, 0)</f>
        <v>0</v>
      </c>
      <c r="Y59">
        <v>0</v>
      </c>
      <c r="Z59">
        <f>IF(SUM(Table2[[#This Row],[cv_disclosure]],Table2[[#This Row],[nber_web_disclosure]],Table2[[#This Row],[private_interests]]) &gt;0, 1, 0)</f>
        <v>1</v>
      </c>
      <c r="AA59">
        <f t="shared" si="0"/>
        <v>1</v>
      </c>
      <c r="AB59" s="3" t="s">
        <v>1337</v>
      </c>
      <c r="AC59" s="3"/>
      <c r="AD59" s="3" t="s">
        <v>1338</v>
      </c>
      <c r="AE59" s="3"/>
      <c r="AF59" s="3" t="s">
        <v>2831</v>
      </c>
      <c r="AG59" s="3">
        <v>0</v>
      </c>
    </row>
    <row r="60" spans="1:33" ht="15" customHeight="1" x14ac:dyDescent="0.25">
      <c r="A60" t="s">
        <v>865</v>
      </c>
      <c r="B60" s="1" t="s">
        <v>866</v>
      </c>
      <c r="C60" t="s">
        <v>694</v>
      </c>
      <c r="D60" t="s">
        <v>867</v>
      </c>
      <c r="E60" t="s">
        <v>868</v>
      </c>
      <c r="F60" t="s">
        <v>681</v>
      </c>
      <c r="G60">
        <v>0</v>
      </c>
      <c r="H60">
        <v>0</v>
      </c>
      <c r="I60">
        <v>0</v>
      </c>
      <c r="J60">
        <v>0</v>
      </c>
      <c r="K60">
        <v>0</v>
      </c>
      <c r="L60">
        <v>0</v>
      </c>
      <c r="M60">
        <v>0</v>
      </c>
      <c r="N60">
        <v>0</v>
      </c>
      <c r="O60">
        <v>0</v>
      </c>
      <c r="P60" t="s">
        <v>1355</v>
      </c>
      <c r="Q60">
        <v>0</v>
      </c>
      <c r="R60">
        <v>0</v>
      </c>
      <c r="U60" t="s">
        <v>1357</v>
      </c>
      <c r="V60">
        <v>0</v>
      </c>
      <c r="W60">
        <v>0</v>
      </c>
      <c r="X60">
        <f>IF(SUM(G60:O60,Table32[[#This Row],[nber_web_disclosure]]) &gt;0, 1, 0)</f>
        <v>0</v>
      </c>
      <c r="Y60">
        <v>0</v>
      </c>
      <c r="Z60">
        <f>IF(SUM(Table2[[#This Row],[cv_disclosure]],Table2[[#This Row],[nber_web_disclosure]],Table2[[#This Row],[private_interests]]) &gt;0, 1, 0)</f>
        <v>1</v>
      </c>
      <c r="AA60">
        <f t="shared" si="0"/>
        <v>1</v>
      </c>
      <c r="AB60" s="3"/>
      <c r="AC60" s="3" t="s">
        <v>1352</v>
      </c>
      <c r="AD60" s="3" t="s">
        <v>1356</v>
      </c>
      <c r="AE60" s="3" t="s">
        <v>1354</v>
      </c>
      <c r="AF60" s="3" t="s">
        <v>2832</v>
      </c>
      <c r="AG60" s="3">
        <v>1</v>
      </c>
    </row>
    <row r="61" spans="1:33" ht="15" customHeight="1" x14ac:dyDescent="0.25">
      <c r="A61" t="s">
        <v>869</v>
      </c>
      <c r="B61" s="1" t="s">
        <v>870</v>
      </c>
      <c r="C61" t="s">
        <v>694</v>
      </c>
      <c r="D61" s="1" t="s">
        <v>871</v>
      </c>
      <c r="E61" t="s">
        <v>83</v>
      </c>
      <c r="F61" t="s">
        <v>681</v>
      </c>
      <c r="G61">
        <v>0</v>
      </c>
      <c r="H61">
        <v>0</v>
      </c>
      <c r="I61">
        <v>0</v>
      </c>
      <c r="J61">
        <v>0</v>
      </c>
      <c r="K61">
        <v>0</v>
      </c>
      <c r="L61">
        <v>0</v>
      </c>
      <c r="M61">
        <v>0</v>
      </c>
      <c r="N61">
        <v>1</v>
      </c>
      <c r="O61">
        <v>1</v>
      </c>
      <c r="P61" t="s">
        <v>1360</v>
      </c>
      <c r="Q61">
        <v>0</v>
      </c>
      <c r="R61">
        <v>0</v>
      </c>
      <c r="U61" t="s">
        <v>1362</v>
      </c>
      <c r="V61">
        <v>1</v>
      </c>
      <c r="W61">
        <v>1</v>
      </c>
      <c r="X61">
        <f>IF(SUM(G61:O61,Table32[[#This Row],[nber_web_disclosure]]) &gt;0, 1, 0)</f>
        <v>1</v>
      </c>
      <c r="Y61">
        <v>0</v>
      </c>
      <c r="Z61">
        <f>IF(SUM(Table2[[#This Row],[cv_disclosure]],Table2[[#This Row],[nber_web_disclosure]],Table2[[#This Row],[private_interests]]) &gt;0, 1, 0)</f>
        <v>1</v>
      </c>
      <c r="AA61">
        <f t="shared" si="0"/>
        <v>1</v>
      </c>
      <c r="AB61" s="3" t="s">
        <v>1358</v>
      </c>
      <c r="AC61" s="3"/>
      <c r="AD61" s="3" t="s">
        <v>1361</v>
      </c>
      <c r="AE61" s="4" t="s">
        <v>1359</v>
      </c>
      <c r="AF61" s="3" t="s">
        <v>2833</v>
      </c>
      <c r="AG61" s="3">
        <v>1</v>
      </c>
    </row>
    <row r="62" spans="1:33" ht="15" customHeight="1" x14ac:dyDescent="0.25">
      <c r="A62" t="s">
        <v>872</v>
      </c>
      <c r="B62" s="1" t="s">
        <v>873</v>
      </c>
      <c r="C62" t="s">
        <v>694</v>
      </c>
      <c r="D62" t="s">
        <v>874</v>
      </c>
      <c r="E62" t="s">
        <v>70</v>
      </c>
      <c r="F62" t="s">
        <v>681</v>
      </c>
      <c r="G62">
        <v>0</v>
      </c>
      <c r="H62">
        <v>0</v>
      </c>
      <c r="I62">
        <v>0</v>
      </c>
      <c r="J62">
        <v>0</v>
      </c>
      <c r="K62">
        <v>0</v>
      </c>
      <c r="L62">
        <v>0</v>
      </c>
      <c r="M62">
        <v>0</v>
      </c>
      <c r="N62">
        <v>0</v>
      </c>
      <c r="O62">
        <v>0</v>
      </c>
      <c r="P62" t="s">
        <v>1364</v>
      </c>
      <c r="Q62">
        <v>1</v>
      </c>
      <c r="R62">
        <v>1</v>
      </c>
      <c r="S62" t="s">
        <v>1366</v>
      </c>
      <c r="T62" t="s">
        <v>1367</v>
      </c>
      <c r="U62" t="s">
        <v>1368</v>
      </c>
      <c r="V62">
        <v>1</v>
      </c>
      <c r="W62">
        <v>0</v>
      </c>
      <c r="X62">
        <f>IF(SUM(G62:O62,Table32[[#This Row],[nber_web_disclosure]]) &gt;0, 1, 0)</f>
        <v>1</v>
      </c>
      <c r="Y62">
        <v>0</v>
      </c>
      <c r="Z62">
        <f>IF(SUM(Table2[[#This Row],[cv_disclosure]],Table2[[#This Row],[nber_web_disclosure]],Table2[[#This Row],[private_interests]]) &gt;0, 1, 0)</f>
        <v>1</v>
      </c>
      <c r="AA62">
        <f t="shared" si="0"/>
        <v>1</v>
      </c>
      <c r="AB62" s="3"/>
      <c r="AC62" s="3"/>
      <c r="AD62" s="3" t="s">
        <v>1365</v>
      </c>
      <c r="AE62" s="3" t="s">
        <v>1363</v>
      </c>
      <c r="AF62" s="3" t="s">
        <v>2834</v>
      </c>
      <c r="AG62" s="3">
        <v>0</v>
      </c>
    </row>
    <row r="63" spans="1:33" ht="15" customHeight="1" x14ac:dyDescent="0.25">
      <c r="A63" t="s">
        <v>875</v>
      </c>
      <c r="B63" s="1" t="s">
        <v>876</v>
      </c>
      <c r="C63" t="s">
        <v>694</v>
      </c>
      <c r="D63" s="1" t="s">
        <v>877</v>
      </c>
      <c r="E63" t="s">
        <v>878</v>
      </c>
      <c r="F63" t="s">
        <v>681</v>
      </c>
      <c r="G63">
        <v>0</v>
      </c>
      <c r="H63">
        <v>0</v>
      </c>
      <c r="I63">
        <v>0</v>
      </c>
      <c r="J63">
        <v>0</v>
      </c>
      <c r="K63">
        <v>0</v>
      </c>
      <c r="L63">
        <v>0</v>
      </c>
      <c r="M63">
        <v>0</v>
      </c>
      <c r="N63">
        <v>0</v>
      </c>
      <c r="O63">
        <v>0</v>
      </c>
      <c r="P63" t="s">
        <v>1369</v>
      </c>
      <c r="Q63">
        <v>0</v>
      </c>
      <c r="R63">
        <v>1</v>
      </c>
      <c r="S63" t="s">
        <v>1370</v>
      </c>
      <c r="T63" t="s">
        <v>1371</v>
      </c>
      <c r="U63" t="s">
        <v>1101</v>
      </c>
      <c r="V63">
        <v>0</v>
      </c>
      <c r="W63">
        <v>0</v>
      </c>
      <c r="X63">
        <f>IF(SUM(G63:O63,Table32[[#This Row],[nber_web_disclosure]]) &gt;0, 1, 0)</f>
        <v>0</v>
      </c>
      <c r="Y63">
        <v>0</v>
      </c>
      <c r="Z63">
        <f>IF(SUM(Table2[[#This Row],[cv_disclosure]],Table2[[#This Row],[nber_web_disclosure]],Table2[[#This Row],[private_interests]]) &gt;0, 1, 0)</f>
        <v>1</v>
      </c>
      <c r="AA63">
        <f t="shared" si="0"/>
        <v>1</v>
      </c>
      <c r="AB63" s="3"/>
      <c r="AC63" s="3"/>
      <c r="AD63" s="3" t="s">
        <v>1372</v>
      </c>
      <c r="AE63" s="3"/>
      <c r="AF63" s="3" t="s">
        <v>2835</v>
      </c>
      <c r="AG63" s="3">
        <v>1</v>
      </c>
    </row>
    <row r="64" spans="1:33" ht="15" customHeight="1" x14ac:dyDescent="0.25">
      <c r="A64" s="7" t="s">
        <v>880</v>
      </c>
      <c r="B64" s="1" t="s">
        <v>879</v>
      </c>
      <c r="C64" t="s">
        <v>694</v>
      </c>
      <c r="D64" t="s">
        <v>881</v>
      </c>
      <c r="E64" t="s">
        <v>326</v>
      </c>
      <c r="F64" t="s">
        <v>681</v>
      </c>
      <c r="G64">
        <v>0</v>
      </c>
      <c r="H64">
        <v>0</v>
      </c>
      <c r="I64">
        <v>0</v>
      </c>
      <c r="J64">
        <v>0</v>
      </c>
      <c r="K64">
        <v>0</v>
      </c>
      <c r="L64">
        <v>0</v>
      </c>
      <c r="M64">
        <v>0</v>
      </c>
      <c r="N64">
        <v>0</v>
      </c>
      <c r="O64">
        <v>0</v>
      </c>
      <c r="P64" t="s">
        <v>1375</v>
      </c>
      <c r="Q64">
        <v>0</v>
      </c>
      <c r="R64">
        <v>0</v>
      </c>
      <c r="U64" t="s">
        <v>646</v>
      </c>
      <c r="V64">
        <v>0</v>
      </c>
      <c r="W64">
        <v>1</v>
      </c>
      <c r="X64">
        <f>IF(SUM(G64:O64,Table32[[#This Row],[nber_web_disclosure]]) &gt;0, 1, 0)</f>
        <v>0</v>
      </c>
      <c r="Y64">
        <v>0</v>
      </c>
      <c r="Z64">
        <f>IF(SUM(Table2[[#This Row],[cv_disclosure]],Table2[[#This Row],[nber_web_disclosure]],Table2[[#This Row],[private_interests]]) &gt;0, 1, 0)</f>
        <v>1</v>
      </c>
      <c r="AA64">
        <f t="shared" si="0"/>
        <v>1</v>
      </c>
      <c r="AB64" s="3" t="s">
        <v>1374</v>
      </c>
      <c r="AC64" s="3"/>
      <c r="AD64" s="3" t="s">
        <v>1376</v>
      </c>
      <c r="AE64" s="3" t="s">
        <v>1373</v>
      </c>
      <c r="AF64" s="3" t="s">
        <v>2836</v>
      </c>
      <c r="AG64" s="3">
        <v>1</v>
      </c>
    </row>
    <row r="65" spans="1:33" ht="15" customHeight="1" x14ac:dyDescent="0.25">
      <c r="A65" s="9" t="s">
        <v>882</v>
      </c>
      <c r="B65" s="1" t="s">
        <v>883</v>
      </c>
      <c r="C65" t="s">
        <v>694</v>
      </c>
      <c r="D65" t="s">
        <v>884</v>
      </c>
      <c r="E65" t="s">
        <v>167</v>
      </c>
      <c r="F65" t="s">
        <v>681</v>
      </c>
      <c r="G65">
        <v>0</v>
      </c>
      <c r="H65">
        <v>0</v>
      </c>
      <c r="I65">
        <v>0</v>
      </c>
      <c r="J65">
        <v>0</v>
      </c>
      <c r="K65">
        <v>0</v>
      </c>
      <c r="L65">
        <v>0</v>
      </c>
      <c r="M65">
        <v>0</v>
      </c>
      <c r="N65">
        <v>1</v>
      </c>
      <c r="O65">
        <v>1</v>
      </c>
      <c r="P65" t="s">
        <v>1643</v>
      </c>
      <c r="Q65">
        <v>1</v>
      </c>
      <c r="R65">
        <v>1</v>
      </c>
      <c r="S65" t="s">
        <v>1644</v>
      </c>
      <c r="T65" t="s">
        <v>1645</v>
      </c>
      <c r="U65" t="s">
        <v>1709</v>
      </c>
      <c r="V65">
        <v>1</v>
      </c>
      <c r="W65">
        <v>0</v>
      </c>
      <c r="X65">
        <f>IF(SUM(G65:O65,Table32[[#This Row],[nber_web_disclosure]]) &gt;0, 1, 0)</f>
        <v>1</v>
      </c>
      <c r="Y65" s="10">
        <v>0</v>
      </c>
      <c r="Z65">
        <f>IF(SUM(Table2[[#This Row],[cv_disclosure]],Table2[[#This Row],[nber_web_disclosure]],Table2[[#This Row],[private_interests]]) &gt;0, 1, 0)</f>
        <v>1</v>
      </c>
      <c r="AA65">
        <f t="shared" si="0"/>
        <v>1</v>
      </c>
      <c r="AB65" s="3" t="s">
        <v>1641</v>
      </c>
      <c r="AC65" s="3"/>
      <c r="AD65" s="3" t="s">
        <v>1646</v>
      </c>
      <c r="AE65" s="3" t="s">
        <v>1642</v>
      </c>
      <c r="AF65" s="3" t="s">
        <v>2837</v>
      </c>
      <c r="AG65" s="3">
        <v>1</v>
      </c>
    </row>
    <row r="66" spans="1:33" ht="15" customHeight="1" x14ac:dyDescent="0.25">
      <c r="A66" t="s">
        <v>886</v>
      </c>
      <c r="B66" s="1" t="s">
        <v>885</v>
      </c>
      <c r="C66" t="s">
        <v>694</v>
      </c>
      <c r="D66" t="s">
        <v>887</v>
      </c>
      <c r="E66" t="s">
        <v>83</v>
      </c>
      <c r="F66" t="s">
        <v>681</v>
      </c>
      <c r="G66">
        <v>0</v>
      </c>
      <c r="H66">
        <v>0</v>
      </c>
      <c r="I66">
        <v>0</v>
      </c>
      <c r="J66">
        <v>0</v>
      </c>
      <c r="K66">
        <v>0</v>
      </c>
      <c r="L66">
        <v>0</v>
      </c>
      <c r="M66">
        <v>0</v>
      </c>
      <c r="N66">
        <v>0</v>
      </c>
      <c r="O66">
        <v>0</v>
      </c>
      <c r="P66" t="s">
        <v>1380</v>
      </c>
      <c r="Q66">
        <v>1</v>
      </c>
      <c r="R66">
        <v>1</v>
      </c>
      <c r="S66" t="s">
        <v>1381</v>
      </c>
      <c r="T66" t="s">
        <v>1382</v>
      </c>
      <c r="U66" t="s">
        <v>1713</v>
      </c>
      <c r="V66">
        <v>1</v>
      </c>
      <c r="W66">
        <v>0</v>
      </c>
      <c r="X66">
        <f>IF(SUM(G66:O66,Table32[[#This Row],[nber_web_disclosure]]) &gt;0, 1, 0)</f>
        <v>1</v>
      </c>
      <c r="Y66">
        <v>0</v>
      </c>
      <c r="Z66">
        <f>IF(SUM(Table2[[#This Row],[cv_disclosure]],Table2[[#This Row],[nber_web_disclosure]],Table2[[#This Row],[private_interests]]) &gt;0, 1, 0)</f>
        <v>1</v>
      </c>
      <c r="AA66">
        <f t="shared" ref="AA66:AA126" si="1">IF(SUM(Y66:Z66)&gt;0,1,0)</f>
        <v>1</v>
      </c>
      <c r="AB66" s="3" t="s">
        <v>1378</v>
      </c>
      <c r="AC66" s="3" t="s">
        <v>1379</v>
      </c>
      <c r="AD66" s="3" t="s">
        <v>1383</v>
      </c>
      <c r="AE66" s="3" t="s">
        <v>1377</v>
      </c>
      <c r="AF66" s="3" t="s">
        <v>2839</v>
      </c>
      <c r="AG66" s="3">
        <v>1</v>
      </c>
    </row>
    <row r="67" spans="1:33" ht="15" customHeight="1" x14ac:dyDescent="0.25">
      <c r="A67" t="s">
        <v>889</v>
      </c>
      <c r="B67" s="1" t="s">
        <v>888</v>
      </c>
      <c r="C67" t="s">
        <v>694</v>
      </c>
      <c r="D67" s="1" t="s">
        <v>890</v>
      </c>
      <c r="E67" t="s">
        <v>86</v>
      </c>
      <c r="F67" t="s">
        <v>681</v>
      </c>
      <c r="G67">
        <v>0</v>
      </c>
      <c r="H67">
        <v>0</v>
      </c>
      <c r="I67">
        <v>0</v>
      </c>
      <c r="J67">
        <v>0</v>
      </c>
      <c r="K67">
        <v>0</v>
      </c>
      <c r="L67">
        <v>0</v>
      </c>
      <c r="M67">
        <v>0</v>
      </c>
      <c r="N67">
        <v>0</v>
      </c>
      <c r="O67">
        <v>0</v>
      </c>
      <c r="Q67">
        <v>0</v>
      </c>
      <c r="R67">
        <v>0</v>
      </c>
      <c r="U67" t="s">
        <v>1101</v>
      </c>
      <c r="V67">
        <v>0</v>
      </c>
      <c r="W67">
        <v>0</v>
      </c>
      <c r="X67">
        <f>IF(SUM(G67:O67,Table32[[#This Row],[nber_web_disclosure]]) &gt;0, 1, 0)</f>
        <v>0</v>
      </c>
      <c r="Y67">
        <v>0</v>
      </c>
      <c r="Z67">
        <f>IF(SUM(Table2[[#This Row],[cv_disclosure]],Table2[[#This Row],[nber_web_disclosure]],Table2[[#This Row],[private_interests]]) &gt;0, 1, 0)</f>
        <v>1</v>
      </c>
      <c r="AA67">
        <f t="shared" si="1"/>
        <v>1</v>
      </c>
      <c r="AB67" s="3"/>
      <c r="AC67" s="3"/>
      <c r="AD67" s="3" t="s">
        <v>1385</v>
      </c>
      <c r="AE67" s="3" t="s">
        <v>1384</v>
      </c>
      <c r="AF67" s="3" t="s">
        <v>2838</v>
      </c>
      <c r="AG67" s="3">
        <v>0</v>
      </c>
    </row>
    <row r="68" spans="1:33" ht="15" customHeight="1" x14ac:dyDescent="0.25">
      <c r="A68" t="s">
        <v>891</v>
      </c>
      <c r="B68" s="1" t="s">
        <v>892</v>
      </c>
      <c r="C68" t="s">
        <v>694</v>
      </c>
      <c r="D68" t="s">
        <v>893</v>
      </c>
      <c r="E68" t="s">
        <v>83</v>
      </c>
      <c r="F68" t="s">
        <v>682</v>
      </c>
      <c r="G68">
        <v>0</v>
      </c>
      <c r="H68">
        <v>0</v>
      </c>
      <c r="I68">
        <v>0</v>
      </c>
      <c r="J68">
        <v>0</v>
      </c>
      <c r="K68">
        <v>0</v>
      </c>
      <c r="L68">
        <v>0</v>
      </c>
      <c r="M68">
        <v>0</v>
      </c>
      <c r="N68">
        <v>0</v>
      </c>
      <c r="O68">
        <v>0</v>
      </c>
      <c r="Q68">
        <v>0</v>
      </c>
      <c r="R68">
        <v>0</v>
      </c>
      <c r="U68" t="s">
        <v>1101</v>
      </c>
      <c r="V68">
        <v>0</v>
      </c>
      <c r="W68">
        <v>0</v>
      </c>
      <c r="X68">
        <f>IF(SUM(G68:O68,Table32[[#This Row],[nber_web_disclosure]]) &gt;0, 1, 0)</f>
        <v>0</v>
      </c>
      <c r="Y68">
        <v>0</v>
      </c>
      <c r="Z68">
        <f>IF(SUM(Table2[[#This Row],[cv_disclosure]],Table2[[#This Row],[nber_web_disclosure]],Table2[[#This Row],[private_interests]]) &gt;0, 1, 0)</f>
        <v>1</v>
      </c>
      <c r="AA68">
        <f t="shared" si="1"/>
        <v>1</v>
      </c>
      <c r="AB68" s="3"/>
      <c r="AC68" s="3"/>
      <c r="AD68" s="3" t="s">
        <v>1386</v>
      </c>
      <c r="AE68" s="3"/>
      <c r="AF68" s="3" t="s">
        <v>2840</v>
      </c>
      <c r="AG68" s="3">
        <v>0</v>
      </c>
    </row>
    <row r="69" spans="1:33" ht="15" customHeight="1" x14ac:dyDescent="0.25">
      <c r="A69" t="s">
        <v>896</v>
      </c>
      <c r="B69" s="1" t="s">
        <v>894</v>
      </c>
      <c r="C69" t="s">
        <v>694</v>
      </c>
      <c r="D69" s="1" t="s">
        <v>895</v>
      </c>
      <c r="E69" t="s">
        <v>179</v>
      </c>
      <c r="F69" t="s">
        <v>681</v>
      </c>
      <c r="G69">
        <v>0</v>
      </c>
      <c r="H69">
        <v>0</v>
      </c>
      <c r="I69">
        <v>0</v>
      </c>
      <c r="J69">
        <v>0</v>
      </c>
      <c r="K69">
        <v>0</v>
      </c>
      <c r="L69">
        <v>0</v>
      </c>
      <c r="M69">
        <v>0</v>
      </c>
      <c r="N69">
        <v>0</v>
      </c>
      <c r="O69">
        <v>0</v>
      </c>
      <c r="P69" t="s">
        <v>1388</v>
      </c>
      <c r="Q69">
        <v>0</v>
      </c>
      <c r="R69">
        <v>1</v>
      </c>
      <c r="S69" t="s">
        <v>1390</v>
      </c>
      <c r="T69" t="s">
        <v>1391</v>
      </c>
      <c r="U69" t="s">
        <v>1101</v>
      </c>
      <c r="V69">
        <v>0</v>
      </c>
      <c r="W69">
        <v>0</v>
      </c>
      <c r="X69">
        <f>IF(SUM(G69:O69,Table32[[#This Row],[nber_web_disclosure]]) &gt;0, 1, 0)</f>
        <v>0</v>
      </c>
      <c r="Y69">
        <v>0</v>
      </c>
      <c r="Z69">
        <f>IF(SUM(Table2[[#This Row],[cv_disclosure]],Table2[[#This Row],[nber_web_disclosure]],Table2[[#This Row],[private_interests]]) &gt;0, 1, 0)</f>
        <v>1</v>
      </c>
      <c r="AA69">
        <f t="shared" si="1"/>
        <v>1</v>
      </c>
      <c r="AB69" s="3" t="s">
        <v>1387</v>
      </c>
      <c r="AC69" s="3"/>
      <c r="AD69" s="3" t="s">
        <v>1392</v>
      </c>
      <c r="AE69" s="4" t="s">
        <v>1389</v>
      </c>
      <c r="AF69" s="3" t="s">
        <v>2841</v>
      </c>
      <c r="AG69" s="3">
        <v>0</v>
      </c>
    </row>
    <row r="70" spans="1:33" ht="15" customHeight="1" x14ac:dyDescent="0.25">
      <c r="A70" t="s">
        <v>898</v>
      </c>
      <c r="B70" s="1" t="s">
        <v>897</v>
      </c>
      <c r="C70" t="s">
        <v>694</v>
      </c>
      <c r="D70" t="s">
        <v>899</v>
      </c>
      <c r="E70" t="s">
        <v>79</v>
      </c>
      <c r="F70" t="s">
        <v>681</v>
      </c>
      <c r="G70">
        <v>0</v>
      </c>
      <c r="H70">
        <v>0</v>
      </c>
      <c r="I70">
        <v>0</v>
      </c>
      <c r="J70">
        <v>0</v>
      </c>
      <c r="K70">
        <v>0</v>
      </c>
      <c r="L70">
        <v>0</v>
      </c>
      <c r="M70">
        <v>0</v>
      </c>
      <c r="N70">
        <v>0</v>
      </c>
      <c r="O70">
        <v>0</v>
      </c>
      <c r="P70" t="s">
        <v>1394</v>
      </c>
      <c r="Q70">
        <v>0</v>
      </c>
      <c r="R70">
        <v>1</v>
      </c>
      <c r="S70" t="s">
        <v>1397</v>
      </c>
      <c r="T70" t="s">
        <v>1398</v>
      </c>
      <c r="U70" t="s">
        <v>1399</v>
      </c>
      <c r="V70">
        <v>0</v>
      </c>
      <c r="W70">
        <v>0</v>
      </c>
      <c r="X70">
        <f>IF(SUM(G70:O70,Table32[[#This Row],[nber_web_disclosure]]) &gt;0, 1, 0)</f>
        <v>0</v>
      </c>
      <c r="Y70">
        <v>0</v>
      </c>
      <c r="Z70">
        <f>IF(SUM(Table2[[#This Row],[cv_disclosure]],Table2[[#This Row],[nber_web_disclosure]],Table2[[#This Row],[private_interests]]) &gt;0, 1, 0)</f>
        <v>1</v>
      </c>
      <c r="AA70">
        <f t="shared" si="1"/>
        <v>1</v>
      </c>
      <c r="AB70" s="3" t="s">
        <v>1393</v>
      </c>
      <c r="AC70" s="3"/>
      <c r="AD70" s="3" t="s">
        <v>1396</v>
      </c>
      <c r="AE70" s="3" t="s">
        <v>1395</v>
      </c>
      <c r="AF70" s="3" t="s">
        <v>2842</v>
      </c>
      <c r="AG70" s="3">
        <v>1</v>
      </c>
    </row>
    <row r="71" spans="1:33" ht="15" customHeight="1" x14ac:dyDescent="0.25">
      <c r="A71" t="s">
        <v>900</v>
      </c>
      <c r="B71" s="1" t="s">
        <v>901</v>
      </c>
      <c r="C71" t="s">
        <v>694</v>
      </c>
      <c r="D71" t="s">
        <v>902</v>
      </c>
      <c r="E71" t="s">
        <v>79</v>
      </c>
      <c r="F71" t="s">
        <v>681</v>
      </c>
      <c r="G71">
        <v>0</v>
      </c>
      <c r="H71">
        <v>0</v>
      </c>
      <c r="I71">
        <v>0</v>
      </c>
      <c r="J71">
        <v>0</v>
      </c>
      <c r="K71">
        <v>0</v>
      </c>
      <c r="L71">
        <v>0</v>
      </c>
      <c r="M71">
        <v>0</v>
      </c>
      <c r="N71">
        <v>0</v>
      </c>
      <c r="O71">
        <v>0</v>
      </c>
      <c r="Q71">
        <v>0</v>
      </c>
      <c r="R71">
        <v>0</v>
      </c>
      <c r="U71" t="s">
        <v>1101</v>
      </c>
      <c r="V71">
        <v>0</v>
      </c>
      <c r="W71">
        <v>0</v>
      </c>
      <c r="X71">
        <f>IF(SUM(G71:O71,Table32[[#This Row],[nber_web_disclosure]]) &gt;0, 1, 0)</f>
        <v>0</v>
      </c>
      <c r="Y71">
        <v>0</v>
      </c>
      <c r="Z71">
        <f>IF(SUM(Table2[[#This Row],[cv_disclosure]],Table2[[#This Row],[nber_web_disclosure]],Table2[[#This Row],[private_interests]]) &gt;0, 1, 0)</f>
        <v>1</v>
      </c>
      <c r="AA71">
        <f t="shared" si="1"/>
        <v>1</v>
      </c>
      <c r="AB71" s="3"/>
      <c r="AC71" s="3"/>
      <c r="AD71" s="3" t="s">
        <v>1401</v>
      </c>
      <c r="AE71" s="3" t="s">
        <v>1400</v>
      </c>
      <c r="AF71" s="3" t="s">
        <v>2843</v>
      </c>
      <c r="AG71" s="3">
        <v>1</v>
      </c>
    </row>
    <row r="72" spans="1:33" ht="15" customHeight="1" x14ac:dyDescent="0.25">
      <c r="A72" t="s">
        <v>903</v>
      </c>
      <c r="B72" s="1" t="s">
        <v>904</v>
      </c>
      <c r="C72" t="s">
        <v>694</v>
      </c>
      <c r="D72" t="s">
        <v>905</v>
      </c>
      <c r="E72" t="s">
        <v>79</v>
      </c>
      <c r="F72" t="s">
        <v>681</v>
      </c>
      <c r="G72">
        <v>0</v>
      </c>
      <c r="H72">
        <v>0</v>
      </c>
      <c r="I72">
        <v>0</v>
      </c>
      <c r="J72">
        <v>0</v>
      </c>
      <c r="K72">
        <v>0</v>
      </c>
      <c r="L72">
        <v>0</v>
      </c>
      <c r="M72">
        <v>0</v>
      </c>
      <c r="N72">
        <v>1</v>
      </c>
      <c r="O72">
        <v>1</v>
      </c>
      <c r="P72" t="s">
        <v>1404</v>
      </c>
      <c r="Q72">
        <v>0</v>
      </c>
      <c r="R72">
        <v>0</v>
      </c>
      <c r="U72" t="s">
        <v>1406</v>
      </c>
      <c r="V72">
        <v>1</v>
      </c>
      <c r="W72">
        <v>1</v>
      </c>
      <c r="X72">
        <f>IF(SUM(G72:O72,Table32[[#This Row],[nber_web_disclosure]]) &gt;0, 1, 0)</f>
        <v>1</v>
      </c>
      <c r="Y72">
        <v>0</v>
      </c>
      <c r="Z72">
        <f>IF(SUM(Table2[[#This Row],[cv_disclosure]],Table2[[#This Row],[nber_web_disclosure]],Table2[[#This Row],[private_interests]]) &gt;0, 1, 0)</f>
        <v>1</v>
      </c>
      <c r="AA72">
        <f t="shared" si="1"/>
        <v>1</v>
      </c>
      <c r="AB72" s="3" t="s">
        <v>1403</v>
      </c>
      <c r="AC72" s="3"/>
      <c r="AD72" s="3" t="s">
        <v>1405</v>
      </c>
      <c r="AE72" s="3" t="s">
        <v>1402</v>
      </c>
      <c r="AF72" s="3" t="s">
        <v>2844</v>
      </c>
      <c r="AG72" s="3">
        <v>1</v>
      </c>
    </row>
    <row r="73" spans="1:33" ht="15" customHeight="1" x14ac:dyDescent="0.25">
      <c r="A73" t="s">
        <v>906</v>
      </c>
      <c r="B73" s="1" t="s">
        <v>908</v>
      </c>
      <c r="C73" t="s">
        <v>694</v>
      </c>
      <c r="D73" s="1" t="s">
        <v>907</v>
      </c>
      <c r="E73" t="s">
        <v>86</v>
      </c>
      <c r="F73" t="s">
        <v>681</v>
      </c>
      <c r="G73">
        <v>0</v>
      </c>
      <c r="H73">
        <v>0</v>
      </c>
      <c r="I73">
        <v>1</v>
      </c>
      <c r="J73">
        <v>0</v>
      </c>
      <c r="K73">
        <v>0</v>
      </c>
      <c r="L73">
        <v>0</v>
      </c>
      <c r="M73">
        <v>0</v>
      </c>
      <c r="N73">
        <v>1</v>
      </c>
      <c r="O73">
        <v>1</v>
      </c>
      <c r="P73" t="s">
        <v>1409</v>
      </c>
      <c r="Q73">
        <v>0</v>
      </c>
      <c r="R73">
        <v>1</v>
      </c>
      <c r="S73" t="s">
        <v>1412</v>
      </c>
      <c r="T73" t="s">
        <v>1413</v>
      </c>
      <c r="U73" t="s">
        <v>1415</v>
      </c>
      <c r="V73">
        <v>1</v>
      </c>
      <c r="W73">
        <v>0</v>
      </c>
      <c r="X73">
        <f>IF(SUM(G73:O73,Table32[[#This Row],[nber_web_disclosure]]) &gt;0, 1, 0)</f>
        <v>1</v>
      </c>
      <c r="Y73">
        <v>1</v>
      </c>
      <c r="Z73">
        <f>IF(SUM(Table2[[#This Row],[cv_disclosure]],Table2[[#This Row],[nber_web_disclosure]],Table2[[#This Row],[private_interests]]) &gt;0, 1, 0)</f>
        <v>1</v>
      </c>
      <c r="AA73">
        <f t="shared" si="1"/>
        <v>1</v>
      </c>
      <c r="AB73" s="3" t="s">
        <v>1408</v>
      </c>
      <c r="AC73" s="3"/>
      <c r="AD73" s="3" t="s">
        <v>1414</v>
      </c>
      <c r="AE73" s="4" t="s">
        <v>1407</v>
      </c>
      <c r="AF73" s="3" t="s">
        <v>2845</v>
      </c>
      <c r="AG73" s="3">
        <v>1</v>
      </c>
    </row>
    <row r="74" spans="1:33" ht="15" customHeight="1" x14ac:dyDescent="0.25">
      <c r="A74" t="s">
        <v>909</v>
      </c>
      <c r="B74" s="1" t="s">
        <v>910</v>
      </c>
      <c r="C74" t="s">
        <v>694</v>
      </c>
      <c r="D74" t="s">
        <v>911</v>
      </c>
      <c r="E74" t="s">
        <v>199</v>
      </c>
      <c r="F74" t="s">
        <v>681</v>
      </c>
      <c r="G74">
        <v>0</v>
      </c>
      <c r="H74">
        <v>0</v>
      </c>
      <c r="I74">
        <v>0</v>
      </c>
      <c r="J74">
        <v>0</v>
      </c>
      <c r="K74">
        <v>0</v>
      </c>
      <c r="L74">
        <v>0</v>
      </c>
      <c r="M74">
        <v>0</v>
      </c>
      <c r="N74">
        <v>0</v>
      </c>
      <c r="O74">
        <v>0</v>
      </c>
      <c r="Q74">
        <v>0</v>
      </c>
      <c r="R74">
        <v>1</v>
      </c>
      <c r="S74" t="s">
        <v>1568</v>
      </c>
      <c r="T74" t="s">
        <v>1569</v>
      </c>
      <c r="U74" t="s">
        <v>1101</v>
      </c>
      <c r="V74">
        <v>0</v>
      </c>
      <c r="W74">
        <v>1</v>
      </c>
      <c r="X74">
        <f>IF(SUM(G74:O74,Table32[[#This Row],[nber_web_disclosure]]) &gt;0, 1, 0)</f>
        <v>0</v>
      </c>
      <c r="Y74">
        <v>0</v>
      </c>
      <c r="Z74">
        <f>IF(SUM(Table2[[#This Row],[cv_disclosure]],Table2[[#This Row],[nber_web_disclosure]],Table2[[#This Row],[private_interests]]) &gt;0, 1, 0)</f>
        <v>1</v>
      </c>
      <c r="AA74">
        <f t="shared" si="1"/>
        <v>1</v>
      </c>
      <c r="AB74" s="3" t="s">
        <v>1417</v>
      </c>
      <c r="AC74" s="3"/>
      <c r="AD74" s="3" t="s">
        <v>1418</v>
      </c>
      <c r="AE74" s="3" t="s">
        <v>1416</v>
      </c>
      <c r="AF74" s="3" t="s">
        <v>2846</v>
      </c>
      <c r="AG74" s="3">
        <v>1</v>
      </c>
    </row>
    <row r="75" spans="1:33" ht="15" customHeight="1" x14ac:dyDescent="0.25">
      <c r="A75" s="9" t="s">
        <v>912</v>
      </c>
      <c r="B75" s="1" t="s">
        <v>913</v>
      </c>
      <c r="C75" t="s">
        <v>694</v>
      </c>
      <c r="D75" s="1" t="s">
        <v>914</v>
      </c>
      <c r="E75" t="s">
        <v>915</v>
      </c>
      <c r="F75" t="s">
        <v>681</v>
      </c>
      <c r="G75">
        <v>0</v>
      </c>
      <c r="H75">
        <v>0</v>
      </c>
      <c r="I75">
        <v>0</v>
      </c>
      <c r="J75">
        <v>0</v>
      </c>
      <c r="K75">
        <v>0</v>
      </c>
      <c r="L75">
        <v>0</v>
      </c>
      <c r="M75">
        <v>0</v>
      </c>
      <c r="N75">
        <v>0</v>
      </c>
      <c r="O75">
        <v>0</v>
      </c>
      <c r="Q75">
        <v>0</v>
      </c>
      <c r="R75">
        <v>0</v>
      </c>
      <c r="U75" t="s">
        <v>1649</v>
      </c>
      <c r="V75">
        <v>0</v>
      </c>
      <c r="W75">
        <v>0</v>
      </c>
      <c r="X75">
        <f>IF(SUM(G75:O75,Table32[[#This Row],[nber_web_disclosure]]) &gt;0, 1, 0)</f>
        <v>0</v>
      </c>
      <c r="Y75">
        <v>0</v>
      </c>
      <c r="Z75">
        <f>IF(SUM(Table2[[#This Row],[cv_disclosure]],Table2[[#This Row],[nber_web_disclosure]],Table2[[#This Row],[private_interests]]) &gt;0, 1, 0)</f>
        <v>1</v>
      </c>
      <c r="AA75">
        <f t="shared" si="1"/>
        <v>1</v>
      </c>
      <c r="AB75" s="3"/>
      <c r="AC75" s="3"/>
      <c r="AD75" s="3" t="s">
        <v>1648</v>
      </c>
      <c r="AE75" s="3" t="s">
        <v>1647</v>
      </c>
      <c r="AF75" s="3" t="s">
        <v>2847</v>
      </c>
      <c r="AG75" s="3">
        <v>1</v>
      </c>
    </row>
    <row r="76" spans="1:33" ht="15" customHeight="1" x14ac:dyDescent="0.25">
      <c r="A76" t="s">
        <v>916</v>
      </c>
      <c r="B76" s="1" t="s">
        <v>917</v>
      </c>
      <c r="C76" t="s">
        <v>694</v>
      </c>
      <c r="D76" t="s">
        <v>918</v>
      </c>
      <c r="E76" t="s">
        <v>179</v>
      </c>
      <c r="F76" t="s">
        <v>919</v>
      </c>
      <c r="G76">
        <v>0</v>
      </c>
      <c r="H76">
        <v>0</v>
      </c>
      <c r="I76">
        <v>0</v>
      </c>
      <c r="J76">
        <v>0</v>
      </c>
      <c r="K76">
        <v>0</v>
      </c>
      <c r="L76">
        <v>0</v>
      </c>
      <c r="M76">
        <v>0</v>
      </c>
      <c r="N76">
        <v>0</v>
      </c>
      <c r="O76">
        <v>0</v>
      </c>
      <c r="P76" t="s">
        <v>1421</v>
      </c>
      <c r="Q76">
        <v>0</v>
      </c>
      <c r="R76">
        <v>1</v>
      </c>
      <c r="S76" t="s">
        <v>1422</v>
      </c>
      <c r="T76" t="s">
        <v>1423</v>
      </c>
      <c r="U76" t="s">
        <v>1101</v>
      </c>
      <c r="V76">
        <v>0</v>
      </c>
      <c r="W76">
        <v>0</v>
      </c>
      <c r="X76">
        <f>IF(SUM(G76:O76,Table32[[#This Row],[nber_web_disclosure]]) &gt;0, 1, 0)</f>
        <v>0</v>
      </c>
      <c r="Y76">
        <v>0</v>
      </c>
      <c r="Z76">
        <f>IF(SUM(Table2[[#This Row],[cv_disclosure]],Table2[[#This Row],[nber_web_disclosure]],Table2[[#This Row],[private_interests]]) &gt;0, 1, 0)</f>
        <v>1</v>
      </c>
      <c r="AA76">
        <f t="shared" si="1"/>
        <v>1</v>
      </c>
      <c r="AB76" s="3" t="s">
        <v>1419</v>
      </c>
      <c r="AC76" s="3" t="s">
        <v>1420</v>
      </c>
      <c r="AD76" s="3" t="s">
        <v>1424</v>
      </c>
      <c r="AE76" s="3"/>
      <c r="AF76" s="3" t="s">
        <v>2848</v>
      </c>
      <c r="AG76" s="3">
        <v>0</v>
      </c>
    </row>
    <row r="77" spans="1:33" ht="15" customHeight="1" x14ac:dyDescent="0.25">
      <c r="A77" t="s">
        <v>920</v>
      </c>
      <c r="B77" s="1" t="s">
        <v>921</v>
      </c>
      <c r="C77" t="s">
        <v>694</v>
      </c>
      <c r="D77" s="1" t="s">
        <v>922</v>
      </c>
      <c r="E77" t="s">
        <v>70</v>
      </c>
      <c r="F77" t="s">
        <v>681</v>
      </c>
      <c r="G77">
        <v>0</v>
      </c>
      <c r="H77">
        <v>0</v>
      </c>
      <c r="I77">
        <v>0</v>
      </c>
      <c r="J77">
        <v>0</v>
      </c>
      <c r="K77">
        <v>0</v>
      </c>
      <c r="L77">
        <v>0</v>
      </c>
      <c r="M77">
        <v>0</v>
      </c>
      <c r="N77">
        <v>0</v>
      </c>
      <c r="O77">
        <v>0</v>
      </c>
      <c r="Q77">
        <v>0</v>
      </c>
      <c r="R77">
        <v>0</v>
      </c>
      <c r="U77" t="s">
        <v>1101</v>
      </c>
      <c r="V77">
        <v>0</v>
      </c>
      <c r="W77">
        <v>0</v>
      </c>
      <c r="X77">
        <f>IF(SUM(G77:O77,Table32[[#This Row],[nber_web_disclosure]]) &gt;0, 1, 0)</f>
        <v>0</v>
      </c>
      <c r="Y77">
        <v>0</v>
      </c>
      <c r="Z77">
        <f>IF(SUM(Table2[[#This Row],[cv_disclosure]],Table2[[#This Row],[nber_web_disclosure]],Table2[[#This Row],[private_interests]]) &gt;0, 1, 0)</f>
        <v>1</v>
      </c>
      <c r="AA77">
        <f t="shared" si="1"/>
        <v>1</v>
      </c>
      <c r="AB77" s="3" t="s">
        <v>1425</v>
      </c>
      <c r="AC77" s="3"/>
      <c r="AD77" s="3" t="s">
        <v>1427</v>
      </c>
      <c r="AE77" s="3" t="s">
        <v>1426</v>
      </c>
      <c r="AF77" s="3" t="s">
        <v>2849</v>
      </c>
      <c r="AG77" s="3">
        <v>1</v>
      </c>
    </row>
    <row r="78" spans="1:33" ht="15" customHeight="1" x14ac:dyDescent="0.25">
      <c r="A78" t="s">
        <v>923</v>
      </c>
      <c r="B78" s="1" t="s">
        <v>924</v>
      </c>
      <c r="C78" t="s">
        <v>694</v>
      </c>
      <c r="D78" s="1" t="s">
        <v>925</v>
      </c>
      <c r="E78" t="s">
        <v>83</v>
      </c>
      <c r="F78" t="s">
        <v>681</v>
      </c>
      <c r="G78">
        <v>0</v>
      </c>
      <c r="H78">
        <v>0</v>
      </c>
      <c r="I78">
        <v>0</v>
      </c>
      <c r="J78">
        <v>0</v>
      </c>
      <c r="K78">
        <v>0</v>
      </c>
      <c r="L78">
        <v>0</v>
      </c>
      <c r="M78">
        <v>0</v>
      </c>
      <c r="N78">
        <v>0</v>
      </c>
      <c r="O78">
        <v>0</v>
      </c>
      <c r="P78" t="s">
        <v>1428</v>
      </c>
      <c r="Q78">
        <v>0</v>
      </c>
      <c r="R78">
        <v>1</v>
      </c>
      <c r="S78" t="s">
        <v>1430</v>
      </c>
      <c r="T78" t="s">
        <v>1431</v>
      </c>
      <c r="U78" t="s">
        <v>1433</v>
      </c>
      <c r="V78">
        <v>1</v>
      </c>
      <c r="W78">
        <v>0</v>
      </c>
      <c r="X78">
        <f>IF(SUM(G78:O78,Table32[[#This Row],[nber_web_disclosure]]) &gt;0, 1, 0)</f>
        <v>0</v>
      </c>
      <c r="Y78">
        <v>0</v>
      </c>
      <c r="Z78">
        <f>IF(SUM(Table2[[#This Row],[cv_disclosure]],Table2[[#This Row],[nber_web_disclosure]],Table2[[#This Row],[private_interests]]) &gt;0, 1, 0)</f>
        <v>1</v>
      </c>
      <c r="AA78">
        <f t="shared" si="1"/>
        <v>1</v>
      </c>
      <c r="AB78" s="3"/>
      <c r="AC78" s="3" t="s">
        <v>1429</v>
      </c>
      <c r="AD78" s="3" t="s">
        <v>1432</v>
      </c>
      <c r="AE78" s="3"/>
      <c r="AF78" s="3" t="s">
        <v>2850</v>
      </c>
      <c r="AG78" s="3">
        <v>1</v>
      </c>
    </row>
    <row r="79" spans="1:33" ht="15" customHeight="1" x14ac:dyDescent="0.25">
      <c r="A79" t="s">
        <v>926</v>
      </c>
      <c r="B79" s="1" t="s">
        <v>927</v>
      </c>
      <c r="C79" t="s">
        <v>694</v>
      </c>
      <c r="D79" t="s">
        <v>928</v>
      </c>
      <c r="E79" t="s">
        <v>303</v>
      </c>
      <c r="F79" t="s">
        <v>681</v>
      </c>
      <c r="G79">
        <v>0</v>
      </c>
      <c r="H79">
        <v>0</v>
      </c>
      <c r="I79">
        <v>0</v>
      </c>
      <c r="J79">
        <v>0</v>
      </c>
      <c r="K79">
        <v>0</v>
      </c>
      <c r="L79">
        <v>0</v>
      </c>
      <c r="M79">
        <v>0</v>
      </c>
      <c r="N79">
        <v>1</v>
      </c>
      <c r="O79">
        <v>1</v>
      </c>
      <c r="P79" t="s">
        <v>1435</v>
      </c>
      <c r="Q79">
        <v>0</v>
      </c>
      <c r="R79">
        <v>0</v>
      </c>
      <c r="U79" t="s">
        <v>1437</v>
      </c>
      <c r="V79">
        <v>1</v>
      </c>
      <c r="W79">
        <v>0</v>
      </c>
      <c r="X79">
        <f>IF(SUM(G79:O79,Table32[[#This Row],[nber_web_disclosure]]) &gt;0, 1, 0)</f>
        <v>1</v>
      </c>
      <c r="Y79" s="8">
        <v>0</v>
      </c>
      <c r="Z79">
        <f>IF(SUM(Table2[[#This Row],[cv_disclosure]],Table2[[#This Row],[nber_web_disclosure]],Table2[[#This Row],[private_interests]]) &gt;0, 1, 0)</f>
        <v>1</v>
      </c>
      <c r="AA79">
        <f t="shared" si="1"/>
        <v>1</v>
      </c>
      <c r="AB79" s="3" t="s">
        <v>1434</v>
      </c>
      <c r="AC79" s="3"/>
      <c r="AD79" s="3" t="s">
        <v>1436</v>
      </c>
      <c r="AE79" s="4" t="s">
        <v>1438</v>
      </c>
      <c r="AF79" s="3" t="s">
        <v>2851</v>
      </c>
      <c r="AG79" s="3">
        <v>1</v>
      </c>
    </row>
    <row r="80" spans="1:33" ht="15" customHeight="1" x14ac:dyDescent="0.25">
      <c r="A80" t="s">
        <v>929</v>
      </c>
      <c r="B80" s="1" t="s">
        <v>930</v>
      </c>
      <c r="C80" t="s">
        <v>694</v>
      </c>
      <c r="D80" t="s">
        <v>931</v>
      </c>
      <c r="E80" t="s">
        <v>83</v>
      </c>
      <c r="F80" t="s">
        <v>682</v>
      </c>
      <c r="G80">
        <v>0</v>
      </c>
      <c r="H80">
        <v>0</v>
      </c>
      <c r="I80">
        <v>0</v>
      </c>
      <c r="J80">
        <v>0</v>
      </c>
      <c r="K80">
        <v>0</v>
      </c>
      <c r="L80">
        <v>0</v>
      </c>
      <c r="M80">
        <v>0</v>
      </c>
      <c r="N80">
        <v>0</v>
      </c>
      <c r="O80">
        <v>0</v>
      </c>
      <c r="Q80">
        <v>0</v>
      </c>
      <c r="R80">
        <v>1</v>
      </c>
      <c r="S80" t="s">
        <v>1441</v>
      </c>
      <c r="T80" t="s">
        <v>1442</v>
      </c>
      <c r="U80" t="s">
        <v>1443</v>
      </c>
      <c r="V80">
        <v>0</v>
      </c>
      <c r="W80">
        <v>0</v>
      </c>
      <c r="X80">
        <f>IF(SUM(G80:O80,Table32[[#This Row],[nber_web_disclosure]]) &gt;0, 1, 0)</f>
        <v>0</v>
      </c>
      <c r="Y80">
        <v>0</v>
      </c>
      <c r="Z80">
        <f>IF(SUM(Table2[[#This Row],[cv_disclosure]],Table2[[#This Row],[nber_web_disclosure]],Table2[[#This Row],[private_interests]]) &gt;0, 1, 0)</f>
        <v>1</v>
      </c>
      <c r="AA80">
        <f t="shared" si="1"/>
        <v>1</v>
      </c>
      <c r="AB80" s="3" t="s">
        <v>1439</v>
      </c>
      <c r="AC80" s="3"/>
      <c r="AD80" s="3" t="s">
        <v>1440</v>
      </c>
      <c r="AE80" s="3"/>
      <c r="AF80" s="3" t="s">
        <v>2852</v>
      </c>
      <c r="AG80" s="3">
        <v>1</v>
      </c>
    </row>
    <row r="81" spans="1:33" ht="15" customHeight="1" x14ac:dyDescent="0.25">
      <c r="A81" t="s">
        <v>932</v>
      </c>
      <c r="B81" s="1" t="s">
        <v>934</v>
      </c>
      <c r="C81" t="s">
        <v>694</v>
      </c>
      <c r="D81" s="1" t="s">
        <v>933</v>
      </c>
      <c r="E81" t="s">
        <v>303</v>
      </c>
      <c r="F81" t="s">
        <v>682</v>
      </c>
      <c r="G81">
        <v>0</v>
      </c>
      <c r="H81">
        <v>0</v>
      </c>
      <c r="I81">
        <v>0</v>
      </c>
      <c r="J81">
        <v>0</v>
      </c>
      <c r="K81">
        <v>0</v>
      </c>
      <c r="L81">
        <v>0</v>
      </c>
      <c r="M81">
        <v>0</v>
      </c>
      <c r="N81">
        <v>0</v>
      </c>
      <c r="O81">
        <v>1</v>
      </c>
      <c r="P81" t="s">
        <v>1445</v>
      </c>
      <c r="Q81">
        <v>0</v>
      </c>
      <c r="R81">
        <v>1</v>
      </c>
      <c r="S81" t="s">
        <v>1447</v>
      </c>
      <c r="T81" t="s">
        <v>1446</v>
      </c>
      <c r="U81" t="s">
        <v>1449</v>
      </c>
      <c r="V81">
        <v>1</v>
      </c>
      <c r="W81">
        <v>1</v>
      </c>
      <c r="X81">
        <f>IF(SUM(G81:O81,Table32[[#This Row],[nber_web_disclosure]]) &gt;0, 1, 0)</f>
        <v>1</v>
      </c>
      <c r="Y81" s="8">
        <v>0</v>
      </c>
      <c r="Z81">
        <f>IF(SUM(Table2[[#This Row],[cv_disclosure]],Table2[[#This Row],[nber_web_disclosure]],Table2[[#This Row],[private_interests]]) &gt;0, 1, 0)</f>
        <v>1</v>
      </c>
      <c r="AA81">
        <f t="shared" si="1"/>
        <v>1</v>
      </c>
      <c r="AB81" s="3" t="s">
        <v>1444</v>
      </c>
      <c r="AC81" s="3"/>
      <c r="AD81" s="3" t="s">
        <v>1448</v>
      </c>
      <c r="AE81" s="3"/>
      <c r="AF81" s="3" t="s">
        <v>2853</v>
      </c>
      <c r="AG81" s="3">
        <v>1</v>
      </c>
    </row>
    <row r="82" spans="1:33" ht="15" customHeight="1" x14ac:dyDescent="0.25">
      <c r="A82" t="s">
        <v>935</v>
      </c>
      <c r="B82" s="1" t="s">
        <v>936</v>
      </c>
      <c r="C82" t="s">
        <v>694</v>
      </c>
      <c r="D82" t="s">
        <v>937</v>
      </c>
      <c r="E82" t="s">
        <v>79</v>
      </c>
      <c r="F82" t="s">
        <v>681</v>
      </c>
      <c r="G82">
        <v>0</v>
      </c>
      <c r="H82">
        <v>0</v>
      </c>
      <c r="I82">
        <v>0</v>
      </c>
      <c r="J82">
        <v>0</v>
      </c>
      <c r="K82">
        <v>0</v>
      </c>
      <c r="L82">
        <v>0</v>
      </c>
      <c r="M82">
        <v>0</v>
      </c>
      <c r="N82">
        <v>0</v>
      </c>
      <c r="O82">
        <v>0</v>
      </c>
      <c r="P82" t="s">
        <v>1452</v>
      </c>
      <c r="Q82">
        <v>0</v>
      </c>
      <c r="R82">
        <v>0</v>
      </c>
      <c r="U82" t="s">
        <v>1454</v>
      </c>
      <c r="V82">
        <v>1</v>
      </c>
      <c r="W82">
        <v>1</v>
      </c>
      <c r="X82">
        <f>IF(SUM(G82:O82,Table32[[#This Row],[nber_web_disclosure]]) &gt;0, 1, 0)</f>
        <v>0</v>
      </c>
      <c r="Y82">
        <v>0</v>
      </c>
      <c r="Z82">
        <f>IF(SUM(Table2[[#This Row],[cv_disclosure]],Table2[[#This Row],[nber_web_disclosure]],Table2[[#This Row],[private_interests]]) &gt;0, 1, 0)</f>
        <v>1</v>
      </c>
      <c r="AA82">
        <f t="shared" si="1"/>
        <v>1</v>
      </c>
      <c r="AB82" s="3" t="s">
        <v>1450</v>
      </c>
      <c r="AC82" s="3"/>
      <c r="AD82" s="3" t="s">
        <v>1453</v>
      </c>
      <c r="AE82" s="3" t="s">
        <v>1451</v>
      </c>
      <c r="AF82" s="3" t="s">
        <v>2854</v>
      </c>
      <c r="AG82" s="3">
        <v>1</v>
      </c>
    </row>
    <row r="83" spans="1:33" ht="15" customHeight="1" x14ac:dyDescent="0.25">
      <c r="A83" t="s">
        <v>938</v>
      </c>
      <c r="B83" s="1" t="s">
        <v>939</v>
      </c>
      <c r="C83" t="s">
        <v>694</v>
      </c>
      <c r="D83" t="s">
        <v>940</v>
      </c>
      <c r="E83" t="s">
        <v>70</v>
      </c>
      <c r="F83" t="s">
        <v>681</v>
      </c>
      <c r="G83">
        <v>0</v>
      </c>
      <c r="H83">
        <v>0</v>
      </c>
      <c r="I83">
        <v>0</v>
      </c>
      <c r="J83">
        <v>0</v>
      </c>
      <c r="K83">
        <v>0</v>
      </c>
      <c r="L83">
        <v>0</v>
      </c>
      <c r="M83">
        <v>0</v>
      </c>
      <c r="N83">
        <v>0</v>
      </c>
      <c r="O83">
        <v>0</v>
      </c>
      <c r="Q83">
        <v>0</v>
      </c>
      <c r="R83">
        <v>0</v>
      </c>
      <c r="U83" t="s">
        <v>1101</v>
      </c>
      <c r="V83">
        <v>0</v>
      </c>
      <c r="W83">
        <v>1</v>
      </c>
      <c r="X83">
        <f>IF(SUM(G83:O83,Table32[[#This Row],[nber_web_disclosure]]) &gt;0, 1, 0)</f>
        <v>0</v>
      </c>
      <c r="Y83">
        <v>0</v>
      </c>
      <c r="Z83">
        <f>IF(SUM(Table2[[#This Row],[cv_disclosure]],Table2[[#This Row],[nber_web_disclosure]],Table2[[#This Row],[private_interests]]) &gt;0, 1, 0)</f>
        <v>1</v>
      </c>
      <c r="AA83">
        <f t="shared" si="1"/>
        <v>1</v>
      </c>
      <c r="AB83" s="3" t="s">
        <v>1455</v>
      </c>
      <c r="AC83" s="3"/>
      <c r="AD83" s="3" t="s">
        <v>1457</v>
      </c>
      <c r="AE83" s="4" t="s">
        <v>1456</v>
      </c>
      <c r="AF83" s="3" t="s">
        <v>2855</v>
      </c>
      <c r="AG83" s="3">
        <v>1</v>
      </c>
    </row>
    <row r="84" spans="1:33" ht="15" customHeight="1" x14ac:dyDescent="0.25">
      <c r="A84" t="s">
        <v>941</v>
      </c>
      <c r="B84" s="1" t="s">
        <v>942</v>
      </c>
      <c r="C84" t="s">
        <v>694</v>
      </c>
      <c r="D84" t="s">
        <v>943</v>
      </c>
      <c r="E84" t="s">
        <v>494</v>
      </c>
      <c r="F84" t="s">
        <v>681</v>
      </c>
      <c r="G84">
        <v>0</v>
      </c>
      <c r="H84">
        <v>0</v>
      </c>
      <c r="I84">
        <v>0</v>
      </c>
      <c r="J84">
        <v>0</v>
      </c>
      <c r="K84">
        <v>0</v>
      </c>
      <c r="L84">
        <v>0</v>
      </c>
      <c r="M84">
        <v>0</v>
      </c>
      <c r="N84">
        <v>0</v>
      </c>
      <c r="O84">
        <v>0</v>
      </c>
      <c r="Q84">
        <v>0</v>
      </c>
      <c r="R84">
        <v>1</v>
      </c>
      <c r="S84" t="s">
        <v>1459</v>
      </c>
      <c r="T84" t="s">
        <v>1460</v>
      </c>
      <c r="U84" t="s">
        <v>1101</v>
      </c>
      <c r="V84">
        <v>0</v>
      </c>
      <c r="W84">
        <v>0</v>
      </c>
      <c r="X84">
        <f>IF(SUM(G84:O84,Table32[[#This Row],[nber_web_disclosure]]) &gt;0, 1, 0)</f>
        <v>0</v>
      </c>
      <c r="Y84">
        <v>0</v>
      </c>
      <c r="Z84">
        <f>IF(SUM(Table2[[#This Row],[cv_disclosure]],Table2[[#This Row],[nber_web_disclosure]],Table2[[#This Row],[private_interests]]) &gt;0, 1, 0)</f>
        <v>1</v>
      </c>
      <c r="AA84">
        <f t="shared" si="1"/>
        <v>1</v>
      </c>
      <c r="AB84" s="3"/>
      <c r="AC84" s="3"/>
      <c r="AD84" s="3" t="s">
        <v>1461</v>
      </c>
      <c r="AE84" s="4" t="s">
        <v>1458</v>
      </c>
      <c r="AF84" s="3" t="s">
        <v>2856</v>
      </c>
      <c r="AG84" s="3">
        <v>1</v>
      </c>
    </row>
    <row r="85" spans="1:33" ht="15" customHeight="1" x14ac:dyDescent="0.25">
      <c r="A85" t="s">
        <v>944</v>
      </c>
      <c r="B85" s="1" t="s">
        <v>945</v>
      </c>
      <c r="C85" t="s">
        <v>694</v>
      </c>
      <c r="D85" t="s">
        <v>946</v>
      </c>
      <c r="E85" t="s">
        <v>471</v>
      </c>
      <c r="F85" t="s">
        <v>681</v>
      </c>
      <c r="G85">
        <v>0</v>
      </c>
      <c r="H85">
        <v>0</v>
      </c>
      <c r="I85">
        <v>0</v>
      </c>
      <c r="J85">
        <v>0</v>
      </c>
      <c r="K85">
        <v>0</v>
      </c>
      <c r="L85">
        <v>0</v>
      </c>
      <c r="M85">
        <v>0</v>
      </c>
      <c r="N85">
        <v>0</v>
      </c>
      <c r="O85">
        <v>0</v>
      </c>
      <c r="Q85">
        <v>0</v>
      </c>
      <c r="R85">
        <v>0</v>
      </c>
      <c r="U85" t="s">
        <v>646</v>
      </c>
      <c r="V85">
        <v>0</v>
      </c>
      <c r="W85">
        <v>1</v>
      </c>
      <c r="X85">
        <f>IF(SUM(G85:O85,Table32[[#This Row],[nber_web_disclosure]]) &gt;0, 1, 0)</f>
        <v>0</v>
      </c>
      <c r="Y85">
        <v>0</v>
      </c>
      <c r="Z85">
        <f>IF(SUM(Table2[[#This Row],[cv_disclosure]],Table2[[#This Row],[nber_web_disclosure]],Table2[[#This Row],[private_interests]]) &gt;0, 1, 0)</f>
        <v>1</v>
      </c>
      <c r="AA85">
        <f t="shared" si="1"/>
        <v>1</v>
      </c>
      <c r="AB85" s="3" t="s">
        <v>1463</v>
      </c>
      <c r="AC85" s="3"/>
      <c r="AD85" s="3"/>
      <c r="AE85" s="3" t="s">
        <v>1462</v>
      </c>
      <c r="AF85" s="3" t="s">
        <v>2857</v>
      </c>
      <c r="AG85" s="3">
        <v>0</v>
      </c>
    </row>
    <row r="86" spans="1:33" ht="15" customHeight="1" x14ac:dyDescent="0.25">
      <c r="A86" t="s">
        <v>947</v>
      </c>
      <c r="B86" s="1" t="s">
        <v>948</v>
      </c>
      <c r="C86" t="s">
        <v>694</v>
      </c>
      <c r="D86" t="s">
        <v>949</v>
      </c>
      <c r="E86" t="s">
        <v>79</v>
      </c>
      <c r="F86" t="s">
        <v>682</v>
      </c>
      <c r="G86">
        <v>0</v>
      </c>
      <c r="H86">
        <v>0</v>
      </c>
      <c r="I86">
        <v>0</v>
      </c>
      <c r="J86">
        <v>0</v>
      </c>
      <c r="K86">
        <v>0</v>
      </c>
      <c r="L86">
        <v>0</v>
      </c>
      <c r="M86">
        <v>0</v>
      </c>
      <c r="N86">
        <v>0</v>
      </c>
      <c r="O86">
        <v>0</v>
      </c>
      <c r="Q86">
        <v>0</v>
      </c>
      <c r="R86">
        <v>1</v>
      </c>
      <c r="S86" t="s">
        <v>1465</v>
      </c>
      <c r="T86" t="s">
        <v>1466</v>
      </c>
      <c r="U86" t="s">
        <v>1101</v>
      </c>
      <c r="V86">
        <v>0</v>
      </c>
      <c r="W86">
        <v>0</v>
      </c>
      <c r="X86">
        <f>IF(SUM(G86:O86,Table32[[#This Row],[nber_web_disclosure]]) &gt;0, 1, 0)</f>
        <v>0</v>
      </c>
      <c r="Y86">
        <v>0</v>
      </c>
      <c r="Z86">
        <f>IF(SUM(Table2[[#This Row],[cv_disclosure]],Table2[[#This Row],[nber_web_disclosure]],Table2[[#This Row],[private_interests]]) &gt;0, 1, 0)</f>
        <v>1</v>
      </c>
      <c r="AA86">
        <f t="shared" si="1"/>
        <v>1</v>
      </c>
      <c r="AB86" s="3"/>
      <c r="AC86" s="3"/>
      <c r="AD86" s="3" t="s">
        <v>1467</v>
      </c>
      <c r="AE86" s="3" t="s">
        <v>1464</v>
      </c>
      <c r="AF86" s="3" t="s">
        <v>2858</v>
      </c>
      <c r="AG86" s="3">
        <v>1</v>
      </c>
    </row>
    <row r="87" spans="1:33" ht="15" customHeight="1" x14ac:dyDescent="0.25">
      <c r="A87" t="s">
        <v>950</v>
      </c>
      <c r="B87" s="1" t="s">
        <v>951</v>
      </c>
      <c r="C87" t="s">
        <v>694</v>
      </c>
      <c r="D87" t="s">
        <v>952</v>
      </c>
      <c r="E87" t="s">
        <v>699</v>
      </c>
      <c r="F87" t="s">
        <v>681</v>
      </c>
      <c r="G87">
        <v>0</v>
      </c>
      <c r="H87">
        <v>0</v>
      </c>
      <c r="I87">
        <v>0</v>
      </c>
      <c r="J87">
        <v>0</v>
      </c>
      <c r="K87">
        <v>0</v>
      </c>
      <c r="L87">
        <v>0</v>
      </c>
      <c r="M87">
        <v>0</v>
      </c>
      <c r="N87">
        <v>0</v>
      </c>
      <c r="O87">
        <v>0</v>
      </c>
      <c r="P87" t="s">
        <v>1470</v>
      </c>
      <c r="Q87">
        <v>0</v>
      </c>
      <c r="R87">
        <v>0</v>
      </c>
      <c r="U87" t="s">
        <v>1474</v>
      </c>
      <c r="V87">
        <v>0</v>
      </c>
      <c r="W87">
        <v>1</v>
      </c>
      <c r="X87">
        <f>IF(SUM(G87:O87,Table32[[#This Row],[nber_web_disclosure]]) &gt;0, 1, 0)</f>
        <v>0</v>
      </c>
      <c r="Y87">
        <v>0</v>
      </c>
      <c r="Z87">
        <f>IF(SUM(Table2[[#This Row],[cv_disclosure]],Table2[[#This Row],[nber_web_disclosure]],Table2[[#This Row],[private_interests]]) &gt;0, 1, 0)</f>
        <v>1</v>
      </c>
      <c r="AA87">
        <f t="shared" si="1"/>
        <v>1</v>
      </c>
      <c r="AB87" s="3" t="s">
        <v>1468</v>
      </c>
      <c r="AC87" s="3"/>
      <c r="AD87" s="3" t="s">
        <v>1471</v>
      </c>
      <c r="AE87" s="3" t="s">
        <v>1469</v>
      </c>
      <c r="AF87" s="3" t="s">
        <v>2859</v>
      </c>
      <c r="AG87" s="3">
        <v>0</v>
      </c>
    </row>
    <row r="88" spans="1:33" ht="15" customHeight="1" x14ac:dyDescent="0.25">
      <c r="A88" s="9" t="s">
        <v>953</v>
      </c>
      <c r="B88" s="1" t="s">
        <v>954</v>
      </c>
      <c r="C88" t="s">
        <v>694</v>
      </c>
      <c r="D88" t="s">
        <v>955</v>
      </c>
      <c r="E88" t="s">
        <v>83</v>
      </c>
      <c r="F88" t="s">
        <v>681</v>
      </c>
      <c r="G88">
        <v>0</v>
      </c>
      <c r="H88">
        <v>0</v>
      </c>
      <c r="I88">
        <v>0</v>
      </c>
      <c r="J88">
        <v>0</v>
      </c>
      <c r="K88">
        <v>0</v>
      </c>
      <c r="L88">
        <v>0</v>
      </c>
      <c r="M88">
        <v>0</v>
      </c>
      <c r="N88">
        <v>0</v>
      </c>
      <c r="O88">
        <v>0</v>
      </c>
      <c r="P88" t="s">
        <v>1652</v>
      </c>
      <c r="Q88">
        <v>0</v>
      </c>
      <c r="R88">
        <v>1</v>
      </c>
      <c r="S88" t="s">
        <v>1655</v>
      </c>
      <c r="T88" t="s">
        <v>1656</v>
      </c>
      <c r="U88" t="s">
        <v>1101</v>
      </c>
      <c r="V88">
        <v>1</v>
      </c>
      <c r="W88">
        <v>1</v>
      </c>
      <c r="X88">
        <f>IF(SUM(G88:O88,Table32[[#This Row],[nber_web_disclosure]]) &gt;0, 1, 0)</f>
        <v>0</v>
      </c>
      <c r="Y88">
        <v>0</v>
      </c>
      <c r="Z88">
        <f>IF(SUM(Table2[[#This Row],[cv_disclosure]],Table2[[#This Row],[nber_web_disclosure]],Table2[[#This Row],[private_interests]]) &gt;0, 1, 0)</f>
        <v>1</v>
      </c>
      <c r="AA88">
        <f t="shared" si="1"/>
        <v>1</v>
      </c>
      <c r="AB88" s="3" t="s">
        <v>1650</v>
      </c>
      <c r="AC88" s="3" t="s">
        <v>1654</v>
      </c>
      <c r="AD88" s="3" t="s">
        <v>1657</v>
      </c>
      <c r="AE88" s="3" t="s">
        <v>1651</v>
      </c>
      <c r="AF88" s="3" t="s">
        <v>2860</v>
      </c>
      <c r="AG88" s="3">
        <v>1</v>
      </c>
    </row>
    <row r="89" spans="1:33" ht="15" customHeight="1" x14ac:dyDescent="0.25">
      <c r="A89" t="s">
        <v>956</v>
      </c>
      <c r="B89" s="1" t="s">
        <v>957</v>
      </c>
      <c r="C89" t="s">
        <v>694</v>
      </c>
      <c r="D89" t="s">
        <v>958</v>
      </c>
      <c r="E89" t="s">
        <v>699</v>
      </c>
      <c r="F89" t="s">
        <v>681</v>
      </c>
      <c r="G89">
        <v>0</v>
      </c>
      <c r="H89">
        <v>0</v>
      </c>
      <c r="I89">
        <v>0</v>
      </c>
      <c r="J89">
        <v>0</v>
      </c>
      <c r="K89">
        <v>0</v>
      </c>
      <c r="L89">
        <v>0</v>
      </c>
      <c r="M89">
        <v>0</v>
      </c>
      <c r="N89">
        <v>0</v>
      </c>
      <c r="O89">
        <v>0</v>
      </c>
      <c r="Q89">
        <v>0</v>
      </c>
      <c r="R89">
        <v>0</v>
      </c>
      <c r="U89" t="s">
        <v>646</v>
      </c>
      <c r="V89">
        <v>0</v>
      </c>
      <c r="W89">
        <v>1</v>
      </c>
      <c r="X89">
        <f>IF(SUM(G89:O89,Table32[[#This Row],[nber_web_disclosure]]) &gt;0, 1, 0)</f>
        <v>0</v>
      </c>
      <c r="Y89">
        <v>0</v>
      </c>
      <c r="Z89">
        <f>IF(SUM(Table2[[#This Row],[cv_disclosure]],Table2[[#This Row],[nber_web_disclosure]],Table2[[#This Row],[private_interests]]) &gt;0, 1, 0)</f>
        <v>1</v>
      </c>
      <c r="AA89">
        <f t="shared" si="1"/>
        <v>1</v>
      </c>
      <c r="AB89" s="3" t="s">
        <v>1472</v>
      </c>
      <c r="AC89" s="3"/>
      <c r="AD89" s="3"/>
      <c r="AE89" s="3" t="s">
        <v>1473</v>
      </c>
      <c r="AF89" s="3" t="s">
        <v>2861</v>
      </c>
      <c r="AG89" s="3">
        <v>1</v>
      </c>
    </row>
    <row r="90" spans="1:33" ht="15" customHeight="1" x14ac:dyDescent="0.25">
      <c r="A90" t="s">
        <v>959</v>
      </c>
      <c r="B90" s="1" t="s">
        <v>960</v>
      </c>
      <c r="C90" t="s">
        <v>694</v>
      </c>
      <c r="D90" s="1" t="s">
        <v>961</v>
      </c>
      <c r="E90" t="s">
        <v>71</v>
      </c>
      <c r="F90" t="s">
        <v>681</v>
      </c>
      <c r="G90">
        <v>0</v>
      </c>
      <c r="H90">
        <v>0</v>
      </c>
      <c r="I90">
        <v>1</v>
      </c>
      <c r="J90">
        <v>0</v>
      </c>
      <c r="K90">
        <v>0</v>
      </c>
      <c r="L90">
        <v>0</v>
      </c>
      <c r="M90">
        <v>1</v>
      </c>
      <c r="N90">
        <v>1</v>
      </c>
      <c r="O90">
        <v>0</v>
      </c>
      <c r="P90" t="s">
        <v>1476</v>
      </c>
      <c r="Q90">
        <v>1</v>
      </c>
      <c r="R90">
        <v>0</v>
      </c>
      <c r="U90" t="s">
        <v>1479</v>
      </c>
      <c r="V90">
        <v>1</v>
      </c>
      <c r="W90">
        <v>0</v>
      </c>
      <c r="X90">
        <f>IF(SUM(G90:O90,Table32[[#This Row],[nber_web_disclosure]]) &gt;0, 1, 0)</f>
        <v>1</v>
      </c>
      <c r="Y90">
        <v>0</v>
      </c>
      <c r="Z90">
        <f>IF(SUM(Table2[[#This Row],[cv_disclosure]],Table2[[#This Row],[nber_web_disclosure]],Table2[[#This Row],[private_interests]]) &gt;0, 1, 0)</f>
        <v>1</v>
      </c>
      <c r="AA90">
        <f t="shared" si="1"/>
        <v>1</v>
      </c>
      <c r="AB90" s="3" t="s">
        <v>1475</v>
      </c>
      <c r="AC90" s="3"/>
      <c r="AD90" s="3" t="s">
        <v>1478</v>
      </c>
      <c r="AE90" s="3" t="s">
        <v>1477</v>
      </c>
      <c r="AF90" s="3" t="s">
        <v>2862</v>
      </c>
      <c r="AG90" s="3">
        <v>1</v>
      </c>
    </row>
    <row r="91" spans="1:33" ht="15" customHeight="1" x14ac:dyDescent="0.25">
      <c r="A91" t="s">
        <v>962</v>
      </c>
      <c r="B91" s="1" t="s">
        <v>963</v>
      </c>
      <c r="C91" t="s">
        <v>694</v>
      </c>
      <c r="D91" s="1" t="s">
        <v>964</v>
      </c>
      <c r="E91" t="s">
        <v>124</v>
      </c>
      <c r="F91" t="s">
        <v>681</v>
      </c>
      <c r="G91">
        <v>0</v>
      </c>
      <c r="H91">
        <v>0</v>
      </c>
      <c r="I91">
        <v>0</v>
      </c>
      <c r="J91">
        <v>0</v>
      </c>
      <c r="K91">
        <v>0</v>
      </c>
      <c r="L91">
        <v>0</v>
      </c>
      <c r="M91">
        <v>0</v>
      </c>
      <c r="N91">
        <v>1</v>
      </c>
      <c r="O91">
        <v>1</v>
      </c>
      <c r="P91" t="s">
        <v>1482</v>
      </c>
      <c r="Q91">
        <v>0</v>
      </c>
      <c r="R91">
        <v>1</v>
      </c>
      <c r="S91" t="s">
        <v>1484</v>
      </c>
      <c r="T91" t="s">
        <v>1485</v>
      </c>
      <c r="U91" t="s">
        <v>1487</v>
      </c>
      <c r="V91">
        <v>1</v>
      </c>
      <c r="W91">
        <v>0</v>
      </c>
      <c r="X91">
        <f>IF(SUM(G91:O91,Table32[[#This Row],[nber_web_disclosure]]) &gt;0, 1, 0)</f>
        <v>1</v>
      </c>
      <c r="Y91">
        <v>0</v>
      </c>
      <c r="Z91">
        <f>IF(SUM(Table2[[#This Row],[cv_disclosure]],Table2[[#This Row],[nber_web_disclosure]],Table2[[#This Row],[private_interests]]) &gt;0, 1, 0)</f>
        <v>1</v>
      </c>
      <c r="AA91">
        <f t="shared" si="1"/>
        <v>1</v>
      </c>
      <c r="AB91" s="3" t="s">
        <v>1481</v>
      </c>
      <c r="AC91" s="3" t="s">
        <v>1483</v>
      </c>
      <c r="AD91" s="3" t="s">
        <v>1486</v>
      </c>
      <c r="AE91" s="3" t="s">
        <v>1480</v>
      </c>
      <c r="AF91" s="3" t="s">
        <v>2863</v>
      </c>
      <c r="AG91" s="3">
        <v>1</v>
      </c>
    </row>
    <row r="92" spans="1:33" ht="15" customHeight="1" x14ac:dyDescent="0.25">
      <c r="A92" t="s">
        <v>965</v>
      </c>
      <c r="B92" s="1" t="s">
        <v>966</v>
      </c>
      <c r="C92" t="s">
        <v>694</v>
      </c>
      <c r="D92" s="1" t="s">
        <v>967</v>
      </c>
      <c r="E92" t="s">
        <v>699</v>
      </c>
      <c r="F92" t="s">
        <v>681</v>
      </c>
      <c r="G92">
        <v>0</v>
      </c>
      <c r="H92">
        <v>0</v>
      </c>
      <c r="I92">
        <v>1</v>
      </c>
      <c r="J92">
        <v>0</v>
      </c>
      <c r="K92">
        <v>0</v>
      </c>
      <c r="L92">
        <v>0</v>
      </c>
      <c r="M92">
        <v>0</v>
      </c>
      <c r="N92">
        <v>1</v>
      </c>
      <c r="O92">
        <v>0</v>
      </c>
      <c r="P92" t="s">
        <v>1490</v>
      </c>
      <c r="Q92">
        <v>0</v>
      </c>
      <c r="R92">
        <v>1</v>
      </c>
      <c r="S92" t="s">
        <v>1492</v>
      </c>
      <c r="T92" t="s">
        <v>1493</v>
      </c>
      <c r="U92" t="s">
        <v>1495</v>
      </c>
      <c r="V92">
        <v>1</v>
      </c>
      <c r="W92">
        <v>0</v>
      </c>
      <c r="X92">
        <f>IF(SUM(G92:O92,Table32[[#This Row],[nber_web_disclosure]]) &gt;0, 1, 0)</f>
        <v>1</v>
      </c>
      <c r="Y92">
        <v>0</v>
      </c>
      <c r="Z92">
        <f>IF(SUM(Table2[[#This Row],[cv_disclosure]],Table2[[#This Row],[nber_web_disclosure]],Table2[[#This Row],[private_interests]]) &gt;0, 1, 0)</f>
        <v>1</v>
      </c>
      <c r="AA92">
        <f t="shared" si="1"/>
        <v>1</v>
      </c>
      <c r="AB92" s="3" t="s">
        <v>1488</v>
      </c>
      <c r="AC92" s="3" t="s">
        <v>1489</v>
      </c>
      <c r="AD92" s="3" t="s">
        <v>1494</v>
      </c>
      <c r="AE92" s="3" t="s">
        <v>1491</v>
      </c>
      <c r="AF92" s="3" t="s">
        <v>2864</v>
      </c>
      <c r="AG92" s="3">
        <v>1</v>
      </c>
    </row>
    <row r="93" spans="1:33" ht="15" customHeight="1" x14ac:dyDescent="0.25">
      <c r="A93" t="s">
        <v>968</v>
      </c>
      <c r="B93" s="1" t="s">
        <v>969</v>
      </c>
      <c r="C93" t="s">
        <v>694</v>
      </c>
      <c r="D93" t="s">
        <v>970</v>
      </c>
      <c r="E93" t="s">
        <v>422</v>
      </c>
      <c r="F93" t="s">
        <v>681</v>
      </c>
      <c r="G93">
        <v>0</v>
      </c>
      <c r="H93">
        <v>0</v>
      </c>
      <c r="I93">
        <v>0</v>
      </c>
      <c r="J93">
        <v>0</v>
      </c>
      <c r="K93">
        <v>0</v>
      </c>
      <c r="L93">
        <v>0</v>
      </c>
      <c r="M93">
        <v>0</v>
      </c>
      <c r="N93">
        <v>0</v>
      </c>
      <c r="O93">
        <v>0</v>
      </c>
      <c r="Q93">
        <v>0</v>
      </c>
      <c r="R93">
        <v>1</v>
      </c>
      <c r="S93" t="s">
        <v>1498</v>
      </c>
      <c r="T93" t="s">
        <v>1499</v>
      </c>
      <c r="U93" t="s">
        <v>1101</v>
      </c>
      <c r="V93">
        <v>0</v>
      </c>
      <c r="W93">
        <v>0</v>
      </c>
      <c r="X93">
        <f>IF(SUM(G93:O93,Table32[[#This Row],[nber_web_disclosure]]) &gt;0, 1, 0)</f>
        <v>0</v>
      </c>
      <c r="Y93">
        <v>0</v>
      </c>
      <c r="Z93">
        <f>IF(SUM(Table2[[#This Row],[cv_disclosure]],Table2[[#This Row],[nber_web_disclosure]],Table2[[#This Row],[private_interests]]) &gt;0, 1, 0)</f>
        <v>1</v>
      </c>
      <c r="AA93">
        <f t="shared" si="1"/>
        <v>1</v>
      </c>
      <c r="AB93" s="3" t="s">
        <v>1496</v>
      </c>
      <c r="AC93" s="3"/>
      <c r="AD93" s="3" t="s">
        <v>1500</v>
      </c>
      <c r="AE93" s="3" t="s">
        <v>1497</v>
      </c>
      <c r="AF93" s="3" t="s">
        <v>2865</v>
      </c>
      <c r="AG93" s="3">
        <v>0</v>
      </c>
    </row>
    <row r="94" spans="1:33" ht="15" customHeight="1" x14ac:dyDescent="0.25">
      <c r="A94" t="s">
        <v>971</v>
      </c>
      <c r="B94" s="1" t="s">
        <v>972</v>
      </c>
      <c r="C94" t="s">
        <v>694</v>
      </c>
      <c r="D94" t="s">
        <v>973</v>
      </c>
      <c r="E94" t="s">
        <v>79</v>
      </c>
      <c r="F94" t="s">
        <v>681</v>
      </c>
      <c r="G94">
        <v>0</v>
      </c>
      <c r="H94">
        <v>0</v>
      </c>
      <c r="I94">
        <v>0</v>
      </c>
      <c r="J94">
        <v>0</v>
      </c>
      <c r="K94">
        <v>0</v>
      </c>
      <c r="L94">
        <v>0</v>
      </c>
      <c r="M94">
        <v>0</v>
      </c>
      <c r="N94">
        <v>0</v>
      </c>
      <c r="O94">
        <v>0</v>
      </c>
      <c r="P94" t="s">
        <v>1503</v>
      </c>
      <c r="Q94">
        <v>0</v>
      </c>
      <c r="R94">
        <v>1</v>
      </c>
      <c r="S94" t="s">
        <v>1504</v>
      </c>
      <c r="T94" t="s">
        <v>1505</v>
      </c>
      <c r="U94" t="s">
        <v>1101</v>
      </c>
      <c r="V94">
        <v>1</v>
      </c>
      <c r="W94">
        <v>0</v>
      </c>
      <c r="X94">
        <f>IF(SUM(G94:O94,Table32[[#This Row],[nber_web_disclosure]]) &gt;0, 1, 0)</f>
        <v>0</v>
      </c>
      <c r="Y94">
        <v>0</v>
      </c>
      <c r="Z94">
        <f>IF(SUM(Table2[[#This Row],[cv_disclosure]],Table2[[#This Row],[nber_web_disclosure]],Table2[[#This Row],[private_interests]]) &gt;0, 1, 0)</f>
        <v>1</v>
      </c>
      <c r="AA94">
        <f t="shared" si="1"/>
        <v>1</v>
      </c>
      <c r="AB94" s="3" t="s">
        <v>1501</v>
      </c>
      <c r="AC94" s="3"/>
      <c r="AD94" s="3" t="s">
        <v>1506</v>
      </c>
      <c r="AE94" s="3" t="s">
        <v>1502</v>
      </c>
      <c r="AF94" s="3" t="s">
        <v>2866</v>
      </c>
      <c r="AG94" s="3">
        <v>0</v>
      </c>
    </row>
    <row r="95" spans="1:33" ht="15" customHeight="1" x14ac:dyDescent="0.25">
      <c r="A95" t="s">
        <v>974</v>
      </c>
      <c r="B95" s="1" t="s">
        <v>975</v>
      </c>
      <c r="C95" t="s">
        <v>694</v>
      </c>
      <c r="D95" t="s">
        <v>976</v>
      </c>
      <c r="E95" t="s">
        <v>167</v>
      </c>
      <c r="F95" t="s">
        <v>681</v>
      </c>
      <c r="G95">
        <v>0</v>
      </c>
      <c r="H95">
        <v>0</v>
      </c>
      <c r="I95">
        <v>1</v>
      </c>
      <c r="J95">
        <v>0</v>
      </c>
      <c r="K95">
        <v>0</v>
      </c>
      <c r="L95">
        <v>0</v>
      </c>
      <c r="M95">
        <v>0</v>
      </c>
      <c r="N95">
        <v>1</v>
      </c>
      <c r="O95">
        <v>1</v>
      </c>
      <c r="P95" t="s">
        <v>1509</v>
      </c>
      <c r="Q95">
        <v>0</v>
      </c>
      <c r="R95">
        <v>1</v>
      </c>
      <c r="S95" t="s">
        <v>1570</v>
      </c>
      <c r="T95" t="s">
        <v>1571</v>
      </c>
      <c r="U95" t="s">
        <v>1511</v>
      </c>
      <c r="V95">
        <v>1</v>
      </c>
      <c r="W95">
        <v>1</v>
      </c>
      <c r="X95">
        <f>IF(SUM(G95:O95,Table32[[#This Row],[nber_web_disclosure]]) &gt;0, 1, 0)</f>
        <v>1</v>
      </c>
      <c r="Y95">
        <v>1</v>
      </c>
      <c r="Z95">
        <f>IF(SUM(Table2[[#This Row],[cv_disclosure]],Table2[[#This Row],[nber_web_disclosure]],Table2[[#This Row],[private_interests]]) &gt;0, 1, 0)</f>
        <v>1</v>
      </c>
      <c r="AA95">
        <f t="shared" si="1"/>
        <v>1</v>
      </c>
      <c r="AB95" s="3" t="s">
        <v>1508</v>
      </c>
      <c r="AC95" s="3"/>
      <c r="AD95" s="3" t="s">
        <v>1510</v>
      </c>
      <c r="AE95" s="3" t="s">
        <v>1507</v>
      </c>
      <c r="AF95" s="3" t="s">
        <v>2867</v>
      </c>
      <c r="AG95" s="3">
        <v>1</v>
      </c>
    </row>
    <row r="96" spans="1:33" ht="15" customHeight="1" x14ac:dyDescent="0.25">
      <c r="A96" t="s">
        <v>977</v>
      </c>
      <c r="B96" s="1" t="s">
        <v>978</v>
      </c>
      <c r="C96" t="s">
        <v>694</v>
      </c>
      <c r="D96" t="s">
        <v>979</v>
      </c>
      <c r="E96" t="s">
        <v>70</v>
      </c>
      <c r="F96" t="s">
        <v>681</v>
      </c>
      <c r="G96">
        <v>0</v>
      </c>
      <c r="H96">
        <v>0</v>
      </c>
      <c r="I96">
        <v>0</v>
      </c>
      <c r="J96">
        <v>0</v>
      </c>
      <c r="K96">
        <v>0</v>
      </c>
      <c r="L96">
        <v>0</v>
      </c>
      <c r="M96">
        <v>0</v>
      </c>
      <c r="N96">
        <v>0</v>
      </c>
      <c r="O96">
        <v>0</v>
      </c>
      <c r="P96" t="s">
        <v>1514</v>
      </c>
      <c r="Q96">
        <v>0</v>
      </c>
      <c r="R96">
        <v>0</v>
      </c>
      <c r="U96" t="s">
        <v>1518</v>
      </c>
      <c r="V96">
        <v>0</v>
      </c>
      <c r="W96">
        <v>1</v>
      </c>
      <c r="X96">
        <f>IF(SUM(G96:O96,Table32[[#This Row],[nber_web_disclosure]]) &gt;0, 1, 0)</f>
        <v>0</v>
      </c>
      <c r="Y96">
        <v>0</v>
      </c>
      <c r="Z96">
        <f>IF(SUM(Table2[[#This Row],[cv_disclosure]],Table2[[#This Row],[nber_web_disclosure]],Table2[[#This Row],[private_interests]]) &gt;0, 1, 0)</f>
        <v>1</v>
      </c>
      <c r="AA96">
        <f t="shared" si="1"/>
        <v>1</v>
      </c>
      <c r="AB96" s="3" t="s">
        <v>1513</v>
      </c>
      <c r="AC96" s="3"/>
      <c r="AD96" s="3"/>
      <c r="AE96" s="3" t="s">
        <v>1512</v>
      </c>
      <c r="AF96" s="3" t="s">
        <v>2868</v>
      </c>
      <c r="AG96" s="3">
        <v>1</v>
      </c>
    </row>
    <row r="97" spans="1:33" ht="15" customHeight="1" x14ac:dyDescent="0.25">
      <c r="A97" t="s">
        <v>980</v>
      </c>
      <c r="B97" s="1" t="s">
        <v>981</v>
      </c>
      <c r="C97" t="s">
        <v>694</v>
      </c>
      <c r="D97" s="1" t="s">
        <v>982</v>
      </c>
      <c r="E97" t="s">
        <v>303</v>
      </c>
      <c r="F97" t="s">
        <v>681</v>
      </c>
      <c r="G97">
        <v>0</v>
      </c>
      <c r="H97">
        <v>0</v>
      </c>
      <c r="I97">
        <v>1</v>
      </c>
      <c r="J97">
        <v>0</v>
      </c>
      <c r="K97">
        <v>0</v>
      </c>
      <c r="L97">
        <v>0</v>
      </c>
      <c r="M97">
        <v>0</v>
      </c>
      <c r="N97">
        <v>0</v>
      </c>
      <c r="O97">
        <v>1</v>
      </c>
      <c r="P97" t="s">
        <v>1517</v>
      </c>
      <c r="Q97">
        <v>1</v>
      </c>
      <c r="R97">
        <v>1</v>
      </c>
      <c r="S97" t="s">
        <v>1537</v>
      </c>
      <c r="T97" t="s">
        <v>1520</v>
      </c>
      <c r="U97" t="s">
        <v>1710</v>
      </c>
      <c r="V97">
        <v>1</v>
      </c>
      <c r="W97">
        <v>1</v>
      </c>
      <c r="X97">
        <f>IF(SUM(G97:O97,Table32[[#This Row],[nber_web_disclosure]]) &gt;0, 1, 0)</f>
        <v>1</v>
      </c>
      <c r="Y97">
        <v>1</v>
      </c>
      <c r="Z97">
        <f>IF(SUM(Table2[[#This Row],[cv_disclosure]],Table2[[#This Row],[nber_web_disclosure]],Table2[[#This Row],[private_interests]]) &gt;0, 1, 0)</f>
        <v>1</v>
      </c>
      <c r="AA97">
        <f t="shared" si="1"/>
        <v>1</v>
      </c>
      <c r="AB97" s="3" t="s">
        <v>1515</v>
      </c>
      <c r="AC97" s="3"/>
      <c r="AD97" s="3" t="s">
        <v>1519</v>
      </c>
      <c r="AE97" s="3" t="s">
        <v>1516</v>
      </c>
      <c r="AF97" s="3" t="s">
        <v>2869</v>
      </c>
      <c r="AG97" s="3">
        <v>0</v>
      </c>
    </row>
    <row r="98" spans="1:33" ht="15" customHeight="1" x14ac:dyDescent="0.25">
      <c r="A98" t="s">
        <v>983</v>
      </c>
      <c r="B98" s="1" t="s">
        <v>984</v>
      </c>
      <c r="C98" t="s">
        <v>694</v>
      </c>
      <c r="D98" t="s">
        <v>985</v>
      </c>
      <c r="E98" t="s">
        <v>986</v>
      </c>
      <c r="F98" t="s">
        <v>919</v>
      </c>
      <c r="G98">
        <v>0</v>
      </c>
      <c r="H98">
        <v>0</v>
      </c>
      <c r="I98">
        <v>0</v>
      </c>
      <c r="J98">
        <v>0</v>
      </c>
      <c r="K98">
        <v>0</v>
      </c>
      <c r="L98">
        <v>0</v>
      </c>
      <c r="M98">
        <v>0</v>
      </c>
      <c r="N98" s="6"/>
      <c r="O98">
        <v>0</v>
      </c>
      <c r="P98" t="s">
        <v>1521</v>
      </c>
      <c r="Q98">
        <v>0</v>
      </c>
      <c r="R98">
        <v>0</v>
      </c>
      <c r="U98" t="s">
        <v>1101</v>
      </c>
      <c r="V98">
        <v>1</v>
      </c>
      <c r="W98">
        <v>0</v>
      </c>
      <c r="X98">
        <f>IF(SUM(G98:O98,Table32[[#This Row],[nber_web_disclosure]]) &gt;0, 1, 0)</f>
        <v>0</v>
      </c>
      <c r="Y98">
        <v>0</v>
      </c>
      <c r="Z98">
        <f>IF(SUM(Table2[[#This Row],[cv_disclosure]],Table2[[#This Row],[nber_web_disclosure]],Table2[[#This Row],[private_interests]]) &gt;0, 1, 0)</f>
        <v>1</v>
      </c>
      <c r="AA98">
        <f t="shared" si="1"/>
        <v>1</v>
      </c>
      <c r="AB98" s="3"/>
      <c r="AC98" s="3"/>
      <c r="AD98" s="3" t="s">
        <v>1522</v>
      </c>
      <c r="AE98" s="3"/>
      <c r="AF98" s="3" t="s">
        <v>2870</v>
      </c>
      <c r="AG98" s="3">
        <v>1</v>
      </c>
    </row>
    <row r="99" spans="1:33" ht="15" customHeight="1" x14ac:dyDescent="0.25">
      <c r="A99" t="s">
        <v>987</v>
      </c>
      <c r="B99" s="1" t="s">
        <v>988</v>
      </c>
      <c r="C99" t="s">
        <v>694</v>
      </c>
      <c r="D99" s="1" t="s">
        <v>989</v>
      </c>
      <c r="E99" t="s">
        <v>71</v>
      </c>
      <c r="F99" t="s">
        <v>681</v>
      </c>
      <c r="G99">
        <v>1</v>
      </c>
      <c r="H99">
        <v>0</v>
      </c>
      <c r="I99">
        <v>0</v>
      </c>
      <c r="J99">
        <v>0</v>
      </c>
      <c r="K99">
        <v>0</v>
      </c>
      <c r="L99">
        <v>0</v>
      </c>
      <c r="M99">
        <v>0</v>
      </c>
      <c r="N99">
        <v>0</v>
      </c>
      <c r="O99">
        <v>1</v>
      </c>
      <c r="P99" t="s">
        <v>1524</v>
      </c>
      <c r="Q99">
        <v>0</v>
      </c>
      <c r="R99">
        <v>1</v>
      </c>
      <c r="S99" t="s">
        <v>1526</v>
      </c>
      <c r="T99" t="s">
        <v>1527</v>
      </c>
      <c r="U99" t="s">
        <v>1529</v>
      </c>
      <c r="V99">
        <v>1</v>
      </c>
      <c r="W99">
        <v>0</v>
      </c>
      <c r="X99">
        <f>IF(SUM(G99:O99,Table32[[#This Row],[nber_web_disclosure]]) &gt;0, 1, 0)</f>
        <v>1</v>
      </c>
      <c r="Y99">
        <v>1</v>
      </c>
      <c r="Z99">
        <f>IF(SUM(Table2[[#This Row],[cv_disclosure]],Table2[[#This Row],[nber_web_disclosure]],Table2[[#This Row],[private_interests]]) &gt;0, 1, 0)</f>
        <v>1</v>
      </c>
      <c r="AA99">
        <f t="shared" si="1"/>
        <v>1</v>
      </c>
      <c r="AB99" s="3" t="s">
        <v>1523</v>
      </c>
      <c r="AC99" s="3"/>
      <c r="AD99" s="3" t="s">
        <v>1528</v>
      </c>
      <c r="AE99" s="3" t="s">
        <v>1525</v>
      </c>
      <c r="AF99" s="3" t="s">
        <v>2871</v>
      </c>
      <c r="AG99" s="3">
        <v>1</v>
      </c>
    </row>
    <row r="100" spans="1:33" ht="15" customHeight="1" x14ac:dyDescent="0.25">
      <c r="A100" s="9" t="s">
        <v>539</v>
      </c>
      <c r="B100" s="1" t="s">
        <v>537</v>
      </c>
      <c r="C100" t="s">
        <v>694</v>
      </c>
      <c r="D100" s="1" t="s">
        <v>538</v>
      </c>
      <c r="E100" t="s">
        <v>234</v>
      </c>
      <c r="F100" t="s">
        <v>681</v>
      </c>
      <c r="G100">
        <v>0</v>
      </c>
      <c r="H100">
        <v>0</v>
      </c>
      <c r="I100">
        <v>0</v>
      </c>
      <c r="J100">
        <v>0</v>
      </c>
      <c r="K100">
        <v>0</v>
      </c>
      <c r="L100">
        <v>0</v>
      </c>
      <c r="M100">
        <v>0</v>
      </c>
      <c r="N100">
        <v>0</v>
      </c>
      <c r="O100">
        <v>0</v>
      </c>
      <c r="P100" t="s">
        <v>1660</v>
      </c>
      <c r="Q100">
        <v>0</v>
      </c>
      <c r="R100">
        <v>1</v>
      </c>
      <c r="S100" t="s">
        <v>1664</v>
      </c>
      <c r="T100" t="s">
        <v>1663</v>
      </c>
      <c r="U100" t="s">
        <v>1665</v>
      </c>
      <c r="V100">
        <v>1</v>
      </c>
      <c r="W100">
        <v>0</v>
      </c>
      <c r="X100">
        <f>IF(SUM(G100:O100,Table32[[#This Row],[nber_web_disclosure]]) &gt;0, 1, 0)</f>
        <v>0</v>
      </c>
      <c r="Y100">
        <v>0</v>
      </c>
      <c r="Z100">
        <f>IF(SUM(Table2[[#This Row],[cv_disclosure]],Table2[[#This Row],[nber_web_disclosure]],Table2[[#This Row],[private_interests]]) &gt;0, 1, 0)</f>
        <v>1</v>
      </c>
      <c r="AA100">
        <f t="shared" si="1"/>
        <v>1</v>
      </c>
      <c r="AB100" s="3" t="s">
        <v>1659</v>
      </c>
      <c r="AC100" s="3"/>
      <c r="AD100" s="3" t="s">
        <v>1662</v>
      </c>
      <c r="AE100" s="3" t="s">
        <v>1658</v>
      </c>
      <c r="AF100" s="3" t="s">
        <v>2603</v>
      </c>
      <c r="AG100" s="3">
        <v>1</v>
      </c>
    </row>
    <row r="101" spans="1:33" ht="15" customHeight="1" x14ac:dyDescent="0.25">
      <c r="A101" t="s">
        <v>990</v>
      </c>
      <c r="B101" s="1" t="s">
        <v>991</v>
      </c>
      <c r="C101" t="s">
        <v>694</v>
      </c>
      <c r="D101" t="s">
        <v>992</v>
      </c>
      <c r="E101" t="s">
        <v>86</v>
      </c>
      <c r="F101" t="s">
        <v>681</v>
      </c>
      <c r="G101">
        <v>0</v>
      </c>
      <c r="H101">
        <v>0</v>
      </c>
      <c r="I101">
        <v>0</v>
      </c>
      <c r="J101">
        <v>0</v>
      </c>
      <c r="K101">
        <v>0</v>
      </c>
      <c r="L101">
        <v>0</v>
      </c>
      <c r="M101">
        <v>0</v>
      </c>
      <c r="N101">
        <v>0</v>
      </c>
      <c r="O101">
        <v>0</v>
      </c>
      <c r="Q101">
        <v>0</v>
      </c>
      <c r="R101">
        <v>0</v>
      </c>
      <c r="U101" t="s">
        <v>1101</v>
      </c>
      <c r="V101">
        <v>0</v>
      </c>
      <c r="W101">
        <v>0</v>
      </c>
      <c r="X101">
        <f>IF(SUM(G101:O101,Table32[[#This Row],[nber_web_disclosure]]) &gt;0, 1, 0)</f>
        <v>0</v>
      </c>
      <c r="Y101">
        <v>0</v>
      </c>
      <c r="Z101">
        <f>IF(SUM(Table2[[#This Row],[cv_disclosure]],Table2[[#This Row],[nber_web_disclosure]],Table2[[#This Row],[private_interests]]) &gt;0, 1, 0)</f>
        <v>1</v>
      </c>
      <c r="AA101">
        <f t="shared" si="1"/>
        <v>1</v>
      </c>
      <c r="AB101" s="3"/>
      <c r="AC101" s="3"/>
      <c r="AD101" s="3" t="s">
        <v>1531</v>
      </c>
      <c r="AE101" s="3" t="s">
        <v>1530</v>
      </c>
      <c r="AF101" s="3" t="s">
        <v>2872</v>
      </c>
      <c r="AG101" s="3">
        <v>0</v>
      </c>
    </row>
    <row r="102" spans="1:33" ht="15" customHeight="1" x14ac:dyDescent="0.25">
      <c r="A102" t="s">
        <v>993</v>
      </c>
      <c r="B102" s="1" t="s">
        <v>994</v>
      </c>
      <c r="C102" t="s">
        <v>694</v>
      </c>
      <c r="D102" s="1" t="s">
        <v>995</v>
      </c>
      <c r="E102" t="s">
        <v>86</v>
      </c>
      <c r="F102" t="s">
        <v>682</v>
      </c>
      <c r="G102">
        <v>0</v>
      </c>
      <c r="H102">
        <v>0</v>
      </c>
      <c r="I102">
        <v>0</v>
      </c>
      <c r="J102">
        <v>0</v>
      </c>
      <c r="K102">
        <v>0</v>
      </c>
      <c r="L102">
        <v>0</v>
      </c>
      <c r="M102">
        <v>0</v>
      </c>
      <c r="N102">
        <v>0</v>
      </c>
      <c r="O102">
        <v>0</v>
      </c>
      <c r="Q102">
        <v>0</v>
      </c>
      <c r="R102">
        <v>1</v>
      </c>
      <c r="S102" t="s">
        <v>1533</v>
      </c>
      <c r="T102" t="s">
        <v>1534</v>
      </c>
      <c r="U102" t="s">
        <v>1101</v>
      </c>
      <c r="V102">
        <v>0</v>
      </c>
      <c r="W102">
        <v>0</v>
      </c>
      <c r="X102">
        <f>IF(SUM(G102:O102,Table32[[#This Row],[nber_web_disclosure]]) &gt;0, 1, 0)</f>
        <v>0</v>
      </c>
      <c r="Y102">
        <v>0</v>
      </c>
      <c r="Z102">
        <f>IF(SUM(Table2[[#This Row],[cv_disclosure]],Table2[[#This Row],[nber_web_disclosure]],Table2[[#This Row],[private_interests]]) &gt;0, 1, 0)</f>
        <v>1</v>
      </c>
      <c r="AA102">
        <f t="shared" si="1"/>
        <v>1</v>
      </c>
      <c r="AB102" s="3"/>
      <c r="AC102" s="3"/>
      <c r="AD102" s="3" t="s">
        <v>1535</v>
      </c>
      <c r="AE102" s="3" t="s">
        <v>1532</v>
      </c>
      <c r="AF102" s="3" t="s">
        <v>2873</v>
      </c>
      <c r="AG102" s="3">
        <v>1</v>
      </c>
    </row>
    <row r="103" spans="1:33" ht="15" customHeight="1" x14ac:dyDescent="0.25">
      <c r="A103" t="s">
        <v>996</v>
      </c>
      <c r="B103" s="1" t="s">
        <v>997</v>
      </c>
      <c r="C103" t="s">
        <v>694</v>
      </c>
      <c r="D103" t="s">
        <v>998</v>
      </c>
      <c r="E103" t="s">
        <v>179</v>
      </c>
      <c r="F103" t="s">
        <v>681</v>
      </c>
      <c r="G103">
        <v>0</v>
      </c>
      <c r="H103">
        <v>0</v>
      </c>
      <c r="I103">
        <v>0</v>
      </c>
      <c r="J103">
        <v>0</v>
      </c>
      <c r="K103">
        <v>0</v>
      </c>
      <c r="L103">
        <v>0</v>
      </c>
      <c r="M103">
        <v>0</v>
      </c>
      <c r="N103">
        <v>0</v>
      </c>
      <c r="O103">
        <v>0</v>
      </c>
      <c r="Q103">
        <v>0</v>
      </c>
      <c r="R103">
        <v>1</v>
      </c>
      <c r="S103" t="s">
        <v>1538</v>
      </c>
      <c r="T103" t="s">
        <v>1539</v>
      </c>
      <c r="U103" t="s">
        <v>1101</v>
      </c>
      <c r="V103">
        <v>0</v>
      </c>
      <c r="W103">
        <v>0</v>
      </c>
      <c r="X103">
        <f>IF(SUM(G103:O103,Table32[[#This Row],[nber_web_disclosure]]) &gt;0, 1, 0)</f>
        <v>0</v>
      </c>
      <c r="Y103">
        <v>0</v>
      </c>
      <c r="Z103">
        <f>IF(SUM(Table2[[#This Row],[cv_disclosure]],Table2[[#This Row],[nber_web_disclosure]],Table2[[#This Row],[private_interests]]) &gt;0, 1, 0)</f>
        <v>1</v>
      </c>
      <c r="AA103">
        <f t="shared" si="1"/>
        <v>1</v>
      </c>
      <c r="AB103" s="3"/>
      <c r="AC103" s="3"/>
      <c r="AD103" s="3" t="s">
        <v>1540</v>
      </c>
      <c r="AE103" s="3" t="s">
        <v>1536</v>
      </c>
      <c r="AF103" s="3" t="s">
        <v>2874</v>
      </c>
      <c r="AG103" s="3">
        <v>1</v>
      </c>
    </row>
    <row r="104" spans="1:33" ht="15" customHeight="1" x14ac:dyDescent="0.25">
      <c r="A104" t="s">
        <v>999</v>
      </c>
      <c r="B104" s="1" t="s">
        <v>1000</v>
      </c>
      <c r="C104" t="s">
        <v>694</v>
      </c>
      <c r="D104" s="1" t="s">
        <v>1001</v>
      </c>
      <c r="E104" t="s">
        <v>1016</v>
      </c>
      <c r="F104" t="s">
        <v>681</v>
      </c>
      <c r="G104">
        <v>0</v>
      </c>
      <c r="H104">
        <v>0</v>
      </c>
      <c r="I104">
        <v>1</v>
      </c>
      <c r="J104">
        <v>0</v>
      </c>
      <c r="K104">
        <v>0</v>
      </c>
      <c r="L104">
        <v>0</v>
      </c>
      <c r="M104">
        <v>1</v>
      </c>
      <c r="N104">
        <v>1</v>
      </c>
      <c r="O104">
        <v>1</v>
      </c>
      <c r="P104" t="s">
        <v>1543</v>
      </c>
      <c r="Q104">
        <v>1</v>
      </c>
      <c r="R104">
        <v>0</v>
      </c>
      <c r="U104" t="s">
        <v>1557</v>
      </c>
      <c r="V104">
        <v>1</v>
      </c>
      <c r="W104">
        <v>0</v>
      </c>
      <c r="X104">
        <f>IF(SUM(G104:O104,Table32[[#This Row],[nber_web_disclosure]]) &gt;0, 1, 0)</f>
        <v>1</v>
      </c>
      <c r="Y104">
        <v>1</v>
      </c>
      <c r="Z104">
        <f>IF(SUM(Table2[[#This Row],[cv_disclosure]],Table2[[#This Row],[nber_web_disclosure]],Table2[[#This Row],[private_interests]]) &gt;0, 1, 0)</f>
        <v>1</v>
      </c>
      <c r="AA104">
        <f t="shared" si="1"/>
        <v>1</v>
      </c>
      <c r="AB104" s="4" t="s">
        <v>1542</v>
      </c>
      <c r="AC104" s="3"/>
      <c r="AD104" s="3" t="s">
        <v>1544</v>
      </c>
      <c r="AE104" s="3" t="s">
        <v>1541</v>
      </c>
      <c r="AF104" s="3" t="s">
        <v>2875</v>
      </c>
      <c r="AG104" s="3">
        <v>0</v>
      </c>
    </row>
    <row r="105" spans="1:33" ht="15" customHeight="1" x14ac:dyDescent="0.25">
      <c r="A105" s="9" t="s">
        <v>1002</v>
      </c>
      <c r="B105" s="1" t="s">
        <v>1003</v>
      </c>
      <c r="C105" t="s">
        <v>694</v>
      </c>
      <c r="D105" t="s">
        <v>1004</v>
      </c>
      <c r="E105" t="s">
        <v>234</v>
      </c>
      <c r="F105" t="s">
        <v>681</v>
      </c>
      <c r="G105">
        <v>0</v>
      </c>
      <c r="H105">
        <v>0</v>
      </c>
      <c r="I105">
        <v>0</v>
      </c>
      <c r="J105">
        <v>0</v>
      </c>
      <c r="K105">
        <v>0</v>
      </c>
      <c r="L105">
        <v>0</v>
      </c>
      <c r="M105">
        <v>0</v>
      </c>
      <c r="N105">
        <v>0</v>
      </c>
      <c r="O105">
        <v>0</v>
      </c>
      <c r="P105" t="s">
        <v>1668</v>
      </c>
      <c r="Q105">
        <v>1</v>
      </c>
      <c r="R105">
        <v>1</v>
      </c>
      <c r="S105" t="s">
        <v>1672</v>
      </c>
      <c r="T105" t="s">
        <v>1673</v>
      </c>
      <c r="U105" t="s">
        <v>1670</v>
      </c>
      <c r="V105">
        <v>1</v>
      </c>
      <c r="W105">
        <v>1</v>
      </c>
      <c r="X105">
        <f>IF(SUM(G105:O105,Table32[[#This Row],[nber_web_disclosure]]) &gt;0, 1, 0)</f>
        <v>1</v>
      </c>
      <c r="Y105">
        <v>0</v>
      </c>
      <c r="Z105">
        <f>IF(SUM(Table2[[#This Row],[cv_disclosure]],Table2[[#This Row],[nber_web_disclosure]],Table2[[#This Row],[private_interests]]) &gt;0, 1, 0)</f>
        <v>1</v>
      </c>
      <c r="AA105">
        <f t="shared" si="1"/>
        <v>1</v>
      </c>
      <c r="AB105" s="3" t="s">
        <v>1667</v>
      </c>
      <c r="AC105" s="3" t="s">
        <v>1666</v>
      </c>
      <c r="AD105" s="3" t="s">
        <v>1674</v>
      </c>
      <c r="AE105" s="3" t="s">
        <v>1669</v>
      </c>
      <c r="AF105" s="3" t="s">
        <v>2876</v>
      </c>
      <c r="AG105" s="3">
        <v>1</v>
      </c>
    </row>
    <row r="106" spans="1:33" ht="15" customHeight="1" x14ac:dyDescent="0.25">
      <c r="A106" t="s">
        <v>1005</v>
      </c>
      <c r="B106" s="1" t="s">
        <v>1006</v>
      </c>
      <c r="C106" t="s">
        <v>694</v>
      </c>
      <c r="D106" t="s">
        <v>1007</v>
      </c>
      <c r="E106" t="s">
        <v>272</v>
      </c>
      <c r="F106" t="s">
        <v>681</v>
      </c>
      <c r="G106">
        <v>0</v>
      </c>
      <c r="H106">
        <v>0</v>
      </c>
      <c r="I106">
        <v>0</v>
      </c>
      <c r="J106">
        <v>0</v>
      </c>
      <c r="K106">
        <v>0</v>
      </c>
      <c r="L106">
        <v>0</v>
      </c>
      <c r="M106">
        <v>0</v>
      </c>
      <c r="N106">
        <v>0</v>
      </c>
      <c r="O106">
        <v>0</v>
      </c>
      <c r="Q106">
        <v>0</v>
      </c>
      <c r="R106">
        <v>1</v>
      </c>
      <c r="S106" t="s">
        <v>1547</v>
      </c>
      <c r="T106" t="s">
        <v>1548</v>
      </c>
      <c r="U106" t="s">
        <v>1550</v>
      </c>
      <c r="V106">
        <v>0</v>
      </c>
      <c r="W106">
        <v>1</v>
      </c>
      <c r="X106">
        <f>IF(SUM(G106:O106,Table32[[#This Row],[nber_web_disclosure]]) &gt;0, 1, 0)</f>
        <v>0</v>
      </c>
      <c r="Y106">
        <v>0</v>
      </c>
      <c r="Z106">
        <f>IF(SUM(Table2[[#This Row],[cv_disclosure]],Table2[[#This Row],[nber_web_disclosure]],Table2[[#This Row],[private_interests]]) &gt;0, 1, 0)</f>
        <v>1</v>
      </c>
      <c r="AA106">
        <f t="shared" si="1"/>
        <v>1</v>
      </c>
      <c r="AB106" s="3" t="s">
        <v>1546</v>
      </c>
      <c r="AC106" s="3"/>
      <c r="AD106" s="3" t="s">
        <v>1549</v>
      </c>
      <c r="AE106" s="3" t="s">
        <v>1545</v>
      </c>
      <c r="AF106" s="3" t="s">
        <v>2877</v>
      </c>
      <c r="AG106" s="3">
        <v>1</v>
      </c>
    </row>
    <row r="107" spans="1:33" ht="15" customHeight="1" x14ac:dyDescent="0.25">
      <c r="A107" t="s">
        <v>1008</v>
      </c>
      <c r="B107" s="1" t="s">
        <v>1009</v>
      </c>
      <c r="C107" t="s">
        <v>694</v>
      </c>
      <c r="D107" s="1" t="s">
        <v>1010</v>
      </c>
      <c r="E107" t="s">
        <v>71</v>
      </c>
      <c r="F107" t="s">
        <v>681</v>
      </c>
      <c r="G107">
        <v>0</v>
      </c>
      <c r="H107">
        <v>0</v>
      </c>
      <c r="I107">
        <v>0</v>
      </c>
      <c r="J107">
        <v>0</v>
      </c>
      <c r="K107">
        <v>0</v>
      </c>
      <c r="L107">
        <v>0</v>
      </c>
      <c r="M107">
        <v>1</v>
      </c>
      <c r="N107">
        <v>1</v>
      </c>
      <c r="O107">
        <v>1</v>
      </c>
      <c r="P107" t="s">
        <v>1553</v>
      </c>
      <c r="Q107">
        <v>1</v>
      </c>
      <c r="R107">
        <v>0</v>
      </c>
      <c r="U107" t="s">
        <v>1555</v>
      </c>
      <c r="V107">
        <v>1</v>
      </c>
      <c r="W107">
        <v>0</v>
      </c>
      <c r="X107">
        <f>IF(SUM(G107:O107,Table32[[#This Row],[nber_web_disclosure]]) &gt;0, 1, 0)</f>
        <v>1</v>
      </c>
      <c r="Y107" s="8">
        <v>0</v>
      </c>
      <c r="Z107">
        <f>IF(SUM(Table2[[#This Row],[cv_disclosure]],Table2[[#This Row],[nber_web_disclosure]],Table2[[#This Row],[private_interests]]) &gt;0, 1, 0)</f>
        <v>1</v>
      </c>
      <c r="AA107">
        <f t="shared" si="1"/>
        <v>1</v>
      </c>
      <c r="AB107" s="3" t="s">
        <v>1551</v>
      </c>
      <c r="AC107" s="3" t="s">
        <v>1554</v>
      </c>
      <c r="AD107" s="3" t="s">
        <v>1556</v>
      </c>
      <c r="AE107" s="3" t="s">
        <v>1552</v>
      </c>
      <c r="AF107" s="3" t="s">
        <v>2878</v>
      </c>
      <c r="AG107" s="3">
        <v>1</v>
      </c>
    </row>
    <row r="108" spans="1:33" ht="15" customHeight="1" x14ac:dyDescent="0.25">
      <c r="A108" t="s">
        <v>1012</v>
      </c>
      <c r="B108" s="1" t="s">
        <v>1011</v>
      </c>
      <c r="C108" t="s">
        <v>694</v>
      </c>
      <c r="D108" s="1" t="s">
        <v>1013</v>
      </c>
      <c r="E108" t="s">
        <v>70</v>
      </c>
      <c r="F108" t="s">
        <v>681</v>
      </c>
      <c r="G108">
        <v>0</v>
      </c>
      <c r="H108">
        <v>0</v>
      </c>
      <c r="I108">
        <v>0</v>
      </c>
      <c r="J108">
        <v>0</v>
      </c>
      <c r="K108">
        <v>0</v>
      </c>
      <c r="L108">
        <v>0</v>
      </c>
      <c r="M108">
        <v>0</v>
      </c>
      <c r="N108">
        <v>0</v>
      </c>
      <c r="O108">
        <v>0</v>
      </c>
      <c r="P108" t="s">
        <v>1560</v>
      </c>
      <c r="Q108">
        <v>1</v>
      </c>
      <c r="R108">
        <v>1</v>
      </c>
      <c r="S108" t="s">
        <v>1562</v>
      </c>
      <c r="T108" t="s">
        <v>1563</v>
      </c>
      <c r="U108" t="s">
        <v>1564</v>
      </c>
      <c r="V108">
        <v>1</v>
      </c>
      <c r="W108">
        <v>1</v>
      </c>
      <c r="X108">
        <f>IF(SUM(G108:O108,Table32[[#This Row],[nber_web_disclosure]]) &gt;0, 1, 0)</f>
        <v>1</v>
      </c>
      <c r="Y108">
        <v>0</v>
      </c>
      <c r="Z108">
        <f>IF(SUM(Table2[[#This Row],[cv_disclosure]],Table2[[#This Row],[nber_web_disclosure]],Table2[[#This Row],[private_interests]]) &gt;0, 1, 0)</f>
        <v>1</v>
      </c>
      <c r="AA108">
        <f t="shared" si="1"/>
        <v>1</v>
      </c>
      <c r="AB108" s="3" t="s">
        <v>1559</v>
      </c>
      <c r="AC108" s="3"/>
      <c r="AD108" s="3" t="s">
        <v>1561</v>
      </c>
      <c r="AE108" s="3" t="s">
        <v>1558</v>
      </c>
      <c r="AF108" s="3" t="s">
        <v>2879</v>
      </c>
      <c r="AG108" s="3">
        <v>1</v>
      </c>
    </row>
    <row r="109" spans="1:33" ht="15" customHeight="1" x14ac:dyDescent="0.25">
      <c r="A109" s="9" t="s">
        <v>1100</v>
      </c>
      <c r="B109" s="1" t="s">
        <v>1014</v>
      </c>
      <c r="C109" t="s">
        <v>694</v>
      </c>
      <c r="D109" s="1" t="s">
        <v>1015</v>
      </c>
      <c r="E109" t="s">
        <v>719</v>
      </c>
      <c r="F109" t="s">
        <v>681</v>
      </c>
      <c r="G109">
        <v>0</v>
      </c>
      <c r="H109">
        <v>0</v>
      </c>
      <c r="I109">
        <v>0</v>
      </c>
      <c r="J109">
        <v>0</v>
      </c>
      <c r="K109">
        <v>0</v>
      </c>
      <c r="L109">
        <v>0</v>
      </c>
      <c r="M109">
        <v>1</v>
      </c>
      <c r="N109">
        <v>0</v>
      </c>
      <c r="O109">
        <v>1</v>
      </c>
      <c r="P109" t="s">
        <v>1676</v>
      </c>
      <c r="Q109">
        <v>1</v>
      </c>
      <c r="R109">
        <v>1</v>
      </c>
      <c r="S109" t="s">
        <v>1679</v>
      </c>
      <c r="T109" t="s">
        <v>1680</v>
      </c>
      <c r="U109" t="s">
        <v>1678</v>
      </c>
      <c r="V109">
        <v>1</v>
      </c>
      <c r="W109">
        <v>1</v>
      </c>
      <c r="X109">
        <f>IF(SUM(G109:O109,Table32[[#This Row],[nber_web_disclosure]]) &gt;0, 1, 0)</f>
        <v>1</v>
      </c>
      <c r="Y109">
        <v>1</v>
      </c>
      <c r="Z109">
        <f>IF(SUM(Table2[[#This Row],[cv_disclosure]],Table2[[#This Row],[nber_web_disclosure]],Table2[[#This Row],[private_interests]]) &gt;0, 1, 0)</f>
        <v>1</v>
      </c>
      <c r="AA109">
        <f t="shared" si="1"/>
        <v>1</v>
      </c>
      <c r="AB109" s="3" t="s">
        <v>1675</v>
      </c>
      <c r="AC109" s="3"/>
      <c r="AD109" s="3" t="s">
        <v>1681</v>
      </c>
      <c r="AE109" s="4" t="s">
        <v>1677</v>
      </c>
      <c r="AF109" s="3" t="s">
        <v>2880</v>
      </c>
      <c r="AG109" s="3">
        <v>1</v>
      </c>
    </row>
    <row r="110" spans="1:33" ht="15" customHeight="1" x14ac:dyDescent="0.25">
      <c r="A110" t="s">
        <v>1017</v>
      </c>
      <c r="B110" s="1" t="s">
        <v>1018</v>
      </c>
      <c r="C110" t="s">
        <v>694</v>
      </c>
      <c r="D110" s="1" t="s">
        <v>1019</v>
      </c>
      <c r="E110" t="s">
        <v>83</v>
      </c>
      <c r="F110" t="s">
        <v>681</v>
      </c>
      <c r="G110">
        <v>0</v>
      </c>
      <c r="H110">
        <v>0</v>
      </c>
      <c r="I110">
        <v>0</v>
      </c>
      <c r="J110">
        <v>0</v>
      </c>
      <c r="K110">
        <v>0</v>
      </c>
      <c r="L110">
        <v>0</v>
      </c>
      <c r="M110">
        <v>0</v>
      </c>
      <c r="N110">
        <v>0</v>
      </c>
      <c r="O110">
        <v>0</v>
      </c>
      <c r="P110" t="s">
        <v>1566</v>
      </c>
      <c r="Q110">
        <v>0</v>
      </c>
      <c r="R110">
        <v>1</v>
      </c>
      <c r="S110" t="s">
        <v>1572</v>
      </c>
      <c r="T110" t="s">
        <v>1573</v>
      </c>
      <c r="U110" t="s">
        <v>1567</v>
      </c>
      <c r="V110">
        <v>0</v>
      </c>
      <c r="W110">
        <v>1</v>
      </c>
      <c r="X110">
        <f>IF(SUM(G110:O110,Table32[[#This Row],[nber_web_disclosure]]) &gt;0, 1, 0)</f>
        <v>0</v>
      </c>
      <c r="Y110">
        <v>0</v>
      </c>
      <c r="Z110">
        <f>IF(SUM(Table2[[#This Row],[cv_disclosure]],Table2[[#This Row],[nber_web_disclosure]],Table2[[#This Row],[private_interests]]) &gt;0, 1, 0)</f>
        <v>1</v>
      </c>
      <c r="AA110">
        <f t="shared" si="1"/>
        <v>1</v>
      </c>
      <c r="AB110" s="3"/>
      <c r="AC110" s="3" t="s">
        <v>1574</v>
      </c>
      <c r="AD110" s="3" t="s">
        <v>1575</v>
      </c>
      <c r="AE110" s="3" t="s">
        <v>1565</v>
      </c>
      <c r="AF110" s="3" t="s">
        <v>2881</v>
      </c>
      <c r="AG110" s="3">
        <v>1</v>
      </c>
    </row>
    <row r="111" spans="1:33" ht="15" customHeight="1" x14ac:dyDescent="0.25">
      <c r="A111" t="s">
        <v>1020</v>
      </c>
      <c r="B111" s="1" t="s">
        <v>1021</v>
      </c>
      <c r="C111" t="s">
        <v>694</v>
      </c>
      <c r="D111" s="1" t="s">
        <v>1022</v>
      </c>
      <c r="E111" t="s">
        <v>167</v>
      </c>
      <c r="F111" t="s">
        <v>681</v>
      </c>
      <c r="G111">
        <v>0</v>
      </c>
      <c r="H111">
        <v>0</v>
      </c>
      <c r="I111">
        <v>0</v>
      </c>
      <c r="J111">
        <v>0</v>
      </c>
      <c r="K111">
        <v>0</v>
      </c>
      <c r="L111">
        <v>0</v>
      </c>
      <c r="M111">
        <v>0</v>
      </c>
      <c r="N111">
        <v>0</v>
      </c>
      <c r="O111">
        <v>0</v>
      </c>
      <c r="P111" t="s">
        <v>1577</v>
      </c>
      <c r="Q111">
        <v>0</v>
      </c>
      <c r="R111">
        <v>1</v>
      </c>
      <c r="S111" t="s">
        <v>1579</v>
      </c>
      <c r="T111" t="s">
        <v>1580</v>
      </c>
      <c r="U111" t="s">
        <v>1101</v>
      </c>
      <c r="V111">
        <v>1</v>
      </c>
      <c r="W111">
        <v>1</v>
      </c>
      <c r="X111">
        <f>IF(SUM(G111:O111,Table32[[#This Row],[nber_web_disclosure]]) &gt;0, 1, 0)</f>
        <v>0</v>
      </c>
      <c r="Y111">
        <v>0</v>
      </c>
      <c r="Z111">
        <f>IF(SUM(Table2[[#This Row],[cv_disclosure]],Table2[[#This Row],[nber_web_disclosure]],Table2[[#This Row],[private_interests]]) &gt;0, 1, 0)</f>
        <v>1</v>
      </c>
      <c r="AA111">
        <f t="shared" si="1"/>
        <v>1</v>
      </c>
      <c r="AB111" s="3" t="s">
        <v>1576</v>
      </c>
      <c r="AC111" s="3"/>
      <c r="AD111" t="s">
        <v>1581</v>
      </c>
      <c r="AE111" s="3" t="s">
        <v>1578</v>
      </c>
      <c r="AF111" s="3" t="s">
        <v>2882</v>
      </c>
      <c r="AG111" s="3">
        <v>1</v>
      </c>
    </row>
    <row r="112" spans="1:33" ht="15" customHeight="1" x14ac:dyDescent="0.25">
      <c r="A112" t="s">
        <v>1023</v>
      </c>
      <c r="B112" s="1" t="s">
        <v>1024</v>
      </c>
      <c r="C112" t="s">
        <v>694</v>
      </c>
      <c r="D112" s="1" t="s">
        <v>1025</v>
      </c>
      <c r="E112" t="s">
        <v>1026</v>
      </c>
      <c r="F112" t="s">
        <v>681</v>
      </c>
      <c r="G112">
        <v>0</v>
      </c>
      <c r="H112">
        <v>0</v>
      </c>
      <c r="I112">
        <v>0</v>
      </c>
      <c r="J112">
        <v>0</v>
      </c>
      <c r="K112">
        <v>0</v>
      </c>
      <c r="L112">
        <v>0</v>
      </c>
      <c r="M112">
        <v>0</v>
      </c>
      <c r="N112">
        <v>0</v>
      </c>
      <c r="O112">
        <v>0</v>
      </c>
      <c r="Q112">
        <v>0</v>
      </c>
      <c r="R112">
        <v>0</v>
      </c>
      <c r="U112" t="s">
        <v>1101</v>
      </c>
      <c r="V112">
        <v>0</v>
      </c>
      <c r="W112">
        <v>0</v>
      </c>
      <c r="X112">
        <f>IF(SUM(G112:O112,Table32[[#This Row],[nber_web_disclosure]]) &gt;0, 1, 0)</f>
        <v>0</v>
      </c>
      <c r="Y112">
        <v>0</v>
      </c>
      <c r="Z112">
        <f>IF(SUM(Table2[[#This Row],[cv_disclosure]],Table2[[#This Row],[nber_web_disclosure]],Table2[[#This Row],[private_interests]]) &gt;0, 1, 0)</f>
        <v>1</v>
      </c>
      <c r="AA112">
        <f t="shared" si="1"/>
        <v>1</v>
      </c>
      <c r="AB112" s="3"/>
      <c r="AC112" s="3"/>
      <c r="AD112" s="3" t="s">
        <v>1583</v>
      </c>
      <c r="AE112" s="3" t="s">
        <v>1582</v>
      </c>
      <c r="AF112" s="3" t="s">
        <v>2883</v>
      </c>
      <c r="AG112" s="3">
        <v>1</v>
      </c>
    </row>
    <row r="113" spans="1:33" ht="15" customHeight="1" x14ac:dyDescent="0.25">
      <c r="A113" t="s">
        <v>1027</v>
      </c>
      <c r="B113" s="1" t="s">
        <v>1028</v>
      </c>
      <c r="C113" t="s">
        <v>694</v>
      </c>
      <c r="D113" s="1" t="s">
        <v>1029</v>
      </c>
      <c r="E113" t="s">
        <v>303</v>
      </c>
      <c r="F113" t="s">
        <v>681</v>
      </c>
      <c r="G113">
        <v>0</v>
      </c>
      <c r="H113">
        <v>0</v>
      </c>
      <c r="I113">
        <v>0</v>
      </c>
      <c r="J113">
        <v>0</v>
      </c>
      <c r="K113">
        <v>0</v>
      </c>
      <c r="L113">
        <v>0</v>
      </c>
      <c r="M113">
        <v>0</v>
      </c>
      <c r="N113">
        <v>0</v>
      </c>
      <c r="O113">
        <v>0</v>
      </c>
      <c r="P113" t="s">
        <v>1585</v>
      </c>
      <c r="Q113">
        <v>0</v>
      </c>
      <c r="R113">
        <v>1</v>
      </c>
      <c r="S113" t="s">
        <v>1538</v>
      </c>
      <c r="T113" t="s">
        <v>1539</v>
      </c>
      <c r="U113" t="s">
        <v>1587</v>
      </c>
      <c r="V113">
        <v>1</v>
      </c>
      <c r="W113">
        <v>0</v>
      </c>
      <c r="X113">
        <f>IF(SUM(G113:O113,Table32[[#This Row],[nber_web_disclosure]]) &gt;0, 1, 0)</f>
        <v>0</v>
      </c>
      <c r="Y113">
        <v>0</v>
      </c>
      <c r="Z113">
        <f>IF(SUM(Table2[[#This Row],[cv_disclosure]],Table2[[#This Row],[nber_web_disclosure]],Table2[[#This Row],[private_interests]]) &gt;0, 1, 0)</f>
        <v>1</v>
      </c>
      <c r="AA113">
        <f t="shared" si="1"/>
        <v>1</v>
      </c>
      <c r="AB113" s="3" t="s">
        <v>1584</v>
      </c>
      <c r="AC113" s="3"/>
      <c r="AD113" s="3" t="s">
        <v>1588</v>
      </c>
      <c r="AE113" s="3" t="s">
        <v>1586</v>
      </c>
      <c r="AF113" s="3" t="s">
        <v>2884</v>
      </c>
      <c r="AG113" s="3">
        <v>1</v>
      </c>
    </row>
    <row r="114" spans="1:33" ht="15" customHeight="1" x14ac:dyDescent="0.25">
      <c r="A114" t="s">
        <v>1030</v>
      </c>
      <c r="B114" s="1" t="s">
        <v>1032</v>
      </c>
      <c r="C114" t="s">
        <v>694</v>
      </c>
      <c r="D114" s="1" t="s">
        <v>1031</v>
      </c>
      <c r="E114" t="s">
        <v>1016</v>
      </c>
      <c r="F114" t="s">
        <v>681</v>
      </c>
      <c r="G114">
        <v>0</v>
      </c>
      <c r="H114">
        <v>0</v>
      </c>
      <c r="I114">
        <v>0</v>
      </c>
      <c r="J114">
        <v>0</v>
      </c>
      <c r="K114">
        <v>0</v>
      </c>
      <c r="L114">
        <v>0</v>
      </c>
      <c r="M114">
        <v>0</v>
      </c>
      <c r="N114">
        <v>0</v>
      </c>
      <c r="O114">
        <v>1</v>
      </c>
      <c r="P114" t="s">
        <v>1590</v>
      </c>
      <c r="Q114">
        <v>1</v>
      </c>
      <c r="R114">
        <v>1</v>
      </c>
      <c r="S114" t="s">
        <v>1591</v>
      </c>
      <c r="T114" t="s">
        <v>1592</v>
      </c>
      <c r="U114" t="s">
        <v>1593</v>
      </c>
      <c r="V114">
        <v>1</v>
      </c>
      <c r="W114">
        <v>0</v>
      </c>
      <c r="X114">
        <f>IF(SUM(G114:O114,Table32[[#This Row],[nber_web_disclosure]]) &gt;0, 1, 0)</f>
        <v>1</v>
      </c>
      <c r="Y114">
        <v>0</v>
      </c>
      <c r="Z114">
        <f>IF(SUM(Table2[[#This Row],[cv_disclosure]],Table2[[#This Row],[nber_web_disclosure]],Table2[[#This Row],[private_interests]]) &gt;0, 1, 0)</f>
        <v>1</v>
      </c>
      <c r="AA114">
        <f t="shared" si="1"/>
        <v>1</v>
      </c>
      <c r="AB114" s="3"/>
      <c r="AC114" s="3"/>
      <c r="AD114" s="3" t="s">
        <v>1594</v>
      </c>
      <c r="AE114" s="3" t="s">
        <v>1589</v>
      </c>
      <c r="AF114" s="3" t="s">
        <v>2885</v>
      </c>
      <c r="AG114" s="3">
        <v>1</v>
      </c>
    </row>
    <row r="115" spans="1:33" ht="15" customHeight="1" x14ac:dyDescent="0.25">
      <c r="A115" t="s">
        <v>1033</v>
      </c>
      <c r="B115" s="1" t="s">
        <v>1034</v>
      </c>
      <c r="C115" t="s">
        <v>694</v>
      </c>
      <c r="D115" s="1" t="s">
        <v>1035</v>
      </c>
      <c r="E115" t="s">
        <v>110</v>
      </c>
      <c r="F115" t="s">
        <v>681</v>
      </c>
      <c r="G115">
        <v>0</v>
      </c>
      <c r="H115">
        <v>0</v>
      </c>
      <c r="I115">
        <v>0</v>
      </c>
      <c r="J115">
        <v>0</v>
      </c>
      <c r="K115">
        <v>0</v>
      </c>
      <c r="L115">
        <v>0</v>
      </c>
      <c r="M115">
        <v>0</v>
      </c>
      <c r="N115">
        <v>0</v>
      </c>
      <c r="O115">
        <v>0</v>
      </c>
      <c r="P115" t="s">
        <v>1597</v>
      </c>
      <c r="Q115">
        <v>0</v>
      </c>
      <c r="R115">
        <v>0</v>
      </c>
      <c r="U115" t="s">
        <v>1101</v>
      </c>
      <c r="V115">
        <v>0</v>
      </c>
      <c r="W115">
        <v>0</v>
      </c>
      <c r="X115">
        <f>IF(SUM(G115:O115,Table32[[#This Row],[nber_web_disclosure]]) &gt;0, 1, 0)</f>
        <v>0</v>
      </c>
      <c r="Y115">
        <v>0</v>
      </c>
      <c r="Z115">
        <f>IF(SUM(Table2[[#This Row],[cv_disclosure]],Table2[[#This Row],[nber_web_disclosure]],Table2[[#This Row],[private_interests]]) &gt;0, 1, 0)</f>
        <v>1</v>
      </c>
      <c r="AA115">
        <f t="shared" si="1"/>
        <v>1</v>
      </c>
      <c r="AB115" s="3" t="s">
        <v>1596</v>
      </c>
      <c r="AC115" s="3"/>
      <c r="AD115" s="3" t="s">
        <v>1598</v>
      </c>
      <c r="AE115" s="3" t="s">
        <v>1595</v>
      </c>
      <c r="AF115" s="3" t="s">
        <v>2886</v>
      </c>
      <c r="AG115" s="3">
        <v>0</v>
      </c>
    </row>
    <row r="116" spans="1:33" ht="15" customHeight="1" x14ac:dyDescent="0.25">
      <c r="A116" t="s">
        <v>1036</v>
      </c>
      <c r="B116" s="1" t="s">
        <v>1037</v>
      </c>
      <c r="C116" t="s">
        <v>694</v>
      </c>
      <c r="D116" s="1" t="s">
        <v>1038</v>
      </c>
      <c r="E116" t="s">
        <v>79</v>
      </c>
      <c r="F116" t="s">
        <v>681</v>
      </c>
      <c r="G116">
        <v>0</v>
      </c>
      <c r="H116">
        <v>0</v>
      </c>
      <c r="I116">
        <v>0</v>
      </c>
      <c r="J116">
        <v>0</v>
      </c>
      <c r="K116">
        <v>0</v>
      </c>
      <c r="L116">
        <v>0</v>
      </c>
      <c r="M116">
        <v>0</v>
      </c>
      <c r="N116">
        <v>0</v>
      </c>
      <c r="O116">
        <v>1</v>
      </c>
      <c r="P116" t="s">
        <v>1600</v>
      </c>
      <c r="Q116">
        <v>0</v>
      </c>
      <c r="R116">
        <v>0</v>
      </c>
      <c r="U116" t="s">
        <v>1101</v>
      </c>
      <c r="V116">
        <v>1</v>
      </c>
      <c r="W116">
        <v>0</v>
      </c>
      <c r="X116">
        <f>IF(SUM(G116:O116,Table32[[#This Row],[nber_web_disclosure]]) &gt;0, 1, 0)</f>
        <v>1</v>
      </c>
      <c r="Y116" s="8">
        <v>0</v>
      </c>
      <c r="Z116">
        <f>IF(SUM(Table2[[#This Row],[cv_disclosure]],Table2[[#This Row],[nber_web_disclosure]],Table2[[#This Row],[private_interests]]) &gt;0, 1, 0)</f>
        <v>1</v>
      </c>
      <c r="AA116">
        <f t="shared" si="1"/>
        <v>1</v>
      </c>
      <c r="AB116" s="3"/>
      <c r="AC116" s="3"/>
      <c r="AD116" s="3" t="s">
        <v>1601</v>
      </c>
      <c r="AE116" s="3" t="s">
        <v>1599</v>
      </c>
      <c r="AF116" s="3" t="s">
        <v>2887</v>
      </c>
      <c r="AG116" s="3">
        <v>1</v>
      </c>
    </row>
    <row r="117" spans="1:33" ht="15" customHeight="1" x14ac:dyDescent="0.25">
      <c r="A117" s="9" t="s">
        <v>1039</v>
      </c>
      <c r="B117" s="1" t="s">
        <v>1040</v>
      </c>
      <c r="C117" t="s">
        <v>694</v>
      </c>
      <c r="D117" s="1" t="s">
        <v>1041</v>
      </c>
      <c r="E117" t="s">
        <v>83</v>
      </c>
      <c r="F117" t="s">
        <v>681</v>
      </c>
      <c r="G117">
        <v>0</v>
      </c>
      <c r="H117">
        <v>0</v>
      </c>
      <c r="I117">
        <v>0</v>
      </c>
      <c r="J117">
        <v>0</v>
      </c>
      <c r="K117">
        <v>0</v>
      </c>
      <c r="L117">
        <v>0</v>
      </c>
      <c r="M117">
        <v>0</v>
      </c>
      <c r="N117">
        <v>0</v>
      </c>
      <c r="O117">
        <v>0</v>
      </c>
      <c r="P117" t="s">
        <v>1684</v>
      </c>
      <c r="Q117">
        <v>0</v>
      </c>
      <c r="R117">
        <v>0</v>
      </c>
      <c r="U117" t="s">
        <v>1686</v>
      </c>
      <c r="V117">
        <v>1</v>
      </c>
      <c r="W117">
        <v>0</v>
      </c>
      <c r="X117">
        <f>IF(SUM(G117:O117,Table32[[#This Row],[nber_web_disclosure]]) &gt;0, 1, 0)</f>
        <v>0</v>
      </c>
      <c r="Y117">
        <v>0</v>
      </c>
      <c r="Z117">
        <f>IF(SUM(Table2[[#This Row],[cv_disclosure]],Table2[[#This Row],[nber_web_disclosure]],Table2[[#This Row],[private_interests]]) &gt;0, 1, 0)</f>
        <v>1</v>
      </c>
      <c r="AA117">
        <f t="shared" si="1"/>
        <v>1</v>
      </c>
      <c r="AB117" s="3" t="s">
        <v>1683</v>
      </c>
      <c r="AC117" s="3"/>
      <c r="AD117" s="3" t="s">
        <v>1685</v>
      </c>
      <c r="AE117" s="4" t="s">
        <v>1682</v>
      </c>
      <c r="AF117" s="3" t="s">
        <v>2888</v>
      </c>
      <c r="AG117" s="3">
        <v>1</v>
      </c>
    </row>
    <row r="118" spans="1:33" ht="15" customHeight="1" x14ac:dyDescent="0.25">
      <c r="A118" t="s">
        <v>1042</v>
      </c>
      <c r="B118" s="1" t="s">
        <v>1043</v>
      </c>
      <c r="C118" t="s">
        <v>694</v>
      </c>
      <c r="D118" s="1" t="s">
        <v>1044</v>
      </c>
      <c r="E118" t="s">
        <v>699</v>
      </c>
      <c r="F118" t="s">
        <v>681</v>
      </c>
      <c r="G118">
        <v>0</v>
      </c>
      <c r="H118">
        <v>0</v>
      </c>
      <c r="I118">
        <v>0</v>
      </c>
      <c r="J118">
        <v>0</v>
      </c>
      <c r="K118">
        <v>0</v>
      </c>
      <c r="L118">
        <v>0</v>
      </c>
      <c r="M118">
        <v>0</v>
      </c>
      <c r="N118">
        <v>0</v>
      </c>
      <c r="O118">
        <v>0</v>
      </c>
      <c r="Q118">
        <v>0</v>
      </c>
      <c r="R118">
        <v>0</v>
      </c>
      <c r="V118">
        <v>0</v>
      </c>
      <c r="W118">
        <v>1</v>
      </c>
      <c r="X118">
        <f>IF(SUM(G118:O118,Table32[[#This Row],[nber_web_disclosure]]) &gt;0, 1, 0)</f>
        <v>0</v>
      </c>
      <c r="Y118">
        <v>0</v>
      </c>
      <c r="Z118">
        <f>IF(SUM(Table2[[#This Row],[cv_disclosure]],Table2[[#This Row],[nber_web_disclosure]],Table2[[#This Row],[private_interests]]) &gt;0, 1, 0)</f>
        <v>1</v>
      </c>
      <c r="AA118">
        <f t="shared" si="1"/>
        <v>1</v>
      </c>
      <c r="AB118" s="3" t="s">
        <v>1603</v>
      </c>
      <c r="AC118" s="3"/>
      <c r="AD118" s="3"/>
      <c r="AE118" s="3" t="s">
        <v>1602</v>
      </c>
      <c r="AF118" s="3" t="s">
        <v>2889</v>
      </c>
      <c r="AG118" s="3">
        <v>1</v>
      </c>
    </row>
    <row r="119" spans="1:33" ht="15" customHeight="1" x14ac:dyDescent="0.25">
      <c r="A119" s="9" t="s">
        <v>1045</v>
      </c>
      <c r="B119" s="1" t="s">
        <v>1046</v>
      </c>
      <c r="C119" t="s">
        <v>694</v>
      </c>
      <c r="D119" s="1" t="s">
        <v>1047</v>
      </c>
      <c r="E119" t="s">
        <v>719</v>
      </c>
      <c r="F119" t="s">
        <v>681</v>
      </c>
      <c r="G119">
        <v>0</v>
      </c>
      <c r="H119">
        <v>0</v>
      </c>
      <c r="I119">
        <v>1</v>
      </c>
      <c r="J119">
        <v>0</v>
      </c>
      <c r="K119">
        <v>0</v>
      </c>
      <c r="L119">
        <v>0</v>
      </c>
      <c r="M119">
        <v>1</v>
      </c>
      <c r="N119">
        <v>1</v>
      </c>
      <c r="O119">
        <v>1</v>
      </c>
      <c r="P119" t="s">
        <v>1688</v>
      </c>
      <c r="Q119">
        <v>0</v>
      </c>
      <c r="R119">
        <v>1</v>
      </c>
      <c r="S119" t="s">
        <v>1691</v>
      </c>
      <c r="T119" t="s">
        <v>1690</v>
      </c>
      <c r="U119" t="s">
        <v>1693</v>
      </c>
      <c r="V119">
        <v>1</v>
      </c>
      <c r="W119">
        <v>0</v>
      </c>
      <c r="X119">
        <f>IF(SUM(G119:O119,Table32[[#This Row],[nber_web_disclosure]]) &gt;0, 1, 0)</f>
        <v>1</v>
      </c>
      <c r="Y119">
        <v>1</v>
      </c>
      <c r="Z119">
        <f>IF(SUM(Table2[[#This Row],[cv_disclosure]],Table2[[#This Row],[nber_web_disclosure]],Table2[[#This Row],[private_interests]]) &gt;0, 1, 0)</f>
        <v>1</v>
      </c>
      <c r="AA119">
        <f t="shared" si="1"/>
        <v>1</v>
      </c>
      <c r="AB119" s="3" t="s">
        <v>1689</v>
      </c>
      <c r="AC119" s="3"/>
      <c r="AD119" s="3" t="s">
        <v>1692</v>
      </c>
      <c r="AE119" s="3" t="s">
        <v>1687</v>
      </c>
      <c r="AF119" s="3" t="s">
        <v>2890</v>
      </c>
      <c r="AG119" s="3">
        <v>1</v>
      </c>
    </row>
    <row r="120" spans="1:33" ht="15" customHeight="1" x14ac:dyDescent="0.25">
      <c r="A120" t="s">
        <v>1048</v>
      </c>
      <c r="B120" s="1" t="s">
        <v>1049</v>
      </c>
      <c r="C120" t="s">
        <v>694</v>
      </c>
      <c r="D120" s="1" t="s">
        <v>1050</v>
      </c>
      <c r="E120" t="s">
        <v>33</v>
      </c>
      <c r="F120" t="s">
        <v>681</v>
      </c>
      <c r="G120">
        <v>0</v>
      </c>
      <c r="H120">
        <v>0</v>
      </c>
      <c r="I120">
        <v>0</v>
      </c>
      <c r="J120">
        <v>0</v>
      </c>
      <c r="K120">
        <v>0</v>
      </c>
      <c r="L120">
        <v>0</v>
      </c>
      <c r="M120">
        <v>0</v>
      </c>
      <c r="N120">
        <v>0</v>
      </c>
      <c r="O120">
        <v>0</v>
      </c>
      <c r="P120" t="s">
        <v>1606</v>
      </c>
      <c r="Q120">
        <v>0</v>
      </c>
      <c r="R120">
        <v>0</v>
      </c>
      <c r="U120" t="s">
        <v>1608</v>
      </c>
      <c r="V120">
        <v>1</v>
      </c>
      <c r="W120">
        <v>0</v>
      </c>
      <c r="X120">
        <f>IF(SUM(G120:O120,Table32[[#This Row],[nber_web_disclosure]]) &gt;0, 1, 0)</f>
        <v>0</v>
      </c>
      <c r="Y120">
        <v>0</v>
      </c>
      <c r="Z120">
        <f>IF(SUM(Table2[[#This Row],[cv_disclosure]],Table2[[#This Row],[nber_web_disclosure]],Table2[[#This Row],[private_interests]]) &gt;0, 1, 0)</f>
        <v>1</v>
      </c>
      <c r="AA120">
        <f t="shared" si="1"/>
        <v>1</v>
      </c>
      <c r="AB120" s="3" t="s">
        <v>1605</v>
      </c>
      <c r="AC120" s="3"/>
      <c r="AD120" s="3" t="s">
        <v>1607</v>
      </c>
      <c r="AE120" s="3" t="s">
        <v>1604</v>
      </c>
      <c r="AF120" s="3" t="s">
        <v>2891</v>
      </c>
      <c r="AG120" s="3">
        <v>1</v>
      </c>
    </row>
    <row r="121" spans="1:33" ht="15" customHeight="1" x14ac:dyDescent="0.25">
      <c r="A121" t="s">
        <v>1051</v>
      </c>
      <c r="B121" s="1" t="s">
        <v>1052</v>
      </c>
      <c r="C121" t="s">
        <v>694</v>
      </c>
      <c r="D121" s="1" t="s">
        <v>1053</v>
      </c>
      <c r="E121" t="s">
        <v>1054</v>
      </c>
      <c r="F121" t="s">
        <v>681</v>
      </c>
      <c r="G121">
        <v>0</v>
      </c>
      <c r="H121">
        <v>0</v>
      </c>
      <c r="I121">
        <v>0</v>
      </c>
      <c r="J121">
        <v>0</v>
      </c>
      <c r="K121">
        <v>0</v>
      </c>
      <c r="L121">
        <v>0</v>
      </c>
      <c r="M121">
        <v>0</v>
      </c>
      <c r="N121">
        <v>0</v>
      </c>
      <c r="O121">
        <v>0</v>
      </c>
      <c r="Q121">
        <v>0</v>
      </c>
      <c r="R121">
        <v>0</v>
      </c>
      <c r="U121" t="s">
        <v>1101</v>
      </c>
      <c r="V121">
        <v>0</v>
      </c>
      <c r="W121">
        <v>1</v>
      </c>
      <c r="X121">
        <f>IF(SUM(G121:O121,Table32[[#This Row],[nber_web_disclosure]]) &gt;0, 1, 0)</f>
        <v>0</v>
      </c>
      <c r="Y121">
        <v>0</v>
      </c>
      <c r="Z121">
        <f>IF(SUM(Table2[[#This Row],[cv_disclosure]],Table2[[#This Row],[nber_web_disclosure]],Table2[[#This Row],[private_interests]]) &gt;0, 1, 0)</f>
        <v>1</v>
      </c>
      <c r="AA121">
        <f t="shared" si="1"/>
        <v>1</v>
      </c>
      <c r="AB121" s="3" t="s">
        <v>1609</v>
      </c>
      <c r="AC121" s="3"/>
      <c r="AD121" s="3" t="s">
        <v>1611</v>
      </c>
      <c r="AE121" s="3" t="s">
        <v>1610</v>
      </c>
      <c r="AF121" s="3" t="s">
        <v>2892</v>
      </c>
      <c r="AG121" s="3">
        <v>0</v>
      </c>
    </row>
    <row r="122" spans="1:33" ht="15" customHeight="1" x14ac:dyDescent="0.25">
      <c r="A122" t="s">
        <v>1055</v>
      </c>
      <c r="B122" s="1" t="s">
        <v>1056</v>
      </c>
      <c r="C122" t="s">
        <v>694</v>
      </c>
      <c r="D122" s="1" t="s">
        <v>1057</v>
      </c>
      <c r="E122" t="s">
        <v>1058</v>
      </c>
      <c r="F122" t="s">
        <v>681</v>
      </c>
      <c r="G122">
        <v>0</v>
      </c>
      <c r="H122">
        <v>0</v>
      </c>
      <c r="I122">
        <v>0</v>
      </c>
      <c r="J122">
        <v>0</v>
      </c>
      <c r="K122">
        <v>0</v>
      </c>
      <c r="L122">
        <v>0</v>
      </c>
      <c r="M122">
        <v>0</v>
      </c>
      <c r="N122">
        <v>0</v>
      </c>
      <c r="O122">
        <v>0</v>
      </c>
      <c r="P122" t="s">
        <v>1614</v>
      </c>
      <c r="Q122">
        <v>0</v>
      </c>
      <c r="R122">
        <v>0</v>
      </c>
      <c r="U122" t="s">
        <v>1615</v>
      </c>
      <c r="V122">
        <v>1</v>
      </c>
      <c r="W122">
        <v>0</v>
      </c>
      <c r="X122">
        <f>IF(SUM(G122:O122,Table32[[#This Row],[nber_web_disclosure]]) &gt;0, 1, 0)</f>
        <v>0</v>
      </c>
      <c r="Y122">
        <v>0</v>
      </c>
      <c r="Z122">
        <f>IF(SUM(Table2[[#This Row],[cv_disclosure]],Table2[[#This Row],[nber_web_disclosure]],Table2[[#This Row],[private_interests]]) &gt;0, 1, 0)</f>
        <v>1</v>
      </c>
      <c r="AA122">
        <f t="shared" si="1"/>
        <v>1</v>
      </c>
      <c r="AB122" s="3" t="s">
        <v>1613</v>
      </c>
      <c r="AC122" s="3"/>
      <c r="AD122" s="3" t="s">
        <v>1616</v>
      </c>
      <c r="AE122" s="3" t="s">
        <v>1612</v>
      </c>
      <c r="AF122" s="3" t="s">
        <v>2893</v>
      </c>
      <c r="AG122" s="3">
        <v>1</v>
      </c>
    </row>
    <row r="123" spans="1:33" ht="15" customHeight="1" x14ac:dyDescent="0.25">
      <c r="A123" t="s">
        <v>1059</v>
      </c>
      <c r="B123" s="1" t="s">
        <v>1060</v>
      </c>
      <c r="C123" t="s">
        <v>694</v>
      </c>
      <c r="D123" s="1" t="s">
        <v>1061</v>
      </c>
      <c r="E123" t="s">
        <v>471</v>
      </c>
      <c r="F123" t="s">
        <v>681</v>
      </c>
      <c r="G123">
        <v>0</v>
      </c>
      <c r="H123">
        <v>0</v>
      </c>
      <c r="I123">
        <v>0</v>
      </c>
      <c r="J123">
        <v>1</v>
      </c>
      <c r="K123">
        <v>0</v>
      </c>
      <c r="L123">
        <v>0</v>
      </c>
      <c r="M123">
        <v>0</v>
      </c>
      <c r="N123">
        <v>1</v>
      </c>
      <c r="O123">
        <v>0</v>
      </c>
      <c r="P123" t="s">
        <v>1618</v>
      </c>
      <c r="Q123">
        <v>0</v>
      </c>
      <c r="R123">
        <v>1</v>
      </c>
      <c r="S123" t="s">
        <v>1620</v>
      </c>
      <c r="T123" t="s">
        <v>1621</v>
      </c>
      <c r="U123" t="s">
        <v>1101</v>
      </c>
      <c r="V123">
        <v>1</v>
      </c>
      <c r="W123">
        <v>0</v>
      </c>
      <c r="X123">
        <f>IF(SUM(G123:O123,Table32[[#This Row],[nber_web_disclosure]]) &gt;0, 1, 0)</f>
        <v>1</v>
      </c>
      <c r="Y123">
        <v>0</v>
      </c>
      <c r="Z123">
        <f>IF(SUM(Table2[[#This Row],[cv_disclosure]],Table2[[#This Row],[nber_web_disclosure]],Table2[[#This Row],[private_interests]]) &gt;0, 1, 0)</f>
        <v>1</v>
      </c>
      <c r="AA123">
        <f t="shared" si="1"/>
        <v>1</v>
      </c>
      <c r="AB123" s="3" t="s">
        <v>1617</v>
      </c>
      <c r="AC123" s="3"/>
      <c r="AD123" s="3" t="s">
        <v>1622</v>
      </c>
      <c r="AE123" s="3"/>
      <c r="AF123" s="3" t="s">
        <v>2894</v>
      </c>
      <c r="AG123" s="3">
        <v>1</v>
      </c>
    </row>
    <row r="124" spans="1:33" ht="15" customHeight="1" x14ac:dyDescent="0.25">
      <c r="A124" t="s">
        <v>1062</v>
      </c>
      <c r="B124" s="1" t="s">
        <v>1063</v>
      </c>
      <c r="C124" t="s">
        <v>694</v>
      </c>
      <c r="D124" s="1" t="s">
        <v>1064</v>
      </c>
      <c r="E124" t="s">
        <v>70</v>
      </c>
      <c r="F124" t="s">
        <v>681</v>
      </c>
      <c r="G124">
        <v>0</v>
      </c>
      <c r="H124">
        <v>0</v>
      </c>
      <c r="I124">
        <v>0</v>
      </c>
      <c r="J124">
        <v>0</v>
      </c>
      <c r="K124">
        <v>0</v>
      </c>
      <c r="L124">
        <v>0</v>
      </c>
      <c r="M124">
        <v>0</v>
      </c>
      <c r="N124">
        <v>0</v>
      </c>
      <c r="O124">
        <v>0</v>
      </c>
      <c r="P124" t="s">
        <v>1623</v>
      </c>
      <c r="Q124">
        <v>1</v>
      </c>
      <c r="R124">
        <v>1</v>
      </c>
      <c r="S124" t="s">
        <v>1626</v>
      </c>
      <c r="T124" t="s">
        <v>1627</v>
      </c>
      <c r="U124" t="s">
        <v>1628</v>
      </c>
      <c r="V124">
        <v>1</v>
      </c>
      <c r="W124">
        <v>0</v>
      </c>
      <c r="X124">
        <f>IF(SUM(G124:O124,Table32[[#This Row],[nber_web_disclosure]]) &gt;0, 1, 0)</f>
        <v>1</v>
      </c>
      <c r="Y124">
        <v>0</v>
      </c>
      <c r="Z124">
        <f>IF(SUM(Table2[[#This Row],[cv_disclosure]],Table2[[#This Row],[nber_web_disclosure]],Table2[[#This Row],[private_interests]]) &gt;0, 1, 0)</f>
        <v>1</v>
      </c>
      <c r="AA124">
        <f t="shared" si="1"/>
        <v>1</v>
      </c>
      <c r="AB124" s="3" t="s">
        <v>1624</v>
      </c>
      <c r="AC124" s="3"/>
      <c r="AD124" s="3" t="s">
        <v>1629</v>
      </c>
      <c r="AE124" s="3" t="s">
        <v>1625</v>
      </c>
      <c r="AF124" s="3" t="s">
        <v>2895</v>
      </c>
      <c r="AG124" s="3">
        <v>1</v>
      </c>
    </row>
    <row r="125" spans="1:33" ht="15" customHeight="1" x14ac:dyDescent="0.25">
      <c r="A125" s="9" t="s">
        <v>1065</v>
      </c>
      <c r="B125" s="1" t="s">
        <v>1066</v>
      </c>
      <c r="C125" t="s">
        <v>694</v>
      </c>
      <c r="D125" s="1" t="s">
        <v>1067</v>
      </c>
      <c r="E125" t="s">
        <v>83</v>
      </c>
      <c r="F125" t="s">
        <v>681</v>
      </c>
      <c r="G125">
        <v>0</v>
      </c>
      <c r="H125">
        <v>0</v>
      </c>
      <c r="I125">
        <v>0</v>
      </c>
      <c r="J125">
        <v>0</v>
      </c>
      <c r="K125">
        <v>0</v>
      </c>
      <c r="L125">
        <v>0</v>
      </c>
      <c r="M125">
        <v>0</v>
      </c>
      <c r="N125">
        <v>1</v>
      </c>
      <c r="O125">
        <v>0</v>
      </c>
      <c r="P125" s="4" t="s">
        <v>1695</v>
      </c>
      <c r="R125">
        <v>1</v>
      </c>
      <c r="S125" t="s">
        <v>1698</v>
      </c>
      <c r="T125" t="s">
        <v>1699</v>
      </c>
      <c r="U125" t="s">
        <v>1711</v>
      </c>
      <c r="V125">
        <v>1</v>
      </c>
      <c r="W125">
        <v>0</v>
      </c>
      <c r="X125">
        <f>IF(SUM(G125:O125,Table32[[#This Row],[nber_web_disclosure]]) &gt;0, 1, 0)</f>
        <v>1</v>
      </c>
      <c r="Y125">
        <v>0</v>
      </c>
      <c r="Z125">
        <f>IF(SUM(Table2[[#This Row],[cv_disclosure]],Table2[[#This Row],[nber_web_disclosure]],Table2[[#This Row],[private_interests]]) &gt;0, 1, 0)</f>
        <v>1</v>
      </c>
      <c r="AA125">
        <f t="shared" si="1"/>
        <v>1</v>
      </c>
      <c r="AB125" t="s">
        <v>1696</v>
      </c>
      <c r="AC125" s="3" t="s">
        <v>1697</v>
      </c>
      <c r="AD125" s="3" t="s">
        <v>1700</v>
      </c>
      <c r="AE125" s="3"/>
      <c r="AF125" s="3" t="s">
        <v>2896</v>
      </c>
      <c r="AG125" s="3">
        <v>1</v>
      </c>
    </row>
    <row r="126" spans="1:33" ht="15" customHeight="1" x14ac:dyDescent="0.25">
      <c r="A126" t="s">
        <v>1068</v>
      </c>
      <c r="B126" s="1" t="s">
        <v>1069</v>
      </c>
      <c r="C126" t="s">
        <v>694</v>
      </c>
      <c r="D126" t="s">
        <v>1070</v>
      </c>
      <c r="E126" t="s">
        <v>83</v>
      </c>
      <c r="F126" t="s">
        <v>681</v>
      </c>
      <c r="G126">
        <v>0</v>
      </c>
      <c r="H126">
        <v>0</v>
      </c>
      <c r="I126">
        <v>0</v>
      </c>
      <c r="J126">
        <v>0</v>
      </c>
      <c r="K126">
        <v>0</v>
      </c>
      <c r="L126">
        <v>0</v>
      </c>
      <c r="M126">
        <v>0</v>
      </c>
      <c r="N126">
        <v>0</v>
      </c>
      <c r="O126">
        <v>0</v>
      </c>
      <c r="P126" t="s">
        <v>1694</v>
      </c>
      <c r="Q126">
        <v>1</v>
      </c>
      <c r="R126">
        <v>1</v>
      </c>
      <c r="S126" t="s">
        <v>1631</v>
      </c>
      <c r="T126" t="s">
        <v>1632</v>
      </c>
      <c r="U126" t="s">
        <v>1634</v>
      </c>
      <c r="V126">
        <v>1</v>
      </c>
      <c r="W126">
        <v>0</v>
      </c>
      <c r="X126">
        <f>IF(SUM(G126:O126,Table32[[#This Row],[nber_web_disclosure]]) &gt;0, 1, 0)</f>
        <v>1</v>
      </c>
      <c r="Y126">
        <v>0</v>
      </c>
      <c r="Z126">
        <f>IF(SUM(Table2[[#This Row],[cv_disclosure]],Table2[[#This Row],[nber_web_disclosure]],Table2[[#This Row],[private_interests]]) &gt;0, 1, 0)</f>
        <v>0</v>
      </c>
      <c r="AA126">
        <f t="shared" si="1"/>
        <v>0</v>
      </c>
      <c r="AB126" s="3" t="s">
        <v>1630</v>
      </c>
      <c r="AC126" s="3"/>
      <c r="AD126" s="3" t="s">
        <v>1633</v>
      </c>
      <c r="AE126" s="3"/>
      <c r="AF126" s="3" t="s">
        <v>2897</v>
      </c>
      <c r="AG126" s="3">
        <v>1</v>
      </c>
    </row>
    <row r="129" spans="7:12" x14ac:dyDescent="0.25">
      <c r="G129" t="s">
        <v>1078</v>
      </c>
      <c r="H129" t="s">
        <v>1071</v>
      </c>
      <c r="I129" t="s">
        <v>1072</v>
      </c>
      <c r="J129" t="s">
        <v>1077</v>
      </c>
      <c r="K129" t="s">
        <v>1081</v>
      </c>
      <c r="L129" t="s">
        <v>1082</v>
      </c>
    </row>
  </sheetData>
  <phoneticPr fontId="3" type="noConversion"/>
  <conditionalFormatting sqref="G8:J8 J9:J38 N8:O8 R8:T8 R45:T45 R54:T54 R100:T100">
    <cfRule type="cellIs" dxfId="156" priority="23" operator="equal">
      <formula>1</formula>
    </cfRule>
  </conditionalFormatting>
  <conditionalFormatting sqref="Y8">
    <cfRule type="cellIs" dxfId="155" priority="21" operator="equal">
      <formula>1</formula>
    </cfRule>
  </conditionalFormatting>
  <conditionalFormatting sqref="Z8">
    <cfRule type="cellIs" dxfId="154" priority="20" operator="equal">
      <formula>1</formula>
    </cfRule>
  </conditionalFormatting>
  <conditionalFormatting sqref="AA8">
    <cfRule type="cellIs" dxfId="153" priority="19" operator="equal">
      <formula>1</formula>
    </cfRule>
  </conditionalFormatting>
  <conditionalFormatting sqref="G45:J45 J46:J53 M45:O45 M46:M53">
    <cfRule type="cellIs" dxfId="152" priority="18" operator="equal">
      <formula>1</formula>
    </cfRule>
  </conditionalFormatting>
  <conditionalFormatting sqref="Q45">
    <cfRule type="cellIs" dxfId="151" priority="17" operator="equal">
      <formula>1</formula>
    </cfRule>
  </conditionalFormatting>
  <conditionalFormatting sqref="Y45">
    <cfRule type="cellIs" dxfId="150" priority="16" operator="equal">
      <formula>1</formula>
    </cfRule>
  </conditionalFormatting>
  <conditionalFormatting sqref="Z45">
    <cfRule type="cellIs" dxfId="149" priority="15" operator="equal">
      <formula>1</formula>
    </cfRule>
  </conditionalFormatting>
  <conditionalFormatting sqref="AA45">
    <cfRule type="cellIs" dxfId="148" priority="14" operator="equal">
      <formula>1</formula>
    </cfRule>
  </conditionalFormatting>
  <conditionalFormatting sqref="G54:J54 J55:J80 M54:O54 M55:M67">
    <cfRule type="cellIs" dxfId="147" priority="13" operator="equal">
      <formula>1</formula>
    </cfRule>
  </conditionalFormatting>
  <conditionalFormatting sqref="Q54">
    <cfRule type="cellIs" dxfId="146" priority="12" operator="equal">
      <formula>1</formula>
    </cfRule>
  </conditionalFormatting>
  <conditionalFormatting sqref="Y54">
    <cfRule type="cellIs" dxfId="145" priority="11" operator="equal">
      <formula>1</formula>
    </cfRule>
  </conditionalFormatting>
  <conditionalFormatting sqref="Z54">
    <cfRule type="cellIs" dxfId="144" priority="10" operator="equal">
      <formula>1</formula>
    </cfRule>
  </conditionalFormatting>
  <conditionalFormatting sqref="AA54">
    <cfRule type="cellIs" dxfId="143" priority="9" operator="equal">
      <formula>1</formula>
    </cfRule>
  </conditionalFormatting>
  <conditionalFormatting sqref="G100:J100 J101:J126 M100:O100">
    <cfRule type="cellIs" dxfId="142" priority="8" operator="equal">
      <formula>1</formula>
    </cfRule>
  </conditionalFormatting>
  <conditionalFormatting sqref="Q100">
    <cfRule type="cellIs" dxfId="141" priority="7" operator="equal">
      <formula>1</formula>
    </cfRule>
  </conditionalFormatting>
  <conditionalFormatting sqref="Y100">
    <cfRule type="cellIs" dxfId="140" priority="6" operator="equal">
      <formula>1</formula>
    </cfRule>
  </conditionalFormatting>
  <conditionalFormatting sqref="Z100">
    <cfRule type="cellIs" dxfId="139" priority="5" operator="equal">
      <formula>1</formula>
    </cfRule>
  </conditionalFormatting>
  <conditionalFormatting sqref="AA100">
    <cfRule type="cellIs" dxfId="138" priority="4" operator="equal">
      <formula>1</formula>
    </cfRule>
  </conditionalFormatting>
  <conditionalFormatting sqref="G2:O126">
    <cfRule type="cellIs" dxfId="137" priority="3" operator="greaterThan">
      <formula>0</formula>
    </cfRule>
  </conditionalFormatting>
  <conditionalFormatting sqref="Q2:R126">
    <cfRule type="cellIs" dxfId="136" priority="2" operator="greaterThan">
      <formula>0</formula>
    </cfRule>
  </conditionalFormatting>
  <conditionalFormatting sqref="V2:AA126">
    <cfRule type="cellIs" dxfId="135" priority="1" operator="greaterThan">
      <formula>0</formula>
    </cfRule>
  </conditionalFormatting>
  <hyperlinks>
    <hyperlink ref="B2" r:id="rId1" xr:uid="{1BCEE333-A362-4BB0-9EA8-9F2495555C68}"/>
    <hyperlink ref="D2" r:id="rId2" xr:uid="{22370927-E313-49C8-BF69-DF21B1321536}"/>
    <hyperlink ref="D3" r:id="rId3" xr:uid="{9A3C0688-1C56-47AE-8B2F-E51937A9106F}"/>
    <hyperlink ref="B4" r:id="rId4" xr:uid="{2FB91047-B74E-46B6-ABED-9D6CF8494407}"/>
    <hyperlink ref="D4" r:id="rId5" xr:uid="{45F5EDFF-22FA-4AD5-AF33-4C5D4418A388}"/>
    <hyperlink ref="B5" r:id="rId6" xr:uid="{1BCFAA99-AF39-4398-8EA2-FEDFA152B56B}"/>
    <hyperlink ref="D5" r:id="rId7" xr:uid="{17F9057D-7072-43B6-92CF-A630899349ED}"/>
    <hyperlink ref="B6" r:id="rId8" xr:uid="{C4A60776-3B56-4B32-9EA4-DB657533D717}"/>
    <hyperlink ref="B7" r:id="rId9" xr:uid="{2EFBA479-93B5-4C4B-9B5E-9C1EEB3A3BD6}"/>
    <hyperlink ref="B8" r:id="rId10" xr:uid="{EAE0A2E4-734D-47B7-862B-A059F7365BCA}"/>
    <hyperlink ref="D8" r:id="rId11" xr:uid="{676A9BDD-DE16-46FF-BBE9-91FAF64DD166}"/>
    <hyperlink ref="B9" r:id="rId12" xr:uid="{F957ADD2-FDBF-4D31-BA36-A642C86B6B3A}"/>
    <hyperlink ref="D9" r:id="rId13" xr:uid="{D3DD0E6C-84DE-4D33-A623-18C9F7D206A7}"/>
    <hyperlink ref="B11" r:id="rId14" xr:uid="{2A8A768C-92BA-4262-A0B5-28473B1E74D0}"/>
    <hyperlink ref="D11" r:id="rId15" xr:uid="{CDF7C668-2015-4DB7-A174-BED37CB2B51C}"/>
    <hyperlink ref="B12" r:id="rId16" xr:uid="{76441A5C-09A0-4A81-A55F-6344B4BF06BA}"/>
    <hyperlink ref="B13" r:id="rId17" xr:uid="{5183AD26-2706-4A14-AA81-94C7DF94217E}"/>
    <hyperlink ref="B14" r:id="rId18" xr:uid="{22FA45C0-AFD5-42E9-8AAB-64A4A25E63CC}"/>
    <hyperlink ref="B15" r:id="rId19" xr:uid="{5A12CD25-665C-4036-A08F-746257DCFF24}"/>
    <hyperlink ref="B16" r:id="rId20" xr:uid="{35D5D0C2-DE16-4F06-918B-8F84258E938F}"/>
    <hyperlink ref="B18" r:id="rId21" xr:uid="{8057FCD1-EB1D-4B3F-B71A-083DA9BB7813}"/>
    <hyperlink ref="D18" r:id="rId22" xr:uid="{8AF77AA5-895F-4241-9338-8A2587E65FAC}"/>
    <hyperlink ref="B19" r:id="rId23" xr:uid="{AC3F0ADC-161E-45F7-B7D0-EFF7E0B15523}"/>
    <hyperlink ref="D20" r:id="rId24" xr:uid="{CA4194E3-395F-42EA-8F95-AB29ECF98CCE}"/>
    <hyperlink ref="B21" r:id="rId25" xr:uid="{AD0130FF-73DC-4DBB-A8B1-0DD16CA08CF0}"/>
    <hyperlink ref="D23" r:id="rId26" xr:uid="{92884940-3FEE-47FF-841B-EEA9DCCEEB14}"/>
    <hyperlink ref="B27" r:id="rId27" xr:uid="{981B63E3-8A0F-4A18-B170-E7DD9C452467}"/>
    <hyperlink ref="B32" r:id="rId28" xr:uid="{AC917453-8451-462A-B1F1-6C34D318626A}"/>
    <hyperlink ref="D32" r:id="rId29" xr:uid="{886EF147-62DF-420F-9DBC-76D8317BC1EF}"/>
    <hyperlink ref="B33" r:id="rId30" xr:uid="{6B9ED91C-4C12-4353-ABC6-528AE75E1082}"/>
    <hyperlink ref="B35" r:id="rId31" xr:uid="{9D4E6FF4-FEC8-4F9C-ABAC-1D8B21B61970}"/>
    <hyperlink ref="B39" r:id="rId32" xr:uid="{6DBF7D8B-C5EA-4E6B-8FE3-CFBF8EE33FF2}"/>
    <hyperlink ref="D39" r:id="rId33" xr:uid="{586B0E24-9E78-4CDE-865D-DC251CB4FC5F}"/>
    <hyperlink ref="D40" r:id="rId34" xr:uid="{F7306245-1B62-4A2C-A813-C285E2649AF6}"/>
    <hyperlink ref="B41" r:id="rId35" xr:uid="{1146B114-FA39-4826-85E8-2EE73AD6CAB3}"/>
    <hyperlink ref="D41" r:id="rId36" xr:uid="{D8E83327-7B6B-4F4C-A8D3-26872A94BF74}"/>
    <hyperlink ref="B42" r:id="rId37" xr:uid="{474DF69E-4AB3-44C2-A484-E0290E5482F6}"/>
    <hyperlink ref="D42" r:id="rId38" xr:uid="{08FF0867-993D-49A8-9CE1-1F4A13DD18C4}"/>
    <hyperlink ref="B43" r:id="rId39" xr:uid="{3DB314F1-E48F-4591-BC9A-0FC182894BFF}"/>
    <hyperlink ref="B45" r:id="rId40" xr:uid="{F7E814E5-EBEB-4B16-B5C8-945CF0DF8AB6}"/>
    <hyperlink ref="D45" r:id="rId41" xr:uid="{6085CCFC-EE3A-426B-8307-74ABA3A3E704}"/>
    <hyperlink ref="B46" r:id="rId42" xr:uid="{94A0367C-1689-41DF-8D87-ED3D3C37E339}"/>
    <hyperlink ref="D46" r:id="rId43" xr:uid="{95E3ED44-90A1-443D-AC1C-BCFB07A68204}"/>
    <hyperlink ref="D47" r:id="rId44" xr:uid="{91837A32-C1BA-4C43-8CF1-7E0F7C6B5E2E}"/>
    <hyperlink ref="D50" r:id="rId45" xr:uid="{6A82C587-6096-42E8-BBCC-128F334A64B7}"/>
    <hyperlink ref="B51" r:id="rId46" xr:uid="{40A0B092-ECD3-43E0-BDF8-38C3035585BB}"/>
    <hyperlink ref="B52" r:id="rId47" xr:uid="{D148F085-A13D-488B-ADE6-50AB23088D29}"/>
    <hyperlink ref="D53" r:id="rId48" xr:uid="{013BBAB8-7218-4490-B8DE-6BB0796A247F}"/>
    <hyperlink ref="B53" r:id="rId49" xr:uid="{A8CB1AC4-9CD5-4ED4-99D2-B94063519E1E}"/>
    <hyperlink ref="B54" r:id="rId50" xr:uid="{B30A25AF-2DFC-4E6F-BF04-EA9C2BD5B1CA}"/>
    <hyperlink ref="B55" r:id="rId51" xr:uid="{ACEAB094-699C-402F-8183-270470668B3A}"/>
    <hyperlink ref="B56" r:id="rId52" xr:uid="{0008AC5F-E437-4026-B61E-93BD779FB774}"/>
    <hyperlink ref="B57" r:id="rId53" xr:uid="{E62C5C47-2A49-4A1D-9CA1-709DEDC7E41C}"/>
    <hyperlink ref="B58" r:id="rId54" xr:uid="{8099BE4F-7A43-467E-A837-BA09F75DE6AF}"/>
    <hyperlink ref="B59" r:id="rId55" xr:uid="{E9C60E8A-0D5B-44C1-8DE7-439F59F4DCB1}"/>
    <hyperlink ref="D61" r:id="rId56" xr:uid="{2D105605-AF00-4C71-9B49-162BB3081F22}"/>
    <hyperlink ref="B62" r:id="rId57" xr:uid="{9F44CF03-F557-47A7-A84F-08D41BFCA3D6}"/>
    <hyperlink ref="B63" r:id="rId58" xr:uid="{92FC8AE8-C2E8-49E7-B6C7-66D3EA079D15}"/>
    <hyperlink ref="B65" r:id="rId59" xr:uid="{9610C8DF-CE96-462C-A333-63B4C08CB40A}"/>
    <hyperlink ref="B66" r:id="rId60" xr:uid="{FB12716C-8EE1-40EE-B874-3B4185994B0D}"/>
    <hyperlink ref="B67" r:id="rId61" xr:uid="{5537B8DE-320A-494B-A976-34CE72850F68}"/>
    <hyperlink ref="B68" r:id="rId62" xr:uid="{ACF8FE24-D3CD-482D-91F6-3D100AA9D4C2}"/>
    <hyperlink ref="B69" r:id="rId63" xr:uid="{936CCDD3-64B7-4F80-8EA3-FB7BB71D63C0}"/>
    <hyperlink ref="B70" r:id="rId64" xr:uid="{3575A5E7-77E3-4E7E-8376-E4C6B522FD1C}"/>
    <hyperlink ref="B71" r:id="rId65" xr:uid="{E6BC9D76-3AD5-4F98-B1D9-89B43B78D802}"/>
    <hyperlink ref="B72" r:id="rId66" xr:uid="{55C1B479-DD2E-4F31-82C8-57231EC8393B}"/>
    <hyperlink ref="D73" r:id="rId67" xr:uid="{88BD871B-55A7-41C1-8080-3635AD6FCDE2}"/>
    <hyperlink ref="B73" r:id="rId68" xr:uid="{2532F129-7267-4CC1-8759-3F343182EAD7}"/>
    <hyperlink ref="B74" r:id="rId69" xr:uid="{FDD1E74F-FD9F-4D3F-88A9-216BD63E9DA4}"/>
    <hyperlink ref="B76" r:id="rId70" xr:uid="{2A0432D2-8404-4C15-AA63-A8AEA155B1A2}"/>
    <hyperlink ref="B83" r:id="rId71" xr:uid="{F431DD3D-3F07-48D7-9161-47315D8E2E43}"/>
    <hyperlink ref="B84" r:id="rId72" xr:uid="{6FF52561-A496-4E1A-B6E1-AA931380CFC4}"/>
    <hyperlink ref="D92" r:id="rId73" xr:uid="{483F81F8-147E-4EE9-952F-604D127AAF97}"/>
    <hyperlink ref="B96" r:id="rId74" xr:uid="{8D30A548-8659-46E0-B0B3-991D440E2118}"/>
    <hyperlink ref="B97" r:id="rId75" xr:uid="{BE14BC38-5F2E-4A13-BA87-D3AE3A4F1072}"/>
    <hyperlink ref="B98" r:id="rId76" xr:uid="{CC7FBD3B-8F33-49F7-A4CA-0CB9F4DAEEA7}"/>
    <hyperlink ref="B102" r:id="rId77" xr:uid="{8F1B7252-0C44-467C-A076-ED7E43E58215}"/>
    <hyperlink ref="B103" r:id="rId78" xr:uid="{6A4E2CD9-C35C-404C-86E5-D344E08BC2D1}"/>
    <hyperlink ref="B104" r:id="rId79" xr:uid="{FCB15FEB-002F-4669-9609-FEB3EF2699B7}"/>
    <hyperlink ref="D104" r:id="rId80" xr:uid="{C00C086A-720B-4149-B314-D64C346C151D}"/>
    <hyperlink ref="B105" r:id="rId81" xr:uid="{F37B10C5-89F3-4504-87B2-6298BC6F6E71}"/>
    <hyperlink ref="B106" r:id="rId82" xr:uid="{FDB092C3-3A29-4892-AE9E-2A415C3781F5}"/>
    <hyperlink ref="D107" r:id="rId83" xr:uid="{C0AE384F-5A3C-4BBF-8B2D-BF35B30D8E51}"/>
    <hyperlink ref="B108" r:id="rId84" xr:uid="{CD68A269-559B-4C90-84F4-E23215083CCF}"/>
    <hyperlink ref="D108" r:id="rId85" xr:uid="{B22C3094-4D4A-4D61-9349-69F4C7E8170B}"/>
    <hyperlink ref="B109" r:id="rId86" xr:uid="{EACBF244-1B7C-4FE7-8D79-93EA7F286A0C}"/>
    <hyperlink ref="B110" r:id="rId87" xr:uid="{2B1F219D-E4B9-42C9-AA2B-B4DA4C52DD0E}"/>
    <hyperlink ref="D110" r:id="rId88" xr:uid="{970243EA-129D-425C-9EF3-EC7C9AFE719C}"/>
    <hyperlink ref="B111" r:id="rId89" xr:uid="{0A9B542A-F666-4423-A914-707679071086}"/>
    <hyperlink ref="D111" r:id="rId90" xr:uid="{61CBD2DE-013A-42AB-B842-9EFAB0590639}"/>
    <hyperlink ref="B112" r:id="rId91" xr:uid="{76EF9D57-690E-4D03-B13E-32BA16ED82E5}"/>
    <hyperlink ref="B113" r:id="rId92" xr:uid="{7345150C-27DB-417A-AB76-D4B6632475A6}"/>
    <hyperlink ref="D114" r:id="rId93" xr:uid="{E6E9A99C-1B1E-4CA3-9A4A-EA9BBFCA593D}"/>
    <hyperlink ref="B114" r:id="rId94" xr:uid="{AAF35628-F876-4E9F-8F5E-9AB973851ADE}"/>
    <hyperlink ref="B116" r:id="rId95" xr:uid="{EA7644FB-520A-40F9-8620-9C886E45EB43}"/>
    <hyperlink ref="D116" r:id="rId96" xr:uid="{BE3BD859-BFD9-4803-85A9-2F751DFE35F6}"/>
    <hyperlink ref="B117" r:id="rId97" xr:uid="{13EAD9BE-89E2-4304-9593-C6B1D4BC9B8D}"/>
    <hyperlink ref="D117" r:id="rId98" xr:uid="{D4E0D831-D0BB-4B3F-BE0B-A6DF2C642D68}"/>
    <hyperlink ref="B118" r:id="rId99" xr:uid="{7919A688-A5C5-48E5-AF47-805478AA96CF}"/>
    <hyperlink ref="B119" r:id="rId100" xr:uid="{3A61AEE1-976E-489E-BE03-B1BEB75D8B81}"/>
    <hyperlink ref="D119" r:id="rId101" xr:uid="{4D75482C-A1A7-4F4A-A2C1-62C234B045F4}"/>
    <hyperlink ref="B120" r:id="rId102" xr:uid="{682F8DE6-AA73-47CA-8700-A0EDF55FA353}"/>
    <hyperlink ref="B121" r:id="rId103" xr:uid="{8588C8A9-2D19-4CB4-BFFC-8E37BE55A43A}"/>
    <hyperlink ref="D121" r:id="rId104" xr:uid="{CA1185D5-3F34-4222-98CF-EEDA78D3105C}"/>
    <hyperlink ref="B122" r:id="rId105" xr:uid="{6CC61987-C0B8-4E94-B0AB-853FEFB5FB13}"/>
    <hyperlink ref="D122" r:id="rId106" xr:uid="{DEF9D6F4-FE3F-4D26-8A0B-06980BA583E9}"/>
    <hyperlink ref="B123" r:id="rId107" xr:uid="{1BDFA2F7-508E-4E56-BD83-520804998E9D}"/>
    <hyperlink ref="D123" r:id="rId108" xr:uid="{A5FF02D4-071E-449F-A386-7EB266DFA2F4}"/>
    <hyperlink ref="B124" r:id="rId109" xr:uid="{BEF1E82E-392F-4D73-9116-7195EE967E6A}"/>
    <hyperlink ref="B125" r:id="rId110" xr:uid="{81424F4E-9A02-48B5-8F37-CC9F08E97D22}"/>
    <hyperlink ref="B126" r:id="rId111" xr:uid="{70CAE166-1740-40F2-8DED-B5658B7E8CA4}"/>
    <hyperlink ref="D6" r:id="rId112" xr:uid="{600BD3BD-10D4-4EAA-B5D6-845BB2547DF6}"/>
    <hyperlink ref="D7" r:id="rId113" xr:uid="{5932BA93-9D23-4312-84E5-3712E154446E}"/>
    <hyperlink ref="D14" r:id="rId114" xr:uid="{602D56F7-7660-4182-B166-32252B2F3E1B}"/>
    <hyperlink ref="D12" r:id="rId115" display="https://www.hbs.edu/faculty/Pages/profile.aspx?facId=423089" xr:uid="{748CCCF8-9CB9-4CDF-84EE-7156D3BEE924}"/>
    <hyperlink ref="D49" r:id="rId116" xr:uid="{95D39CF1-252A-4C1D-A54F-61BC59BF8FB9}"/>
    <hyperlink ref="D57" r:id="rId117" xr:uid="{0107574F-AA72-41FD-8B8B-1BD123FE32D6}"/>
    <hyperlink ref="D67" r:id="rId118" xr:uid="{BBEA4790-E446-406C-8428-C3C6887014C0}"/>
    <hyperlink ref="D69" r:id="rId119" xr:uid="{5C2CB015-591D-42A7-94AA-B4279B18F719}"/>
    <hyperlink ref="D78" r:id="rId120" xr:uid="{3F1670DA-BE3C-4673-92D3-E12B3B01BECC}"/>
    <hyperlink ref="D118" r:id="rId121" xr:uid="{C053E4BA-716D-4283-82D0-7DAE3B3B83D2}"/>
    <hyperlink ref="D120" r:id="rId122" xr:uid="{69EDA671-0E5A-44F5-BBC1-2487444A9A97}"/>
    <hyperlink ref="D10" r:id="rId123" xr:uid="{270DC3D5-BFD1-45D1-9F3A-73C3C109B5E2}"/>
    <hyperlink ref="B17" r:id="rId124" xr:uid="{A4900204-ADD9-4EB2-8140-81C14BC717A3}"/>
    <hyperlink ref="B24" r:id="rId125" xr:uid="{64DB79D9-BDAC-4259-8FB8-B6D8C28FACE5}"/>
    <hyperlink ref="D24" r:id="rId126" xr:uid="{EBAC621C-06B8-4851-809D-597777A5F1D8}"/>
    <hyperlink ref="B25" r:id="rId127" xr:uid="{39DA5469-BB0A-4559-AE11-794A3A67E90C}"/>
    <hyperlink ref="D25" r:id="rId128" xr:uid="{75BE778F-D76F-4D31-BFC7-56A3FCC22D02}"/>
    <hyperlink ref="B26" r:id="rId129" xr:uid="{6FEB72D3-EEB2-4E02-9195-1E215C4EF557}"/>
    <hyperlink ref="D26" r:id="rId130" xr:uid="{88F27289-F5CD-449C-9528-54F1C5912764}"/>
    <hyperlink ref="D27" r:id="rId131" xr:uid="{0B1EDC3F-62C9-4CF9-B86D-1EC68AFCF755}"/>
    <hyperlink ref="B28" r:id="rId132" xr:uid="{FAE12A47-1AA8-43E6-BBF7-7F800D080CAF}"/>
    <hyperlink ref="D28" r:id="rId133" xr:uid="{6ED1D665-4D9D-4C08-BDF0-4722DC877D23}"/>
    <hyperlink ref="B29" r:id="rId134" xr:uid="{43DEDB43-384E-49BE-9423-2E1ECB8BA047}"/>
    <hyperlink ref="D29" r:id="rId135" xr:uid="{9F5E726E-76A6-4BC9-91C6-2A2ECC4D1642}"/>
    <hyperlink ref="B30" r:id="rId136" xr:uid="{B604B71E-CC06-4BC0-8B37-98E8F63ABB05}"/>
    <hyperlink ref="D30" r:id="rId137" xr:uid="{4DD43A1C-5A1E-4243-9E90-5055C63FDF2A}"/>
    <hyperlink ref="B31" r:id="rId138" xr:uid="{78588A39-E354-473F-B65B-5DC3CB0C73A4}"/>
    <hyperlink ref="D31" r:id="rId139" xr:uid="{9C94831E-14BA-44A1-A166-776B59A7A576}"/>
    <hyperlink ref="B34" r:id="rId140" xr:uid="{F3BAA46F-82D9-46F8-993C-0EF8CF800A50}"/>
    <hyperlink ref="D33" r:id="rId141" xr:uid="{D61A8290-3997-4E8D-9B75-F224A7384D28}"/>
    <hyperlink ref="D34" r:id="rId142" xr:uid="{3C6D9EDD-4120-4726-9155-D3ABD4818D81}"/>
    <hyperlink ref="D35" r:id="rId143" location="research" xr:uid="{C851D0D0-0B07-4E8E-BBB3-D29C1B3A81C9}"/>
    <hyperlink ref="B3" r:id="rId144" xr:uid="{D798BC6C-2785-43A5-9968-892764AEFC05}"/>
    <hyperlink ref="B10" r:id="rId145" xr:uid="{4ADE6E85-28E4-445F-B1BD-FCDFF7BEC655}"/>
    <hyperlink ref="B22" r:id="rId146" xr:uid="{DD38C2CB-1789-4917-A18B-8218C81F333A}"/>
    <hyperlink ref="B23" r:id="rId147" xr:uid="{24EC3892-932B-4141-AAAB-1D2975E48C9B}"/>
    <hyperlink ref="B36" r:id="rId148" xr:uid="{063B9A52-29B7-4989-BA99-02B62F7A5CEB}"/>
    <hyperlink ref="B37" r:id="rId149" xr:uid="{D71D3570-A448-45D6-BBE5-156BA2178025}"/>
    <hyperlink ref="B38" r:id="rId150" xr:uid="{11D9F96A-54BC-4ADC-9959-BCACB6EC5ED8}"/>
    <hyperlink ref="B40" r:id="rId151" xr:uid="{7E63457F-1C5E-44CE-97C0-0555D451E513}"/>
    <hyperlink ref="B44" r:id="rId152" xr:uid="{B6589087-DA09-45AF-BA64-0EE1349B8E5B}"/>
    <hyperlink ref="B47" r:id="rId153" xr:uid="{ED12B025-EE29-4ED7-8817-4FFA9B8DA89F}"/>
    <hyperlink ref="B48" r:id="rId154" xr:uid="{D0E50720-620E-446D-B091-7318E1C47D42}"/>
    <hyperlink ref="B49" r:id="rId155" xr:uid="{B81DAB76-55EE-4D14-B854-B67E943E3C48}"/>
    <hyperlink ref="B50" r:id="rId156" xr:uid="{CFE586F9-ACC4-4434-841A-DF1A51614C16}"/>
    <hyperlink ref="B60" r:id="rId157" xr:uid="{F44BCBAA-99A3-47D2-AB91-1475F06DE0CC}"/>
    <hyperlink ref="B61" r:id="rId158" xr:uid="{BC92365C-9FAB-4D67-9122-9971804ED080}"/>
    <hyperlink ref="B64" r:id="rId159" xr:uid="{F1D27D3C-E181-4DCC-B8C3-707550D1DAC2}"/>
    <hyperlink ref="D63" r:id="rId160" xr:uid="{F701A638-5F28-441F-94E5-79CA102B3123}"/>
    <hyperlink ref="B95" r:id="rId161" xr:uid="{EA28D50B-BFB2-4EDB-9A79-8ACF28A1A069}"/>
    <hyperlink ref="B99" r:id="rId162" xr:uid="{A8D9926E-63A1-4D56-A430-D33BFBD8D381}"/>
    <hyperlink ref="B75" r:id="rId163" xr:uid="{0EA387DE-F1D7-4AE9-B9D1-57B01BF2A9B6}"/>
    <hyperlink ref="B77" r:id="rId164" xr:uid="{4BED19C5-16C1-4F55-B7CE-073DE2CE1D0D}"/>
    <hyperlink ref="D77" r:id="rId165" xr:uid="{1C7F0867-2D31-4F93-923E-C83FC58B43F9}"/>
    <hyperlink ref="B78" r:id="rId166" xr:uid="{4A314C48-C0AC-4779-AF2C-F9CD35824639}"/>
    <hyperlink ref="B79" r:id="rId167" xr:uid="{C646286B-345A-46B1-B180-609DD89542C7}"/>
    <hyperlink ref="B80" r:id="rId168" xr:uid="{0BB9DFBE-8C1C-42D0-BB9F-4331C8E6468C}"/>
    <hyperlink ref="B81" r:id="rId169" xr:uid="{CC117BCD-0644-4B22-A625-B40E8BC81302}"/>
    <hyperlink ref="B82" r:id="rId170" xr:uid="{118C8C3B-F1BD-4946-A940-E85BADBA06EB}"/>
    <hyperlink ref="D81" r:id="rId171" xr:uid="{37F9D389-71AD-4FAA-94D5-BC4427124037}"/>
    <hyperlink ref="B85" r:id="rId172" xr:uid="{FA80ADFD-A661-4DE6-83C7-254FAF9E5604}"/>
    <hyperlink ref="B86" r:id="rId173" xr:uid="{3CB6EB0F-A849-40BB-A75E-1724C713A972}"/>
    <hyperlink ref="B88" r:id="rId174" xr:uid="{EC30C787-EFF0-483C-96B0-E1C9EF89AFF3}"/>
    <hyperlink ref="B89" r:id="rId175" xr:uid="{6C0A16A7-BAA7-4E90-94E4-2513B092BAEA}"/>
    <hyperlink ref="B87" r:id="rId176" xr:uid="{8D596632-2651-49E5-B314-4C5FB0FADAD6}"/>
    <hyperlink ref="B90" r:id="rId177" xr:uid="{20211A21-02C7-4E51-B786-31C4877A8AE3}"/>
    <hyperlink ref="B91" r:id="rId178" xr:uid="{9DC35F27-68EA-4851-9A31-98864ECE19E9}"/>
    <hyperlink ref="B92" r:id="rId179" xr:uid="{601D0611-D83F-41E4-8075-BAB38B750451}"/>
    <hyperlink ref="B93" r:id="rId180" xr:uid="{1865690B-7A3F-461F-8FF6-AF25D0144997}"/>
    <hyperlink ref="B94" r:id="rId181" xr:uid="{A7A6E04E-9293-4A88-A40A-9559C4B3C047}"/>
    <hyperlink ref="B100" r:id="rId182" xr:uid="{0A2C4745-260D-4072-A6C0-3F1C21B44BB9}"/>
    <hyperlink ref="D90" r:id="rId183" xr:uid="{3CF1B171-0ADE-4F6D-B694-929A57F390C5}"/>
    <hyperlink ref="D91" r:id="rId184" xr:uid="{7B86CF96-2BAB-4295-8077-C3BC1B6AF316}"/>
    <hyperlink ref="D97" r:id="rId185" xr:uid="{11100C87-C12D-4FDB-8F2F-072D0A5E2800}"/>
    <hyperlink ref="B101" r:id="rId186" xr:uid="{6F19BF84-8AA1-49BA-9392-63461B16671A}"/>
    <hyperlink ref="D99" r:id="rId187" xr:uid="{3E33B870-C18B-48FC-880E-A3E7069CCAAA}"/>
    <hyperlink ref="D102" r:id="rId188" xr:uid="{6CE4FF00-E06E-4B9C-B229-104FB4EFE74F}"/>
    <hyperlink ref="B107" r:id="rId189" xr:uid="{6D7204F8-78CF-422F-883E-46F5D17E8464}"/>
    <hyperlink ref="B115" r:id="rId190" xr:uid="{A20B5EB8-FA4B-4290-B652-9E5725601DCA}"/>
    <hyperlink ref="D112" r:id="rId191" xr:uid="{4D55421D-C160-4FD7-B10A-D3FA73C20CD4}"/>
    <hyperlink ref="D113" r:id="rId192" xr:uid="{CCF40D98-B8B8-43A9-8824-4143ECD2C974}"/>
    <hyperlink ref="D115" r:id="rId193" xr:uid="{D2366B80-E0FE-461C-874A-E60C572EB10F}"/>
    <hyperlink ref="D124" r:id="rId194" xr:uid="{A21946A7-F6D7-4DFF-A57C-FDA01E7E3F81}"/>
    <hyperlink ref="D51" r:id="rId195" xr:uid="{89A7DE30-C64E-4291-BCD5-0A3BDA476CF3}"/>
    <hyperlink ref="D75" r:id="rId196" xr:uid="{690B1DCA-787D-403C-ABA7-5538B0AD8508}"/>
    <hyperlink ref="D100" r:id="rId197" xr:uid="{7AEB90D5-A7BD-4F6B-B10A-CAC237AA480F}"/>
    <hyperlink ref="D109" r:id="rId198" xr:uid="{26E682F6-DC84-4D8A-9FBA-8EE791616307}"/>
    <hyperlink ref="D125" r:id="rId199" xr:uid="{DBE6DEA7-D12B-427F-A9AF-5781EA73E6B6}"/>
  </hyperlinks>
  <pageMargins left="0.7" right="0.7" top="0.75" bottom="0.75" header="0.3" footer="0.3"/>
  <pageSetup orientation="portrait" r:id="rId200"/>
  <tableParts count="1">
    <tablePart r:id="rId20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4F7BA-7829-443D-8028-69D37D8282D7}">
  <dimension ref="A1:AJ195"/>
  <sheetViews>
    <sheetView workbookViewId="0">
      <pane xSplit="1" topLeftCell="G1" activePane="topRight" state="frozen"/>
      <selection activeCell="A47" sqref="A47"/>
      <selection pane="topRight" activeCell="AJ5" sqref="AE5:AJ5"/>
    </sheetView>
  </sheetViews>
  <sheetFormatPr defaultRowHeight="15" x14ac:dyDescent="0.25"/>
  <cols>
    <col min="1" max="1" width="23.42578125" customWidth="1"/>
    <col min="5" max="5" width="9.5703125" customWidth="1"/>
    <col min="6" max="6" width="12.5703125" customWidth="1"/>
    <col min="7" max="7" width="6.140625" customWidth="1"/>
    <col min="8" max="8" width="6.85546875" customWidth="1"/>
    <col min="9" max="9" width="4.5703125" customWidth="1"/>
    <col min="10" max="10" width="3.28515625" customWidth="1"/>
    <col min="11" max="11" width="3.42578125" customWidth="1"/>
    <col min="12" max="12" width="4" customWidth="1"/>
    <col min="13" max="13" width="3.42578125" customWidth="1"/>
    <col min="14" max="14" width="4" customWidth="1"/>
    <col min="15" max="15" width="3.7109375" customWidth="1"/>
    <col min="16" max="16" width="4.5703125" customWidth="1"/>
    <col min="35" max="35" width="12" bestFit="1" customWidth="1"/>
    <col min="36" max="36" width="12.140625" customWidth="1"/>
  </cols>
  <sheetData>
    <row r="1" spans="1:36" x14ac:dyDescent="0.25">
      <c r="A1" t="s">
        <v>0</v>
      </c>
      <c r="B1" t="s">
        <v>1</v>
      </c>
      <c r="C1" t="s">
        <v>2</v>
      </c>
      <c r="D1" t="s">
        <v>26</v>
      </c>
      <c r="E1" t="s">
        <v>3</v>
      </c>
      <c r="F1" t="s">
        <v>680</v>
      </c>
      <c r="G1" t="s">
        <v>4</v>
      </c>
      <c r="H1" t="s">
        <v>5</v>
      </c>
      <c r="I1" t="s">
        <v>6</v>
      </c>
      <c r="J1" t="s">
        <v>7</v>
      </c>
      <c r="K1" t="s">
        <v>8</v>
      </c>
      <c r="L1" t="s">
        <v>9</v>
      </c>
      <c r="M1" t="s">
        <v>10</v>
      </c>
      <c r="N1" t="s">
        <v>1714</v>
      </c>
      <c r="O1" t="s">
        <v>1715</v>
      </c>
      <c r="P1" t="s">
        <v>2308</v>
      </c>
      <c r="Q1" t="s">
        <v>11</v>
      </c>
      <c r="R1" t="s">
        <v>12</v>
      </c>
      <c r="S1" t="s">
        <v>13</v>
      </c>
      <c r="T1" t="s">
        <v>607</v>
      </c>
      <c r="U1" t="s">
        <v>1123</v>
      </c>
      <c r="V1" t="s">
        <v>1124</v>
      </c>
      <c r="W1" t="s">
        <v>1125</v>
      </c>
      <c r="X1" t="s">
        <v>608</v>
      </c>
      <c r="Y1" t="s">
        <v>1126</v>
      </c>
      <c r="Z1" t="s">
        <v>1127</v>
      </c>
      <c r="AA1" t="s">
        <v>676</v>
      </c>
      <c r="AB1" t="s">
        <v>689</v>
      </c>
      <c r="AC1" t="s">
        <v>679</v>
      </c>
      <c r="AD1" t="s">
        <v>688</v>
      </c>
      <c r="AE1" t="s">
        <v>2307</v>
      </c>
      <c r="AF1" t="s">
        <v>2306</v>
      </c>
      <c r="AG1" t="s">
        <v>2305</v>
      </c>
      <c r="AH1" t="s">
        <v>2304</v>
      </c>
      <c r="AI1" t="s">
        <v>2535</v>
      </c>
      <c r="AJ1" t="s">
        <v>2303</v>
      </c>
    </row>
    <row r="2" spans="1:36" ht="15" customHeight="1" x14ac:dyDescent="0.25">
      <c r="A2" s="12" t="s">
        <v>1716</v>
      </c>
      <c r="B2" s="13" t="s">
        <v>1717</v>
      </c>
      <c r="C2" s="12" t="s">
        <v>1718</v>
      </c>
      <c r="D2" s="13" t="s">
        <v>1732</v>
      </c>
      <c r="E2" s="12" t="s">
        <v>17</v>
      </c>
      <c r="F2" s="12" t="s">
        <v>681</v>
      </c>
      <c r="G2" s="12">
        <v>0</v>
      </c>
      <c r="H2" s="12">
        <v>0</v>
      </c>
      <c r="I2" s="12">
        <v>0</v>
      </c>
      <c r="J2" s="12">
        <v>0</v>
      </c>
      <c r="K2" s="12">
        <v>0</v>
      </c>
      <c r="L2" s="12">
        <v>0</v>
      </c>
      <c r="M2" s="12">
        <v>0</v>
      </c>
      <c r="N2" s="12">
        <v>0</v>
      </c>
      <c r="O2" s="12">
        <v>0</v>
      </c>
      <c r="P2" s="12">
        <v>0</v>
      </c>
      <c r="Q2" s="12">
        <v>0</v>
      </c>
      <c r="R2" s="12">
        <v>0</v>
      </c>
      <c r="S2" s="12" t="s">
        <v>2313</v>
      </c>
      <c r="T2" s="12">
        <v>0</v>
      </c>
      <c r="U2" s="12">
        <v>1</v>
      </c>
      <c r="V2" s="12" t="s">
        <v>2314</v>
      </c>
      <c r="W2" s="12" t="s">
        <v>2315</v>
      </c>
      <c r="X2" s="12" t="s">
        <v>1101</v>
      </c>
      <c r="Y2" s="12">
        <v>1</v>
      </c>
      <c r="Z2" s="12">
        <v>0</v>
      </c>
      <c r="AA2" s="12">
        <f>IF(SUM(G2:R2,Table32[[#This Row],[nber_web_disclosure]]) &gt;0, 1, 0)</f>
        <v>0</v>
      </c>
      <c r="AB2" s="12">
        <v>0</v>
      </c>
      <c r="AC2" s="12">
        <f>IF(SUM(Table324[[#This Row],[cv_disclosure]],Table324[[#This Row],[nber_web_disclosure]], Table324[[#This Row],[private_interests]]) &gt;0, 1, 0)</f>
        <v>1</v>
      </c>
      <c r="AD2" s="12">
        <f>IF(SUM(AB2:AC2)&gt;0,1,0)</f>
        <v>1</v>
      </c>
      <c r="AE2" s="11"/>
      <c r="AF2" s="11"/>
      <c r="AG2" s="11" t="s">
        <v>2316</v>
      </c>
      <c r="AH2" s="11" t="s">
        <v>2312</v>
      </c>
      <c r="AI2" s="11"/>
      <c r="AJ2" s="11" t="s">
        <v>2483</v>
      </c>
    </row>
    <row r="3" spans="1:36" ht="15" customHeight="1" x14ac:dyDescent="0.25">
      <c r="A3" s="12" t="s">
        <v>1719</v>
      </c>
      <c r="B3" s="13" t="s">
        <v>1720</v>
      </c>
      <c r="C3" s="12" t="s">
        <v>1718</v>
      </c>
      <c r="D3" s="13" t="s">
        <v>1734</v>
      </c>
      <c r="E3" s="14" t="s">
        <v>1733</v>
      </c>
      <c r="F3" s="12" t="s">
        <v>919</v>
      </c>
      <c r="G3" s="12">
        <v>0</v>
      </c>
      <c r="H3" s="12">
        <v>0</v>
      </c>
      <c r="I3" s="12">
        <v>0</v>
      </c>
      <c r="J3" s="12">
        <v>0</v>
      </c>
      <c r="K3" s="12">
        <v>0</v>
      </c>
      <c r="L3" s="12">
        <v>0</v>
      </c>
      <c r="M3" s="12">
        <v>0</v>
      </c>
      <c r="N3" s="12">
        <v>0</v>
      </c>
      <c r="O3" s="12">
        <v>0</v>
      </c>
      <c r="P3" s="12">
        <v>0</v>
      </c>
      <c r="Q3" s="12">
        <v>0</v>
      </c>
      <c r="R3" s="12">
        <v>0</v>
      </c>
      <c r="S3" s="12" t="s">
        <v>2322</v>
      </c>
      <c r="T3" s="12">
        <v>0</v>
      </c>
      <c r="U3" s="12">
        <v>1</v>
      </c>
      <c r="V3" s="12" t="s">
        <v>2317</v>
      </c>
      <c r="W3" s="12" t="s">
        <v>2318</v>
      </c>
      <c r="X3" s="12" t="s">
        <v>1101</v>
      </c>
      <c r="Y3" s="12">
        <v>1</v>
      </c>
      <c r="Z3" s="12">
        <v>0</v>
      </c>
      <c r="AA3" s="12">
        <f>IF(SUM(G3:R3,Table32[[#This Row],[nber_web_disclosure]]) &gt;0, 1, 0)</f>
        <v>0</v>
      </c>
      <c r="AB3" s="12">
        <v>0</v>
      </c>
      <c r="AC3" s="12">
        <f>IF(SUM(Table324[[#This Row],[cv_disclosure]],Table324[[#This Row],[nber_web_disclosure]], Table324[[#This Row],[private_interests]]) &gt;0, 1, 0)</f>
        <v>1</v>
      </c>
      <c r="AD3" s="12">
        <f t="shared" ref="AD3:AD33" si="0">IF(SUM(AB3:AC3)&gt;0,1,0)</f>
        <v>1</v>
      </c>
      <c r="AE3" s="11" t="s">
        <v>2321</v>
      </c>
      <c r="AF3" s="11"/>
      <c r="AG3" s="11" t="s">
        <v>2319</v>
      </c>
      <c r="AH3" s="11" t="s">
        <v>2320</v>
      </c>
      <c r="AI3" s="11"/>
      <c r="AJ3" s="11" t="s">
        <v>2484</v>
      </c>
    </row>
    <row r="4" spans="1:36" ht="15" customHeight="1" x14ac:dyDescent="0.25">
      <c r="A4" s="12" t="s">
        <v>1721</v>
      </c>
      <c r="B4" s="13" t="s">
        <v>1722</v>
      </c>
      <c r="C4" s="12" t="s">
        <v>1718</v>
      </c>
      <c r="D4" s="13" t="s">
        <v>1736</v>
      </c>
      <c r="E4" s="12" t="s">
        <v>1735</v>
      </c>
      <c r="F4" s="12" t="s">
        <v>681</v>
      </c>
      <c r="G4" s="12">
        <v>0</v>
      </c>
      <c r="H4" s="12">
        <v>0</v>
      </c>
      <c r="I4" s="12">
        <v>0</v>
      </c>
      <c r="J4" s="12">
        <v>0</v>
      </c>
      <c r="K4" s="12">
        <v>0</v>
      </c>
      <c r="L4" s="12">
        <v>0</v>
      </c>
      <c r="M4" s="12">
        <v>0</v>
      </c>
      <c r="N4" s="12">
        <v>0</v>
      </c>
      <c r="O4" s="12">
        <v>0</v>
      </c>
      <c r="P4" s="12">
        <v>0</v>
      </c>
      <c r="Q4" s="12">
        <v>0</v>
      </c>
      <c r="R4" s="12">
        <v>0</v>
      </c>
      <c r="S4" s="12"/>
      <c r="T4" s="12">
        <v>0</v>
      </c>
      <c r="U4" s="12">
        <v>0</v>
      </c>
      <c r="V4" s="12"/>
      <c r="W4" s="12"/>
      <c r="X4" s="12" t="s">
        <v>1101</v>
      </c>
      <c r="Y4" s="12">
        <v>0</v>
      </c>
      <c r="Z4" s="12">
        <v>1</v>
      </c>
      <c r="AA4" s="12">
        <f>IF(SUM(G4:R4,Table32[[#This Row],[nber_web_disclosure]]) &gt;0, 1, 0)</f>
        <v>0</v>
      </c>
      <c r="AB4" s="12">
        <v>0</v>
      </c>
      <c r="AC4" s="12">
        <f>IF(SUM(Table324[[#This Row],[cv_disclosure]],Table324[[#This Row],[nber_web_disclosure]], Table324[[#This Row],[private_interests]]) &gt;0, 1, 0)</f>
        <v>0</v>
      </c>
      <c r="AD4" s="12">
        <f t="shared" si="0"/>
        <v>0</v>
      </c>
      <c r="AE4" s="11"/>
      <c r="AF4" s="11"/>
      <c r="AG4" s="11" t="s">
        <v>2324</v>
      </c>
      <c r="AH4" s="11" t="s">
        <v>2323</v>
      </c>
      <c r="AI4" s="11"/>
      <c r="AJ4" s="11" t="s">
        <v>2485</v>
      </c>
    </row>
    <row r="5" spans="1:36" ht="15" customHeight="1" x14ac:dyDescent="0.25">
      <c r="A5" s="12" t="s">
        <v>1723</v>
      </c>
      <c r="B5" s="13" t="s">
        <v>1724</v>
      </c>
      <c r="C5" s="12" t="s">
        <v>1718</v>
      </c>
      <c r="D5" s="13" t="s">
        <v>1737</v>
      </c>
      <c r="E5" s="12" t="s">
        <v>17</v>
      </c>
      <c r="F5" s="12" t="s">
        <v>681</v>
      </c>
      <c r="G5" s="12">
        <v>0</v>
      </c>
      <c r="H5" s="12">
        <v>0</v>
      </c>
      <c r="I5" s="12">
        <v>0</v>
      </c>
      <c r="J5" s="12">
        <v>0</v>
      </c>
      <c r="K5" s="12">
        <v>0</v>
      </c>
      <c r="L5" s="12">
        <v>0</v>
      </c>
      <c r="M5" s="12">
        <v>0</v>
      </c>
      <c r="N5" s="12">
        <v>0</v>
      </c>
      <c r="O5" s="12">
        <v>0</v>
      </c>
      <c r="P5" s="12">
        <v>0</v>
      </c>
      <c r="Q5" s="12">
        <v>0</v>
      </c>
      <c r="R5" s="12">
        <v>0</v>
      </c>
      <c r="S5" s="12"/>
      <c r="T5" s="12">
        <v>0</v>
      </c>
      <c r="U5" s="12">
        <v>1</v>
      </c>
      <c r="V5" s="12" t="s">
        <v>2898</v>
      </c>
      <c r="W5" s="12" t="s">
        <v>2899</v>
      </c>
      <c r="X5" s="12" t="s">
        <v>2900</v>
      </c>
      <c r="Y5" s="11">
        <v>0</v>
      </c>
      <c r="Z5" s="12">
        <v>0</v>
      </c>
      <c r="AA5" s="12">
        <f>IF(SUM(G5:R5,Table32[[#This Row],[nber_web_disclosure]]) &gt;0, 1, 0)</f>
        <v>0</v>
      </c>
      <c r="AB5" s="11">
        <v>0</v>
      </c>
      <c r="AC5" s="12">
        <f>IF(SUM(Table324[[#This Row],[cv_disclosure]],Table324[[#This Row],[nber_web_disclosure]], Table324[[#This Row],[private_interests]]) &gt;0, 1, 0)</f>
        <v>0</v>
      </c>
      <c r="AD5" s="12">
        <f t="shared" si="0"/>
        <v>0</v>
      </c>
      <c r="AE5" s="11"/>
      <c r="AF5" s="11"/>
      <c r="AG5" s="11" t="s">
        <v>2901</v>
      </c>
      <c r="AH5" s="11" t="s">
        <v>2943</v>
      </c>
      <c r="AI5" s="11"/>
      <c r="AJ5" s="11" t="s">
        <v>2942</v>
      </c>
    </row>
    <row r="6" spans="1:36" ht="15" customHeight="1" x14ac:dyDescent="0.25">
      <c r="A6" s="12" t="s">
        <v>1725</v>
      </c>
      <c r="B6" s="13" t="s">
        <v>1726</v>
      </c>
      <c r="C6" s="12" t="s">
        <v>1718</v>
      </c>
      <c r="D6" s="13" t="s">
        <v>1738</v>
      </c>
      <c r="E6" s="12" t="s">
        <v>518</v>
      </c>
      <c r="F6" s="12" t="s">
        <v>682</v>
      </c>
      <c r="G6" s="12">
        <v>0</v>
      </c>
      <c r="H6" s="12">
        <v>0</v>
      </c>
      <c r="I6" s="12">
        <v>0</v>
      </c>
      <c r="J6" s="12">
        <v>0</v>
      </c>
      <c r="K6" s="12">
        <v>0</v>
      </c>
      <c r="L6" s="12">
        <v>0</v>
      </c>
      <c r="M6" s="12">
        <v>0</v>
      </c>
      <c r="N6" s="12">
        <v>0</v>
      </c>
      <c r="O6" s="12">
        <v>0</v>
      </c>
      <c r="P6" s="12">
        <v>0</v>
      </c>
      <c r="Q6" s="12">
        <v>0</v>
      </c>
      <c r="R6" s="12">
        <v>1</v>
      </c>
      <c r="S6" s="12" t="s">
        <v>2329</v>
      </c>
      <c r="T6" s="12">
        <v>0</v>
      </c>
      <c r="U6" s="12">
        <v>0</v>
      </c>
      <c r="V6" s="12"/>
      <c r="W6" s="12"/>
      <c r="X6" s="12" t="s">
        <v>1101</v>
      </c>
      <c r="Y6" s="12">
        <v>0</v>
      </c>
      <c r="Z6" s="12">
        <v>0</v>
      </c>
      <c r="AA6" s="12">
        <f>IF(SUM(G6:R6,Table32[[#This Row],[nber_web_disclosure]]) &gt;0, 1, 0)</f>
        <v>1</v>
      </c>
      <c r="AB6" s="12">
        <v>0</v>
      </c>
      <c r="AC6" s="12">
        <f>IF(SUM(Table324[[#This Row],[cv_disclosure]],Table324[[#This Row],[nber_web_disclosure]], Table324[[#This Row],[private_interests]]) &gt;0, 1, 0)</f>
        <v>0</v>
      </c>
      <c r="AD6" s="12">
        <f t="shared" si="0"/>
        <v>0</v>
      </c>
      <c r="AE6" s="11"/>
      <c r="AF6" s="11"/>
      <c r="AG6" s="11" t="s">
        <v>2326</v>
      </c>
      <c r="AH6" s="11" t="s">
        <v>2325</v>
      </c>
      <c r="AI6" s="11"/>
      <c r="AJ6" s="11" t="s">
        <v>2487</v>
      </c>
    </row>
    <row r="7" spans="1:36" ht="15" customHeight="1" x14ac:dyDescent="0.25">
      <c r="A7" s="12" t="s">
        <v>1727</v>
      </c>
      <c r="B7" s="13" t="s">
        <v>1728</v>
      </c>
      <c r="C7" s="12" t="s">
        <v>1718</v>
      </c>
      <c r="D7" s="13" t="s">
        <v>1739</v>
      </c>
      <c r="E7" s="12" t="s">
        <v>33</v>
      </c>
      <c r="F7" s="12" t="s">
        <v>681</v>
      </c>
      <c r="G7" s="12">
        <v>0</v>
      </c>
      <c r="H7" s="12">
        <v>0</v>
      </c>
      <c r="I7" s="12">
        <v>0</v>
      </c>
      <c r="J7" s="12">
        <v>0</v>
      </c>
      <c r="K7" s="12">
        <v>0</v>
      </c>
      <c r="L7" s="12">
        <v>0</v>
      </c>
      <c r="M7" s="12">
        <v>0</v>
      </c>
      <c r="N7" s="12">
        <v>0</v>
      </c>
      <c r="O7" s="12">
        <v>0</v>
      </c>
      <c r="P7" s="12">
        <v>0</v>
      </c>
      <c r="Q7" s="12">
        <v>0</v>
      </c>
      <c r="R7" s="12">
        <v>0</v>
      </c>
      <c r="S7" s="12"/>
      <c r="T7" s="12">
        <v>0</v>
      </c>
      <c r="U7" s="12">
        <v>0</v>
      </c>
      <c r="V7" s="12"/>
      <c r="W7" s="12"/>
      <c r="X7" s="12" t="s">
        <v>1101</v>
      </c>
      <c r="Y7" s="12">
        <v>0</v>
      </c>
      <c r="Z7" s="12">
        <v>1</v>
      </c>
      <c r="AA7" s="12">
        <f>IF(SUM(G7:R7,Table32[[#This Row],[nber_web_disclosure]]) &gt;0, 1, 0)</f>
        <v>0</v>
      </c>
      <c r="AB7" s="12">
        <v>0</v>
      </c>
      <c r="AC7" s="12">
        <f>IF(SUM(Table324[[#This Row],[cv_disclosure]],Table324[[#This Row],[nber_web_disclosure]], Table324[[#This Row],[private_interests]]) &gt;0, 1, 0)</f>
        <v>0</v>
      </c>
      <c r="AD7" s="12">
        <f t="shared" si="0"/>
        <v>0</v>
      </c>
      <c r="AE7" s="11" t="s">
        <v>2327</v>
      </c>
      <c r="AF7" s="11"/>
      <c r="AG7" s="11" t="s">
        <v>2328</v>
      </c>
      <c r="AH7" s="11" t="s">
        <v>2330</v>
      </c>
      <c r="AI7" s="11"/>
      <c r="AJ7" s="11" t="s">
        <v>2488</v>
      </c>
    </row>
    <row r="8" spans="1:36" ht="15" customHeight="1" x14ac:dyDescent="0.25">
      <c r="A8" s="12" t="s">
        <v>1729</v>
      </c>
      <c r="B8" s="13" t="s">
        <v>1730</v>
      </c>
      <c r="C8" s="12" t="s">
        <v>1718</v>
      </c>
      <c r="D8" s="13" t="s">
        <v>1740</v>
      </c>
      <c r="E8" s="12" t="s">
        <v>72</v>
      </c>
      <c r="F8" s="12" t="s">
        <v>681</v>
      </c>
      <c r="G8" s="12">
        <v>0</v>
      </c>
      <c r="H8" s="12">
        <v>0</v>
      </c>
      <c r="I8" s="12">
        <v>0</v>
      </c>
      <c r="J8" s="12">
        <v>0</v>
      </c>
      <c r="K8" s="12">
        <v>0</v>
      </c>
      <c r="L8" s="12">
        <v>0</v>
      </c>
      <c r="M8" s="12">
        <v>0</v>
      </c>
      <c r="N8" s="12">
        <v>0</v>
      </c>
      <c r="O8" s="12">
        <v>0</v>
      </c>
      <c r="P8" s="12">
        <v>0</v>
      </c>
      <c r="Q8" s="12">
        <v>0</v>
      </c>
      <c r="R8" s="12">
        <v>0</v>
      </c>
      <c r="S8" s="12" t="s">
        <v>2333</v>
      </c>
      <c r="T8" s="12">
        <v>0</v>
      </c>
      <c r="U8" s="12">
        <v>0</v>
      </c>
      <c r="V8" s="12"/>
      <c r="W8" s="12"/>
      <c r="X8" s="12" t="s">
        <v>1101</v>
      </c>
      <c r="Y8" s="12">
        <v>0</v>
      </c>
      <c r="Z8" s="12">
        <v>1</v>
      </c>
      <c r="AA8" s="12">
        <f>IF(SUM(G8:R8,Table32[[#This Row],[nber_web_disclosure]]) &gt;0, 1, 0)</f>
        <v>0</v>
      </c>
      <c r="AB8" s="11">
        <v>0</v>
      </c>
      <c r="AC8" s="12">
        <f>IF(SUM(Table324[[#This Row],[cv_disclosure]],Table324[[#This Row],[nber_web_disclosure]], Table324[[#This Row],[private_interests]]) &gt;0, 1, 0)</f>
        <v>0</v>
      </c>
      <c r="AD8" s="12">
        <f t="shared" si="0"/>
        <v>0</v>
      </c>
      <c r="AE8" s="11" t="s">
        <v>2331</v>
      </c>
      <c r="AF8" s="11"/>
      <c r="AG8" s="11" t="s">
        <v>2334</v>
      </c>
      <c r="AH8" s="11" t="s">
        <v>2332</v>
      </c>
      <c r="AI8" s="11"/>
      <c r="AJ8" s="11" t="s">
        <v>2489</v>
      </c>
    </row>
    <row r="9" spans="1:36" ht="15" customHeight="1" x14ac:dyDescent="0.25">
      <c r="A9" s="12" t="s">
        <v>1731</v>
      </c>
      <c r="B9" s="13" t="s">
        <v>1743</v>
      </c>
      <c r="C9" s="12" t="s">
        <v>1718</v>
      </c>
      <c r="D9" s="13" t="s">
        <v>1741</v>
      </c>
      <c r="E9" s="12" t="s">
        <v>494</v>
      </c>
      <c r="F9" s="12" t="s">
        <v>681</v>
      </c>
      <c r="G9" s="12">
        <v>0</v>
      </c>
      <c r="H9" s="12">
        <v>0</v>
      </c>
      <c r="I9" s="12">
        <v>0</v>
      </c>
      <c r="J9" s="12">
        <v>0</v>
      </c>
      <c r="K9" s="12">
        <v>0</v>
      </c>
      <c r="L9" s="12">
        <v>0</v>
      </c>
      <c r="M9" s="12">
        <v>0</v>
      </c>
      <c r="N9" s="12">
        <v>0</v>
      </c>
      <c r="O9" s="12">
        <v>0</v>
      </c>
      <c r="P9" s="12">
        <v>0</v>
      </c>
      <c r="Q9" s="12">
        <v>0</v>
      </c>
      <c r="R9" s="12">
        <v>0</v>
      </c>
      <c r="S9" s="12"/>
      <c r="T9" s="12">
        <v>0</v>
      </c>
      <c r="U9" s="12">
        <v>0</v>
      </c>
      <c r="V9" s="12"/>
      <c r="W9" s="12"/>
      <c r="X9" s="12" t="s">
        <v>1101</v>
      </c>
      <c r="Y9" s="12">
        <v>0</v>
      </c>
      <c r="Z9" s="12">
        <v>0</v>
      </c>
      <c r="AA9" s="12">
        <f>IF(SUM(G9:R9,Table32[[#This Row],[nber_web_disclosure]]) &gt;0, 1, 0)</f>
        <v>0</v>
      </c>
      <c r="AB9" s="12">
        <v>0</v>
      </c>
      <c r="AC9" s="12">
        <f>IF(SUM(Table324[[#This Row],[cv_disclosure]],Table324[[#This Row],[nber_web_disclosure]], Table324[[#This Row],[private_interests]]) &gt;0, 1, 0)</f>
        <v>0</v>
      </c>
      <c r="AD9" s="12">
        <f t="shared" si="0"/>
        <v>0</v>
      </c>
      <c r="AE9" s="11"/>
      <c r="AF9" s="11"/>
      <c r="AG9" s="11" t="s">
        <v>2341</v>
      </c>
      <c r="AH9" s="11" t="s">
        <v>2340</v>
      </c>
      <c r="AI9" s="11"/>
      <c r="AJ9" s="11" t="s">
        <v>2490</v>
      </c>
    </row>
    <row r="10" spans="1:36" ht="15" customHeight="1" x14ac:dyDescent="0.25">
      <c r="A10" s="12" t="s">
        <v>1746</v>
      </c>
      <c r="B10" s="13" t="s">
        <v>1742</v>
      </c>
      <c r="C10" s="12" t="s">
        <v>1718</v>
      </c>
      <c r="D10" s="13" t="s">
        <v>1744</v>
      </c>
      <c r="E10" s="12" t="s">
        <v>234</v>
      </c>
      <c r="F10" s="12" t="s">
        <v>681</v>
      </c>
      <c r="G10" s="12">
        <v>0</v>
      </c>
      <c r="H10" s="12">
        <v>0</v>
      </c>
      <c r="I10" s="12">
        <v>0</v>
      </c>
      <c r="J10" s="12">
        <v>0</v>
      </c>
      <c r="K10" s="12">
        <v>0</v>
      </c>
      <c r="L10" s="12">
        <v>0</v>
      </c>
      <c r="M10" s="12">
        <v>0</v>
      </c>
      <c r="N10" s="12">
        <v>0</v>
      </c>
      <c r="O10" s="12">
        <v>0</v>
      </c>
      <c r="P10" s="12">
        <v>0</v>
      </c>
      <c r="Q10" s="12">
        <v>0</v>
      </c>
      <c r="R10" s="12">
        <v>0</v>
      </c>
      <c r="S10" s="12" t="s">
        <v>2344</v>
      </c>
      <c r="T10" s="12">
        <v>0</v>
      </c>
      <c r="U10" s="12">
        <v>0</v>
      </c>
      <c r="V10" s="12"/>
      <c r="W10" s="12"/>
      <c r="X10" s="12" t="s">
        <v>1101</v>
      </c>
      <c r="Y10" s="12">
        <v>1</v>
      </c>
      <c r="Z10" s="12">
        <v>0</v>
      </c>
      <c r="AA10" s="12">
        <f>IF(SUM(G10:R10,Table32[[#This Row],[nber_web_disclosure]]) &gt;0, 1, 0)</f>
        <v>0</v>
      </c>
      <c r="AB10" s="12">
        <v>0</v>
      </c>
      <c r="AC10" s="12">
        <f>IF(SUM(Table324[[#This Row],[cv_disclosure]],Table324[[#This Row],[nber_web_disclosure]], Table324[[#This Row],[private_interests]]) &gt;0, 1, 0)</f>
        <v>1</v>
      </c>
      <c r="AD10" s="12">
        <f t="shared" si="0"/>
        <v>1</v>
      </c>
      <c r="AE10" s="11" t="s">
        <v>2343</v>
      </c>
      <c r="AF10" s="11"/>
      <c r="AG10" s="11" t="s">
        <v>2345</v>
      </c>
      <c r="AH10" s="11" t="s">
        <v>2342</v>
      </c>
      <c r="AI10" s="11"/>
      <c r="AJ10" s="11" t="s">
        <v>2491</v>
      </c>
    </row>
    <row r="11" spans="1:36" ht="15" customHeight="1" x14ac:dyDescent="0.25">
      <c r="A11" s="12" t="s">
        <v>1745</v>
      </c>
      <c r="B11" s="13" t="s">
        <v>1747</v>
      </c>
      <c r="C11" s="12" t="s">
        <v>1718</v>
      </c>
      <c r="D11" s="13" t="s">
        <v>1749</v>
      </c>
      <c r="E11" s="12" t="s">
        <v>1748</v>
      </c>
      <c r="F11" s="12" t="s">
        <v>681</v>
      </c>
      <c r="G11" s="12">
        <v>0</v>
      </c>
      <c r="H11" s="12">
        <v>0</v>
      </c>
      <c r="I11" s="12">
        <v>0</v>
      </c>
      <c r="J11" s="12">
        <v>0</v>
      </c>
      <c r="K11" s="12">
        <v>0</v>
      </c>
      <c r="L11" s="12">
        <v>0</v>
      </c>
      <c r="M11" s="12">
        <v>0</v>
      </c>
      <c r="N11" s="12">
        <v>0</v>
      </c>
      <c r="O11" s="12">
        <v>0</v>
      </c>
      <c r="P11" s="12">
        <v>0</v>
      </c>
      <c r="Q11" s="12">
        <v>0</v>
      </c>
      <c r="R11" s="12">
        <v>0</v>
      </c>
      <c r="S11" s="12"/>
      <c r="T11" s="12">
        <v>0</v>
      </c>
      <c r="U11" s="12">
        <v>0</v>
      </c>
      <c r="V11" s="12"/>
      <c r="W11" s="12"/>
      <c r="X11" s="12" t="s">
        <v>1101</v>
      </c>
      <c r="Y11" s="12">
        <v>0</v>
      </c>
      <c r="Z11" s="12">
        <v>0</v>
      </c>
      <c r="AA11" s="12">
        <f>IF(SUM(G11:R11,Table32[[#This Row],[nber_web_disclosure]]) &gt;0, 1, 0)</f>
        <v>0</v>
      </c>
      <c r="AB11" s="12">
        <v>0</v>
      </c>
      <c r="AC11" s="12">
        <f>IF(SUM(Table324[[#This Row],[cv_disclosure]],Table324[[#This Row],[nber_web_disclosure]], Table324[[#This Row],[private_interests]]) &gt;0, 1, 0)</f>
        <v>0</v>
      </c>
      <c r="AD11" s="12">
        <f t="shared" si="0"/>
        <v>0</v>
      </c>
      <c r="AE11" s="11"/>
      <c r="AF11" s="11"/>
      <c r="AG11" s="11" t="s">
        <v>2346</v>
      </c>
      <c r="AH11" s="11"/>
      <c r="AI11" s="11"/>
      <c r="AJ11" s="11" t="s">
        <v>2492</v>
      </c>
    </row>
    <row r="12" spans="1:36" ht="15" customHeight="1" x14ac:dyDescent="0.25">
      <c r="A12" s="15" t="s">
        <v>1750</v>
      </c>
      <c r="B12" s="13" t="s">
        <v>1751</v>
      </c>
      <c r="C12" s="12" t="s">
        <v>1718</v>
      </c>
      <c r="D12" s="13" t="s">
        <v>1752</v>
      </c>
      <c r="E12" s="12" t="s">
        <v>17</v>
      </c>
      <c r="F12" s="12" t="s">
        <v>681</v>
      </c>
      <c r="G12" s="12">
        <v>0</v>
      </c>
      <c r="H12" s="12">
        <v>0</v>
      </c>
      <c r="I12" s="12">
        <v>0</v>
      </c>
      <c r="J12" s="12">
        <v>0</v>
      </c>
      <c r="K12" s="12">
        <v>0</v>
      </c>
      <c r="L12" s="12">
        <v>0</v>
      </c>
      <c r="M12" s="12">
        <v>0</v>
      </c>
      <c r="N12" s="12">
        <v>0</v>
      </c>
      <c r="O12" s="12">
        <v>0</v>
      </c>
      <c r="P12" s="12">
        <v>0</v>
      </c>
      <c r="Q12" s="12"/>
      <c r="R12" s="12"/>
      <c r="S12" s="12"/>
      <c r="T12" s="12"/>
      <c r="U12" s="12"/>
      <c r="V12" s="12"/>
      <c r="W12" s="12"/>
      <c r="X12" s="12"/>
      <c r="Y12" s="12"/>
      <c r="Z12" s="12"/>
      <c r="AA12" s="12">
        <f>IF(SUM(G12:R12,Table32[[#This Row],[nber_web_disclosure]]) &gt;0, 1, 0)</f>
        <v>0</v>
      </c>
      <c r="AB12" s="12"/>
      <c r="AC12" s="12">
        <f>IF(SUM(Table324[[#This Row],[cv_disclosure]],Table324[[#This Row],[nber_web_disclosure]], Table324[[#This Row],[private_interests]]) &gt;0, 1, 0)</f>
        <v>0</v>
      </c>
      <c r="AD12" s="12">
        <f t="shared" si="0"/>
        <v>0</v>
      </c>
      <c r="AE12" s="11"/>
      <c r="AF12" s="11"/>
      <c r="AG12" s="11"/>
      <c r="AH12" s="11"/>
      <c r="AI12" s="11"/>
      <c r="AJ12" s="11" t="s">
        <v>2486</v>
      </c>
    </row>
    <row r="13" spans="1:36" ht="15" customHeight="1" x14ac:dyDescent="0.25">
      <c r="A13" s="14" t="s">
        <v>415</v>
      </c>
      <c r="B13" s="13" t="s">
        <v>416</v>
      </c>
      <c r="C13" s="12" t="s">
        <v>1718</v>
      </c>
      <c r="D13" s="13" t="s">
        <v>417</v>
      </c>
      <c r="E13" s="12" t="s">
        <v>199</v>
      </c>
      <c r="F13" s="12" t="s">
        <v>681</v>
      </c>
      <c r="G13" s="4">
        <v>0</v>
      </c>
      <c r="H13" s="4">
        <v>0</v>
      </c>
      <c r="I13" s="4">
        <v>0</v>
      </c>
      <c r="J13" s="4">
        <v>0</v>
      </c>
      <c r="K13" s="12">
        <v>0</v>
      </c>
      <c r="L13" s="4">
        <v>0</v>
      </c>
      <c r="M13" s="12">
        <v>0</v>
      </c>
      <c r="N13" s="12">
        <v>0</v>
      </c>
      <c r="O13" s="12">
        <v>0</v>
      </c>
      <c r="P13" s="12">
        <v>0</v>
      </c>
      <c r="Q13" s="4">
        <v>0</v>
      </c>
      <c r="R13" s="4">
        <v>1</v>
      </c>
      <c r="S13" s="4" t="s">
        <v>418</v>
      </c>
      <c r="T13" s="12">
        <v>0</v>
      </c>
      <c r="U13" s="12"/>
      <c r="V13" s="4"/>
      <c r="W13" s="4"/>
      <c r="X13" s="4" t="s">
        <v>664</v>
      </c>
      <c r="Y13" s="4">
        <v>1</v>
      </c>
      <c r="Z13" s="12"/>
      <c r="AA13" s="12">
        <f>IF(SUM(G13:R13,Table32[[#This Row],[nber_web_disclosure]]) &gt;0, 1, 0)</f>
        <v>1</v>
      </c>
      <c r="AB13" s="12"/>
      <c r="AC13" s="12">
        <f>IF(SUM(Table324[[#This Row],[cv_disclosure]],Table324[[#This Row],[nber_web_disclosure]], Table324[[#This Row],[private_interests]]) &gt;0, 1, 0)</f>
        <v>1</v>
      </c>
      <c r="AD13" s="12">
        <f t="shared" si="0"/>
        <v>1</v>
      </c>
      <c r="AE13" s="12"/>
      <c r="AF13" s="11"/>
      <c r="AG13" s="11"/>
      <c r="AH13" s="11"/>
      <c r="AI13" s="11"/>
      <c r="AJ13" t="s">
        <v>2575</v>
      </c>
    </row>
    <row r="14" spans="1:36" ht="15" customHeight="1" x14ac:dyDescent="0.25">
      <c r="A14" s="12" t="s">
        <v>1753</v>
      </c>
      <c r="B14" s="13" t="s">
        <v>1754</v>
      </c>
      <c r="C14" s="12" t="s">
        <v>1718</v>
      </c>
      <c r="D14" s="13" t="s">
        <v>1755</v>
      </c>
      <c r="E14" s="12" t="s">
        <v>17</v>
      </c>
      <c r="F14" s="12" t="s">
        <v>681</v>
      </c>
      <c r="G14" s="12">
        <v>0</v>
      </c>
      <c r="H14" s="12">
        <v>0</v>
      </c>
      <c r="I14" s="12">
        <v>0</v>
      </c>
      <c r="J14" s="4">
        <v>0</v>
      </c>
      <c r="K14" s="12">
        <v>0</v>
      </c>
      <c r="L14" s="12">
        <v>0</v>
      </c>
      <c r="M14" s="12">
        <v>0</v>
      </c>
      <c r="N14" s="12">
        <v>0</v>
      </c>
      <c r="O14" s="12">
        <v>0</v>
      </c>
      <c r="P14" s="12">
        <v>0</v>
      </c>
      <c r="Q14" s="12">
        <v>0</v>
      </c>
      <c r="R14" s="12">
        <v>0</v>
      </c>
      <c r="S14" s="12"/>
      <c r="T14" s="12">
        <v>0</v>
      </c>
      <c r="U14" s="12">
        <v>1</v>
      </c>
      <c r="V14" s="12" t="s">
        <v>2351</v>
      </c>
      <c r="W14" s="12" t="s">
        <v>2352</v>
      </c>
      <c r="X14" s="12" t="s">
        <v>2349</v>
      </c>
      <c r="Y14" s="12">
        <v>0</v>
      </c>
      <c r="Z14" s="12">
        <v>1</v>
      </c>
      <c r="AA14" s="12">
        <f>IF(SUM(G14:R14,Table32[[#This Row],[nber_web_disclosure]]) &gt;0, 1, 0)</f>
        <v>0</v>
      </c>
      <c r="AB14" s="12">
        <v>0</v>
      </c>
      <c r="AC14" s="12">
        <f>IF(SUM(Table324[[#This Row],[cv_disclosure]],Table324[[#This Row],[nber_web_disclosure]], Table324[[#This Row],[private_interests]]) &gt;0, 1, 0)</f>
        <v>0</v>
      </c>
      <c r="AD14" s="12">
        <f t="shared" si="0"/>
        <v>0</v>
      </c>
      <c r="AE14" s="11" t="s">
        <v>2348</v>
      </c>
      <c r="AF14" s="11"/>
      <c r="AG14" s="11" t="s">
        <v>2350</v>
      </c>
      <c r="AH14" s="11" t="s">
        <v>2347</v>
      </c>
      <c r="AI14" s="11"/>
      <c r="AJ14" s="11" t="s">
        <v>2493</v>
      </c>
    </row>
    <row r="15" spans="1:36" ht="15" customHeight="1" x14ac:dyDescent="0.25">
      <c r="A15" s="12" t="s">
        <v>1756</v>
      </c>
      <c r="B15" s="13" t="s">
        <v>1757</v>
      </c>
      <c r="C15" s="12" t="s">
        <v>1718</v>
      </c>
      <c r="D15" s="13" t="s">
        <v>1758</v>
      </c>
      <c r="E15" s="12" t="s">
        <v>33</v>
      </c>
      <c r="F15" s="12" t="s">
        <v>681</v>
      </c>
      <c r="G15" s="12">
        <v>0</v>
      </c>
      <c r="H15" s="12">
        <v>0</v>
      </c>
      <c r="I15" s="12">
        <v>0</v>
      </c>
      <c r="J15" s="4">
        <v>0</v>
      </c>
      <c r="K15" s="12">
        <v>0</v>
      </c>
      <c r="L15" s="12">
        <v>0</v>
      </c>
      <c r="M15" s="12">
        <v>0</v>
      </c>
      <c r="N15" s="12">
        <v>0</v>
      </c>
      <c r="O15" s="12">
        <v>0</v>
      </c>
      <c r="P15" s="12">
        <v>0</v>
      </c>
      <c r="Q15" s="12">
        <v>0</v>
      </c>
      <c r="R15" s="12">
        <v>0</v>
      </c>
      <c r="S15" s="12" t="s">
        <v>2353</v>
      </c>
      <c r="T15" s="12">
        <v>0</v>
      </c>
      <c r="U15" s="12">
        <v>0</v>
      </c>
      <c r="V15" s="12"/>
      <c r="W15" s="12"/>
      <c r="X15" s="12" t="s">
        <v>1101</v>
      </c>
      <c r="Y15" s="12">
        <v>0</v>
      </c>
      <c r="Z15" s="12">
        <v>0</v>
      </c>
      <c r="AA15" s="12">
        <f>IF(SUM(G15:R15,Table32[[#This Row],[nber_web_disclosure]]) &gt;0, 1, 0)</f>
        <v>0</v>
      </c>
      <c r="AB15" s="12">
        <v>0</v>
      </c>
      <c r="AC15" s="12">
        <f>IF(SUM(Table324[[#This Row],[cv_disclosure]],Table324[[#This Row],[nber_web_disclosure]], Table324[[#This Row],[private_interests]]) &gt;0, 1, 0)</f>
        <v>0</v>
      </c>
      <c r="AD15" s="12">
        <f t="shared" si="0"/>
        <v>0</v>
      </c>
      <c r="AE15" s="11"/>
      <c r="AF15" s="11"/>
      <c r="AG15" s="11" t="s">
        <v>2355</v>
      </c>
      <c r="AH15" s="11" t="s">
        <v>2354</v>
      </c>
      <c r="AI15" s="11"/>
      <c r="AJ15" s="11" t="s">
        <v>2494</v>
      </c>
    </row>
    <row r="16" spans="1:36" ht="15" customHeight="1" x14ac:dyDescent="0.25">
      <c r="A16" s="12" t="s">
        <v>1759</v>
      </c>
      <c r="B16" s="13" t="s">
        <v>1760</v>
      </c>
      <c r="C16" s="12" t="s">
        <v>1718</v>
      </c>
      <c r="D16" s="13" t="s">
        <v>1762</v>
      </c>
      <c r="E16" s="12" t="s">
        <v>1761</v>
      </c>
      <c r="F16" s="12" t="s">
        <v>681</v>
      </c>
      <c r="G16" s="12">
        <v>0</v>
      </c>
      <c r="H16" s="12">
        <v>0</v>
      </c>
      <c r="I16" s="12">
        <v>0</v>
      </c>
      <c r="J16" s="4">
        <v>0</v>
      </c>
      <c r="K16" s="12">
        <v>0</v>
      </c>
      <c r="L16" s="12">
        <v>0</v>
      </c>
      <c r="M16" s="12">
        <v>0</v>
      </c>
      <c r="N16" s="12">
        <v>0</v>
      </c>
      <c r="O16" s="12">
        <v>0</v>
      </c>
      <c r="P16" s="12">
        <v>0</v>
      </c>
      <c r="Q16" s="12">
        <v>0</v>
      </c>
      <c r="R16" s="12">
        <v>0</v>
      </c>
      <c r="S16" s="12" t="s">
        <v>2357</v>
      </c>
      <c r="T16" s="12">
        <v>0</v>
      </c>
      <c r="U16" s="12">
        <v>0</v>
      </c>
      <c r="V16" s="12"/>
      <c r="W16" s="12"/>
      <c r="X16" s="12" t="s">
        <v>1101</v>
      </c>
      <c r="Y16" s="12">
        <v>0</v>
      </c>
      <c r="Z16" s="12">
        <v>0</v>
      </c>
      <c r="AA16" s="12">
        <f>IF(SUM(G16:R16,Table32[[#This Row],[nber_web_disclosure]]) &gt;0, 1, 0)</f>
        <v>0</v>
      </c>
      <c r="AB16" s="12">
        <v>0</v>
      </c>
      <c r="AC16" s="12">
        <f>IF(SUM(Table324[[#This Row],[cv_disclosure]],Table324[[#This Row],[nber_web_disclosure]], Table324[[#This Row],[private_interests]]) &gt;0, 1, 0)</f>
        <v>0</v>
      </c>
      <c r="AD16" s="12">
        <f t="shared" si="0"/>
        <v>0</v>
      </c>
      <c r="AE16" s="11"/>
      <c r="AF16" s="11"/>
      <c r="AG16" s="11" t="s">
        <v>2358</v>
      </c>
      <c r="AH16" s="11" t="s">
        <v>2356</v>
      </c>
      <c r="AI16" s="11"/>
      <c r="AJ16" s="11" t="s">
        <v>2495</v>
      </c>
    </row>
    <row r="17" spans="1:36" ht="15" customHeight="1" x14ac:dyDescent="0.25">
      <c r="A17" s="12" t="s">
        <v>1763</v>
      </c>
      <c r="B17" s="13" t="s">
        <v>1764</v>
      </c>
      <c r="C17" s="12" t="s">
        <v>1718</v>
      </c>
      <c r="D17" s="13" t="s">
        <v>1765</v>
      </c>
      <c r="E17" s="12" t="s">
        <v>163</v>
      </c>
      <c r="F17" s="12" t="s">
        <v>681</v>
      </c>
      <c r="G17" s="12">
        <v>0</v>
      </c>
      <c r="H17" s="12">
        <v>0</v>
      </c>
      <c r="I17" s="12">
        <v>0</v>
      </c>
      <c r="J17" s="4">
        <v>0</v>
      </c>
      <c r="K17" s="12">
        <v>0</v>
      </c>
      <c r="L17" s="12">
        <v>0</v>
      </c>
      <c r="M17" s="12">
        <v>0</v>
      </c>
      <c r="N17" s="12">
        <v>0</v>
      </c>
      <c r="O17" s="12">
        <v>0</v>
      </c>
      <c r="P17" s="12">
        <v>0</v>
      </c>
      <c r="Q17" s="12">
        <v>1</v>
      </c>
      <c r="R17" s="12">
        <v>1</v>
      </c>
      <c r="S17" s="12" t="s">
        <v>2360</v>
      </c>
      <c r="T17" s="12">
        <v>0</v>
      </c>
      <c r="U17" s="12">
        <v>0</v>
      </c>
      <c r="V17" s="12"/>
      <c r="W17" s="12"/>
      <c r="X17" s="12" t="s">
        <v>2363</v>
      </c>
      <c r="Y17" s="12">
        <v>1</v>
      </c>
      <c r="Z17" s="12">
        <v>0</v>
      </c>
      <c r="AA17" s="12">
        <f>IF(SUM(G17:R17,Table32[[#This Row],[nber_web_disclosure]]) &gt;0, 1, 0)</f>
        <v>1</v>
      </c>
      <c r="AB17" s="12">
        <v>0</v>
      </c>
      <c r="AC17" s="12">
        <f>IF(SUM(Table324[[#This Row],[cv_disclosure]],Table324[[#This Row],[nber_web_disclosure]], Table324[[#This Row],[private_interests]]) &gt;0, 1, 0)</f>
        <v>1</v>
      </c>
      <c r="AD17" s="12">
        <f t="shared" si="0"/>
        <v>1</v>
      </c>
      <c r="AE17" s="11" t="s">
        <v>2361</v>
      </c>
      <c r="AF17" s="11"/>
      <c r="AG17" s="11" t="s">
        <v>2362</v>
      </c>
      <c r="AH17" s="11" t="s">
        <v>2359</v>
      </c>
      <c r="AI17" s="11"/>
      <c r="AJ17" s="11" t="s">
        <v>2496</v>
      </c>
    </row>
    <row r="18" spans="1:36" ht="15" customHeight="1" x14ac:dyDescent="0.25">
      <c r="A18" s="12" t="s">
        <v>1766</v>
      </c>
      <c r="B18" s="13" t="s">
        <v>1767</v>
      </c>
      <c r="C18" s="12" t="s">
        <v>1718</v>
      </c>
      <c r="D18" s="13" t="s">
        <v>1768</v>
      </c>
      <c r="E18" s="14" t="s">
        <v>2302</v>
      </c>
      <c r="F18" s="12" t="s">
        <v>919</v>
      </c>
      <c r="G18" s="12">
        <v>0</v>
      </c>
      <c r="H18" s="12">
        <v>0</v>
      </c>
      <c r="I18" s="12">
        <v>0</v>
      </c>
      <c r="J18" s="4">
        <v>0</v>
      </c>
      <c r="K18" s="12">
        <v>0</v>
      </c>
      <c r="L18" s="12">
        <v>0</v>
      </c>
      <c r="M18" s="12">
        <v>0</v>
      </c>
      <c r="N18" s="12">
        <v>0</v>
      </c>
      <c r="O18" s="12">
        <v>0</v>
      </c>
      <c r="P18" s="12">
        <v>0</v>
      </c>
      <c r="Q18" s="12">
        <v>0</v>
      </c>
      <c r="R18" s="12">
        <v>0</v>
      </c>
      <c r="S18" s="12" t="s">
        <v>2364</v>
      </c>
      <c r="T18" s="12">
        <v>0</v>
      </c>
      <c r="U18" s="12">
        <v>0</v>
      </c>
      <c r="V18" s="12"/>
      <c r="W18" s="12"/>
      <c r="X18" s="12" t="s">
        <v>1101</v>
      </c>
      <c r="Y18" s="12">
        <v>0</v>
      </c>
      <c r="Z18" s="12">
        <v>1</v>
      </c>
      <c r="AA18" s="12">
        <f>IF(SUM(G18:R18,Table32[[#This Row],[nber_web_disclosure]]) &gt;0, 1, 0)</f>
        <v>0</v>
      </c>
      <c r="AB18" s="12">
        <v>0</v>
      </c>
      <c r="AC18" s="12">
        <f>IF(SUM(Table324[[#This Row],[cv_disclosure]],Table324[[#This Row],[nber_web_disclosure]], Table324[[#This Row],[private_interests]]) &gt;0, 1, 0)</f>
        <v>0</v>
      </c>
      <c r="AD18" s="12">
        <f t="shared" si="0"/>
        <v>0</v>
      </c>
      <c r="AE18" s="11" t="s">
        <v>2365</v>
      </c>
      <c r="AF18" s="11"/>
      <c r="AG18" s="11" t="s">
        <v>2366</v>
      </c>
      <c r="AH18" s="11"/>
      <c r="AI18" s="11"/>
      <c r="AJ18" s="11" t="s">
        <v>2497</v>
      </c>
    </row>
    <row r="19" spans="1:36" ht="15" customHeight="1" x14ac:dyDescent="0.25">
      <c r="A19" s="12" t="s">
        <v>1769</v>
      </c>
      <c r="B19" s="13" t="s">
        <v>1770</v>
      </c>
      <c r="C19" s="12" t="s">
        <v>1718</v>
      </c>
      <c r="D19" s="13" t="s">
        <v>1771</v>
      </c>
      <c r="E19" s="12" t="s">
        <v>568</v>
      </c>
      <c r="F19" s="12" t="s">
        <v>681</v>
      </c>
      <c r="G19" s="12">
        <v>0</v>
      </c>
      <c r="H19" s="12">
        <v>0</v>
      </c>
      <c r="I19" s="12">
        <v>0</v>
      </c>
      <c r="J19" s="4">
        <v>0</v>
      </c>
      <c r="K19" s="12">
        <v>0</v>
      </c>
      <c r="L19" s="12">
        <v>0</v>
      </c>
      <c r="M19" s="12">
        <v>0</v>
      </c>
      <c r="N19" s="12">
        <v>0</v>
      </c>
      <c r="O19" s="12">
        <v>0</v>
      </c>
      <c r="P19" s="12">
        <v>0</v>
      </c>
      <c r="Q19" s="12">
        <v>0</v>
      </c>
      <c r="R19" s="12">
        <v>0</v>
      </c>
      <c r="S19" s="12"/>
      <c r="T19" s="12">
        <v>0</v>
      </c>
      <c r="U19" s="12">
        <v>0</v>
      </c>
      <c r="V19" s="12"/>
      <c r="W19" s="12"/>
      <c r="X19" s="12" t="s">
        <v>1101</v>
      </c>
      <c r="Y19" s="12">
        <v>0</v>
      </c>
      <c r="Z19" s="12">
        <v>0</v>
      </c>
      <c r="AA19" s="12">
        <f>IF(SUM(G19:R19,Table32[[#This Row],[nber_web_disclosure]]) &gt;0, 1, 0)</f>
        <v>0</v>
      </c>
      <c r="AB19" s="12">
        <v>0</v>
      </c>
      <c r="AC19" s="12">
        <f>IF(SUM(Table324[[#This Row],[cv_disclosure]],Table324[[#This Row],[nber_web_disclosure]], Table324[[#This Row],[private_interests]]) &gt;0, 1, 0)</f>
        <v>0</v>
      </c>
      <c r="AD19" s="12">
        <f t="shared" si="0"/>
        <v>0</v>
      </c>
      <c r="AE19" s="11"/>
      <c r="AF19" s="11"/>
      <c r="AG19" s="11" t="s">
        <v>2368</v>
      </c>
      <c r="AH19" s="11" t="s">
        <v>2367</v>
      </c>
      <c r="AI19" s="11"/>
      <c r="AJ19" s="11" t="s">
        <v>2498</v>
      </c>
    </row>
    <row r="20" spans="1:36" ht="15" customHeight="1" x14ac:dyDescent="0.25">
      <c r="A20" s="14" t="s">
        <v>724</v>
      </c>
      <c r="B20" s="16" t="s">
        <v>725</v>
      </c>
      <c r="C20" s="4" t="s">
        <v>694</v>
      </c>
      <c r="D20" s="16" t="s">
        <v>726</v>
      </c>
      <c r="E20" s="4" t="s">
        <v>83</v>
      </c>
      <c r="F20" s="4" t="s">
        <v>681</v>
      </c>
      <c r="G20" s="12">
        <v>0</v>
      </c>
      <c r="H20" s="12">
        <v>0</v>
      </c>
      <c r="I20" s="12">
        <v>0</v>
      </c>
      <c r="J20" s="4">
        <v>0</v>
      </c>
      <c r="K20" s="12">
        <v>0</v>
      </c>
      <c r="L20" s="4">
        <v>0</v>
      </c>
      <c r="M20" s="12">
        <v>0</v>
      </c>
      <c r="N20" s="12">
        <v>0</v>
      </c>
      <c r="O20" s="12">
        <v>0</v>
      </c>
      <c r="P20" s="12">
        <v>0</v>
      </c>
      <c r="Q20" s="4">
        <v>0</v>
      </c>
      <c r="R20" s="4">
        <v>0</v>
      </c>
      <c r="S20" s="4" t="s">
        <v>1101</v>
      </c>
      <c r="T20" s="4">
        <v>0</v>
      </c>
      <c r="U20" s="4">
        <v>0</v>
      </c>
      <c r="V20" s="12"/>
      <c r="W20" s="4"/>
      <c r="X20" s="4"/>
      <c r="Y20" s="12">
        <v>0</v>
      </c>
      <c r="Z20" s="4">
        <v>1</v>
      </c>
      <c r="AA20" s="4">
        <f>IF(SUM(G20:R20,Table32[[#This Row],[nber_web_disclosure]]) &gt;0, 1, 0)</f>
        <v>0</v>
      </c>
      <c r="AB20" s="4">
        <v>0</v>
      </c>
      <c r="AC20" s="12">
        <f>IF(SUM(Table324[[#This Row],[cv_disclosure]],Table324[[#This Row],[nber_web_disclosure]], Table324[[#This Row],[private_interests]]) &gt;0, 1, 0)</f>
        <v>0</v>
      </c>
      <c r="AD20" s="11">
        <f t="shared" si="0"/>
        <v>0</v>
      </c>
      <c r="AE20" s="11" t="s">
        <v>1189</v>
      </c>
      <c r="AF20" s="11"/>
      <c r="AG20" s="3" t="s">
        <v>1190</v>
      </c>
      <c r="AH20" s="3" t="s">
        <v>1134</v>
      </c>
      <c r="AI20" s="11"/>
      <c r="AJ20" s="27" t="s">
        <v>2787</v>
      </c>
    </row>
    <row r="21" spans="1:36" ht="15" customHeight="1" x14ac:dyDescent="0.25">
      <c r="A21" s="12" t="s">
        <v>1772</v>
      </c>
      <c r="B21" s="13" t="s">
        <v>1773</v>
      </c>
      <c r="C21" s="12" t="s">
        <v>1718</v>
      </c>
      <c r="D21" s="13" t="s">
        <v>1774</v>
      </c>
      <c r="E21" s="12" t="s">
        <v>163</v>
      </c>
      <c r="F21" s="4" t="s">
        <v>681</v>
      </c>
      <c r="G21" s="12">
        <v>0</v>
      </c>
      <c r="H21" s="12">
        <v>0</v>
      </c>
      <c r="I21" s="12">
        <v>0</v>
      </c>
      <c r="J21" s="4">
        <v>0</v>
      </c>
      <c r="K21" s="12">
        <v>0</v>
      </c>
      <c r="L21" s="4">
        <v>0</v>
      </c>
      <c r="M21" s="12">
        <v>0</v>
      </c>
      <c r="N21" s="12">
        <v>0</v>
      </c>
      <c r="O21" s="12">
        <v>0</v>
      </c>
      <c r="P21" s="12">
        <v>0</v>
      </c>
      <c r="Q21" s="12">
        <v>0</v>
      </c>
      <c r="R21" s="12">
        <v>0</v>
      </c>
      <c r="S21" s="12" t="s">
        <v>2369</v>
      </c>
      <c r="T21" s="12">
        <v>0</v>
      </c>
      <c r="U21" s="12">
        <v>0</v>
      </c>
      <c r="V21" s="12"/>
      <c r="W21" s="12"/>
      <c r="X21" s="12" t="s">
        <v>1101</v>
      </c>
      <c r="Y21" s="12">
        <v>0</v>
      </c>
      <c r="Z21" s="12">
        <v>1</v>
      </c>
      <c r="AA21" s="12">
        <f>IF(SUM(G21:R21,Table32[[#This Row],[nber_web_disclosure]]) &gt;0, 1, 0)</f>
        <v>0</v>
      </c>
      <c r="AB21" s="12">
        <v>0</v>
      </c>
      <c r="AC21" s="12">
        <f>IF(SUM(Table324[[#This Row],[cv_disclosure]],Table324[[#This Row],[nber_web_disclosure]], Table324[[#This Row],[private_interests]]) &gt;0, 1, 0)</f>
        <v>0</v>
      </c>
      <c r="AD21" s="12">
        <f t="shared" si="0"/>
        <v>0</v>
      </c>
      <c r="AE21" s="11" t="s">
        <v>2371</v>
      </c>
      <c r="AF21" s="11"/>
      <c r="AG21" s="11" t="s">
        <v>2372</v>
      </c>
      <c r="AH21" s="11" t="s">
        <v>2370</v>
      </c>
      <c r="AI21" s="11"/>
      <c r="AJ21" s="11" t="s">
        <v>2499</v>
      </c>
    </row>
    <row r="22" spans="1:36" ht="15" customHeight="1" x14ac:dyDescent="0.25">
      <c r="A22" s="15" t="s">
        <v>1775</v>
      </c>
      <c r="B22" s="13" t="s">
        <v>1776</v>
      </c>
      <c r="C22" s="12" t="s">
        <v>1718</v>
      </c>
      <c r="D22" s="13" t="s">
        <v>1777</v>
      </c>
      <c r="E22" s="12" t="s">
        <v>494</v>
      </c>
      <c r="F22" s="4" t="s">
        <v>681</v>
      </c>
      <c r="G22" s="12">
        <v>0</v>
      </c>
      <c r="H22" s="12">
        <v>0</v>
      </c>
      <c r="I22" s="12">
        <v>0</v>
      </c>
      <c r="J22" s="4">
        <v>0</v>
      </c>
      <c r="K22" s="12">
        <v>0</v>
      </c>
      <c r="L22" s="4">
        <v>0</v>
      </c>
      <c r="M22" s="12">
        <v>0</v>
      </c>
      <c r="N22" s="12">
        <v>0</v>
      </c>
      <c r="O22" s="12">
        <v>0</v>
      </c>
      <c r="P22" s="12">
        <v>0</v>
      </c>
      <c r="Q22" s="12"/>
      <c r="R22" s="12"/>
      <c r="S22" s="12"/>
      <c r="T22" s="12"/>
      <c r="U22" s="12"/>
      <c r="V22" s="12"/>
      <c r="W22" s="12"/>
      <c r="X22" s="12"/>
      <c r="Y22" s="12"/>
      <c r="Z22" s="12"/>
      <c r="AA22" s="12">
        <f>IF(SUM(G22:R22,Table32[[#This Row],[nber_web_disclosure]]) &gt;0, 1, 0)</f>
        <v>0</v>
      </c>
      <c r="AB22" s="12"/>
      <c r="AC22" s="12">
        <f>IF(SUM(Table324[[#This Row],[cv_disclosure]],Table324[[#This Row],[nber_web_disclosure]], Table324[[#This Row],[private_interests]]) &gt;0, 1, 0)</f>
        <v>0</v>
      </c>
      <c r="AD22" s="12">
        <f t="shared" si="0"/>
        <v>0</v>
      </c>
      <c r="AE22" s="11"/>
      <c r="AF22" s="11"/>
      <c r="AG22" s="11"/>
      <c r="AH22" s="11"/>
      <c r="AI22" s="11"/>
      <c r="AJ22" s="11" t="s">
        <v>2486</v>
      </c>
    </row>
    <row r="23" spans="1:36" ht="15" customHeight="1" x14ac:dyDescent="0.25">
      <c r="A23" s="12" t="s">
        <v>1778</v>
      </c>
      <c r="B23" s="13" t="s">
        <v>1779</v>
      </c>
      <c r="C23" s="12" t="s">
        <v>1718</v>
      </c>
      <c r="D23" s="13" t="s">
        <v>1780</v>
      </c>
      <c r="E23" s="12" t="s">
        <v>1781</v>
      </c>
      <c r="F23" s="4" t="s">
        <v>681</v>
      </c>
      <c r="G23" s="12">
        <v>0</v>
      </c>
      <c r="H23" s="12">
        <v>0</v>
      </c>
      <c r="I23" s="12">
        <v>0</v>
      </c>
      <c r="J23" s="4">
        <v>0</v>
      </c>
      <c r="K23" s="12">
        <v>0</v>
      </c>
      <c r="L23" s="4">
        <v>0</v>
      </c>
      <c r="M23" s="12">
        <v>0</v>
      </c>
      <c r="N23" s="12">
        <v>0</v>
      </c>
      <c r="O23" s="12">
        <v>0</v>
      </c>
      <c r="P23" s="12">
        <v>0</v>
      </c>
      <c r="Q23" s="12">
        <v>0</v>
      </c>
      <c r="R23" s="12">
        <v>1</v>
      </c>
      <c r="S23" s="12" t="s">
        <v>2453</v>
      </c>
      <c r="T23" s="12">
        <v>0</v>
      </c>
      <c r="U23" s="12">
        <v>0</v>
      </c>
      <c r="V23" s="12"/>
      <c r="W23" s="12"/>
      <c r="X23" s="12" t="s">
        <v>2375</v>
      </c>
      <c r="Y23" s="12">
        <v>1</v>
      </c>
      <c r="Z23" s="12">
        <v>0</v>
      </c>
      <c r="AA23" s="12">
        <f>IF(SUM(G23:R23,Table32[[#This Row],[nber_web_disclosure]]) &gt;0, 1, 0)</f>
        <v>1</v>
      </c>
      <c r="AB23" s="12">
        <v>0</v>
      </c>
      <c r="AC23" s="12">
        <f>IF(SUM(Table324[[#This Row],[cv_disclosure]],Table324[[#This Row],[nber_web_disclosure]], Table324[[#This Row],[private_interests]]) &gt;0, 1, 0)</f>
        <v>1</v>
      </c>
      <c r="AD23" s="12">
        <f t="shared" si="0"/>
        <v>1</v>
      </c>
      <c r="AE23" s="11"/>
      <c r="AF23" s="11"/>
      <c r="AG23" s="11" t="s">
        <v>2374</v>
      </c>
      <c r="AH23" s="11" t="s">
        <v>2373</v>
      </c>
      <c r="AI23" s="11"/>
      <c r="AJ23" s="11" t="s">
        <v>2500</v>
      </c>
    </row>
    <row r="24" spans="1:36" ht="15" customHeight="1" x14ac:dyDescent="0.25">
      <c r="A24" s="12" t="s">
        <v>1782</v>
      </c>
      <c r="B24" s="13" t="s">
        <v>1783</v>
      </c>
      <c r="C24" s="12" t="s">
        <v>1718</v>
      </c>
      <c r="D24" s="13" t="s">
        <v>1784</v>
      </c>
      <c r="E24" s="12" t="s">
        <v>65</v>
      </c>
      <c r="F24" s="4" t="s">
        <v>681</v>
      </c>
      <c r="G24" s="12">
        <v>0</v>
      </c>
      <c r="H24" s="12">
        <v>0</v>
      </c>
      <c r="I24" s="12">
        <v>0</v>
      </c>
      <c r="J24" s="4">
        <v>0</v>
      </c>
      <c r="K24" s="12">
        <v>0</v>
      </c>
      <c r="L24" s="4">
        <v>0</v>
      </c>
      <c r="M24" s="12">
        <v>0</v>
      </c>
      <c r="N24" s="12">
        <v>0</v>
      </c>
      <c r="O24" s="12">
        <v>0</v>
      </c>
      <c r="P24" s="12">
        <v>0</v>
      </c>
      <c r="Q24" s="12">
        <v>0</v>
      </c>
      <c r="R24" s="12">
        <v>0</v>
      </c>
      <c r="S24" s="12" t="s">
        <v>2376</v>
      </c>
      <c r="T24" s="12">
        <v>0</v>
      </c>
      <c r="U24" s="12">
        <v>0</v>
      </c>
      <c r="V24" s="12"/>
      <c r="W24" s="12"/>
      <c r="X24" s="12" t="s">
        <v>1101</v>
      </c>
      <c r="Y24" s="11">
        <v>0</v>
      </c>
      <c r="Z24" s="12">
        <v>1</v>
      </c>
      <c r="AA24" s="12">
        <f>IF(SUM(G24:R24,Table32[[#This Row],[nber_web_disclosure]]) &gt;0, 1, 0)</f>
        <v>0</v>
      </c>
      <c r="AB24" s="12">
        <v>0</v>
      </c>
      <c r="AC24" s="12">
        <f>IF(SUM(Table324[[#This Row],[cv_disclosure]],Table324[[#This Row],[nber_web_disclosure]], Table324[[#This Row],[private_interests]]) &gt;0, 1, 0)</f>
        <v>0</v>
      </c>
      <c r="AD24" s="12">
        <f t="shared" si="0"/>
        <v>0</v>
      </c>
      <c r="AE24" s="11"/>
      <c r="AF24" s="11"/>
      <c r="AG24" s="11" t="s">
        <v>2378</v>
      </c>
      <c r="AH24" s="11" t="s">
        <v>2377</v>
      </c>
      <c r="AI24" s="11"/>
      <c r="AJ24" s="11" t="s">
        <v>2501</v>
      </c>
    </row>
    <row r="25" spans="1:36" ht="15" customHeight="1" x14ac:dyDescent="0.25">
      <c r="A25" s="15" t="s">
        <v>1785</v>
      </c>
      <c r="B25" s="13" t="s">
        <v>1787</v>
      </c>
      <c r="C25" s="12" t="s">
        <v>1718</v>
      </c>
      <c r="D25" s="13" t="s">
        <v>1786</v>
      </c>
      <c r="E25" s="12" t="s">
        <v>1788</v>
      </c>
      <c r="F25" s="4" t="s">
        <v>681</v>
      </c>
      <c r="G25" s="12">
        <v>0</v>
      </c>
      <c r="H25" s="12">
        <v>0</v>
      </c>
      <c r="I25" s="12">
        <v>0</v>
      </c>
      <c r="J25" s="4">
        <v>0</v>
      </c>
      <c r="K25" s="12">
        <v>0</v>
      </c>
      <c r="L25" s="4">
        <v>0</v>
      </c>
      <c r="M25" s="12">
        <v>0</v>
      </c>
      <c r="N25" s="12">
        <v>0</v>
      </c>
      <c r="O25" s="12">
        <v>0</v>
      </c>
      <c r="P25" s="12">
        <v>0</v>
      </c>
      <c r="Q25" s="12"/>
      <c r="R25" s="12"/>
      <c r="S25" s="12"/>
      <c r="T25" s="12"/>
      <c r="U25" s="12"/>
      <c r="V25" s="12"/>
      <c r="W25" s="12"/>
      <c r="X25" s="12"/>
      <c r="Y25" s="12"/>
      <c r="Z25" s="12"/>
      <c r="AA25" s="12">
        <f>IF(SUM(G25:R25,Table32[[#This Row],[nber_web_disclosure]]) &gt;0, 1, 0)</f>
        <v>0</v>
      </c>
      <c r="AB25" s="12"/>
      <c r="AC25" s="12">
        <f>IF(SUM(Table324[[#This Row],[cv_disclosure]],Table324[[#This Row],[nber_web_disclosure]], Table324[[#This Row],[private_interests]]) &gt;0, 1, 0)</f>
        <v>0</v>
      </c>
      <c r="AD25" s="12">
        <f t="shared" si="0"/>
        <v>0</v>
      </c>
      <c r="AE25" s="11"/>
      <c r="AF25" s="11"/>
      <c r="AG25" s="11"/>
      <c r="AH25" s="11"/>
      <c r="AI25" s="11"/>
      <c r="AJ25" s="11" t="s">
        <v>2486</v>
      </c>
    </row>
    <row r="26" spans="1:36" ht="15" customHeight="1" x14ac:dyDescent="0.25">
      <c r="A26" s="15" t="s">
        <v>1789</v>
      </c>
      <c r="B26" s="13" t="s">
        <v>1790</v>
      </c>
      <c r="C26" s="12" t="s">
        <v>1718</v>
      </c>
      <c r="D26" s="13" t="s">
        <v>1791</v>
      </c>
      <c r="E26" s="12" t="s">
        <v>234</v>
      </c>
      <c r="F26" s="4" t="s">
        <v>681</v>
      </c>
      <c r="G26" s="12">
        <v>0</v>
      </c>
      <c r="H26" s="12">
        <v>0</v>
      </c>
      <c r="I26" s="12">
        <v>0</v>
      </c>
      <c r="J26" s="4">
        <v>0</v>
      </c>
      <c r="K26" s="12">
        <v>0</v>
      </c>
      <c r="L26" s="4">
        <v>0</v>
      </c>
      <c r="M26" s="12">
        <v>0</v>
      </c>
      <c r="N26" s="12">
        <v>0</v>
      </c>
      <c r="O26" s="12">
        <v>0</v>
      </c>
      <c r="P26" s="12">
        <v>0</v>
      </c>
      <c r="Q26" s="12"/>
      <c r="R26" s="12"/>
      <c r="S26" s="12"/>
      <c r="T26" s="12"/>
      <c r="U26" s="12"/>
      <c r="V26" s="12"/>
      <c r="W26" s="12"/>
      <c r="X26" s="12"/>
      <c r="Y26" s="12"/>
      <c r="Z26" s="12"/>
      <c r="AA26" s="12">
        <f>IF(SUM(G26:R26,Table32[[#This Row],[nber_web_disclosure]]) &gt;0, 1, 0)</f>
        <v>0</v>
      </c>
      <c r="AB26" s="12"/>
      <c r="AC26" s="12">
        <f>IF(SUM(Table324[[#This Row],[cv_disclosure]],Table324[[#This Row],[nber_web_disclosure]], Table324[[#This Row],[private_interests]]) &gt;0, 1, 0)</f>
        <v>0</v>
      </c>
      <c r="AD26" s="12">
        <f t="shared" si="0"/>
        <v>0</v>
      </c>
      <c r="AE26" s="11"/>
      <c r="AF26" s="11"/>
      <c r="AG26" s="11"/>
      <c r="AH26" s="11"/>
      <c r="AI26" s="11"/>
      <c r="AJ26" s="11" t="s">
        <v>2486</v>
      </c>
    </row>
    <row r="27" spans="1:36" ht="15" customHeight="1" x14ac:dyDescent="0.25">
      <c r="A27" s="12" t="s">
        <v>1792</v>
      </c>
      <c r="B27" s="13" t="s">
        <v>1793</v>
      </c>
      <c r="C27" s="12" t="s">
        <v>1718</v>
      </c>
      <c r="D27" s="13" t="s">
        <v>2382</v>
      </c>
      <c r="E27" s="12" t="s">
        <v>65</v>
      </c>
      <c r="F27" s="4" t="s">
        <v>681</v>
      </c>
      <c r="G27" s="12">
        <v>0</v>
      </c>
      <c r="H27" s="12">
        <v>0</v>
      </c>
      <c r="I27" s="12">
        <v>0</v>
      </c>
      <c r="J27" s="4">
        <v>0</v>
      </c>
      <c r="K27" s="12">
        <v>0</v>
      </c>
      <c r="L27" s="4">
        <v>0</v>
      </c>
      <c r="M27" s="12">
        <v>0</v>
      </c>
      <c r="N27" s="12">
        <v>0</v>
      </c>
      <c r="O27" s="12">
        <v>0</v>
      </c>
      <c r="P27" s="12">
        <v>0</v>
      </c>
      <c r="Q27" s="12">
        <v>1</v>
      </c>
      <c r="R27" s="12">
        <v>0</v>
      </c>
      <c r="S27" s="12" t="s">
        <v>2379</v>
      </c>
      <c r="T27" s="12">
        <v>0</v>
      </c>
      <c r="U27" s="12">
        <v>0</v>
      </c>
      <c r="V27" s="12"/>
      <c r="W27" s="12"/>
      <c r="X27" s="12" t="s">
        <v>1101</v>
      </c>
      <c r="Y27" s="12">
        <v>0</v>
      </c>
      <c r="Z27" s="12">
        <v>0</v>
      </c>
      <c r="AA27" s="12">
        <f>IF(SUM(G27:R27,Table32[[#This Row],[nber_web_disclosure]]) &gt;0, 1, 0)</f>
        <v>1</v>
      </c>
      <c r="AB27" s="12">
        <v>0</v>
      </c>
      <c r="AC27" s="12">
        <f>IF(SUM(Table324[[#This Row],[cv_disclosure]],Table324[[#This Row],[nber_web_disclosure]], Table324[[#This Row],[private_interests]]) &gt;0, 1, 0)</f>
        <v>1</v>
      </c>
      <c r="AD27" s="12">
        <f t="shared" si="0"/>
        <v>1</v>
      </c>
      <c r="AE27" s="11"/>
      <c r="AF27" s="11"/>
      <c r="AG27" s="11" t="s">
        <v>2381</v>
      </c>
      <c r="AH27" s="11" t="s">
        <v>2380</v>
      </c>
      <c r="AI27" s="11"/>
      <c r="AJ27" s="11" t="s">
        <v>2502</v>
      </c>
    </row>
    <row r="28" spans="1:36" ht="15" customHeight="1" x14ac:dyDescent="0.25">
      <c r="A28" s="12" t="s">
        <v>1794</v>
      </c>
      <c r="B28" s="13" t="s">
        <v>1795</v>
      </c>
      <c r="C28" s="12" t="s">
        <v>1718</v>
      </c>
      <c r="D28" s="13" t="s">
        <v>1796</v>
      </c>
      <c r="E28" s="12" t="s">
        <v>65</v>
      </c>
      <c r="F28" s="4" t="s">
        <v>681</v>
      </c>
      <c r="G28" s="12">
        <v>0</v>
      </c>
      <c r="H28" s="12">
        <v>0</v>
      </c>
      <c r="I28" s="12">
        <v>0</v>
      </c>
      <c r="J28" s="4">
        <v>0</v>
      </c>
      <c r="K28" s="12">
        <v>0</v>
      </c>
      <c r="L28" s="4">
        <v>0</v>
      </c>
      <c r="M28" s="12">
        <v>0</v>
      </c>
      <c r="N28" s="12">
        <v>0</v>
      </c>
      <c r="O28" s="12">
        <v>0</v>
      </c>
      <c r="P28" s="12">
        <v>0</v>
      </c>
      <c r="Q28" s="12">
        <v>0</v>
      </c>
      <c r="R28" s="12">
        <v>0</v>
      </c>
      <c r="S28" s="12"/>
      <c r="T28" s="12">
        <v>0</v>
      </c>
      <c r="U28" s="12">
        <v>0</v>
      </c>
      <c r="V28" s="12"/>
      <c r="W28" s="12"/>
      <c r="X28" s="12" t="s">
        <v>1101</v>
      </c>
      <c r="Y28" s="12">
        <v>0</v>
      </c>
      <c r="Z28" s="12">
        <v>0</v>
      </c>
      <c r="AA28" s="12">
        <f>IF(SUM(G28:R28,Table32[[#This Row],[nber_web_disclosure]]) &gt;0, 1, 0)</f>
        <v>0</v>
      </c>
      <c r="AB28" s="12">
        <v>0</v>
      </c>
      <c r="AC28" s="12">
        <f>IF(SUM(Table324[[#This Row],[cv_disclosure]],Table324[[#This Row],[nber_web_disclosure]], Table324[[#This Row],[private_interests]]) &gt;0, 1, 0)</f>
        <v>0</v>
      </c>
      <c r="AD28" s="12">
        <f t="shared" si="0"/>
        <v>0</v>
      </c>
      <c r="AE28" s="11"/>
      <c r="AF28" s="11"/>
      <c r="AG28" s="11" t="s">
        <v>2384</v>
      </c>
      <c r="AH28" s="11" t="s">
        <v>2383</v>
      </c>
      <c r="AI28" s="11"/>
      <c r="AJ28" s="11" t="s">
        <v>2503</v>
      </c>
    </row>
    <row r="29" spans="1:36" ht="15" customHeight="1" x14ac:dyDescent="0.25">
      <c r="A29" s="12" t="s">
        <v>1797</v>
      </c>
      <c r="B29" s="13" t="s">
        <v>1798</v>
      </c>
      <c r="C29" s="12" t="s">
        <v>1718</v>
      </c>
      <c r="D29" s="13" t="s">
        <v>2387</v>
      </c>
      <c r="E29" s="12" t="s">
        <v>33</v>
      </c>
      <c r="F29" s="4" t="s">
        <v>681</v>
      </c>
      <c r="G29" s="12">
        <v>0</v>
      </c>
      <c r="H29" s="12">
        <v>0</v>
      </c>
      <c r="I29" s="12">
        <v>1</v>
      </c>
      <c r="J29" s="4">
        <v>0</v>
      </c>
      <c r="K29" s="12">
        <v>0</v>
      </c>
      <c r="L29" s="4">
        <v>0</v>
      </c>
      <c r="M29" s="12">
        <v>0</v>
      </c>
      <c r="N29" s="12">
        <v>0</v>
      </c>
      <c r="O29" s="12">
        <v>0</v>
      </c>
      <c r="P29" s="12">
        <v>0</v>
      </c>
      <c r="Q29" s="15"/>
      <c r="R29" s="12">
        <v>0</v>
      </c>
      <c r="S29" s="12" t="s">
        <v>2385</v>
      </c>
      <c r="T29" s="12">
        <v>0</v>
      </c>
      <c r="U29" s="12">
        <v>0</v>
      </c>
      <c r="V29" s="12"/>
      <c r="W29" s="12"/>
      <c r="X29" s="12" t="s">
        <v>2390</v>
      </c>
      <c r="Y29" s="12"/>
      <c r="Z29" s="12">
        <v>1</v>
      </c>
      <c r="AA29" s="12">
        <f>IF(SUM(G29:R29,Table32[[#This Row],[nber_web_disclosure]]) &gt;0, 1, 0)</f>
        <v>1</v>
      </c>
      <c r="AB29" s="12">
        <v>1</v>
      </c>
      <c r="AC29" s="12">
        <f>IF(SUM(Table324[[#This Row],[cv_disclosure]],Table324[[#This Row],[nber_web_disclosure]], Table324[[#This Row],[private_interests]]) &gt;0, 1, 0)</f>
        <v>0</v>
      </c>
      <c r="AD29" s="12">
        <f t="shared" si="0"/>
        <v>1</v>
      </c>
      <c r="AE29" s="11"/>
      <c r="AF29" s="11" t="s">
        <v>2386</v>
      </c>
      <c r="AG29" s="11" t="s">
        <v>2389</v>
      </c>
      <c r="AH29" s="11" t="s">
        <v>2388</v>
      </c>
      <c r="AI29" s="11"/>
      <c r="AJ29" s="11" t="s">
        <v>2504</v>
      </c>
    </row>
    <row r="30" spans="1:36" ht="15" customHeight="1" x14ac:dyDescent="0.25">
      <c r="A30" s="12" t="s">
        <v>1800</v>
      </c>
      <c r="B30" s="13" t="s">
        <v>1801</v>
      </c>
      <c r="C30" s="12" t="s">
        <v>1718</v>
      </c>
      <c r="D30" s="13" t="s">
        <v>1802</v>
      </c>
      <c r="E30" s="12" t="s">
        <v>1803</v>
      </c>
      <c r="F30" s="4" t="s">
        <v>681</v>
      </c>
      <c r="G30" s="12">
        <v>0</v>
      </c>
      <c r="H30" s="12">
        <v>0</v>
      </c>
      <c r="I30" s="12">
        <v>0</v>
      </c>
      <c r="J30" s="4">
        <v>0</v>
      </c>
      <c r="K30" s="12">
        <v>0</v>
      </c>
      <c r="L30" s="4">
        <v>0</v>
      </c>
      <c r="M30" s="12">
        <v>0</v>
      </c>
      <c r="N30" s="12">
        <v>0</v>
      </c>
      <c r="O30" s="12">
        <v>0</v>
      </c>
      <c r="P30" s="12">
        <v>0</v>
      </c>
      <c r="Q30" s="12">
        <v>0</v>
      </c>
      <c r="R30" s="12">
        <v>0</v>
      </c>
      <c r="S30" s="12" t="s">
        <v>2391</v>
      </c>
      <c r="T30" s="12">
        <v>0</v>
      </c>
      <c r="U30" s="12">
        <v>0</v>
      </c>
      <c r="V30" s="12"/>
      <c r="W30" s="12"/>
      <c r="X30" s="12" t="s">
        <v>1101</v>
      </c>
      <c r="Y30" s="12">
        <v>0</v>
      </c>
      <c r="Z30" s="12">
        <v>1</v>
      </c>
      <c r="AA30" s="12">
        <f>IF(SUM(G30:R30,Table32[[#This Row],[nber_web_disclosure]]) &gt;0, 1, 0)</f>
        <v>0</v>
      </c>
      <c r="AB30" s="12">
        <v>0</v>
      </c>
      <c r="AC30" s="12">
        <f>IF(SUM(Table324[[#This Row],[cv_disclosure]],Table324[[#This Row],[nber_web_disclosure]], Table324[[#This Row],[private_interests]]) &gt;0, 1, 0)</f>
        <v>0</v>
      </c>
      <c r="AD30" s="12">
        <f t="shared" si="0"/>
        <v>0</v>
      </c>
      <c r="AE30" s="11"/>
      <c r="AF30" s="11"/>
      <c r="AG30" s="11" t="s">
        <v>2393</v>
      </c>
      <c r="AH30" s="11" t="s">
        <v>2392</v>
      </c>
      <c r="AI30" s="11"/>
      <c r="AJ30" s="11" t="s">
        <v>2505</v>
      </c>
    </row>
    <row r="31" spans="1:36" ht="15" customHeight="1" x14ac:dyDescent="0.25">
      <c r="A31" s="12" t="s">
        <v>1804</v>
      </c>
      <c r="B31" s="13" t="s">
        <v>1805</v>
      </c>
      <c r="C31" s="12" t="s">
        <v>1718</v>
      </c>
      <c r="D31" s="13" t="s">
        <v>1806</v>
      </c>
      <c r="E31" s="12" t="s">
        <v>124</v>
      </c>
      <c r="F31" s="4" t="s">
        <v>681</v>
      </c>
      <c r="G31" s="12">
        <v>0</v>
      </c>
      <c r="H31" s="12">
        <v>0</v>
      </c>
      <c r="I31" s="12">
        <v>0</v>
      </c>
      <c r="J31" s="4">
        <v>0</v>
      </c>
      <c r="K31" s="12">
        <v>0</v>
      </c>
      <c r="L31" s="4">
        <v>0</v>
      </c>
      <c r="M31" s="12">
        <v>0</v>
      </c>
      <c r="N31" s="12">
        <v>0</v>
      </c>
      <c r="O31" s="12">
        <v>0</v>
      </c>
      <c r="P31" s="12">
        <v>0</v>
      </c>
      <c r="Q31" s="12">
        <v>1</v>
      </c>
      <c r="R31" s="12">
        <v>1</v>
      </c>
      <c r="S31" s="12" t="s">
        <v>2396</v>
      </c>
      <c r="T31" s="12">
        <v>0</v>
      </c>
      <c r="U31" s="12">
        <v>1</v>
      </c>
      <c r="V31" s="12" t="s">
        <v>2398</v>
      </c>
      <c r="W31" s="12" t="s">
        <v>2399</v>
      </c>
      <c r="X31" s="12" t="s">
        <v>1101</v>
      </c>
      <c r="Y31" s="12">
        <v>1</v>
      </c>
      <c r="Z31" s="12">
        <v>0</v>
      </c>
      <c r="AA31" s="12">
        <f>IF(SUM(G31:R31,Table32[[#This Row],[nber_web_disclosure]]) &gt;0, 1, 0)</f>
        <v>1</v>
      </c>
      <c r="AB31" s="12"/>
      <c r="AC31" s="12">
        <f>IF(SUM(Table324[[#This Row],[cv_disclosure]],Table324[[#This Row],[nber_web_disclosure]], Table324[[#This Row],[private_interests]]) &gt;0, 1, 0)</f>
        <v>1</v>
      </c>
      <c r="AD31" s="12">
        <f t="shared" si="0"/>
        <v>1</v>
      </c>
      <c r="AE31" s="11" t="s">
        <v>2395</v>
      </c>
      <c r="AF31" s="11"/>
      <c r="AG31" s="11" t="s">
        <v>2397</v>
      </c>
      <c r="AH31" s="11" t="s">
        <v>2394</v>
      </c>
      <c r="AI31" s="11"/>
      <c r="AJ31" s="11" t="s">
        <v>2506</v>
      </c>
    </row>
    <row r="32" spans="1:36" ht="15" customHeight="1" x14ac:dyDescent="0.25">
      <c r="A32" s="15" t="s">
        <v>1807</v>
      </c>
      <c r="B32" s="13" t="s">
        <v>1808</v>
      </c>
      <c r="C32" s="12" t="s">
        <v>1718</v>
      </c>
      <c r="D32" s="13" t="s">
        <v>1809</v>
      </c>
      <c r="E32" s="12" t="s">
        <v>179</v>
      </c>
      <c r="F32" s="4" t="s">
        <v>681</v>
      </c>
      <c r="G32" s="12">
        <v>0</v>
      </c>
      <c r="H32" s="12">
        <v>0</v>
      </c>
      <c r="I32" s="12">
        <v>0</v>
      </c>
      <c r="J32" s="4">
        <v>0</v>
      </c>
      <c r="K32" s="12">
        <v>0</v>
      </c>
      <c r="L32" s="4">
        <v>0</v>
      </c>
      <c r="M32" s="12">
        <v>1</v>
      </c>
      <c r="N32" s="12">
        <v>0</v>
      </c>
      <c r="O32" s="12">
        <v>0</v>
      </c>
      <c r="P32" s="12">
        <v>0</v>
      </c>
      <c r="Q32" s="12"/>
      <c r="R32" s="12"/>
      <c r="S32" s="12"/>
      <c r="T32" s="12"/>
      <c r="U32" s="12"/>
      <c r="V32" s="12"/>
      <c r="W32" s="12"/>
      <c r="X32" s="12"/>
      <c r="Y32" s="12"/>
      <c r="Z32" s="12"/>
      <c r="AA32" s="12">
        <f>IF(SUM(G32:R32,Table32[[#This Row],[nber_web_disclosure]]) &gt;0, 1, 0)</f>
        <v>1</v>
      </c>
      <c r="AB32" s="12"/>
      <c r="AC32" s="12">
        <f>IF(SUM(Table324[[#This Row],[cv_disclosure]],Table324[[#This Row],[nber_web_disclosure]], Table324[[#This Row],[private_interests]]) &gt;0, 1, 0)</f>
        <v>0</v>
      </c>
      <c r="AD32" s="12">
        <f t="shared" si="0"/>
        <v>0</v>
      </c>
      <c r="AE32" s="11"/>
      <c r="AF32" s="11"/>
      <c r="AG32" s="11"/>
      <c r="AH32" s="11"/>
      <c r="AI32" s="11"/>
      <c r="AJ32" s="11" t="s">
        <v>2486</v>
      </c>
    </row>
    <row r="33" spans="1:36" ht="15" customHeight="1" x14ac:dyDescent="0.25">
      <c r="A33" s="12" t="s">
        <v>1810</v>
      </c>
      <c r="B33" s="13" t="s">
        <v>1811</v>
      </c>
      <c r="C33" s="12" t="s">
        <v>1718</v>
      </c>
      <c r="D33" s="13" t="s">
        <v>1812</v>
      </c>
      <c r="E33" s="12" t="s">
        <v>167</v>
      </c>
      <c r="F33" s="4" t="s">
        <v>681</v>
      </c>
      <c r="G33" s="12">
        <v>0</v>
      </c>
      <c r="H33" s="12">
        <v>0</v>
      </c>
      <c r="I33" s="12">
        <v>1</v>
      </c>
      <c r="J33" s="4">
        <v>0</v>
      </c>
      <c r="K33" s="12">
        <v>0</v>
      </c>
      <c r="L33" s="4">
        <v>0</v>
      </c>
      <c r="M33" s="12">
        <v>0</v>
      </c>
      <c r="N33" s="12">
        <v>0</v>
      </c>
      <c r="O33" s="12">
        <v>0</v>
      </c>
      <c r="P33" s="12">
        <v>0</v>
      </c>
      <c r="Q33" s="12">
        <v>1</v>
      </c>
      <c r="R33" s="12">
        <v>1</v>
      </c>
      <c r="S33" s="12" t="s">
        <v>2454</v>
      </c>
      <c r="T33" s="12">
        <v>1</v>
      </c>
      <c r="U33" s="12">
        <v>1</v>
      </c>
      <c r="V33" s="12" t="s">
        <v>2402</v>
      </c>
      <c r="W33" s="12" t="s">
        <v>2403</v>
      </c>
      <c r="X33" s="12" t="s">
        <v>2404</v>
      </c>
      <c r="Y33" s="12">
        <v>1</v>
      </c>
      <c r="Z33" s="12">
        <v>0</v>
      </c>
      <c r="AA33" s="12">
        <f>IF(SUM(G33:R33,Table32[[#This Row],[nber_web_disclosure]]) &gt;0, 1, 0)</f>
        <v>1</v>
      </c>
      <c r="AB33" s="12">
        <v>1</v>
      </c>
      <c r="AC33" s="12">
        <f>IF(SUM(Table324[[#This Row],[cv_disclosure]],Table324[[#This Row],[nber_web_disclosure]], Table324[[#This Row],[private_interests]]) &gt;0, 1, 0)</f>
        <v>1</v>
      </c>
      <c r="AD33" s="12">
        <f t="shared" si="0"/>
        <v>1</v>
      </c>
      <c r="AE33" s="11" t="s">
        <v>2400</v>
      </c>
      <c r="AF33" s="11"/>
      <c r="AG33" s="11" t="s">
        <v>2405</v>
      </c>
      <c r="AH33" s="11" t="s">
        <v>2401</v>
      </c>
      <c r="AI33" s="11"/>
      <c r="AJ33" s="11" t="s">
        <v>2507</v>
      </c>
    </row>
    <row r="34" spans="1:36" ht="15" customHeight="1" x14ac:dyDescent="0.25">
      <c r="A34" s="12" t="s">
        <v>1813</v>
      </c>
      <c r="B34" s="13" t="s">
        <v>1814</v>
      </c>
      <c r="C34" s="12" t="s">
        <v>1718</v>
      </c>
      <c r="D34" s="13" t="s">
        <v>1815</v>
      </c>
      <c r="E34" s="12" t="s">
        <v>86</v>
      </c>
      <c r="F34" s="4" t="s">
        <v>681</v>
      </c>
      <c r="G34" s="12">
        <v>0</v>
      </c>
      <c r="H34" s="12">
        <v>0</v>
      </c>
      <c r="I34" s="12">
        <v>0</v>
      </c>
      <c r="J34" s="4">
        <v>0</v>
      </c>
      <c r="K34" s="12">
        <v>0</v>
      </c>
      <c r="L34" s="4">
        <v>0</v>
      </c>
      <c r="M34" s="12">
        <v>0</v>
      </c>
      <c r="N34" s="12">
        <v>0</v>
      </c>
      <c r="O34" s="12">
        <v>0</v>
      </c>
      <c r="P34" s="12">
        <v>0</v>
      </c>
      <c r="Q34" s="12">
        <v>0</v>
      </c>
      <c r="R34" s="12">
        <v>0</v>
      </c>
      <c r="S34" s="12"/>
      <c r="T34" s="12">
        <v>0</v>
      </c>
      <c r="U34" s="12">
        <v>0</v>
      </c>
      <c r="V34" s="12"/>
      <c r="W34" s="12"/>
      <c r="X34" s="12" t="s">
        <v>2408</v>
      </c>
      <c r="Y34" s="12">
        <v>0</v>
      </c>
      <c r="Z34" s="12">
        <v>0</v>
      </c>
      <c r="AA34" s="12">
        <f>IF(SUM(G34:R34,Table32[[#This Row],[nber_web_disclosure]]) &gt;0, 1, 0)</f>
        <v>0</v>
      </c>
      <c r="AB34" s="12"/>
      <c r="AC34" s="12">
        <f>IF(SUM(Table324[[#This Row],[cv_disclosure]],Table324[[#This Row],[nber_web_disclosure]], Table324[[#This Row],[private_interests]]) &gt;0, 1, 0)</f>
        <v>0</v>
      </c>
      <c r="AD34" s="12">
        <f t="shared" ref="AD34:AD65" si="1">IF(SUM(AB34:AC34)&gt;0,1,0)</f>
        <v>0</v>
      </c>
      <c r="AE34" s="11"/>
      <c r="AF34" s="11"/>
      <c r="AG34" s="11" t="s">
        <v>2407</v>
      </c>
      <c r="AH34" s="11" t="s">
        <v>2406</v>
      </c>
      <c r="AI34" s="11"/>
      <c r="AJ34" s="11" t="s">
        <v>2508</v>
      </c>
    </row>
    <row r="35" spans="1:36" ht="15" customHeight="1" x14ac:dyDescent="0.25">
      <c r="A35" s="12" t="s">
        <v>1816</v>
      </c>
      <c r="B35" s="13" t="s">
        <v>1817</v>
      </c>
      <c r="C35" s="12" t="s">
        <v>1718</v>
      </c>
      <c r="D35" s="13" t="s">
        <v>1818</v>
      </c>
      <c r="E35" s="12" t="s">
        <v>878</v>
      </c>
      <c r="F35" s="4" t="s">
        <v>681</v>
      </c>
      <c r="G35" s="12">
        <v>0</v>
      </c>
      <c r="H35" s="12">
        <v>0</v>
      </c>
      <c r="I35" s="12">
        <v>0</v>
      </c>
      <c r="J35" s="4">
        <v>0</v>
      </c>
      <c r="K35" s="12">
        <v>0</v>
      </c>
      <c r="L35" s="4">
        <v>0</v>
      </c>
      <c r="M35" s="12">
        <v>0</v>
      </c>
      <c r="N35" s="12">
        <v>0</v>
      </c>
      <c r="O35" s="12">
        <v>0</v>
      </c>
      <c r="P35" s="12">
        <v>0</v>
      </c>
      <c r="Q35" s="12">
        <v>0</v>
      </c>
      <c r="R35" s="12">
        <v>0</v>
      </c>
      <c r="S35" s="12"/>
      <c r="T35" s="12">
        <v>0</v>
      </c>
      <c r="U35" s="12">
        <v>0</v>
      </c>
      <c r="V35" s="12"/>
      <c r="W35" s="12"/>
      <c r="X35" s="12" t="s">
        <v>1101</v>
      </c>
      <c r="Y35" s="12">
        <v>0</v>
      </c>
      <c r="Z35" s="12">
        <v>0</v>
      </c>
      <c r="AA35" s="12">
        <f>IF(SUM(G35:R35,Table32[[#This Row],[nber_web_disclosure]]) &gt;0, 1, 0)</f>
        <v>0</v>
      </c>
      <c r="AB35" s="12"/>
      <c r="AC35" s="12">
        <f>IF(SUM(Table324[[#This Row],[cv_disclosure]],Table324[[#This Row],[nber_web_disclosure]], Table324[[#This Row],[private_interests]]) &gt;0, 1, 0)</f>
        <v>0</v>
      </c>
      <c r="AD35" s="12">
        <f t="shared" si="1"/>
        <v>0</v>
      </c>
      <c r="AE35" s="11"/>
      <c r="AF35" s="11"/>
      <c r="AG35" s="11" t="s">
        <v>2409</v>
      </c>
      <c r="AH35" s="11"/>
      <c r="AI35" s="11"/>
      <c r="AJ35" s="11" t="s">
        <v>2509</v>
      </c>
    </row>
    <row r="36" spans="1:36" ht="15" customHeight="1" x14ac:dyDescent="0.25">
      <c r="A36" s="15" t="s">
        <v>1819</v>
      </c>
      <c r="B36" s="13" t="s">
        <v>1820</v>
      </c>
      <c r="C36" s="12" t="s">
        <v>1718</v>
      </c>
      <c r="D36" s="13" t="s">
        <v>1821</v>
      </c>
      <c r="E36" s="12" t="s">
        <v>234</v>
      </c>
      <c r="F36" s="4" t="s">
        <v>681</v>
      </c>
      <c r="G36" s="12">
        <v>0</v>
      </c>
      <c r="H36" s="12">
        <v>0</v>
      </c>
      <c r="I36" s="12">
        <v>0</v>
      </c>
      <c r="J36" s="4">
        <v>0</v>
      </c>
      <c r="K36" s="12">
        <v>0</v>
      </c>
      <c r="L36" s="4">
        <v>0</v>
      </c>
      <c r="M36" s="12">
        <v>0</v>
      </c>
      <c r="N36" s="12">
        <v>0</v>
      </c>
      <c r="O36" s="12">
        <v>0</v>
      </c>
      <c r="P36" s="12">
        <v>0</v>
      </c>
      <c r="Q36" s="12"/>
      <c r="R36" s="12"/>
      <c r="S36" s="12"/>
      <c r="T36" s="12"/>
      <c r="U36" s="12"/>
      <c r="V36" s="12"/>
      <c r="W36" s="12"/>
      <c r="X36" s="12"/>
      <c r="Y36" s="12"/>
      <c r="Z36" s="12"/>
      <c r="AA36" s="12">
        <f>IF(SUM(G36:R36,Table32[[#This Row],[nber_web_disclosure]]) &gt;0, 1, 0)</f>
        <v>0</v>
      </c>
      <c r="AB36" s="12"/>
      <c r="AC36" s="12">
        <f>IF(SUM(Table324[[#This Row],[cv_disclosure]],Table324[[#This Row],[nber_web_disclosure]], Table324[[#This Row],[private_interests]]) &gt;0, 1, 0)</f>
        <v>0</v>
      </c>
      <c r="AD36" s="12">
        <f t="shared" si="1"/>
        <v>0</v>
      </c>
      <c r="AE36" s="11"/>
      <c r="AF36" s="11"/>
      <c r="AG36" s="11"/>
      <c r="AH36" s="11"/>
      <c r="AI36" s="11"/>
      <c r="AJ36" s="11" t="s">
        <v>2486</v>
      </c>
    </row>
    <row r="37" spans="1:36" ht="15" customHeight="1" x14ac:dyDescent="0.25">
      <c r="A37" s="12" t="s">
        <v>1822</v>
      </c>
      <c r="B37" s="13" t="s">
        <v>1823</v>
      </c>
      <c r="C37" s="12" t="s">
        <v>1718</v>
      </c>
      <c r="D37" s="13" t="s">
        <v>1824</v>
      </c>
      <c r="E37" s="12" t="s">
        <v>780</v>
      </c>
      <c r="F37" s="4" t="s">
        <v>681</v>
      </c>
      <c r="G37" s="12">
        <v>0</v>
      </c>
      <c r="H37" s="12">
        <v>0</v>
      </c>
      <c r="I37" s="12">
        <v>0</v>
      </c>
      <c r="J37" s="4">
        <v>0</v>
      </c>
      <c r="K37" s="12">
        <v>0</v>
      </c>
      <c r="L37" s="4">
        <v>0</v>
      </c>
      <c r="M37" s="12">
        <v>0</v>
      </c>
      <c r="N37" s="12">
        <v>0</v>
      </c>
      <c r="O37" s="12">
        <v>0</v>
      </c>
      <c r="P37" s="12">
        <v>0</v>
      </c>
      <c r="Q37" s="12">
        <v>0</v>
      </c>
      <c r="R37" s="12">
        <v>0</v>
      </c>
      <c r="S37" s="12"/>
      <c r="T37" s="12">
        <v>0</v>
      </c>
      <c r="U37" s="12">
        <v>0</v>
      </c>
      <c r="V37" s="12"/>
      <c r="W37" s="12"/>
      <c r="X37" s="12" t="s">
        <v>1101</v>
      </c>
      <c r="Y37" s="12">
        <v>0</v>
      </c>
      <c r="Z37" s="12">
        <v>1</v>
      </c>
      <c r="AA37" s="12">
        <f>IF(SUM(G37:R37,Table32[[#This Row],[nber_web_disclosure]]) &gt;0, 1, 0)</f>
        <v>0</v>
      </c>
      <c r="AB37" s="12"/>
      <c r="AC37" s="12">
        <f>IF(SUM(Table324[[#This Row],[cv_disclosure]],Table324[[#This Row],[nber_web_disclosure]], Table324[[#This Row],[private_interests]]) &gt;0, 1, 0)</f>
        <v>0</v>
      </c>
      <c r="AD37" s="12">
        <f t="shared" si="1"/>
        <v>0</v>
      </c>
      <c r="AE37" s="11" t="s">
        <v>2410</v>
      </c>
      <c r="AF37" s="11"/>
      <c r="AG37" s="11" t="s">
        <v>2411</v>
      </c>
      <c r="AH37" s="11"/>
      <c r="AI37" s="11"/>
      <c r="AJ37" s="11" t="s">
        <v>2510</v>
      </c>
    </row>
    <row r="38" spans="1:36" ht="15" customHeight="1" x14ac:dyDescent="0.25">
      <c r="A38" s="12" t="s">
        <v>1825</v>
      </c>
      <c r="B38" s="13" t="s">
        <v>1826</v>
      </c>
      <c r="C38" s="12" t="s">
        <v>1718</v>
      </c>
      <c r="D38" s="13" t="s">
        <v>1827</v>
      </c>
      <c r="E38" s="12" t="s">
        <v>568</v>
      </c>
      <c r="F38" s="4" t="s">
        <v>681</v>
      </c>
      <c r="G38" s="12">
        <v>0</v>
      </c>
      <c r="H38" s="12">
        <v>0</v>
      </c>
      <c r="I38" s="12">
        <v>0</v>
      </c>
      <c r="J38" s="4">
        <v>0</v>
      </c>
      <c r="K38" s="12">
        <v>0</v>
      </c>
      <c r="L38" s="4">
        <v>0</v>
      </c>
      <c r="M38" s="12">
        <v>0</v>
      </c>
      <c r="N38" s="12">
        <v>0</v>
      </c>
      <c r="O38" s="12">
        <v>0</v>
      </c>
      <c r="P38" s="12">
        <v>0</v>
      </c>
      <c r="Q38" s="12">
        <v>0</v>
      </c>
      <c r="R38" s="12">
        <v>0</v>
      </c>
      <c r="S38" s="12"/>
      <c r="T38" s="12">
        <v>0</v>
      </c>
      <c r="U38" s="12">
        <v>0</v>
      </c>
      <c r="V38" s="12"/>
      <c r="W38" s="12"/>
      <c r="X38" s="12" t="s">
        <v>1101</v>
      </c>
      <c r="Y38" s="12">
        <v>0</v>
      </c>
      <c r="Z38" s="12">
        <v>0</v>
      </c>
      <c r="AA38" s="12">
        <f>IF(SUM(G38:R38,Table32[[#This Row],[nber_web_disclosure]]) &gt;0, 1, 0)</f>
        <v>1</v>
      </c>
      <c r="AB38" s="12"/>
      <c r="AC38" s="12">
        <f>IF(SUM(Table324[[#This Row],[cv_disclosure]],Table324[[#This Row],[nber_web_disclosure]], Table324[[#This Row],[private_interests]]) &gt;0, 1, 0)</f>
        <v>0</v>
      </c>
      <c r="AD38" s="12">
        <f t="shared" si="1"/>
        <v>0</v>
      </c>
      <c r="AE38" s="11"/>
      <c r="AF38" s="11"/>
      <c r="AG38" s="11" t="s">
        <v>2413</v>
      </c>
      <c r="AH38" s="11" t="s">
        <v>2412</v>
      </c>
      <c r="AI38" s="11"/>
      <c r="AJ38" s="11" t="s">
        <v>2511</v>
      </c>
    </row>
    <row r="39" spans="1:36" ht="15" customHeight="1" x14ac:dyDescent="0.25">
      <c r="A39" s="12" t="s">
        <v>1828</v>
      </c>
      <c r="B39" s="13" t="s">
        <v>1829</v>
      </c>
      <c r="C39" s="12" t="s">
        <v>1718</v>
      </c>
      <c r="D39" s="13" t="s">
        <v>1830</v>
      </c>
      <c r="E39" s="12" t="s">
        <v>167</v>
      </c>
      <c r="F39" s="12" t="s">
        <v>682</v>
      </c>
      <c r="G39" s="12">
        <v>0</v>
      </c>
      <c r="H39" s="12">
        <v>0</v>
      </c>
      <c r="I39" s="12">
        <v>0</v>
      </c>
      <c r="J39" s="4">
        <v>0</v>
      </c>
      <c r="K39" s="12">
        <v>0</v>
      </c>
      <c r="L39" s="4">
        <v>0</v>
      </c>
      <c r="M39" s="12">
        <v>0</v>
      </c>
      <c r="N39" s="12">
        <v>0</v>
      </c>
      <c r="O39" s="12">
        <v>0</v>
      </c>
      <c r="P39" s="12">
        <v>0</v>
      </c>
      <c r="Q39" s="12">
        <v>0</v>
      </c>
      <c r="R39" s="12">
        <v>0</v>
      </c>
      <c r="S39" s="12" t="s">
        <v>2415</v>
      </c>
      <c r="T39" s="12">
        <v>0</v>
      </c>
      <c r="U39" s="12">
        <v>1</v>
      </c>
      <c r="V39" s="12" t="s">
        <v>2419</v>
      </c>
      <c r="W39" s="12" t="s">
        <v>2418</v>
      </c>
      <c r="X39" s="12" t="s">
        <v>2416</v>
      </c>
      <c r="Y39" s="12">
        <v>1</v>
      </c>
      <c r="Z39" s="12">
        <v>0</v>
      </c>
      <c r="AA39" s="12">
        <f>IF(SUM(G39:R39,Table32[[#This Row],[nber_web_disclosure]]) &gt;0, 1, 0)</f>
        <v>1</v>
      </c>
      <c r="AB39" s="12"/>
      <c r="AC39" s="12">
        <f>IF(SUM(Table324[[#This Row],[cv_disclosure]],Table324[[#This Row],[nber_web_disclosure]], Table324[[#This Row],[private_interests]]) &gt;0, 1, 0)</f>
        <v>1</v>
      </c>
      <c r="AD39" s="12">
        <f t="shared" si="1"/>
        <v>1</v>
      </c>
      <c r="AE39" s="11"/>
      <c r="AF39" s="11"/>
      <c r="AG39" s="11" t="s">
        <v>2417</v>
      </c>
      <c r="AH39" s="11" t="s">
        <v>2414</v>
      </c>
      <c r="AI39" s="11"/>
      <c r="AJ39" s="11" t="s">
        <v>2512</v>
      </c>
    </row>
    <row r="40" spans="1:36" ht="15" customHeight="1" x14ac:dyDescent="0.25">
      <c r="A40" s="15" t="s">
        <v>1831</v>
      </c>
      <c r="B40" s="13" t="s">
        <v>1832</v>
      </c>
      <c r="C40" s="12" t="s">
        <v>1718</v>
      </c>
      <c r="D40" s="13" t="s">
        <v>1833</v>
      </c>
      <c r="E40" s="12" t="s">
        <v>199</v>
      </c>
      <c r="F40" s="12" t="s">
        <v>681</v>
      </c>
      <c r="G40" s="12">
        <v>0</v>
      </c>
      <c r="H40" s="12">
        <v>0</v>
      </c>
      <c r="I40" s="12">
        <v>0</v>
      </c>
      <c r="J40" s="4">
        <v>0</v>
      </c>
      <c r="K40" s="12">
        <v>0</v>
      </c>
      <c r="L40" s="4">
        <v>0</v>
      </c>
      <c r="M40" s="12">
        <v>0</v>
      </c>
      <c r="N40" s="12">
        <v>0</v>
      </c>
      <c r="O40" s="12">
        <v>0</v>
      </c>
      <c r="P40" s="12">
        <v>0</v>
      </c>
      <c r="Q40" s="12"/>
      <c r="R40" s="12"/>
      <c r="S40" s="12"/>
      <c r="T40" s="12"/>
      <c r="U40" s="12"/>
      <c r="V40" s="12"/>
      <c r="W40" s="12"/>
      <c r="X40" s="12"/>
      <c r="Y40" s="11"/>
      <c r="Z40" s="12"/>
      <c r="AA40" s="12">
        <f>IF(SUM(G40:R40,Table32[[#This Row],[nber_web_disclosure]]) &gt;0, 1, 0)</f>
        <v>0</v>
      </c>
      <c r="AB40" s="12"/>
      <c r="AC40" s="12">
        <f>IF(SUM(Table324[[#This Row],[cv_disclosure]],Table324[[#This Row],[nber_web_disclosure]], Table324[[#This Row],[private_interests]]) &gt;0, 1, 0)</f>
        <v>0</v>
      </c>
      <c r="AD40" s="12">
        <f t="shared" si="1"/>
        <v>0</v>
      </c>
      <c r="AE40" s="11"/>
      <c r="AF40" s="11"/>
      <c r="AG40" s="11"/>
      <c r="AH40" s="11"/>
      <c r="AI40" s="11"/>
      <c r="AJ40" s="11" t="s">
        <v>2486</v>
      </c>
    </row>
    <row r="41" spans="1:36" ht="15" customHeight="1" x14ac:dyDescent="0.25">
      <c r="A41" s="12" t="s">
        <v>1834</v>
      </c>
      <c r="B41" s="13" t="s">
        <v>1835</v>
      </c>
      <c r="C41" s="12" t="s">
        <v>1718</v>
      </c>
      <c r="D41" s="13" t="s">
        <v>1836</v>
      </c>
      <c r="E41" s="12" t="s">
        <v>568</v>
      </c>
      <c r="F41" s="12" t="s">
        <v>681</v>
      </c>
      <c r="G41" s="12">
        <v>0</v>
      </c>
      <c r="H41" s="12">
        <v>0</v>
      </c>
      <c r="I41" s="12">
        <v>0</v>
      </c>
      <c r="J41" s="4">
        <v>0</v>
      </c>
      <c r="K41" s="12">
        <v>0</v>
      </c>
      <c r="L41" s="4">
        <v>0</v>
      </c>
      <c r="M41" s="12">
        <v>0</v>
      </c>
      <c r="N41" s="12">
        <v>0</v>
      </c>
      <c r="O41" s="12">
        <v>0</v>
      </c>
      <c r="P41" s="12">
        <v>0</v>
      </c>
      <c r="Q41" s="12">
        <v>0</v>
      </c>
      <c r="R41" s="12">
        <v>0</v>
      </c>
      <c r="S41" s="12"/>
      <c r="T41" s="12">
        <v>0</v>
      </c>
      <c r="U41" s="12">
        <v>1</v>
      </c>
      <c r="V41" s="12" t="s">
        <v>2423</v>
      </c>
      <c r="W41" s="12" t="s">
        <v>2422</v>
      </c>
      <c r="X41" s="12" t="s">
        <v>1101</v>
      </c>
      <c r="Y41" s="12">
        <v>0</v>
      </c>
      <c r="Z41" s="12">
        <v>0</v>
      </c>
      <c r="AA41" s="12">
        <f>IF(SUM(G41:R41,Table32[[#This Row],[nber_web_disclosure]]) &gt;0, 1, 0)</f>
        <v>1</v>
      </c>
      <c r="AB41" s="12"/>
      <c r="AC41" s="12">
        <f>IF(SUM(Table324[[#This Row],[cv_disclosure]],Table324[[#This Row],[nber_web_disclosure]], Table324[[#This Row],[private_interests]]) &gt;0, 1, 0)</f>
        <v>0</v>
      </c>
      <c r="AD41" s="12">
        <f t="shared" si="1"/>
        <v>0</v>
      </c>
      <c r="AE41" s="11"/>
      <c r="AF41" s="11"/>
      <c r="AG41" s="11" t="s">
        <v>2421</v>
      </c>
      <c r="AH41" s="11" t="s">
        <v>2420</v>
      </c>
      <c r="AI41" s="11"/>
      <c r="AJ41" s="11" t="s">
        <v>2513</v>
      </c>
    </row>
    <row r="42" spans="1:36" ht="15" customHeight="1" x14ac:dyDescent="0.25">
      <c r="A42" s="15" t="s">
        <v>1837</v>
      </c>
      <c r="B42" s="13" t="s">
        <v>1838</v>
      </c>
      <c r="C42" s="12" t="s">
        <v>1718</v>
      </c>
      <c r="D42" s="13" t="s">
        <v>1839</v>
      </c>
      <c r="E42" s="12" t="s">
        <v>83</v>
      </c>
      <c r="F42" s="12" t="s">
        <v>681</v>
      </c>
      <c r="G42" s="12">
        <v>0</v>
      </c>
      <c r="H42" s="12">
        <v>0</v>
      </c>
      <c r="I42" s="12">
        <v>0</v>
      </c>
      <c r="J42" s="4">
        <v>0</v>
      </c>
      <c r="K42" s="12">
        <v>0</v>
      </c>
      <c r="L42" s="4">
        <v>0</v>
      </c>
      <c r="M42" s="12">
        <v>0</v>
      </c>
      <c r="N42" s="12">
        <v>0</v>
      </c>
      <c r="O42" s="12">
        <v>0</v>
      </c>
      <c r="P42" s="12">
        <v>0</v>
      </c>
      <c r="Q42" s="12"/>
      <c r="R42" s="12"/>
      <c r="S42" s="12"/>
      <c r="T42" s="12"/>
      <c r="U42" s="12"/>
      <c r="V42" s="12"/>
      <c r="W42" s="12"/>
      <c r="X42" s="12"/>
      <c r="Y42" s="12"/>
      <c r="Z42" s="12"/>
      <c r="AA42" s="12">
        <f>IF(SUM(G42:R42,Table32[[#This Row],[nber_web_disclosure]]) &gt;0, 1, 0)</f>
        <v>0</v>
      </c>
      <c r="AB42" s="12"/>
      <c r="AC42" s="12">
        <f>IF(SUM(Table324[[#This Row],[cv_disclosure]],Table324[[#This Row],[nber_web_disclosure]], Table324[[#This Row],[private_interests]]) &gt;0, 1, 0)</f>
        <v>0</v>
      </c>
      <c r="AD42" s="12">
        <f t="shared" si="1"/>
        <v>0</v>
      </c>
      <c r="AE42" s="11"/>
      <c r="AF42" s="11"/>
      <c r="AG42" s="11"/>
      <c r="AH42" s="11"/>
      <c r="AI42" s="11"/>
      <c r="AJ42" s="11" t="s">
        <v>2486</v>
      </c>
    </row>
    <row r="43" spans="1:36" ht="15" customHeight="1" x14ac:dyDescent="0.25">
      <c r="A43" s="12" t="s">
        <v>1840</v>
      </c>
      <c r="B43" s="13" t="s">
        <v>1841</v>
      </c>
      <c r="C43" s="12" t="s">
        <v>1718</v>
      </c>
      <c r="D43" s="13" t="s">
        <v>1842</v>
      </c>
      <c r="E43" s="12" t="s">
        <v>1843</v>
      </c>
      <c r="F43" s="12" t="s">
        <v>681</v>
      </c>
      <c r="G43" s="12">
        <v>0</v>
      </c>
      <c r="H43" s="12">
        <v>0</v>
      </c>
      <c r="I43" s="12">
        <v>0</v>
      </c>
      <c r="J43" s="4">
        <v>0</v>
      </c>
      <c r="K43" s="12">
        <v>0</v>
      </c>
      <c r="L43" s="4">
        <v>0</v>
      </c>
      <c r="M43" s="12">
        <v>0</v>
      </c>
      <c r="N43" s="12">
        <v>0</v>
      </c>
      <c r="O43" s="12">
        <v>0</v>
      </c>
      <c r="P43" s="12">
        <v>0</v>
      </c>
      <c r="Q43" s="12">
        <v>0</v>
      </c>
      <c r="R43" s="12">
        <v>0</v>
      </c>
      <c r="S43" s="12"/>
      <c r="T43" s="12">
        <v>0</v>
      </c>
      <c r="U43" s="12">
        <v>0</v>
      </c>
      <c r="V43" s="12"/>
      <c r="W43" s="12"/>
      <c r="X43" s="12" t="s">
        <v>1101</v>
      </c>
      <c r="Y43" s="12">
        <v>0</v>
      </c>
      <c r="Z43" s="12">
        <v>0</v>
      </c>
      <c r="AA43" s="12">
        <f>IF(SUM(G43:R43,Table32[[#This Row],[nber_web_disclosure]]) &gt;0, 1, 0)</f>
        <v>1</v>
      </c>
      <c r="AB43" s="12"/>
      <c r="AC43" s="12">
        <f>IF(SUM(Table324[[#This Row],[cv_disclosure]],Table324[[#This Row],[nber_web_disclosure]], Table324[[#This Row],[private_interests]]) &gt;0, 1, 0)</f>
        <v>0</v>
      </c>
      <c r="AD43" s="12">
        <f t="shared" si="1"/>
        <v>0</v>
      </c>
      <c r="AE43" s="11"/>
      <c r="AF43" s="11"/>
      <c r="AG43" s="11" t="s">
        <v>2425</v>
      </c>
      <c r="AH43" s="11" t="s">
        <v>2424</v>
      </c>
      <c r="AI43" s="11"/>
      <c r="AJ43" s="11" t="s">
        <v>2514</v>
      </c>
    </row>
    <row r="44" spans="1:36" ht="15" customHeight="1" x14ac:dyDescent="0.25">
      <c r="A44" s="12" t="s">
        <v>1844</v>
      </c>
      <c r="B44" s="13" t="s">
        <v>1845</v>
      </c>
      <c r="C44" s="12" t="s">
        <v>1718</v>
      </c>
      <c r="D44" s="13" t="s">
        <v>1846</v>
      </c>
      <c r="E44" s="12" t="s">
        <v>179</v>
      </c>
      <c r="F44" s="12" t="s">
        <v>681</v>
      </c>
      <c r="G44" s="12">
        <v>0</v>
      </c>
      <c r="H44" s="12">
        <v>0</v>
      </c>
      <c r="I44" s="12">
        <v>0</v>
      </c>
      <c r="J44" s="4">
        <v>0</v>
      </c>
      <c r="K44" s="12">
        <v>0</v>
      </c>
      <c r="L44" s="4">
        <v>0</v>
      </c>
      <c r="M44" s="12">
        <v>0</v>
      </c>
      <c r="N44" s="12">
        <v>0</v>
      </c>
      <c r="O44" s="12">
        <v>0</v>
      </c>
      <c r="P44" s="12">
        <v>0</v>
      </c>
      <c r="Q44" s="12">
        <v>0</v>
      </c>
      <c r="R44" s="12">
        <v>0</v>
      </c>
      <c r="S44" s="12"/>
      <c r="T44" s="12">
        <v>0</v>
      </c>
      <c r="U44" s="12">
        <v>1</v>
      </c>
      <c r="V44" s="12" t="s">
        <v>2428</v>
      </c>
      <c r="W44" s="12" t="s">
        <v>2429</v>
      </c>
      <c r="X44" s="12" t="s">
        <v>1101</v>
      </c>
      <c r="Y44" s="12">
        <v>0</v>
      </c>
      <c r="Z44" s="12">
        <v>0</v>
      </c>
      <c r="AA44" s="12">
        <f>IF(SUM(G44:R44,Table32[[#This Row],[nber_web_disclosure]]) &gt;0, 1, 0)</f>
        <v>0</v>
      </c>
      <c r="AB44" s="12"/>
      <c r="AC44" s="12">
        <f>IF(SUM(Table324[[#This Row],[cv_disclosure]],Table324[[#This Row],[nber_web_disclosure]], Table324[[#This Row],[private_interests]]) &gt;0, 1, 0)</f>
        <v>0</v>
      </c>
      <c r="AD44" s="12">
        <f t="shared" si="1"/>
        <v>0</v>
      </c>
      <c r="AE44" s="11"/>
      <c r="AF44" s="11"/>
      <c r="AG44" s="11" t="s">
        <v>2427</v>
      </c>
      <c r="AH44" s="11" t="s">
        <v>2426</v>
      </c>
      <c r="AI44" s="11"/>
      <c r="AJ44" s="11" t="s">
        <v>2515</v>
      </c>
    </row>
    <row r="45" spans="1:36" ht="15" customHeight="1" x14ac:dyDescent="0.25">
      <c r="A45" s="12" t="s">
        <v>1847</v>
      </c>
      <c r="B45" s="13" t="s">
        <v>1848</v>
      </c>
      <c r="C45" s="12" t="s">
        <v>1718</v>
      </c>
      <c r="D45" s="13" t="s">
        <v>1849</v>
      </c>
      <c r="E45" s="12" t="s">
        <v>199</v>
      </c>
      <c r="F45" s="12" t="s">
        <v>681</v>
      </c>
      <c r="G45" s="12">
        <v>0</v>
      </c>
      <c r="H45" s="12">
        <v>0</v>
      </c>
      <c r="I45" s="12">
        <v>0</v>
      </c>
      <c r="J45" s="4">
        <v>0</v>
      </c>
      <c r="K45" s="12">
        <v>0</v>
      </c>
      <c r="L45" s="4">
        <v>0</v>
      </c>
      <c r="M45" s="12">
        <v>0</v>
      </c>
      <c r="N45" s="12">
        <v>0</v>
      </c>
      <c r="O45" s="12">
        <v>0</v>
      </c>
      <c r="P45" s="12">
        <v>0</v>
      </c>
      <c r="Q45" s="12">
        <v>0</v>
      </c>
      <c r="R45" s="12">
        <v>0</v>
      </c>
      <c r="S45" s="12"/>
      <c r="T45" s="12">
        <v>0</v>
      </c>
      <c r="U45" s="12">
        <v>0</v>
      </c>
      <c r="V45" s="12"/>
      <c r="W45" s="12"/>
      <c r="X45" s="12" t="s">
        <v>1101</v>
      </c>
      <c r="Y45" s="12">
        <v>0</v>
      </c>
      <c r="Z45" s="12">
        <v>1</v>
      </c>
      <c r="AA45" s="12">
        <f>IF(SUM(G45:R45,Table32[[#This Row],[nber_web_disclosure]]) &gt;0, 1, 0)</f>
        <v>1</v>
      </c>
      <c r="AB45" s="12"/>
      <c r="AC45" s="12">
        <f>IF(SUM(Table324[[#This Row],[cv_disclosure]],Table324[[#This Row],[nber_web_disclosure]], Table324[[#This Row],[private_interests]]) &gt;0, 1, 0)</f>
        <v>0</v>
      </c>
      <c r="AD45" s="12">
        <f t="shared" si="1"/>
        <v>0</v>
      </c>
      <c r="AE45" s="11" t="s">
        <v>2430</v>
      </c>
      <c r="AF45" s="11"/>
      <c r="AG45" s="11" t="s">
        <v>2431</v>
      </c>
      <c r="AH45" s="11"/>
      <c r="AI45" s="11"/>
      <c r="AJ45" s="11" t="s">
        <v>2516</v>
      </c>
    </row>
    <row r="46" spans="1:36" ht="15" customHeight="1" x14ac:dyDescent="0.25">
      <c r="A46" s="12" t="s">
        <v>111</v>
      </c>
      <c r="B46" s="13" t="s">
        <v>112</v>
      </c>
      <c r="C46" s="12" t="s">
        <v>1718</v>
      </c>
      <c r="D46" s="13" t="s">
        <v>113</v>
      </c>
      <c r="E46" s="12" t="s">
        <v>71</v>
      </c>
      <c r="F46" s="12" t="s">
        <v>681</v>
      </c>
      <c r="G46" s="12">
        <v>0</v>
      </c>
      <c r="H46" s="12">
        <v>0</v>
      </c>
      <c r="I46" s="12">
        <v>0</v>
      </c>
      <c r="J46" s="4">
        <v>0</v>
      </c>
      <c r="K46" s="12">
        <v>0</v>
      </c>
      <c r="L46" s="4">
        <v>0</v>
      </c>
      <c r="M46" s="12">
        <v>0</v>
      </c>
      <c r="N46" s="12">
        <v>0</v>
      </c>
      <c r="O46" s="12">
        <v>0</v>
      </c>
      <c r="P46" s="12">
        <v>0</v>
      </c>
      <c r="Q46" s="12">
        <v>0</v>
      </c>
      <c r="R46" s="12">
        <v>0</v>
      </c>
      <c r="S46" s="12"/>
      <c r="T46" s="12">
        <v>0</v>
      </c>
      <c r="U46" s="12">
        <v>1</v>
      </c>
      <c r="V46" s="12" t="s">
        <v>2434</v>
      </c>
      <c r="W46" s="12" t="s">
        <v>2435</v>
      </c>
      <c r="X46" s="12" t="s">
        <v>1101</v>
      </c>
      <c r="Y46" s="12">
        <v>0</v>
      </c>
      <c r="Z46" s="12">
        <v>0</v>
      </c>
      <c r="AA46" s="12">
        <f>IF(SUM(G46:P46,Table32[[#This Row],[nber_web_disclosure]]) &gt;0, 1, 0)</f>
        <v>0</v>
      </c>
      <c r="AB46" s="12"/>
      <c r="AC46" s="12">
        <f>IF(SUM(Table324[[#This Row],[cv_disclosure]],Table324[[#This Row],[nber_web_disclosure]], Table324[[#This Row],[private_interests]]) &gt;0, 1, 0)</f>
        <v>0</v>
      </c>
      <c r="AD46" s="12">
        <f t="shared" si="1"/>
        <v>0</v>
      </c>
      <c r="AE46" s="11"/>
      <c r="AF46" s="11"/>
      <c r="AG46" s="11" t="s">
        <v>2433</v>
      </c>
      <c r="AH46" s="11" t="s">
        <v>2432</v>
      </c>
      <c r="AI46" s="11"/>
      <c r="AJ46" s="11" t="s">
        <v>2517</v>
      </c>
    </row>
    <row r="47" spans="1:36" ht="15" customHeight="1" x14ac:dyDescent="0.25">
      <c r="A47" s="12" t="s">
        <v>1850</v>
      </c>
      <c r="B47" s="13" t="s">
        <v>1851</v>
      </c>
      <c r="C47" s="12" t="s">
        <v>1718</v>
      </c>
      <c r="D47" s="13" t="s">
        <v>1852</v>
      </c>
      <c r="E47" s="12" t="s">
        <v>868</v>
      </c>
      <c r="F47" s="12" t="s">
        <v>681</v>
      </c>
      <c r="G47" s="12">
        <v>0</v>
      </c>
      <c r="H47" s="12">
        <v>0</v>
      </c>
      <c r="I47" s="12">
        <v>0</v>
      </c>
      <c r="J47" s="4">
        <v>0</v>
      </c>
      <c r="K47" s="12">
        <v>0</v>
      </c>
      <c r="L47" s="4">
        <v>0</v>
      </c>
      <c r="M47" s="12">
        <v>0</v>
      </c>
      <c r="N47" s="12">
        <v>0</v>
      </c>
      <c r="O47" s="12">
        <v>0</v>
      </c>
      <c r="P47" s="12">
        <v>0</v>
      </c>
      <c r="Q47" s="12">
        <v>0</v>
      </c>
      <c r="R47" s="12">
        <v>1</v>
      </c>
      <c r="S47" s="12" t="s">
        <v>2437</v>
      </c>
      <c r="T47" s="12">
        <v>0</v>
      </c>
      <c r="U47" s="12">
        <v>1</v>
      </c>
      <c r="V47" s="12" t="s">
        <v>2438</v>
      </c>
      <c r="W47" s="12" t="s">
        <v>2439</v>
      </c>
      <c r="X47" s="12" t="s">
        <v>1101</v>
      </c>
      <c r="Y47" s="11">
        <v>1</v>
      </c>
      <c r="Z47" s="12">
        <v>0</v>
      </c>
      <c r="AA47" s="12">
        <f>IF(SUM(G47:R47,Table32[[#This Row],[nber_web_disclosure]]) &gt;0, 1, 0)</f>
        <v>1</v>
      </c>
      <c r="AB47" s="12">
        <v>0</v>
      </c>
      <c r="AC47" s="12">
        <f>IF(SUM(Table324[[#This Row],[cv_disclosure]],Table324[[#This Row],[nber_web_disclosure]], Table324[[#This Row],[private_interests]]) &gt;0, 1, 0)</f>
        <v>1</v>
      </c>
      <c r="AD47" s="12">
        <f t="shared" si="1"/>
        <v>1</v>
      </c>
      <c r="AE47" s="11"/>
      <c r="AF47" s="11"/>
      <c r="AG47" s="11" t="s">
        <v>2440</v>
      </c>
      <c r="AH47" s="11" t="s">
        <v>2436</v>
      </c>
      <c r="AI47" s="11"/>
      <c r="AJ47" s="11" t="s">
        <v>2518</v>
      </c>
    </row>
    <row r="48" spans="1:36" ht="15" customHeight="1" x14ac:dyDescent="0.25">
      <c r="A48" s="14" t="s">
        <v>446</v>
      </c>
      <c r="B48" s="16" t="s">
        <v>447</v>
      </c>
      <c r="C48" s="4" t="s">
        <v>1718</v>
      </c>
      <c r="D48" s="16" t="s">
        <v>448</v>
      </c>
      <c r="E48" s="4" t="s">
        <v>449</v>
      </c>
      <c r="F48" s="4" t="s">
        <v>681</v>
      </c>
      <c r="G48" s="12">
        <v>0</v>
      </c>
      <c r="H48" s="12">
        <v>0</v>
      </c>
      <c r="I48" s="12">
        <v>0</v>
      </c>
      <c r="J48" s="4">
        <v>0</v>
      </c>
      <c r="K48" s="12">
        <v>0</v>
      </c>
      <c r="L48" s="4">
        <v>0</v>
      </c>
      <c r="M48" s="4">
        <v>1</v>
      </c>
      <c r="N48" s="12">
        <v>0</v>
      </c>
      <c r="O48" s="12">
        <v>0</v>
      </c>
      <c r="P48" s="12">
        <v>0</v>
      </c>
      <c r="Q48" s="4">
        <v>0</v>
      </c>
      <c r="R48" s="4">
        <v>1</v>
      </c>
      <c r="S48" s="4" t="s">
        <v>450</v>
      </c>
      <c r="T48" s="4">
        <v>1</v>
      </c>
      <c r="U48" s="4">
        <v>0</v>
      </c>
      <c r="V48" s="12"/>
      <c r="W48" s="12"/>
      <c r="X48" s="12" t="s">
        <v>1101</v>
      </c>
      <c r="Y48" s="12">
        <v>1</v>
      </c>
      <c r="Z48" s="12">
        <v>0</v>
      </c>
      <c r="AA48" s="12">
        <f>IF(SUM(G48:R48,Table32[[#This Row],[nber_web_disclosure]]) &gt;0, 1, 0)</f>
        <v>1</v>
      </c>
      <c r="AB48" s="12">
        <v>1</v>
      </c>
      <c r="AC48" s="12">
        <f>IF(SUM(Table324[[#This Row],[cv_disclosure]],Table324[[#This Row],[nber_web_disclosure]], Table324[[#This Row],[private_interests]]) &gt;0, 1, 0)</f>
        <v>1</v>
      </c>
      <c r="AD48" s="12">
        <f t="shared" si="1"/>
        <v>1</v>
      </c>
      <c r="AE48" s="11"/>
      <c r="AF48" s="11"/>
      <c r="AG48" s="11"/>
      <c r="AH48" s="11" t="s">
        <v>2441</v>
      </c>
      <c r="AI48" s="11"/>
      <c r="AJ48" s="11" t="s">
        <v>2519</v>
      </c>
    </row>
    <row r="49" spans="1:36" ht="15" customHeight="1" x14ac:dyDescent="0.25">
      <c r="A49" s="12" t="s">
        <v>1853</v>
      </c>
      <c r="B49" s="13" t="s">
        <v>1854</v>
      </c>
      <c r="C49" s="12" t="s">
        <v>1718</v>
      </c>
      <c r="D49" s="13" t="s">
        <v>1855</v>
      </c>
      <c r="E49" s="12" t="s">
        <v>1856</v>
      </c>
      <c r="F49" s="12" t="s">
        <v>681</v>
      </c>
      <c r="G49" s="12">
        <v>0</v>
      </c>
      <c r="H49" s="12">
        <v>0</v>
      </c>
      <c r="I49" s="12">
        <v>0</v>
      </c>
      <c r="J49" s="12">
        <v>0</v>
      </c>
      <c r="K49" s="12">
        <v>0</v>
      </c>
      <c r="L49" s="4">
        <v>0</v>
      </c>
      <c r="M49" s="12">
        <v>0</v>
      </c>
      <c r="N49" s="12">
        <v>0</v>
      </c>
      <c r="O49" s="12">
        <v>0</v>
      </c>
      <c r="P49" s="12">
        <v>0</v>
      </c>
      <c r="Q49" s="12">
        <v>0</v>
      </c>
      <c r="R49" s="12">
        <v>0</v>
      </c>
      <c r="S49" s="12" t="s">
        <v>2445</v>
      </c>
      <c r="T49" s="12">
        <v>0</v>
      </c>
      <c r="U49" s="12">
        <v>0</v>
      </c>
      <c r="V49" s="12"/>
      <c r="W49" s="12"/>
      <c r="X49" s="12" t="s">
        <v>1101</v>
      </c>
      <c r="Y49" s="12">
        <v>0</v>
      </c>
      <c r="Z49" s="12">
        <v>1</v>
      </c>
      <c r="AA49" s="12">
        <f>IF(SUM(G49:R49,Table32[[#This Row],[nber_web_disclosure]]) &gt;0, 1, 0)</f>
        <v>0</v>
      </c>
      <c r="AB49" s="12"/>
      <c r="AC49" s="12">
        <f>IF(SUM(Table324[[#This Row],[cv_disclosure]],Table324[[#This Row],[nber_web_disclosure]], Table324[[#This Row],[private_interests]]) &gt;0, 1, 0)</f>
        <v>0</v>
      </c>
      <c r="AD49" s="12">
        <f t="shared" si="1"/>
        <v>0</v>
      </c>
      <c r="AE49" s="11" t="s">
        <v>2443</v>
      </c>
      <c r="AF49" s="11"/>
      <c r="AG49" s="11" t="s">
        <v>2442</v>
      </c>
      <c r="AH49" s="11" t="s">
        <v>2444</v>
      </c>
      <c r="AI49" s="11"/>
      <c r="AJ49" s="11" t="s">
        <v>2520</v>
      </c>
    </row>
    <row r="50" spans="1:36" ht="15" customHeight="1" x14ac:dyDescent="0.25">
      <c r="A50" s="12" t="s">
        <v>1857</v>
      </c>
      <c r="B50" s="13" t="s">
        <v>1858</v>
      </c>
      <c r="C50" s="12" t="s">
        <v>1718</v>
      </c>
      <c r="D50" s="13" t="s">
        <v>1859</v>
      </c>
      <c r="E50" s="12" t="s">
        <v>1781</v>
      </c>
      <c r="F50" s="12" t="s">
        <v>681</v>
      </c>
      <c r="G50" s="12">
        <v>0</v>
      </c>
      <c r="H50" s="12">
        <v>0</v>
      </c>
      <c r="I50" s="12">
        <v>0</v>
      </c>
      <c r="J50" s="12">
        <v>0</v>
      </c>
      <c r="K50" s="12">
        <v>0</v>
      </c>
      <c r="L50" s="4">
        <v>0</v>
      </c>
      <c r="M50" s="12">
        <v>0</v>
      </c>
      <c r="N50" s="12">
        <v>0</v>
      </c>
      <c r="O50" s="12">
        <v>0</v>
      </c>
      <c r="P50" s="12">
        <v>0</v>
      </c>
      <c r="Q50" s="12">
        <v>1</v>
      </c>
      <c r="R50" s="12">
        <v>1</v>
      </c>
      <c r="S50" s="12" t="s">
        <v>2447</v>
      </c>
      <c r="T50" s="12">
        <v>0</v>
      </c>
      <c r="U50" s="12">
        <v>0</v>
      </c>
      <c r="V50" s="12"/>
      <c r="W50" s="12"/>
      <c r="X50" s="12" t="s">
        <v>2450</v>
      </c>
      <c r="Y50" s="12">
        <v>1</v>
      </c>
      <c r="Z50" s="12">
        <v>0</v>
      </c>
      <c r="AA50" s="12">
        <f>IF(SUM(G50:R50,Table32[[#This Row],[nber_web_disclosure]]) &gt;0, 1, 0)</f>
        <v>1</v>
      </c>
      <c r="AB50" s="12"/>
      <c r="AC50" s="12">
        <f>IF(SUM(Table324[[#This Row],[cv_disclosure]],Table324[[#This Row],[nber_web_disclosure]], Table324[[#This Row],[private_interests]]) &gt;0, 1, 0)</f>
        <v>1</v>
      </c>
      <c r="AD50" s="12">
        <f t="shared" si="1"/>
        <v>1</v>
      </c>
      <c r="AE50" s="11" t="s">
        <v>2448</v>
      </c>
      <c r="AF50" s="11"/>
      <c r="AG50" s="11" t="s">
        <v>2449</v>
      </c>
      <c r="AH50" s="11" t="s">
        <v>2446</v>
      </c>
      <c r="AI50" s="11"/>
      <c r="AJ50" s="11" t="s">
        <v>2521</v>
      </c>
    </row>
    <row r="51" spans="1:36" ht="15" customHeight="1" x14ac:dyDescent="0.25">
      <c r="A51" s="12" t="s">
        <v>1860</v>
      </c>
      <c r="B51" s="13" t="s">
        <v>1861</v>
      </c>
      <c r="C51" s="12" t="s">
        <v>1718</v>
      </c>
      <c r="D51" s="13" t="s">
        <v>1862</v>
      </c>
      <c r="E51" s="12" t="s">
        <v>868</v>
      </c>
      <c r="F51" s="12" t="s">
        <v>681</v>
      </c>
      <c r="G51" s="12">
        <v>0</v>
      </c>
      <c r="H51" s="12">
        <v>0</v>
      </c>
      <c r="I51" s="12">
        <v>0</v>
      </c>
      <c r="J51" s="12">
        <v>0</v>
      </c>
      <c r="K51" s="12">
        <v>0</v>
      </c>
      <c r="L51" s="4">
        <v>0</v>
      </c>
      <c r="M51" s="12">
        <v>0</v>
      </c>
      <c r="N51" s="12">
        <v>0</v>
      </c>
      <c r="O51" s="12">
        <v>0</v>
      </c>
      <c r="P51" s="12">
        <v>0</v>
      </c>
      <c r="Q51" s="12">
        <v>0</v>
      </c>
      <c r="R51" s="12">
        <v>0</v>
      </c>
      <c r="S51" s="12" t="s">
        <v>2457</v>
      </c>
      <c r="T51" s="12">
        <v>0</v>
      </c>
      <c r="U51" s="12">
        <v>0</v>
      </c>
      <c r="V51" s="12"/>
      <c r="W51" s="12"/>
      <c r="X51" s="12" t="s">
        <v>1101</v>
      </c>
      <c r="Y51" s="12">
        <v>1</v>
      </c>
      <c r="Z51" s="12">
        <v>0</v>
      </c>
      <c r="AA51" s="12">
        <f>IF(SUM(G51:R51,Table32[[#This Row],[nber_web_disclosure]]) &gt;0, 1, 0)</f>
        <v>0</v>
      </c>
      <c r="AB51" s="12"/>
      <c r="AC51" s="12">
        <f>IF(SUM(Table324[[#This Row],[cv_disclosure]],Table324[[#This Row],[nber_web_disclosure]], Table324[[#This Row],[private_interests]]) &gt;0, 1, 0)</f>
        <v>1</v>
      </c>
      <c r="AD51" s="12">
        <f t="shared" si="1"/>
        <v>1</v>
      </c>
      <c r="AE51" s="12"/>
      <c r="AF51" s="11"/>
      <c r="AG51" s="11" t="s">
        <v>2451</v>
      </c>
      <c r="AH51" s="11"/>
      <c r="AI51" s="11"/>
      <c r="AJ51" s="11" t="s">
        <v>2522</v>
      </c>
    </row>
    <row r="52" spans="1:36" ht="15" customHeight="1" x14ac:dyDescent="0.25">
      <c r="A52" s="14" t="s">
        <v>454</v>
      </c>
      <c r="B52" s="13" t="s">
        <v>452</v>
      </c>
      <c r="C52" s="12" t="s">
        <v>1718</v>
      </c>
      <c r="D52" s="16" t="s">
        <v>451</v>
      </c>
      <c r="E52" s="4" t="s">
        <v>199</v>
      </c>
      <c r="F52" s="4" t="s">
        <v>681</v>
      </c>
      <c r="G52" s="12">
        <v>0</v>
      </c>
      <c r="H52" s="12">
        <v>0</v>
      </c>
      <c r="I52" s="12">
        <v>0</v>
      </c>
      <c r="J52" s="4">
        <v>0</v>
      </c>
      <c r="K52" s="12">
        <v>0</v>
      </c>
      <c r="L52" s="4">
        <v>0</v>
      </c>
      <c r="M52" s="4">
        <v>0</v>
      </c>
      <c r="N52" s="12">
        <v>0</v>
      </c>
      <c r="O52" s="12">
        <v>0</v>
      </c>
      <c r="P52" s="12">
        <v>0</v>
      </c>
      <c r="Q52" s="4">
        <v>0</v>
      </c>
      <c r="R52" s="4">
        <v>1</v>
      </c>
      <c r="S52" s="4" t="s">
        <v>453</v>
      </c>
      <c r="T52" s="12">
        <v>0</v>
      </c>
      <c r="U52" s="4">
        <v>0</v>
      </c>
      <c r="V52" s="4"/>
      <c r="W52" s="4"/>
      <c r="X52" s="4" t="s">
        <v>668</v>
      </c>
      <c r="Y52" s="12">
        <v>1</v>
      </c>
      <c r="Z52" s="12">
        <v>0</v>
      </c>
      <c r="AA52" s="12">
        <f>IF(SUM(G52:R52,Table32[[#This Row],[nber_web_disclosure]]) &gt;0, 1, 0)</f>
        <v>1</v>
      </c>
      <c r="AB52" s="12">
        <v>0</v>
      </c>
      <c r="AC52" s="12">
        <f>IF(SUM(Table324[[#This Row],[cv_disclosure]],Table324[[#This Row],[nber_web_disclosure]], Table324[[#This Row],[private_interests]]) &gt;0, 1, 0)</f>
        <v>1</v>
      </c>
      <c r="AD52" s="12">
        <f t="shared" si="1"/>
        <v>1</v>
      </c>
      <c r="AE52" s="11"/>
      <c r="AF52" s="11"/>
      <c r="AG52" s="11"/>
      <c r="AH52" s="11" t="s">
        <v>2452</v>
      </c>
      <c r="AI52" s="11"/>
      <c r="AJ52" s="11" t="s">
        <v>2523</v>
      </c>
    </row>
    <row r="53" spans="1:36" ht="15" customHeight="1" x14ac:dyDescent="0.25">
      <c r="A53" s="12" t="s">
        <v>1863</v>
      </c>
      <c r="B53" s="13" t="s">
        <v>1864</v>
      </c>
      <c r="C53" s="12" t="s">
        <v>1718</v>
      </c>
      <c r="D53" s="13" t="s">
        <v>1865</v>
      </c>
      <c r="E53" s="12" t="s">
        <v>92</v>
      </c>
      <c r="F53" s="12" t="s">
        <v>681</v>
      </c>
      <c r="G53" s="12">
        <v>0</v>
      </c>
      <c r="H53" s="12">
        <v>0</v>
      </c>
      <c r="I53" s="12">
        <v>0</v>
      </c>
      <c r="J53" s="12">
        <v>0</v>
      </c>
      <c r="K53" s="12">
        <v>0</v>
      </c>
      <c r="L53" s="4">
        <v>0</v>
      </c>
      <c r="M53" s="4">
        <v>0</v>
      </c>
      <c r="N53" s="12">
        <v>0</v>
      </c>
      <c r="O53" s="12">
        <v>0</v>
      </c>
      <c r="P53" s="12">
        <v>0</v>
      </c>
      <c r="Q53" s="12">
        <v>0</v>
      </c>
      <c r="R53" s="12">
        <v>0</v>
      </c>
      <c r="S53" s="12" t="s">
        <v>2456</v>
      </c>
      <c r="T53" s="12">
        <v>0</v>
      </c>
      <c r="U53" s="12">
        <v>0</v>
      </c>
      <c r="V53" s="12"/>
      <c r="W53" s="12"/>
      <c r="X53" s="12" t="s">
        <v>1101</v>
      </c>
      <c r="Y53" s="12">
        <v>1</v>
      </c>
      <c r="Z53" s="12">
        <v>0</v>
      </c>
      <c r="AA53" s="12">
        <f>IF(SUM(G53:R53,Table32[[#This Row],[nber_web_disclosure]]) &gt;0, 1, 0)</f>
        <v>1</v>
      </c>
      <c r="AB53" s="12"/>
      <c r="AC53" s="12">
        <f>IF(SUM(Table324[[#This Row],[cv_disclosure]],Table324[[#This Row],[nber_web_disclosure]], Table324[[#This Row],[private_interests]]) &gt;0, 1, 0)</f>
        <v>1</v>
      </c>
      <c r="AD53" s="12">
        <f t="shared" si="1"/>
        <v>1</v>
      </c>
      <c r="AE53" s="11" t="s">
        <v>2455</v>
      </c>
      <c r="AF53" s="11"/>
      <c r="AG53" s="11" t="s">
        <v>2458</v>
      </c>
      <c r="AH53" s="11" t="s">
        <v>2459</v>
      </c>
      <c r="AI53" s="11"/>
      <c r="AJ53" s="11" t="s">
        <v>2524</v>
      </c>
    </row>
    <row r="54" spans="1:36" ht="15" customHeight="1" x14ac:dyDescent="0.25">
      <c r="A54" s="12" t="s">
        <v>1866</v>
      </c>
      <c r="B54" s="13" t="s">
        <v>1868</v>
      </c>
      <c r="C54" s="12" t="s">
        <v>1718</v>
      </c>
      <c r="D54" s="13" t="s">
        <v>1869</v>
      </c>
      <c r="E54" s="12" t="s">
        <v>1867</v>
      </c>
      <c r="F54" s="12" t="s">
        <v>681</v>
      </c>
      <c r="G54" s="12">
        <v>0</v>
      </c>
      <c r="H54" s="12">
        <v>0</v>
      </c>
      <c r="I54" s="12">
        <v>0</v>
      </c>
      <c r="J54" s="12">
        <v>0</v>
      </c>
      <c r="K54" s="12">
        <v>0</v>
      </c>
      <c r="L54" s="4">
        <v>0</v>
      </c>
      <c r="M54" s="4">
        <v>0</v>
      </c>
      <c r="N54" s="12">
        <v>0</v>
      </c>
      <c r="O54" s="12">
        <v>0</v>
      </c>
      <c r="P54" s="12">
        <v>0</v>
      </c>
      <c r="Q54" s="12">
        <v>0</v>
      </c>
      <c r="R54" s="12">
        <v>0</v>
      </c>
      <c r="S54" s="12"/>
      <c r="T54" s="12">
        <v>0</v>
      </c>
      <c r="U54" s="12">
        <v>0</v>
      </c>
      <c r="V54" s="12"/>
      <c r="W54" s="12"/>
      <c r="X54" s="12" t="s">
        <v>1101</v>
      </c>
      <c r="Y54" s="12">
        <v>0</v>
      </c>
      <c r="Z54" s="12">
        <v>0</v>
      </c>
      <c r="AA54" s="12">
        <f>IF(SUM(G54:R54,Table32[[#This Row],[nber_web_disclosure]]) &gt;0, 1, 0)</f>
        <v>0</v>
      </c>
      <c r="AB54" s="12"/>
      <c r="AC54" s="12">
        <f>IF(SUM(Table324[[#This Row],[cv_disclosure]],Table324[[#This Row],[nber_web_disclosure]], Table324[[#This Row],[private_interests]]) &gt;0, 1, 0)</f>
        <v>0</v>
      </c>
      <c r="AD54" s="12">
        <f t="shared" si="1"/>
        <v>0</v>
      </c>
      <c r="AE54" s="11"/>
      <c r="AF54" s="11"/>
      <c r="AG54" s="11" t="s">
        <v>2461</v>
      </c>
      <c r="AH54" s="11" t="s">
        <v>2460</v>
      </c>
      <c r="AI54" s="11"/>
      <c r="AJ54" s="11" t="s">
        <v>2525</v>
      </c>
    </row>
    <row r="55" spans="1:36" ht="15" customHeight="1" x14ac:dyDescent="0.25">
      <c r="A55" s="15" t="s">
        <v>1870</v>
      </c>
      <c r="B55" s="13" t="s">
        <v>1871</v>
      </c>
      <c r="C55" s="12" t="s">
        <v>1718</v>
      </c>
      <c r="D55" s="13" t="s">
        <v>1872</v>
      </c>
      <c r="E55" s="12" t="s">
        <v>234</v>
      </c>
      <c r="F55" s="12" t="s">
        <v>681</v>
      </c>
      <c r="G55" s="12">
        <v>0</v>
      </c>
      <c r="H55" s="12">
        <v>0</v>
      </c>
      <c r="I55" s="12">
        <v>0</v>
      </c>
      <c r="J55" s="12">
        <v>0</v>
      </c>
      <c r="K55" s="12">
        <v>0</v>
      </c>
      <c r="L55" s="4">
        <v>0</v>
      </c>
      <c r="M55" s="4">
        <v>0</v>
      </c>
      <c r="N55" s="12">
        <v>0</v>
      </c>
      <c r="O55" s="12">
        <v>0</v>
      </c>
      <c r="P55" s="12">
        <v>0</v>
      </c>
      <c r="Q55" s="12"/>
      <c r="R55" s="12"/>
      <c r="S55" s="12"/>
      <c r="T55" s="12"/>
      <c r="U55" s="12"/>
      <c r="V55" s="12"/>
      <c r="W55" s="12"/>
      <c r="X55" s="12"/>
      <c r="Y55" s="12"/>
      <c r="Z55" s="12"/>
      <c r="AA55" s="12">
        <f>IF(SUM(G55:R55,Table32[[#This Row],[nber_web_disclosure]]) &gt;0, 1, 0)</f>
        <v>0</v>
      </c>
      <c r="AB55" s="12"/>
      <c r="AC55" s="12">
        <f>IF(SUM(Table324[[#This Row],[cv_disclosure]],Table324[[#This Row],[nber_web_disclosure]], Table324[[#This Row],[private_interests]]) &gt;0, 1, 0)</f>
        <v>0</v>
      </c>
      <c r="AD55" s="12">
        <f t="shared" si="1"/>
        <v>0</v>
      </c>
      <c r="AE55" s="11"/>
      <c r="AF55" s="11"/>
      <c r="AG55" s="11"/>
      <c r="AH55" s="11"/>
      <c r="AI55" s="11"/>
      <c r="AJ55" s="11" t="s">
        <v>2486</v>
      </c>
    </row>
    <row r="56" spans="1:36" ht="15" customHeight="1" x14ac:dyDescent="0.25">
      <c r="A56" s="12" t="s">
        <v>1873</v>
      </c>
      <c r="B56" s="13" t="s">
        <v>1875</v>
      </c>
      <c r="C56" s="12" t="s">
        <v>1718</v>
      </c>
      <c r="D56" s="13" t="s">
        <v>1876</v>
      </c>
      <c r="E56" s="12" t="s">
        <v>1874</v>
      </c>
      <c r="F56" s="12" t="s">
        <v>681</v>
      </c>
      <c r="G56" s="12">
        <v>0</v>
      </c>
      <c r="H56" s="12">
        <v>0</v>
      </c>
      <c r="I56" s="12">
        <v>0</v>
      </c>
      <c r="J56" s="12">
        <v>0</v>
      </c>
      <c r="K56" s="12">
        <v>0</v>
      </c>
      <c r="L56" s="4">
        <v>0</v>
      </c>
      <c r="M56" s="4">
        <v>0</v>
      </c>
      <c r="N56" s="12">
        <v>0</v>
      </c>
      <c r="O56" s="12">
        <v>0</v>
      </c>
      <c r="P56" s="12">
        <v>0</v>
      </c>
      <c r="Q56" s="12">
        <v>0</v>
      </c>
      <c r="R56" s="12">
        <v>0</v>
      </c>
      <c r="S56" s="12"/>
      <c r="T56" s="12">
        <v>0</v>
      </c>
      <c r="U56" s="12">
        <v>0</v>
      </c>
      <c r="V56" s="12"/>
      <c r="W56" s="12"/>
      <c r="X56" s="12" t="s">
        <v>1101</v>
      </c>
      <c r="Y56" s="12">
        <v>0</v>
      </c>
      <c r="Z56" s="12">
        <v>0</v>
      </c>
      <c r="AA56" s="12">
        <f>IF(SUM(G56:R56,Table32[[#This Row],[nber_web_disclosure]]) &gt;0, 1, 0)</f>
        <v>0</v>
      </c>
      <c r="AB56" s="12"/>
      <c r="AC56" s="12">
        <f>IF(SUM(Table324[[#This Row],[cv_disclosure]],Table324[[#This Row],[nber_web_disclosure]], Table324[[#This Row],[private_interests]]) &gt;0, 1, 0)</f>
        <v>0</v>
      </c>
      <c r="AD56" s="12">
        <f t="shared" si="1"/>
        <v>0</v>
      </c>
      <c r="AE56" s="11"/>
      <c r="AF56" s="11"/>
      <c r="AG56" s="11" t="s">
        <v>2463</v>
      </c>
      <c r="AH56" s="11" t="s">
        <v>2462</v>
      </c>
      <c r="AI56" s="11"/>
      <c r="AJ56" s="11" t="s">
        <v>2526</v>
      </c>
    </row>
    <row r="57" spans="1:36" ht="15" customHeight="1" x14ac:dyDescent="0.25">
      <c r="A57" s="15" t="s">
        <v>1877</v>
      </c>
      <c r="B57" s="13" t="s">
        <v>1878</v>
      </c>
      <c r="C57" s="12" t="s">
        <v>1718</v>
      </c>
      <c r="D57" s="13" t="s">
        <v>1880</v>
      </c>
      <c r="E57" s="12" t="s">
        <v>1879</v>
      </c>
      <c r="F57" s="12" t="s">
        <v>681</v>
      </c>
      <c r="G57" s="12">
        <v>0</v>
      </c>
      <c r="H57" s="12">
        <v>0</v>
      </c>
      <c r="I57" s="12">
        <v>0</v>
      </c>
      <c r="J57" s="12">
        <v>0</v>
      </c>
      <c r="K57" s="12">
        <v>0</v>
      </c>
      <c r="L57" s="4">
        <v>0</v>
      </c>
      <c r="M57" s="4">
        <v>0</v>
      </c>
      <c r="N57" s="12">
        <v>0</v>
      </c>
      <c r="O57" s="12">
        <v>0</v>
      </c>
      <c r="P57" s="12">
        <v>0</v>
      </c>
      <c r="Q57" s="12"/>
      <c r="R57" s="12"/>
      <c r="S57" s="12"/>
      <c r="T57" s="12"/>
      <c r="U57" s="12"/>
      <c r="V57" s="12"/>
      <c r="W57" s="12"/>
      <c r="X57" s="12"/>
      <c r="Y57" s="12"/>
      <c r="Z57" s="12"/>
      <c r="AA57" s="12">
        <f>IF(SUM(G57:R57,Table32[[#This Row],[nber_web_disclosure]]) &gt;0, 1, 0)</f>
        <v>1</v>
      </c>
      <c r="AB57" s="12"/>
      <c r="AC57" s="12">
        <f>IF(SUM(Table324[[#This Row],[cv_disclosure]],Table324[[#This Row],[nber_web_disclosure]], Table324[[#This Row],[private_interests]]) &gt;0, 1, 0)</f>
        <v>0</v>
      </c>
      <c r="AD57" s="12">
        <f t="shared" si="1"/>
        <v>0</v>
      </c>
      <c r="AE57" s="11"/>
      <c r="AF57" s="11"/>
      <c r="AG57" s="11"/>
      <c r="AH57" s="11"/>
      <c r="AI57" s="11"/>
      <c r="AJ57" s="11" t="s">
        <v>2486</v>
      </c>
    </row>
    <row r="58" spans="1:36" ht="15" customHeight="1" x14ac:dyDescent="0.25">
      <c r="A58" s="12" t="s">
        <v>1881</v>
      </c>
      <c r="B58" s="13" t="s">
        <v>1882</v>
      </c>
      <c r="C58" s="12" t="s">
        <v>1718</v>
      </c>
      <c r="D58" s="13" t="s">
        <v>1883</v>
      </c>
      <c r="E58" s="12" t="s">
        <v>1884</v>
      </c>
      <c r="F58" s="12" t="s">
        <v>681</v>
      </c>
      <c r="G58" s="12">
        <v>0</v>
      </c>
      <c r="H58" s="12">
        <v>0</v>
      </c>
      <c r="I58" s="12">
        <v>0</v>
      </c>
      <c r="J58" s="12">
        <v>0</v>
      </c>
      <c r="K58" s="12">
        <v>0</v>
      </c>
      <c r="L58" s="4">
        <v>0</v>
      </c>
      <c r="M58" s="4">
        <v>0</v>
      </c>
      <c r="N58" s="12">
        <v>0</v>
      </c>
      <c r="O58" s="12">
        <v>0</v>
      </c>
      <c r="P58" s="12">
        <v>0</v>
      </c>
      <c r="Q58" s="12">
        <v>0</v>
      </c>
      <c r="R58" s="12">
        <v>0</v>
      </c>
      <c r="S58" s="12"/>
      <c r="T58" s="12"/>
      <c r="U58" s="12"/>
      <c r="V58" s="12"/>
      <c r="W58" s="12"/>
      <c r="X58" s="12" t="s">
        <v>2464</v>
      </c>
      <c r="Y58" s="12">
        <v>0</v>
      </c>
      <c r="Z58" s="12">
        <v>1</v>
      </c>
      <c r="AA58" s="12">
        <f>IF(SUM(G58:R58,Table32[[#This Row],[nber_web_disclosure]]) &gt;0, 1, 0)</f>
        <v>0</v>
      </c>
      <c r="AB58" s="12"/>
      <c r="AC58" s="12">
        <f>IF(SUM(Table324[[#This Row],[cv_disclosure]],Table324[[#This Row],[nber_web_disclosure]], Table324[[#This Row],[private_interests]]) &gt;0, 1, 0)</f>
        <v>0</v>
      </c>
      <c r="AD58" s="12">
        <f t="shared" si="1"/>
        <v>0</v>
      </c>
      <c r="AE58" s="11"/>
      <c r="AF58" s="11"/>
      <c r="AG58" s="11"/>
      <c r="AH58" s="11" t="s">
        <v>2465</v>
      </c>
      <c r="AI58" s="11"/>
      <c r="AJ58" s="11" t="s">
        <v>2527</v>
      </c>
    </row>
    <row r="59" spans="1:36" ht="15" customHeight="1" x14ac:dyDescent="0.25">
      <c r="A59" s="12" t="s">
        <v>1885</v>
      </c>
      <c r="B59" s="13" t="s">
        <v>1886</v>
      </c>
      <c r="C59" s="12" t="s">
        <v>1718</v>
      </c>
      <c r="D59" s="13" t="s">
        <v>1887</v>
      </c>
      <c r="E59" s="12" t="s">
        <v>17</v>
      </c>
      <c r="F59" s="12" t="s">
        <v>681</v>
      </c>
      <c r="G59" s="12">
        <v>0</v>
      </c>
      <c r="H59" s="12">
        <v>0</v>
      </c>
      <c r="I59" s="12">
        <v>0</v>
      </c>
      <c r="J59" s="12">
        <v>0</v>
      </c>
      <c r="K59" s="12">
        <v>0</v>
      </c>
      <c r="L59" s="4">
        <v>0</v>
      </c>
      <c r="M59" s="4">
        <v>0</v>
      </c>
      <c r="N59" s="12">
        <v>0</v>
      </c>
      <c r="O59" s="12">
        <v>0</v>
      </c>
      <c r="P59" s="12">
        <v>0</v>
      </c>
      <c r="Q59" s="12">
        <v>0</v>
      </c>
      <c r="R59" s="12">
        <v>0</v>
      </c>
      <c r="S59" s="12" t="s">
        <v>2467</v>
      </c>
      <c r="T59" s="12">
        <v>0</v>
      </c>
      <c r="U59" s="12">
        <v>1</v>
      </c>
      <c r="V59" s="12" t="s">
        <v>2468</v>
      </c>
      <c r="W59" s="12" t="s">
        <v>2470</v>
      </c>
      <c r="X59" s="12" t="s">
        <v>1101</v>
      </c>
      <c r="Y59" s="12">
        <v>0</v>
      </c>
      <c r="Z59" s="12">
        <v>0</v>
      </c>
      <c r="AA59" s="12">
        <f>IF(SUM(G59:R59,Table32[[#This Row],[nber_web_disclosure]]) &gt;0, 1, 0)</f>
        <v>0</v>
      </c>
      <c r="AB59" s="12"/>
      <c r="AC59" s="12">
        <f>IF(SUM(Table324[[#This Row],[cv_disclosure]],Table324[[#This Row],[nber_web_disclosure]], Table324[[#This Row],[private_interests]]) &gt;0, 1, 0)</f>
        <v>0</v>
      </c>
      <c r="AD59" s="12">
        <f t="shared" si="1"/>
        <v>0</v>
      </c>
      <c r="AE59" s="11"/>
      <c r="AF59" s="11"/>
      <c r="AG59" s="11" t="s">
        <v>2469</v>
      </c>
      <c r="AH59" s="11" t="s">
        <v>2466</v>
      </c>
      <c r="AI59" s="11"/>
      <c r="AJ59" s="11" t="s">
        <v>2528</v>
      </c>
    </row>
    <row r="60" spans="1:36" ht="15" customHeight="1" x14ac:dyDescent="0.25">
      <c r="A60" s="12" t="s">
        <v>1888</v>
      </c>
      <c r="B60" s="13" t="s">
        <v>1889</v>
      </c>
      <c r="C60" s="12" t="s">
        <v>1718</v>
      </c>
      <c r="D60" s="13" t="s">
        <v>1890</v>
      </c>
      <c r="E60" s="12" t="s">
        <v>1891</v>
      </c>
      <c r="F60" s="12" t="s">
        <v>681</v>
      </c>
      <c r="G60" s="12">
        <v>0</v>
      </c>
      <c r="H60" s="12">
        <v>0</v>
      </c>
      <c r="I60" s="12">
        <v>0</v>
      </c>
      <c r="J60" s="12">
        <v>0</v>
      </c>
      <c r="K60" s="12">
        <v>0</v>
      </c>
      <c r="L60" s="4">
        <v>0</v>
      </c>
      <c r="M60" s="4">
        <v>0</v>
      </c>
      <c r="N60" s="12">
        <v>0</v>
      </c>
      <c r="O60" s="12">
        <v>0</v>
      </c>
      <c r="P60" s="12">
        <v>0</v>
      </c>
      <c r="Q60" s="12">
        <v>0</v>
      </c>
      <c r="R60" s="12">
        <v>0</v>
      </c>
      <c r="S60" s="12" t="s">
        <v>2474</v>
      </c>
      <c r="T60" s="12">
        <v>0</v>
      </c>
      <c r="U60" s="12">
        <v>0</v>
      </c>
      <c r="V60" s="12"/>
      <c r="W60" s="12"/>
      <c r="X60" s="12" t="s">
        <v>1101</v>
      </c>
      <c r="Y60" s="12">
        <v>0</v>
      </c>
      <c r="Z60" s="12">
        <v>1</v>
      </c>
      <c r="AA60" s="12">
        <f>IF(SUM(G60:R60,Table32[[#This Row],[nber_web_disclosure]]) &gt;0, 1, 0)</f>
        <v>0</v>
      </c>
      <c r="AB60" s="12"/>
      <c r="AC60" s="12">
        <f>IF(SUM(Table324[[#This Row],[cv_disclosure]],Table324[[#This Row],[nber_web_disclosure]], Table324[[#This Row],[private_interests]]) &gt;0, 1, 0)</f>
        <v>0</v>
      </c>
      <c r="AD60" s="12">
        <f t="shared" si="1"/>
        <v>0</v>
      </c>
      <c r="AE60" s="11" t="s">
        <v>2471</v>
      </c>
      <c r="AF60" s="11"/>
      <c r="AG60" s="11" t="s">
        <v>2473</v>
      </c>
      <c r="AH60" s="11" t="s">
        <v>2472</v>
      </c>
      <c r="AI60" s="11"/>
      <c r="AJ60" s="11" t="s">
        <v>2529</v>
      </c>
    </row>
    <row r="61" spans="1:36" ht="15" customHeight="1" x14ac:dyDescent="0.25">
      <c r="A61" s="12" t="s">
        <v>1892</v>
      </c>
      <c r="B61" s="13" t="s">
        <v>1893</v>
      </c>
      <c r="C61" s="12" t="s">
        <v>1718</v>
      </c>
      <c r="D61" s="13" t="s">
        <v>1895</v>
      </c>
      <c r="E61" s="12" t="s">
        <v>1894</v>
      </c>
      <c r="F61" s="12" t="s">
        <v>681</v>
      </c>
      <c r="G61" s="12">
        <v>0</v>
      </c>
      <c r="H61" s="12">
        <v>0</v>
      </c>
      <c r="I61" s="12">
        <v>0</v>
      </c>
      <c r="J61" s="12">
        <v>0</v>
      </c>
      <c r="K61" s="12">
        <v>0</v>
      </c>
      <c r="L61" s="4">
        <v>0</v>
      </c>
      <c r="M61" s="4">
        <v>0</v>
      </c>
      <c r="N61" s="12">
        <v>0</v>
      </c>
      <c r="O61" s="12">
        <v>0</v>
      </c>
      <c r="P61" s="12">
        <v>0</v>
      </c>
      <c r="Q61" s="12">
        <v>0</v>
      </c>
      <c r="R61" s="12">
        <v>0</v>
      </c>
      <c r="S61" s="12"/>
      <c r="T61" s="12">
        <v>0</v>
      </c>
      <c r="U61" s="12">
        <v>0</v>
      </c>
      <c r="V61" s="12"/>
      <c r="W61" s="12"/>
      <c r="X61" s="12" t="s">
        <v>1101</v>
      </c>
      <c r="Y61" s="12">
        <v>0</v>
      </c>
      <c r="Z61" s="12">
        <v>0</v>
      </c>
      <c r="AA61" s="12">
        <f>IF(SUM(G61:R61,Table32[[#This Row],[nber_web_disclosure]]) &gt;0, 1, 0)</f>
        <v>0</v>
      </c>
      <c r="AB61" s="12"/>
      <c r="AC61" s="12">
        <f>IF(SUM(Table324[[#This Row],[cv_disclosure]],Table324[[#This Row],[nber_web_disclosure]], Table324[[#This Row],[private_interests]]) &gt;0, 1, 0)</f>
        <v>0</v>
      </c>
      <c r="AD61" s="12">
        <f t="shared" si="1"/>
        <v>0</v>
      </c>
      <c r="AE61" s="11"/>
      <c r="AF61" s="11"/>
      <c r="AG61" s="11" t="s">
        <v>2476</v>
      </c>
      <c r="AH61" s="12" t="s">
        <v>2475</v>
      </c>
      <c r="AI61" s="11"/>
      <c r="AJ61" s="11" t="s">
        <v>2530</v>
      </c>
    </row>
    <row r="62" spans="1:36" ht="15" customHeight="1" x14ac:dyDescent="0.25">
      <c r="A62" s="15" t="s">
        <v>1896</v>
      </c>
      <c r="B62" s="13" t="s">
        <v>1897</v>
      </c>
      <c r="C62" s="12" t="s">
        <v>1718</v>
      </c>
      <c r="D62" s="13" t="s">
        <v>1898</v>
      </c>
      <c r="E62" s="12" t="s">
        <v>234</v>
      </c>
      <c r="F62" s="12" t="s">
        <v>681</v>
      </c>
      <c r="G62" s="12">
        <v>0</v>
      </c>
      <c r="H62" s="12">
        <v>0</v>
      </c>
      <c r="I62" s="12">
        <v>0</v>
      </c>
      <c r="J62" s="12">
        <v>0</v>
      </c>
      <c r="K62" s="12">
        <v>0</v>
      </c>
      <c r="L62" s="4">
        <v>0</v>
      </c>
      <c r="M62" s="4">
        <v>0</v>
      </c>
      <c r="N62" s="12">
        <v>0</v>
      </c>
      <c r="O62" s="12">
        <v>0</v>
      </c>
      <c r="P62" s="12">
        <v>0</v>
      </c>
      <c r="Q62" s="12"/>
      <c r="R62" s="12"/>
      <c r="S62" s="12"/>
      <c r="T62" s="12"/>
      <c r="U62" s="12"/>
      <c r="V62" s="12"/>
      <c r="W62" s="12"/>
      <c r="X62" s="12"/>
      <c r="Y62" s="12"/>
      <c r="Z62" s="12"/>
      <c r="AA62" s="12">
        <f>IF(SUM(G62:R62,Table32[[#This Row],[nber_web_disclosure]]) &gt;0, 1, 0)</f>
        <v>1</v>
      </c>
      <c r="AB62" s="12"/>
      <c r="AC62" s="12">
        <f>IF(SUM(Table324[[#This Row],[cv_disclosure]],Table324[[#This Row],[nber_web_disclosure]], Table324[[#This Row],[private_interests]]) &gt;0, 1, 0)</f>
        <v>0</v>
      </c>
      <c r="AD62" s="12">
        <f t="shared" si="1"/>
        <v>0</v>
      </c>
      <c r="AE62" s="11"/>
      <c r="AF62" s="11"/>
      <c r="AG62" s="11"/>
      <c r="AH62" s="11"/>
      <c r="AI62" s="11"/>
      <c r="AJ62" s="11" t="s">
        <v>2486</v>
      </c>
    </row>
    <row r="63" spans="1:36" ht="15" customHeight="1" x14ac:dyDescent="0.25">
      <c r="A63" s="12" t="s">
        <v>1899</v>
      </c>
      <c r="B63" s="13" t="s">
        <v>1900</v>
      </c>
      <c r="C63" s="12" t="s">
        <v>1718</v>
      </c>
      <c r="D63" s="13" t="s">
        <v>1901</v>
      </c>
      <c r="E63" s="12" t="s">
        <v>179</v>
      </c>
      <c r="F63" s="12" t="s">
        <v>681</v>
      </c>
      <c r="G63" s="12">
        <v>0</v>
      </c>
      <c r="H63" s="12">
        <v>0</v>
      </c>
      <c r="I63" s="12">
        <v>0</v>
      </c>
      <c r="J63" s="12">
        <v>0</v>
      </c>
      <c r="K63" s="12">
        <v>0</v>
      </c>
      <c r="L63" s="4">
        <v>0</v>
      </c>
      <c r="M63" s="4">
        <v>0</v>
      </c>
      <c r="N63" s="12">
        <v>0</v>
      </c>
      <c r="O63" s="12">
        <v>0</v>
      </c>
      <c r="P63" s="12">
        <v>0</v>
      </c>
      <c r="Q63" s="12">
        <v>0</v>
      </c>
      <c r="R63" s="12">
        <v>0</v>
      </c>
      <c r="S63" s="12"/>
      <c r="T63" s="12">
        <v>0</v>
      </c>
      <c r="U63" s="12">
        <v>0</v>
      </c>
      <c r="V63" s="12"/>
      <c r="W63" s="12"/>
      <c r="X63" s="12" t="s">
        <v>1101</v>
      </c>
      <c r="Y63" s="12">
        <v>0</v>
      </c>
      <c r="Z63" s="12">
        <v>1</v>
      </c>
      <c r="AA63" s="12">
        <f>IF(SUM(G63:R63,Table32[[#This Row],[nber_web_disclosure]]) &gt;0, 1, 0)</f>
        <v>0</v>
      </c>
      <c r="AB63" s="12"/>
      <c r="AC63" s="12">
        <f>IF(SUM(Table324[[#This Row],[cv_disclosure]],Table324[[#This Row],[nber_web_disclosure]], Table324[[#This Row],[private_interests]]) &gt;0, 1, 0)</f>
        <v>0</v>
      </c>
      <c r="AD63" s="12">
        <f t="shared" si="1"/>
        <v>0</v>
      </c>
      <c r="AE63" s="11" t="s">
        <v>2478</v>
      </c>
      <c r="AF63" s="11"/>
      <c r="AG63" s="11" t="s">
        <v>2479</v>
      </c>
      <c r="AH63" s="11" t="s">
        <v>2477</v>
      </c>
      <c r="AI63" s="11"/>
      <c r="AJ63" s="11" t="s">
        <v>2531</v>
      </c>
    </row>
    <row r="64" spans="1:36" ht="15" customHeight="1" x14ac:dyDescent="0.25">
      <c r="A64" s="12" t="s">
        <v>1902</v>
      </c>
      <c r="B64" s="13" t="s">
        <v>1905</v>
      </c>
      <c r="C64" s="12" t="s">
        <v>1718</v>
      </c>
      <c r="D64" s="13" t="s">
        <v>1904</v>
      </c>
      <c r="E64" s="12" t="s">
        <v>1903</v>
      </c>
      <c r="F64" s="12" t="s">
        <v>681</v>
      </c>
      <c r="G64" s="12">
        <v>0</v>
      </c>
      <c r="H64" s="12">
        <v>0</v>
      </c>
      <c r="I64" s="12">
        <v>0</v>
      </c>
      <c r="J64" s="12">
        <v>0</v>
      </c>
      <c r="K64" s="12">
        <v>0</v>
      </c>
      <c r="L64" s="4">
        <v>0</v>
      </c>
      <c r="M64" s="4">
        <v>0</v>
      </c>
      <c r="N64" s="12">
        <v>0</v>
      </c>
      <c r="O64" s="12">
        <v>0</v>
      </c>
      <c r="P64" s="12">
        <v>0</v>
      </c>
      <c r="Q64" s="12">
        <v>0</v>
      </c>
      <c r="R64" s="12">
        <v>0</v>
      </c>
      <c r="S64" s="12"/>
      <c r="T64" s="12">
        <v>0</v>
      </c>
      <c r="U64" s="12">
        <v>0</v>
      </c>
      <c r="V64" s="12"/>
      <c r="W64" s="12"/>
      <c r="X64" s="12" t="s">
        <v>1101</v>
      </c>
      <c r="Y64" s="12">
        <v>0</v>
      </c>
      <c r="Z64" s="12">
        <v>0</v>
      </c>
      <c r="AA64" s="12">
        <f>IF(SUM(G64:R64,Table32[[#This Row],[nber_web_disclosure]]) &gt;0, 1, 0)</f>
        <v>0</v>
      </c>
      <c r="AB64" s="12"/>
      <c r="AC64" s="12">
        <f>IF(SUM(Table324[[#This Row],[cv_disclosure]],Table324[[#This Row],[nber_web_disclosure]], Table324[[#This Row],[private_interests]]) &gt;0, 1, 0)</f>
        <v>0</v>
      </c>
      <c r="AD64" s="12">
        <f t="shared" si="1"/>
        <v>0</v>
      </c>
      <c r="AE64" s="11"/>
      <c r="AF64" s="11"/>
      <c r="AG64" s="11" t="s">
        <v>2480</v>
      </c>
      <c r="AH64" s="11"/>
      <c r="AI64" s="11"/>
      <c r="AJ64" s="11" t="s">
        <v>2532</v>
      </c>
    </row>
    <row r="65" spans="1:36" ht="15" customHeight="1" x14ac:dyDescent="0.25">
      <c r="A65" s="12" t="s">
        <v>1906</v>
      </c>
      <c r="B65" s="13" t="s">
        <v>1907</v>
      </c>
      <c r="C65" s="12" t="s">
        <v>1718</v>
      </c>
      <c r="D65" s="13" t="s">
        <v>1908</v>
      </c>
      <c r="E65" s="12" t="s">
        <v>121</v>
      </c>
      <c r="F65" s="12" t="s">
        <v>681</v>
      </c>
      <c r="G65" s="12">
        <v>0</v>
      </c>
      <c r="H65" s="12">
        <v>0</v>
      </c>
      <c r="I65" s="12">
        <v>0</v>
      </c>
      <c r="J65" s="12">
        <v>0</v>
      </c>
      <c r="K65" s="12">
        <v>0</v>
      </c>
      <c r="L65" s="4">
        <v>0</v>
      </c>
      <c r="M65" s="4">
        <v>0</v>
      </c>
      <c r="N65" s="12">
        <v>0</v>
      </c>
      <c r="O65" s="12">
        <v>0</v>
      </c>
      <c r="P65" s="12">
        <v>0</v>
      </c>
      <c r="Q65" s="12">
        <v>0</v>
      </c>
      <c r="R65" s="12">
        <v>0</v>
      </c>
      <c r="S65" s="12" t="s">
        <v>2481</v>
      </c>
      <c r="T65" s="12">
        <v>0</v>
      </c>
      <c r="U65" s="12">
        <v>0</v>
      </c>
      <c r="V65" s="12"/>
      <c r="W65" s="12"/>
      <c r="X65" s="12" t="s">
        <v>2536</v>
      </c>
      <c r="Y65" s="12">
        <v>1</v>
      </c>
      <c r="Z65" s="12">
        <v>0</v>
      </c>
      <c r="AA65" s="12">
        <f>IF(SUM(G65:R65,Table32[[#This Row],[nber_web_disclosure]]) &gt;0, 1, 0)</f>
        <v>1</v>
      </c>
      <c r="AB65" s="17"/>
      <c r="AC65" s="12">
        <f>IF(SUM(Table324[[#This Row],[cv_disclosure]],Table324[[#This Row],[nber_web_disclosure]], Table324[[#This Row],[private_interests]]) &gt;0, 1, 0)</f>
        <v>1</v>
      </c>
      <c r="AD65" s="12">
        <f t="shared" si="1"/>
        <v>1</v>
      </c>
      <c r="AE65" s="11"/>
      <c r="AF65" s="11"/>
      <c r="AG65" s="11" t="s">
        <v>2537</v>
      </c>
      <c r="AH65" s="11" t="s">
        <v>2482</v>
      </c>
      <c r="AI65" s="11"/>
      <c r="AJ65" s="11" t="s">
        <v>2533</v>
      </c>
    </row>
    <row r="66" spans="1:36" ht="15" customHeight="1" x14ac:dyDescent="0.25">
      <c r="A66" s="12" t="s">
        <v>1909</v>
      </c>
      <c r="B66" s="13" t="s">
        <v>1910</v>
      </c>
      <c r="C66" s="12" t="s">
        <v>1718</v>
      </c>
      <c r="D66" s="13" t="s">
        <v>1911</v>
      </c>
      <c r="E66" s="12" t="s">
        <v>1874</v>
      </c>
      <c r="F66" s="12" t="s">
        <v>681</v>
      </c>
      <c r="G66" s="12">
        <v>0</v>
      </c>
      <c r="H66" s="12">
        <v>0</v>
      </c>
      <c r="I66" s="12">
        <v>0</v>
      </c>
      <c r="J66" s="12">
        <v>0</v>
      </c>
      <c r="K66" s="12">
        <v>0</v>
      </c>
      <c r="L66" s="4">
        <v>0</v>
      </c>
      <c r="M66" s="4">
        <v>0</v>
      </c>
      <c r="N66" s="12">
        <v>0</v>
      </c>
      <c r="O66" s="12">
        <v>0</v>
      </c>
      <c r="P66" s="12">
        <v>0</v>
      </c>
      <c r="Q66" s="12">
        <v>0</v>
      </c>
      <c r="R66" s="12">
        <v>0</v>
      </c>
      <c r="S66" s="12"/>
      <c r="T66" s="12">
        <v>0</v>
      </c>
      <c r="U66" s="12">
        <v>0</v>
      </c>
      <c r="V66" s="12"/>
      <c r="W66" s="12"/>
      <c r="X66" s="12" t="s">
        <v>1101</v>
      </c>
      <c r="Y66" s="12">
        <v>0</v>
      </c>
      <c r="Z66" s="12">
        <v>0</v>
      </c>
      <c r="AA66" s="12">
        <f>IF(SUM(G66:R66,Table32[[#This Row],[nber_web_disclosure]]) &gt;0, 1, 0)</f>
        <v>1</v>
      </c>
      <c r="AB66" s="12"/>
      <c r="AC66" s="12">
        <f>IF(SUM(Table324[[#This Row],[cv_disclosure]],Table324[[#This Row],[nber_web_disclosure]], Table324[[#This Row],[private_interests]]) &gt;0, 1, 0)</f>
        <v>0</v>
      </c>
      <c r="AD66" s="12">
        <f t="shared" ref="AD66:AD97" si="2">IF(SUM(AB66:AC66)&gt;0,1,0)</f>
        <v>0</v>
      </c>
      <c r="AE66" s="11"/>
      <c r="AF66" s="11"/>
      <c r="AG66" s="11" t="s">
        <v>2539</v>
      </c>
      <c r="AH66" s="11"/>
      <c r="AI66" s="11"/>
      <c r="AJ66" s="11" t="s">
        <v>2538</v>
      </c>
    </row>
    <row r="67" spans="1:36" ht="15" customHeight="1" x14ac:dyDescent="0.25">
      <c r="A67" s="12" t="s">
        <v>1912</v>
      </c>
      <c r="B67" s="13" t="s">
        <v>1913</v>
      </c>
      <c r="C67" s="12" t="s">
        <v>1718</v>
      </c>
      <c r="D67" s="13" t="s">
        <v>1915</v>
      </c>
      <c r="E67" s="12" t="s">
        <v>1914</v>
      </c>
      <c r="F67" s="12" t="s">
        <v>681</v>
      </c>
      <c r="G67" s="12">
        <v>0</v>
      </c>
      <c r="H67" s="12">
        <v>0</v>
      </c>
      <c r="I67" s="12">
        <v>0</v>
      </c>
      <c r="J67" s="12">
        <v>0</v>
      </c>
      <c r="K67" s="12">
        <v>0</v>
      </c>
      <c r="L67" s="4">
        <v>0</v>
      </c>
      <c r="M67" s="4">
        <v>0</v>
      </c>
      <c r="N67" s="12">
        <v>0</v>
      </c>
      <c r="O67" s="12">
        <v>0</v>
      </c>
      <c r="P67" s="12">
        <v>0</v>
      </c>
      <c r="Q67" s="12">
        <v>0</v>
      </c>
      <c r="R67" s="12">
        <v>0</v>
      </c>
      <c r="S67" s="12"/>
      <c r="T67" s="12">
        <v>0</v>
      </c>
      <c r="U67" s="12">
        <v>1</v>
      </c>
      <c r="V67" s="12" t="s">
        <v>2543</v>
      </c>
      <c r="W67" s="12" t="s">
        <v>2544</v>
      </c>
      <c r="X67" s="12"/>
      <c r="Y67" s="12">
        <v>0</v>
      </c>
      <c r="Z67" s="12">
        <v>0</v>
      </c>
      <c r="AA67" s="12">
        <f>IF(SUM(G67:R67,Table32[[#This Row],[nber_web_disclosure]]) &gt;0, 1, 0)</f>
        <v>0</v>
      </c>
      <c r="AB67" s="12"/>
      <c r="AC67" s="12">
        <f>IF(SUM(Table324[[#This Row],[cv_disclosure]],Table324[[#This Row],[nber_web_disclosure]], Table324[[#This Row],[private_interests]]) &gt;0, 1, 0)</f>
        <v>0</v>
      </c>
      <c r="AD67" s="12">
        <f t="shared" si="2"/>
        <v>0</v>
      </c>
      <c r="AE67" s="11"/>
      <c r="AF67" s="11"/>
      <c r="AG67" s="11" t="s">
        <v>2542</v>
      </c>
      <c r="AH67" s="11" t="s">
        <v>2541</v>
      </c>
      <c r="AI67" s="11"/>
      <c r="AJ67" s="11" t="s">
        <v>2540</v>
      </c>
    </row>
    <row r="68" spans="1:36" ht="15" customHeight="1" x14ac:dyDescent="0.25">
      <c r="A68" s="12" t="s">
        <v>1917</v>
      </c>
      <c r="B68" s="13" t="s">
        <v>1918</v>
      </c>
      <c r="C68" s="12" t="s">
        <v>1718</v>
      </c>
      <c r="D68" s="15"/>
      <c r="E68" s="12" t="s">
        <v>1916</v>
      </c>
      <c r="F68" s="12" t="s">
        <v>681</v>
      </c>
      <c r="G68" s="12">
        <v>0</v>
      </c>
      <c r="H68" s="12">
        <v>0</v>
      </c>
      <c r="I68" s="12">
        <v>0</v>
      </c>
      <c r="J68" s="12">
        <v>0</v>
      </c>
      <c r="K68" s="12">
        <v>0</v>
      </c>
      <c r="L68" s="4">
        <v>0</v>
      </c>
      <c r="M68" s="4">
        <v>0</v>
      </c>
      <c r="N68" s="12">
        <v>0</v>
      </c>
      <c r="O68" s="12">
        <v>0</v>
      </c>
      <c r="P68" s="12">
        <v>0</v>
      </c>
      <c r="Q68" s="15"/>
      <c r="R68" s="12">
        <v>0</v>
      </c>
      <c r="S68" s="12" t="s">
        <v>2547</v>
      </c>
      <c r="T68" s="12">
        <v>0</v>
      </c>
      <c r="U68" s="12">
        <v>0</v>
      </c>
      <c r="V68" s="12"/>
      <c r="W68" s="12"/>
      <c r="X68" s="12" t="s">
        <v>1101</v>
      </c>
      <c r="Y68" s="12">
        <v>0</v>
      </c>
      <c r="Z68" s="12">
        <v>0</v>
      </c>
      <c r="AA68" s="12">
        <f>IF(SUM(G68:R68,Table32[[#This Row],[nber_web_disclosure]]) &gt;0, 1, 0)</f>
        <v>0</v>
      </c>
      <c r="AB68" s="12"/>
      <c r="AC68" s="12">
        <f>IF(SUM(Table324[[#This Row],[cv_disclosure]],Table324[[#This Row],[nber_web_disclosure]], Table324[[#This Row],[private_interests]]) &gt;0, 1, 0)</f>
        <v>0</v>
      </c>
      <c r="AD68" s="12">
        <f t="shared" si="2"/>
        <v>0</v>
      </c>
      <c r="AE68" s="11"/>
      <c r="AF68" s="11"/>
      <c r="AG68" s="11" t="s">
        <v>2546</v>
      </c>
      <c r="AH68" s="11"/>
      <c r="AI68" s="11"/>
      <c r="AJ68" s="11" t="s">
        <v>2545</v>
      </c>
    </row>
    <row r="69" spans="1:36" ht="15" customHeight="1" x14ac:dyDescent="0.25">
      <c r="A69" s="15" t="s">
        <v>1919</v>
      </c>
      <c r="B69" s="13" t="s">
        <v>1920</v>
      </c>
      <c r="C69" s="12" t="s">
        <v>1718</v>
      </c>
      <c r="D69" s="13" t="s">
        <v>1921</v>
      </c>
      <c r="E69" s="12" t="s">
        <v>17</v>
      </c>
      <c r="F69" s="12" t="s">
        <v>681</v>
      </c>
      <c r="G69" s="12">
        <v>0</v>
      </c>
      <c r="H69" s="12">
        <v>0</v>
      </c>
      <c r="I69" s="12">
        <v>0</v>
      </c>
      <c r="J69" s="12">
        <v>0</v>
      </c>
      <c r="K69" s="12">
        <v>0</v>
      </c>
      <c r="L69" s="4">
        <v>0</v>
      </c>
      <c r="M69" s="4">
        <v>0</v>
      </c>
      <c r="N69" s="12">
        <v>0</v>
      </c>
      <c r="O69" s="12">
        <v>0</v>
      </c>
      <c r="P69" s="12">
        <v>0</v>
      </c>
      <c r="Q69" s="12"/>
      <c r="R69" s="12"/>
      <c r="S69" s="12"/>
      <c r="T69" s="12"/>
      <c r="U69" s="12"/>
      <c r="V69" s="12"/>
      <c r="W69" s="12"/>
      <c r="X69" s="12"/>
      <c r="Y69" s="12"/>
      <c r="Z69" s="12"/>
      <c r="AA69" s="12">
        <f>IF(SUM(G69:R69,Table32[[#This Row],[nber_web_disclosure]]) &gt;0, 1, 0)</f>
        <v>0</v>
      </c>
      <c r="AB69" s="12"/>
      <c r="AC69" s="12">
        <f>IF(SUM(Table324[[#This Row],[cv_disclosure]],Table324[[#This Row],[nber_web_disclosure]], Table324[[#This Row],[private_interests]]) &gt;0, 1, 0)</f>
        <v>0</v>
      </c>
      <c r="AD69" s="12">
        <f t="shared" si="2"/>
        <v>0</v>
      </c>
      <c r="AE69" s="11"/>
      <c r="AF69" s="11"/>
      <c r="AG69" s="11"/>
      <c r="AH69" s="12"/>
      <c r="AI69" s="11"/>
      <c r="AJ69" s="11"/>
    </row>
    <row r="70" spans="1:36" ht="15" customHeight="1" x14ac:dyDescent="0.25">
      <c r="A70" s="12" t="s">
        <v>1922</v>
      </c>
      <c r="B70" s="13" t="s">
        <v>1923</v>
      </c>
      <c r="C70" s="12" t="s">
        <v>1718</v>
      </c>
      <c r="D70" s="13" t="s">
        <v>1924</v>
      </c>
      <c r="E70" s="12" t="s">
        <v>73</v>
      </c>
      <c r="F70" s="12" t="s">
        <v>681</v>
      </c>
      <c r="G70" s="12">
        <v>0</v>
      </c>
      <c r="H70" s="12">
        <v>0</v>
      </c>
      <c r="I70" s="12">
        <v>0</v>
      </c>
      <c r="J70" s="12">
        <v>0</v>
      </c>
      <c r="K70" s="12">
        <v>0</v>
      </c>
      <c r="L70" s="4">
        <v>0</v>
      </c>
      <c r="M70" s="4">
        <v>0</v>
      </c>
      <c r="N70" s="12">
        <v>0</v>
      </c>
      <c r="O70" s="12">
        <v>0</v>
      </c>
      <c r="P70" s="12">
        <v>0</v>
      </c>
      <c r="Q70" s="12">
        <v>0</v>
      </c>
      <c r="R70" s="12">
        <v>1</v>
      </c>
      <c r="S70" s="12" t="s">
        <v>2550</v>
      </c>
      <c r="T70" s="12">
        <v>0</v>
      </c>
      <c r="U70" s="12">
        <v>0</v>
      </c>
      <c r="V70" s="12"/>
      <c r="W70" s="12"/>
      <c r="X70" s="12" t="s">
        <v>2553</v>
      </c>
      <c r="Y70" s="12">
        <v>0</v>
      </c>
      <c r="Z70" s="12">
        <v>1</v>
      </c>
      <c r="AA70" s="12">
        <f>IF(SUM(G70:R70,Table32[[#This Row],[nber_web_disclosure]]) &gt;0, 1, 0)</f>
        <v>1</v>
      </c>
      <c r="AB70" s="12"/>
      <c r="AC70" s="12">
        <f>IF(SUM(Table324[[#This Row],[cv_disclosure]],Table324[[#This Row],[nber_web_disclosure]], Table324[[#This Row],[private_interests]]) &gt;0, 1, 0)</f>
        <v>0</v>
      </c>
      <c r="AD70" s="12">
        <f t="shared" si="2"/>
        <v>0</v>
      </c>
      <c r="AE70" s="11" t="s">
        <v>2549</v>
      </c>
      <c r="AF70" s="11"/>
      <c r="AG70" s="11" t="s">
        <v>2552</v>
      </c>
      <c r="AH70" s="11" t="s">
        <v>2551</v>
      </c>
      <c r="AI70" s="11"/>
      <c r="AJ70" s="11" t="s">
        <v>2548</v>
      </c>
    </row>
    <row r="71" spans="1:36" ht="15" customHeight="1" x14ac:dyDescent="0.25">
      <c r="A71" s="15" t="s">
        <v>1926</v>
      </c>
      <c r="B71" s="13" t="s">
        <v>1925</v>
      </c>
      <c r="C71" s="12" t="s">
        <v>1718</v>
      </c>
      <c r="D71" s="13" t="s">
        <v>1927</v>
      </c>
      <c r="E71" s="12" t="s">
        <v>494</v>
      </c>
      <c r="F71" s="12" t="s">
        <v>681</v>
      </c>
      <c r="G71" s="12">
        <v>0</v>
      </c>
      <c r="H71" s="12">
        <v>0</v>
      </c>
      <c r="I71" s="12">
        <v>0</v>
      </c>
      <c r="J71" s="12">
        <v>0</v>
      </c>
      <c r="K71" s="12">
        <v>0</v>
      </c>
      <c r="L71" s="4">
        <v>0</v>
      </c>
      <c r="M71" s="4">
        <v>0</v>
      </c>
      <c r="N71" s="12">
        <v>0</v>
      </c>
      <c r="O71" s="12">
        <v>0</v>
      </c>
      <c r="P71" s="12">
        <v>0</v>
      </c>
      <c r="Q71" s="12"/>
      <c r="R71" s="12"/>
      <c r="S71" s="12"/>
      <c r="T71" s="12"/>
      <c r="U71" s="12"/>
      <c r="V71" s="12"/>
      <c r="W71" s="12"/>
      <c r="X71" s="12"/>
      <c r="Y71" s="12"/>
      <c r="Z71" s="12"/>
      <c r="AA71" s="12">
        <f>IF(SUM(G71:R71,Table32[[#This Row],[nber_web_disclosure]]) &gt;0, 1, 0)</f>
        <v>0</v>
      </c>
      <c r="AB71" s="12"/>
      <c r="AC71" s="12">
        <f>IF(SUM(Table324[[#This Row],[cv_disclosure]],Table324[[#This Row],[nber_web_disclosure]], Table324[[#This Row],[private_interests]]) &gt;0, 1, 0)</f>
        <v>0</v>
      </c>
      <c r="AD71" s="12">
        <f t="shared" si="2"/>
        <v>0</v>
      </c>
      <c r="AE71" s="11"/>
      <c r="AF71" s="11"/>
      <c r="AG71" s="11"/>
      <c r="AH71" s="11"/>
      <c r="AI71" s="11"/>
      <c r="AJ71" s="11"/>
    </row>
    <row r="72" spans="1:36" ht="15" customHeight="1" x14ac:dyDescent="0.25">
      <c r="A72" s="12" t="s">
        <v>1928</v>
      </c>
      <c r="B72" s="13" t="s">
        <v>1929</v>
      </c>
      <c r="C72" s="12" t="s">
        <v>1718</v>
      </c>
      <c r="D72" s="13" t="s">
        <v>1930</v>
      </c>
      <c r="E72" s="12" t="s">
        <v>33</v>
      </c>
      <c r="F72" s="12" t="s">
        <v>682</v>
      </c>
      <c r="G72" s="12">
        <v>0</v>
      </c>
      <c r="H72" s="12">
        <v>0</v>
      </c>
      <c r="I72" s="12">
        <v>0</v>
      </c>
      <c r="J72" s="12">
        <v>0</v>
      </c>
      <c r="K72" s="12">
        <v>0</v>
      </c>
      <c r="L72" s="4">
        <v>0</v>
      </c>
      <c r="M72" s="4">
        <v>0</v>
      </c>
      <c r="N72" s="12">
        <v>0</v>
      </c>
      <c r="O72" s="12">
        <v>0</v>
      </c>
      <c r="P72" s="12">
        <v>0</v>
      </c>
      <c r="Q72" s="12">
        <v>0</v>
      </c>
      <c r="R72" s="12">
        <v>0</v>
      </c>
      <c r="S72" s="12" t="s">
        <v>2554</v>
      </c>
      <c r="T72" s="12"/>
      <c r="U72" s="12"/>
      <c r="V72" s="12"/>
      <c r="W72" s="12"/>
      <c r="X72" s="12" t="s">
        <v>2464</v>
      </c>
      <c r="Y72" s="12">
        <v>0</v>
      </c>
      <c r="Z72" s="12">
        <v>0</v>
      </c>
      <c r="AA72" s="12">
        <f>IF(SUM(G72:R72,Table32[[#This Row],[nber_web_disclosure]]) &gt;0, 1, 0)</f>
        <v>0</v>
      </c>
      <c r="AB72" s="12"/>
      <c r="AC72" s="12">
        <f>IF(SUM(Table324[[#This Row],[cv_disclosure]],Table324[[#This Row],[nber_web_disclosure]], Table324[[#This Row],[private_interests]]) &gt;0, 1, 0)</f>
        <v>0</v>
      </c>
      <c r="AD72" s="12">
        <f t="shared" si="2"/>
        <v>0</v>
      </c>
      <c r="AE72" s="11"/>
      <c r="AF72" s="11"/>
      <c r="AG72" s="11"/>
      <c r="AH72" s="11"/>
      <c r="AI72" s="11"/>
      <c r="AJ72" s="11"/>
    </row>
    <row r="73" spans="1:36" ht="15" customHeight="1" x14ac:dyDescent="0.25">
      <c r="A73" s="12" t="s">
        <v>1931</v>
      </c>
      <c r="B73" s="13" t="s">
        <v>1932</v>
      </c>
      <c r="C73" s="12" t="s">
        <v>1718</v>
      </c>
      <c r="D73" s="13" t="s">
        <v>1933</v>
      </c>
      <c r="E73" s="12" t="s">
        <v>1934</v>
      </c>
      <c r="F73" s="12" t="s">
        <v>681</v>
      </c>
      <c r="G73" s="12">
        <v>0</v>
      </c>
      <c r="H73" s="12">
        <v>0</v>
      </c>
      <c r="I73" s="12">
        <v>0</v>
      </c>
      <c r="J73" s="12">
        <v>0</v>
      </c>
      <c r="K73" s="12">
        <v>0</v>
      </c>
      <c r="L73" s="4">
        <v>0</v>
      </c>
      <c r="M73" s="4">
        <v>0</v>
      </c>
      <c r="N73" s="12">
        <v>0</v>
      </c>
      <c r="O73" s="12">
        <v>0</v>
      </c>
      <c r="P73" s="12">
        <v>0</v>
      </c>
      <c r="Q73" s="12">
        <v>0</v>
      </c>
      <c r="R73" s="12">
        <v>1</v>
      </c>
      <c r="S73" s="12" t="s">
        <v>2561</v>
      </c>
      <c r="T73" s="12">
        <v>0</v>
      </c>
      <c r="U73" s="12">
        <v>1</v>
      </c>
      <c r="V73" s="12" t="s">
        <v>2559</v>
      </c>
      <c r="W73" s="12" t="s">
        <v>2560</v>
      </c>
      <c r="X73" s="12" t="s">
        <v>2562</v>
      </c>
      <c r="Y73" s="12">
        <v>0</v>
      </c>
      <c r="Z73" s="12">
        <v>1</v>
      </c>
      <c r="AA73" s="12">
        <f>IF(SUM(G73:R73,Table32[[#This Row],[nber_web_disclosure]]) &gt;0, 1, 0)</f>
        <v>1</v>
      </c>
      <c r="AB73" s="12"/>
      <c r="AC73" s="12">
        <f>IF(SUM(Table324[[#This Row],[cv_disclosure]],Table324[[#This Row],[nber_web_disclosure]], Table324[[#This Row],[private_interests]]) &gt;0, 1, 0)</f>
        <v>0</v>
      </c>
      <c r="AD73" s="12">
        <f t="shared" si="2"/>
        <v>0</v>
      </c>
      <c r="AE73" s="11" t="s">
        <v>2555</v>
      </c>
      <c r="AF73" s="11"/>
      <c r="AG73" s="11" t="s">
        <v>2558</v>
      </c>
      <c r="AH73" s="12" t="s">
        <v>2556</v>
      </c>
      <c r="AI73" s="11"/>
      <c r="AJ73" s="11" t="s">
        <v>2557</v>
      </c>
    </row>
    <row r="74" spans="1:36" ht="15" customHeight="1" x14ac:dyDescent="0.25">
      <c r="A74" s="15" t="s">
        <v>1935</v>
      </c>
      <c r="B74" s="13" t="s">
        <v>1936</v>
      </c>
      <c r="C74" s="12" t="s">
        <v>1718</v>
      </c>
      <c r="D74" s="13" t="s">
        <v>1938</v>
      </c>
      <c r="E74" s="12" t="s">
        <v>1937</v>
      </c>
      <c r="F74" s="12" t="s">
        <v>681</v>
      </c>
      <c r="G74" s="12">
        <v>0</v>
      </c>
      <c r="H74" s="12">
        <v>0</v>
      </c>
      <c r="I74" s="12">
        <v>0</v>
      </c>
      <c r="J74" s="12">
        <v>0</v>
      </c>
      <c r="K74" s="12">
        <v>0</v>
      </c>
      <c r="L74" s="4">
        <v>0</v>
      </c>
      <c r="M74" s="4">
        <v>0</v>
      </c>
      <c r="N74" s="12">
        <v>0</v>
      </c>
      <c r="O74" s="12">
        <v>0</v>
      </c>
      <c r="P74" s="12">
        <v>1</v>
      </c>
      <c r="Q74" s="12"/>
      <c r="R74" s="12"/>
      <c r="S74" s="12"/>
      <c r="T74" s="12"/>
      <c r="U74" s="12"/>
      <c r="V74" s="12"/>
      <c r="W74" s="12"/>
      <c r="X74" s="12"/>
      <c r="Y74" s="12"/>
      <c r="Z74" s="12"/>
      <c r="AA74" s="12">
        <f>IF(SUM(G74:R74,Table32[[#This Row],[nber_web_disclosure]]) &gt;0, 1, 0)</f>
        <v>1</v>
      </c>
      <c r="AB74" s="12">
        <v>1</v>
      </c>
      <c r="AC74" s="12">
        <f>IF(SUM(Table324[[#This Row],[cv_disclosure]],Table324[[#This Row],[nber_web_disclosure]], Table324[[#This Row],[private_interests]]) &gt;0, 1, 0)</f>
        <v>0</v>
      </c>
      <c r="AD74" s="12">
        <f t="shared" si="2"/>
        <v>1</v>
      </c>
      <c r="AE74" s="11"/>
      <c r="AF74" s="11"/>
      <c r="AG74" s="11"/>
      <c r="AH74" s="11"/>
      <c r="AI74" s="11"/>
      <c r="AJ74" s="11"/>
    </row>
    <row r="75" spans="1:36" ht="15" customHeight="1" x14ac:dyDescent="0.25">
      <c r="A75" s="12" t="s">
        <v>1939</v>
      </c>
      <c r="B75" s="13" t="s">
        <v>1940</v>
      </c>
      <c r="C75" s="12" t="s">
        <v>1718</v>
      </c>
      <c r="D75" s="13" t="s">
        <v>1941</v>
      </c>
      <c r="E75" s="12" t="s">
        <v>1942</v>
      </c>
      <c r="F75" s="12" t="s">
        <v>681</v>
      </c>
      <c r="G75" s="12">
        <v>0</v>
      </c>
      <c r="H75" s="12">
        <v>0</v>
      </c>
      <c r="I75" s="12">
        <v>0</v>
      </c>
      <c r="J75" s="12">
        <v>0</v>
      </c>
      <c r="K75" s="12">
        <v>0</v>
      </c>
      <c r="L75" s="4">
        <v>0</v>
      </c>
      <c r="M75" s="4">
        <v>0</v>
      </c>
      <c r="N75" s="12">
        <v>0</v>
      </c>
      <c r="O75" s="12">
        <v>0</v>
      </c>
      <c r="P75" s="12">
        <v>0</v>
      </c>
      <c r="Q75" s="12">
        <v>1</v>
      </c>
      <c r="R75" s="12">
        <v>1</v>
      </c>
      <c r="S75" s="12" t="s">
        <v>2568</v>
      </c>
      <c r="T75" s="12">
        <v>0</v>
      </c>
      <c r="U75" s="12">
        <v>0</v>
      </c>
      <c r="V75" s="12"/>
      <c r="W75" s="12"/>
      <c r="X75" s="12" t="s">
        <v>2567</v>
      </c>
      <c r="Y75" s="12">
        <v>1</v>
      </c>
      <c r="Z75" s="12">
        <v>0</v>
      </c>
      <c r="AA75" s="12">
        <f>IF(SUM(G75:R75,Table32[[#This Row],[nber_web_disclosure]]) &gt;0, 1, 0)</f>
        <v>1</v>
      </c>
      <c r="AB75" s="12"/>
      <c r="AC75" s="12">
        <f>IF(SUM(Table324[[#This Row],[cv_disclosure]],Table324[[#This Row],[nber_web_disclosure]], Table324[[#This Row],[private_interests]]) &gt;0, 1, 0)</f>
        <v>1</v>
      </c>
      <c r="AD75" s="12">
        <f t="shared" si="2"/>
        <v>1</v>
      </c>
      <c r="AE75" s="11" t="s">
        <v>2565</v>
      </c>
      <c r="AF75" s="11"/>
      <c r="AG75" s="11" t="s">
        <v>2566</v>
      </c>
      <c r="AH75" s="11" t="s">
        <v>2564</v>
      </c>
      <c r="AI75" s="11"/>
      <c r="AJ75" s="11" t="s">
        <v>2563</v>
      </c>
    </row>
    <row r="76" spans="1:36" ht="15" customHeight="1" x14ac:dyDescent="0.25">
      <c r="A76" s="12" t="s">
        <v>1943</v>
      </c>
      <c r="B76" s="13" t="s">
        <v>1944</v>
      </c>
      <c r="C76" s="12" t="s">
        <v>1718</v>
      </c>
      <c r="D76" s="13" t="s">
        <v>1945</v>
      </c>
      <c r="E76" s="12" t="s">
        <v>17</v>
      </c>
      <c r="F76" s="12" t="s">
        <v>681</v>
      </c>
      <c r="G76" s="12">
        <v>0</v>
      </c>
      <c r="H76" s="12">
        <v>0</v>
      </c>
      <c r="I76" s="12">
        <v>0</v>
      </c>
      <c r="J76" s="12">
        <v>0</v>
      </c>
      <c r="K76" s="12">
        <v>0</v>
      </c>
      <c r="L76" s="4">
        <v>0</v>
      </c>
      <c r="M76" s="4">
        <v>0</v>
      </c>
      <c r="N76" s="12">
        <v>0</v>
      </c>
      <c r="O76" s="12">
        <v>0</v>
      </c>
      <c r="P76" s="12">
        <v>0</v>
      </c>
      <c r="Q76" s="12">
        <v>1</v>
      </c>
      <c r="R76" s="12">
        <v>1</v>
      </c>
      <c r="S76" s="12" t="s">
        <v>2573</v>
      </c>
      <c r="T76" s="12">
        <v>0</v>
      </c>
      <c r="U76" s="12">
        <v>1</v>
      </c>
      <c r="V76" s="12" t="s">
        <v>2571</v>
      </c>
      <c r="W76" s="12" t="s">
        <v>2570</v>
      </c>
      <c r="X76" s="12" t="s">
        <v>1101</v>
      </c>
      <c r="Y76" s="12">
        <v>0</v>
      </c>
      <c r="Z76" s="12">
        <v>0</v>
      </c>
      <c r="AA76" s="12">
        <f>IF(SUM(G76:R76,Table32[[#This Row],[nber_web_disclosure]]) &gt;0, 1, 0)</f>
        <v>1</v>
      </c>
      <c r="AB76" s="12"/>
      <c r="AC76" s="12">
        <f>IF(SUM(Table324[[#This Row],[cv_disclosure]],Table324[[#This Row],[nber_web_disclosure]], Table324[[#This Row],[private_interests]]) &gt;0, 1, 0)</f>
        <v>1</v>
      </c>
      <c r="AD76" s="12">
        <f t="shared" si="2"/>
        <v>1</v>
      </c>
      <c r="AE76" s="11"/>
      <c r="AF76" s="11"/>
      <c r="AG76" s="11" t="s">
        <v>2572</v>
      </c>
      <c r="AH76" s="11" t="s">
        <v>2569</v>
      </c>
      <c r="AI76" s="11"/>
      <c r="AJ76" s="11" t="s">
        <v>2563</v>
      </c>
    </row>
    <row r="77" spans="1:36" ht="15" customHeight="1" x14ac:dyDescent="0.25">
      <c r="A77" s="15" t="s">
        <v>1946</v>
      </c>
      <c r="B77" s="13" t="s">
        <v>1947</v>
      </c>
      <c r="C77" s="12" t="s">
        <v>1718</v>
      </c>
      <c r="D77" s="13" t="s">
        <v>1948</v>
      </c>
      <c r="E77" s="12" t="s">
        <v>121</v>
      </c>
      <c r="F77" s="12" t="s">
        <v>681</v>
      </c>
      <c r="G77" s="12">
        <v>1</v>
      </c>
      <c r="H77" s="12">
        <v>0</v>
      </c>
      <c r="I77" s="12">
        <v>0</v>
      </c>
      <c r="J77" s="12">
        <v>0</v>
      </c>
      <c r="K77" s="12">
        <v>0</v>
      </c>
      <c r="L77" s="4">
        <v>0</v>
      </c>
      <c r="M77" s="4">
        <v>0</v>
      </c>
      <c r="N77" s="12">
        <v>0</v>
      </c>
      <c r="O77" s="12">
        <v>0</v>
      </c>
      <c r="P77" s="12">
        <v>0</v>
      </c>
      <c r="Q77" s="12"/>
      <c r="R77" s="12"/>
      <c r="S77" s="12"/>
      <c r="T77" s="12"/>
      <c r="U77" s="12"/>
      <c r="V77" s="12"/>
      <c r="W77" s="12"/>
      <c r="X77" s="12"/>
      <c r="Y77" s="12"/>
      <c r="Z77" s="12"/>
      <c r="AA77" s="12">
        <f>IF(SUM(G77:R77,Table32[[#This Row],[nber_web_disclosure]]) &gt;0, 1, 0)</f>
        <v>1</v>
      </c>
      <c r="AB77" s="12">
        <v>1</v>
      </c>
      <c r="AC77" s="12">
        <f>IF(SUM(Table324[[#This Row],[cv_disclosure]],Table324[[#This Row],[nber_web_disclosure]], Table324[[#This Row],[private_interests]]) &gt;0, 1, 0)</f>
        <v>0</v>
      </c>
      <c r="AD77" s="12">
        <f t="shared" si="2"/>
        <v>1</v>
      </c>
      <c r="AE77" s="11"/>
      <c r="AF77" s="11"/>
      <c r="AG77" s="11"/>
      <c r="AH77" s="11"/>
      <c r="AI77" s="11"/>
      <c r="AJ77" s="11"/>
    </row>
    <row r="78" spans="1:36" ht="15" customHeight="1" x14ac:dyDescent="0.25">
      <c r="A78" s="12" t="s">
        <v>1949</v>
      </c>
      <c r="B78" s="13" t="s">
        <v>1950</v>
      </c>
      <c r="C78" s="12" t="s">
        <v>1718</v>
      </c>
      <c r="D78" s="13" t="s">
        <v>1951</v>
      </c>
      <c r="E78" s="12" t="s">
        <v>65</v>
      </c>
      <c r="F78" s="12" t="s">
        <v>682</v>
      </c>
      <c r="G78" s="12">
        <v>0</v>
      </c>
      <c r="H78" s="12">
        <v>0</v>
      </c>
      <c r="I78" s="12">
        <v>0</v>
      </c>
      <c r="J78" s="12">
        <v>0</v>
      </c>
      <c r="K78" s="12">
        <v>0</v>
      </c>
      <c r="L78" s="4">
        <v>0</v>
      </c>
      <c r="M78" s="4">
        <v>0</v>
      </c>
      <c r="N78" s="12">
        <v>0</v>
      </c>
      <c r="O78" s="12">
        <v>0</v>
      </c>
      <c r="P78" s="12">
        <v>0</v>
      </c>
      <c r="Q78" s="12">
        <v>0</v>
      </c>
      <c r="R78" s="12">
        <v>0</v>
      </c>
      <c r="S78" s="12"/>
      <c r="T78" s="12">
        <v>0</v>
      </c>
      <c r="U78" s="12">
        <v>0</v>
      </c>
      <c r="V78" s="12"/>
      <c r="W78" s="12"/>
      <c r="X78" s="12" t="s">
        <v>1101</v>
      </c>
      <c r="Y78" s="12">
        <v>0</v>
      </c>
      <c r="Z78" s="12">
        <v>0</v>
      </c>
      <c r="AA78" s="12">
        <f>IF(SUM(G78:R78,Table32[[#This Row],[nber_web_disclosure]]) &gt;0, 1, 0)</f>
        <v>0</v>
      </c>
      <c r="AB78" s="12"/>
      <c r="AC78" s="12">
        <f>IF(SUM(Table324[[#This Row],[cv_disclosure]],Table324[[#This Row],[nber_web_disclosure]], Table324[[#This Row],[private_interests]]) &gt;0, 1, 0)</f>
        <v>0</v>
      </c>
      <c r="AD78" s="12">
        <f t="shared" si="2"/>
        <v>0</v>
      </c>
      <c r="AE78" s="11"/>
      <c r="AF78" s="11"/>
      <c r="AG78" s="11" t="s">
        <v>2713</v>
      </c>
      <c r="AH78" s="11"/>
      <c r="AI78" s="11"/>
      <c r="AJ78" s="11" t="s">
        <v>2574</v>
      </c>
    </row>
    <row r="79" spans="1:36" ht="15" customHeight="1" x14ac:dyDescent="0.25">
      <c r="A79" s="12" t="s">
        <v>1952</v>
      </c>
      <c r="B79" s="13" t="s">
        <v>1953</v>
      </c>
      <c r="C79" s="12" t="s">
        <v>1718</v>
      </c>
      <c r="D79" s="13" t="s">
        <v>1954</v>
      </c>
      <c r="E79" s="12" t="s">
        <v>1761</v>
      </c>
      <c r="F79" s="12" t="s">
        <v>681</v>
      </c>
      <c r="G79" s="12">
        <v>0</v>
      </c>
      <c r="H79" s="12">
        <v>0</v>
      </c>
      <c r="I79" s="12">
        <v>0</v>
      </c>
      <c r="J79" s="12">
        <v>0</v>
      </c>
      <c r="K79" s="12">
        <v>0</v>
      </c>
      <c r="L79" s="4">
        <v>0</v>
      </c>
      <c r="M79" s="4">
        <v>0</v>
      </c>
      <c r="N79" s="12">
        <v>0</v>
      </c>
      <c r="O79" s="12">
        <v>0</v>
      </c>
      <c r="P79" s="12">
        <v>0</v>
      </c>
      <c r="Q79" s="12">
        <v>0</v>
      </c>
      <c r="R79" s="12">
        <v>0</v>
      </c>
      <c r="S79" s="12"/>
      <c r="T79" s="12">
        <v>0</v>
      </c>
      <c r="U79" s="12">
        <v>1</v>
      </c>
      <c r="V79" s="12" t="s">
        <v>2716</v>
      </c>
      <c r="W79" s="12" t="s">
        <v>2717</v>
      </c>
      <c r="X79" s="12" t="s">
        <v>1101</v>
      </c>
      <c r="Y79" s="12">
        <v>0</v>
      </c>
      <c r="Z79" s="12">
        <v>0</v>
      </c>
      <c r="AA79" s="12">
        <f>IF(SUM(G79:R79,Table32[[#This Row],[nber_web_disclosure]]) &gt;0, 1, 0)</f>
        <v>0</v>
      </c>
      <c r="AB79" s="12"/>
      <c r="AC79" s="12">
        <f>IF(SUM(Table324[[#This Row],[cv_disclosure]],Table324[[#This Row],[nber_web_disclosure]], Table324[[#This Row],[private_interests]]) &gt;0, 1, 0)</f>
        <v>0</v>
      </c>
      <c r="AD79" s="12">
        <f t="shared" si="2"/>
        <v>0</v>
      </c>
      <c r="AE79" s="11"/>
      <c r="AF79" s="11"/>
      <c r="AG79" s="11" t="s">
        <v>2715</v>
      </c>
      <c r="AH79" s="12"/>
      <c r="AI79" s="11"/>
      <c r="AJ79" s="11" t="s">
        <v>2714</v>
      </c>
    </row>
    <row r="80" spans="1:36" ht="15" customHeight="1" x14ac:dyDescent="0.25">
      <c r="A80" s="12" t="s">
        <v>1955</v>
      </c>
      <c r="B80" s="13" t="s">
        <v>1956</v>
      </c>
      <c r="C80" s="12" t="s">
        <v>1718</v>
      </c>
      <c r="D80" s="13" t="s">
        <v>1957</v>
      </c>
      <c r="E80" s="12" t="s">
        <v>303</v>
      </c>
      <c r="F80" s="12" t="s">
        <v>682</v>
      </c>
      <c r="G80" s="12">
        <v>0</v>
      </c>
      <c r="H80" s="12">
        <v>0</v>
      </c>
      <c r="I80" s="12">
        <v>0</v>
      </c>
      <c r="J80" s="12">
        <v>0</v>
      </c>
      <c r="K80" s="12">
        <v>0</v>
      </c>
      <c r="L80" s="4">
        <v>0</v>
      </c>
      <c r="M80" s="4">
        <v>0</v>
      </c>
      <c r="N80" s="12">
        <v>0</v>
      </c>
      <c r="O80" s="12">
        <v>0</v>
      </c>
      <c r="P80" s="12">
        <v>0</v>
      </c>
      <c r="Q80" s="12">
        <v>0</v>
      </c>
      <c r="R80" s="12"/>
      <c r="S80" s="12" t="s">
        <v>2721</v>
      </c>
      <c r="T80" s="12">
        <v>1</v>
      </c>
      <c r="U80" s="12">
        <v>1</v>
      </c>
      <c r="V80" s="12" t="s">
        <v>2722</v>
      </c>
      <c r="W80" s="12" t="s">
        <v>2723</v>
      </c>
      <c r="X80" s="12" t="s">
        <v>2725</v>
      </c>
      <c r="Y80" s="12">
        <v>1</v>
      </c>
      <c r="Z80" s="12">
        <v>0</v>
      </c>
      <c r="AA80" s="12">
        <f>IF(SUM(G80:R80,Table32[[#This Row],[nber_web_disclosure]]) &gt;0, 1, 0)</f>
        <v>0</v>
      </c>
      <c r="AB80" s="12"/>
      <c r="AC80" s="12">
        <f>IF(SUM(Table324[[#This Row],[cv_disclosure]],Table324[[#This Row],[nber_web_disclosure]], Table324[[#This Row],[private_interests]]) &gt;0, 1, 0)</f>
        <v>1</v>
      </c>
      <c r="AD80" s="12">
        <f t="shared" si="2"/>
        <v>1</v>
      </c>
      <c r="AE80" s="11" t="s">
        <v>2719</v>
      </c>
      <c r="AF80" s="11"/>
      <c r="AG80" s="11" t="s">
        <v>2724</v>
      </c>
      <c r="AH80" s="11" t="s">
        <v>2720</v>
      </c>
      <c r="AI80" s="11"/>
      <c r="AJ80" s="11" t="s">
        <v>2718</v>
      </c>
    </row>
    <row r="81" spans="1:36" ht="15" customHeight="1" x14ac:dyDescent="0.25">
      <c r="A81" s="15" t="s">
        <v>1958</v>
      </c>
      <c r="B81" s="13" t="s">
        <v>1959</v>
      </c>
      <c r="C81" s="12" t="s">
        <v>1718</v>
      </c>
      <c r="D81" s="13" t="s">
        <v>1960</v>
      </c>
      <c r="E81" s="12" t="s">
        <v>23</v>
      </c>
      <c r="F81" s="12" t="s">
        <v>681</v>
      </c>
      <c r="G81" s="12">
        <v>0</v>
      </c>
      <c r="H81" s="12">
        <v>0</v>
      </c>
      <c r="I81" s="12">
        <v>0</v>
      </c>
      <c r="J81" s="12">
        <v>0</v>
      </c>
      <c r="K81" s="12">
        <v>0</v>
      </c>
      <c r="L81" s="4">
        <v>0</v>
      </c>
      <c r="M81" s="4">
        <v>0</v>
      </c>
      <c r="N81" s="12">
        <v>0</v>
      </c>
      <c r="O81" s="12">
        <v>0</v>
      </c>
      <c r="P81" s="12">
        <v>0</v>
      </c>
      <c r="Q81" s="12"/>
      <c r="R81" s="12"/>
      <c r="S81" s="12"/>
      <c r="T81" s="12"/>
      <c r="U81" s="12"/>
      <c r="V81" s="12"/>
      <c r="W81" s="12"/>
      <c r="X81" s="12"/>
      <c r="Y81" s="12"/>
      <c r="Z81" s="12"/>
      <c r="AA81" s="12">
        <f>IF(SUM(G81:R81,Table32[[#This Row],[nber_web_disclosure]]) &gt;0, 1, 0)</f>
        <v>0</v>
      </c>
      <c r="AB81" s="12"/>
      <c r="AC81" s="12">
        <f>IF(SUM(Table324[[#This Row],[cv_disclosure]],Table324[[#This Row],[nber_web_disclosure]], Table324[[#This Row],[private_interests]]) &gt;0, 1, 0)</f>
        <v>0</v>
      </c>
      <c r="AD81" s="12">
        <f t="shared" si="2"/>
        <v>0</v>
      </c>
      <c r="AE81" s="11"/>
      <c r="AF81" s="11"/>
      <c r="AG81" s="11"/>
      <c r="AH81" s="11"/>
      <c r="AI81" s="11"/>
      <c r="AJ81" s="11"/>
    </row>
    <row r="82" spans="1:36" ht="15" customHeight="1" x14ac:dyDescent="0.25">
      <c r="A82" s="15" t="s">
        <v>1961</v>
      </c>
      <c r="B82" s="13" t="s">
        <v>1962</v>
      </c>
      <c r="C82" s="12" t="s">
        <v>1718</v>
      </c>
      <c r="D82" s="13" t="s">
        <v>2309</v>
      </c>
      <c r="E82" s="12" t="s">
        <v>1963</v>
      </c>
      <c r="F82" s="12" t="s">
        <v>681</v>
      </c>
      <c r="G82" s="12">
        <v>0</v>
      </c>
      <c r="H82" s="12">
        <v>0</v>
      </c>
      <c r="I82" s="12">
        <v>0</v>
      </c>
      <c r="J82" s="12">
        <v>0</v>
      </c>
      <c r="K82" s="12">
        <v>0</v>
      </c>
      <c r="L82" s="4">
        <v>0</v>
      </c>
      <c r="M82" s="4">
        <v>0</v>
      </c>
      <c r="N82" s="12">
        <v>0</v>
      </c>
      <c r="O82" s="12">
        <v>0</v>
      </c>
      <c r="P82" s="12">
        <v>0</v>
      </c>
      <c r="Q82" s="12"/>
      <c r="R82" s="12"/>
      <c r="S82" s="12"/>
      <c r="T82" s="12"/>
      <c r="U82" s="12"/>
      <c r="V82" s="12"/>
      <c r="W82" s="12"/>
      <c r="X82" s="12"/>
      <c r="Y82" s="12"/>
      <c r="Z82" s="12"/>
      <c r="AA82" s="12">
        <f>IF(SUM(G82:R82,Table32[[#This Row],[nber_web_disclosure]]) &gt;0, 1, 0)</f>
        <v>0</v>
      </c>
      <c r="AB82" s="12"/>
      <c r="AC82" s="12">
        <f>IF(SUM(Table324[[#This Row],[cv_disclosure]],Table324[[#This Row],[nber_web_disclosure]], Table324[[#This Row],[private_interests]]) &gt;0, 1, 0)</f>
        <v>0</v>
      </c>
      <c r="AD82" s="12">
        <f t="shared" si="2"/>
        <v>0</v>
      </c>
      <c r="AE82" s="11"/>
      <c r="AF82" s="11"/>
      <c r="AG82" s="11"/>
      <c r="AH82" s="11"/>
      <c r="AI82" s="11"/>
      <c r="AJ82" s="11"/>
    </row>
    <row r="83" spans="1:36" ht="15" customHeight="1" x14ac:dyDescent="0.25">
      <c r="A83" s="12" t="s">
        <v>1964</v>
      </c>
      <c r="B83" s="13" t="s">
        <v>1965</v>
      </c>
      <c r="C83" s="12" t="s">
        <v>1718</v>
      </c>
      <c r="D83" s="13" t="s">
        <v>1966</v>
      </c>
      <c r="E83" s="12" t="s">
        <v>878</v>
      </c>
      <c r="F83" s="12" t="s">
        <v>682</v>
      </c>
      <c r="G83" s="12">
        <v>0</v>
      </c>
      <c r="H83" s="12">
        <v>0</v>
      </c>
      <c r="I83" s="12">
        <v>0</v>
      </c>
      <c r="J83" s="12">
        <v>0</v>
      </c>
      <c r="K83" s="12">
        <v>0</v>
      </c>
      <c r="L83" s="4">
        <v>0</v>
      </c>
      <c r="M83" s="4">
        <v>0</v>
      </c>
      <c r="N83" s="12">
        <v>0</v>
      </c>
      <c r="O83" s="12">
        <v>0</v>
      </c>
      <c r="P83" s="12">
        <v>0</v>
      </c>
      <c r="Q83" s="12">
        <v>0</v>
      </c>
      <c r="R83" s="12">
        <v>0</v>
      </c>
      <c r="S83" s="12"/>
      <c r="T83" s="12">
        <v>0</v>
      </c>
      <c r="U83" s="12">
        <v>0</v>
      </c>
      <c r="V83" s="12"/>
      <c r="W83" s="12"/>
      <c r="X83" s="12" t="s">
        <v>1101</v>
      </c>
      <c r="Y83" s="12">
        <v>0</v>
      </c>
      <c r="Z83" s="12">
        <v>1</v>
      </c>
      <c r="AA83" s="12">
        <f>IF(SUM(G83:R83,Table32[[#This Row],[nber_web_disclosure]]) &gt;0, 1, 0)</f>
        <v>0</v>
      </c>
      <c r="AB83" s="12"/>
      <c r="AC83" s="12">
        <f>IF(SUM(Table324[[#This Row],[cv_disclosure]],Table324[[#This Row],[nber_web_disclosure]], Table324[[#This Row],[private_interests]]) &gt;0, 1, 0)</f>
        <v>0</v>
      </c>
      <c r="AD83" s="12">
        <f t="shared" si="2"/>
        <v>0</v>
      </c>
      <c r="AE83" s="11" t="s">
        <v>2727</v>
      </c>
      <c r="AF83" s="11"/>
      <c r="AG83" s="11" t="s">
        <v>2728</v>
      </c>
      <c r="AH83" s="12"/>
      <c r="AI83" s="11"/>
      <c r="AJ83" s="11" t="s">
        <v>2726</v>
      </c>
    </row>
    <row r="84" spans="1:36" ht="15" customHeight="1" x14ac:dyDescent="0.25">
      <c r="A84" s="12" t="s">
        <v>1967</v>
      </c>
      <c r="B84" s="13" t="s">
        <v>1969</v>
      </c>
      <c r="C84" s="12" t="s">
        <v>1718</v>
      </c>
      <c r="D84" s="13" t="s">
        <v>1968</v>
      </c>
      <c r="E84" s="12" t="s">
        <v>72</v>
      </c>
      <c r="F84" s="12" t="s">
        <v>682</v>
      </c>
      <c r="G84" s="12">
        <v>0</v>
      </c>
      <c r="H84" s="12">
        <v>0</v>
      </c>
      <c r="I84" s="12">
        <v>0</v>
      </c>
      <c r="J84" s="12">
        <v>0</v>
      </c>
      <c r="K84" s="12">
        <v>0</v>
      </c>
      <c r="L84" s="4">
        <v>0</v>
      </c>
      <c r="M84" s="4">
        <v>0</v>
      </c>
      <c r="N84" s="12">
        <v>0</v>
      </c>
      <c r="O84" s="12">
        <v>0</v>
      </c>
      <c r="P84" s="12">
        <v>0</v>
      </c>
      <c r="Q84" s="12">
        <v>0</v>
      </c>
      <c r="R84" s="12">
        <v>0</v>
      </c>
      <c r="S84" s="12"/>
      <c r="T84" s="12">
        <v>0</v>
      </c>
      <c r="U84" s="12">
        <v>0</v>
      </c>
      <c r="V84" s="12"/>
      <c r="W84" s="12"/>
      <c r="X84" s="12" t="s">
        <v>1101</v>
      </c>
      <c r="Y84" s="12">
        <v>0</v>
      </c>
      <c r="Z84" s="12">
        <v>0</v>
      </c>
      <c r="AA84" s="12">
        <f>IF(SUM(G84:R84,Table32[[#This Row],[nber_web_disclosure]]) &gt;0, 1, 0)</f>
        <v>0</v>
      </c>
      <c r="AB84" s="12"/>
      <c r="AC84" s="12">
        <f>IF(SUM(Table324[[#This Row],[cv_disclosure]],Table324[[#This Row],[nber_web_disclosure]], Table324[[#This Row],[private_interests]]) &gt;0, 1, 0)</f>
        <v>0</v>
      </c>
      <c r="AD84" s="12">
        <f t="shared" si="2"/>
        <v>0</v>
      </c>
      <c r="AE84" s="11"/>
      <c r="AF84" s="11"/>
      <c r="AG84" s="11" t="s">
        <v>2731</v>
      </c>
      <c r="AH84" s="12" t="s">
        <v>2729</v>
      </c>
      <c r="AI84" s="11"/>
      <c r="AJ84" s="11" t="s">
        <v>2730</v>
      </c>
    </row>
    <row r="85" spans="1:36" ht="15" customHeight="1" x14ac:dyDescent="0.25">
      <c r="A85" s="12" t="s">
        <v>1970</v>
      </c>
      <c r="B85" s="13" t="s">
        <v>1971</v>
      </c>
      <c r="C85" s="12" t="s">
        <v>1718</v>
      </c>
      <c r="D85" s="13" t="s">
        <v>1972</v>
      </c>
      <c r="E85" s="12" t="s">
        <v>518</v>
      </c>
      <c r="F85" s="12" t="s">
        <v>681</v>
      </c>
      <c r="G85" s="12">
        <v>0</v>
      </c>
      <c r="H85" s="12">
        <v>0</v>
      </c>
      <c r="I85" s="12">
        <v>0</v>
      </c>
      <c r="J85" s="12">
        <v>0</v>
      </c>
      <c r="K85" s="12">
        <v>0</v>
      </c>
      <c r="L85" s="4">
        <v>0</v>
      </c>
      <c r="M85" s="4">
        <v>0</v>
      </c>
      <c r="N85" s="12">
        <v>0</v>
      </c>
      <c r="O85" s="12">
        <v>0</v>
      </c>
      <c r="P85" s="12">
        <v>0</v>
      </c>
      <c r="Q85" s="12">
        <v>0</v>
      </c>
      <c r="R85" s="12">
        <v>0</v>
      </c>
      <c r="S85" s="12" t="s">
        <v>2734</v>
      </c>
      <c r="T85" s="12">
        <v>0</v>
      </c>
      <c r="U85" s="12">
        <v>0</v>
      </c>
      <c r="V85" s="12"/>
      <c r="W85" s="12"/>
      <c r="X85" s="12" t="s">
        <v>1101</v>
      </c>
      <c r="Y85" s="12">
        <v>0</v>
      </c>
      <c r="Z85" s="12">
        <v>0</v>
      </c>
      <c r="AA85" s="12">
        <f>IF(SUM(G85:R85,Table32[[#This Row],[nber_web_disclosure]]) &gt;0, 1, 0)</f>
        <v>0</v>
      </c>
      <c r="AB85" s="12"/>
      <c r="AC85" s="12">
        <f>IF(SUM(Table324[[#This Row],[cv_disclosure]],Table324[[#This Row],[nber_web_disclosure]], Table324[[#This Row],[private_interests]]) &gt;0, 1, 0)</f>
        <v>0</v>
      </c>
      <c r="AD85" s="12">
        <f t="shared" si="2"/>
        <v>0</v>
      </c>
      <c r="AE85" s="11"/>
      <c r="AF85" s="11"/>
      <c r="AG85" s="11" t="s">
        <v>2735</v>
      </c>
      <c r="AH85" s="11" t="s">
        <v>2733</v>
      </c>
      <c r="AI85" s="11"/>
      <c r="AJ85" s="11" t="s">
        <v>2732</v>
      </c>
    </row>
    <row r="86" spans="1:36" ht="15" customHeight="1" x14ac:dyDescent="0.25">
      <c r="A86" s="12" t="s">
        <v>1973</v>
      </c>
      <c r="B86" s="13" t="s">
        <v>1974</v>
      </c>
      <c r="C86" s="12" t="s">
        <v>1718</v>
      </c>
      <c r="D86" s="13" t="s">
        <v>1975</v>
      </c>
      <c r="E86" s="12" t="s">
        <v>83</v>
      </c>
      <c r="F86" s="12" t="s">
        <v>682</v>
      </c>
      <c r="G86" s="12">
        <v>0</v>
      </c>
      <c r="H86" s="12">
        <v>0</v>
      </c>
      <c r="I86" s="12">
        <v>0</v>
      </c>
      <c r="J86" s="12">
        <v>0</v>
      </c>
      <c r="K86" s="12">
        <v>0</v>
      </c>
      <c r="L86" s="4">
        <v>0</v>
      </c>
      <c r="M86" s="4">
        <v>0</v>
      </c>
      <c r="N86" s="12">
        <v>0</v>
      </c>
      <c r="O86" s="12">
        <v>0</v>
      </c>
      <c r="P86" s="12">
        <v>0</v>
      </c>
      <c r="Q86" s="12">
        <v>0</v>
      </c>
      <c r="R86" s="12">
        <v>0</v>
      </c>
      <c r="S86" s="12"/>
      <c r="T86" s="12">
        <v>0</v>
      </c>
      <c r="U86" s="12">
        <v>0</v>
      </c>
      <c r="V86" s="12"/>
      <c r="W86" s="12"/>
      <c r="X86" s="12"/>
      <c r="Y86" s="12">
        <v>0</v>
      </c>
      <c r="Z86" s="12">
        <v>0</v>
      </c>
      <c r="AA86" s="12">
        <f>IF(SUM(G86:R86,Table32[[#This Row],[nber_web_disclosure]]) &gt;0, 1, 0)</f>
        <v>0</v>
      </c>
      <c r="AB86" s="12"/>
      <c r="AC86" s="12">
        <f>IF(SUM(Table324[[#This Row],[cv_disclosure]],Table324[[#This Row],[nber_web_disclosure]], Table324[[#This Row],[private_interests]]) &gt;0, 1, 0)</f>
        <v>0</v>
      </c>
      <c r="AD86" s="12">
        <f t="shared" si="2"/>
        <v>0</v>
      </c>
      <c r="AE86" s="11"/>
      <c r="AF86" s="11"/>
      <c r="AG86" s="11"/>
      <c r="AH86" s="11" t="s">
        <v>2736</v>
      </c>
      <c r="AI86" s="11"/>
      <c r="AJ86" s="11" t="s">
        <v>2737</v>
      </c>
    </row>
    <row r="87" spans="1:36" ht="15" customHeight="1" x14ac:dyDescent="0.25">
      <c r="A87" s="15" t="s">
        <v>1976</v>
      </c>
      <c r="B87" s="13" t="s">
        <v>1977</v>
      </c>
      <c r="C87" s="12" t="s">
        <v>1718</v>
      </c>
      <c r="D87" s="13" t="s">
        <v>1978</v>
      </c>
      <c r="E87" s="12" t="s">
        <v>71</v>
      </c>
      <c r="F87" s="12" t="s">
        <v>681</v>
      </c>
      <c r="G87" s="12">
        <v>0</v>
      </c>
      <c r="H87" s="12">
        <v>0</v>
      </c>
      <c r="I87" s="12">
        <v>0</v>
      </c>
      <c r="J87" s="12">
        <v>0</v>
      </c>
      <c r="K87" s="12">
        <v>0</v>
      </c>
      <c r="L87" s="4">
        <v>0</v>
      </c>
      <c r="M87" s="4">
        <v>0</v>
      </c>
      <c r="N87" s="12">
        <v>0</v>
      </c>
      <c r="O87" s="12">
        <v>0</v>
      </c>
      <c r="P87" s="12">
        <v>0</v>
      </c>
      <c r="Q87" s="12"/>
      <c r="R87" s="12"/>
      <c r="S87" s="12"/>
      <c r="T87" s="12"/>
      <c r="U87" s="12"/>
      <c r="V87" s="12"/>
      <c r="W87" s="12"/>
      <c r="X87" s="12"/>
      <c r="Y87" s="12"/>
      <c r="Z87" s="12"/>
      <c r="AA87" s="12">
        <f>IF(SUM(G87:R87,Table32[[#This Row],[nber_web_disclosure]]) &gt;0, 1, 0)</f>
        <v>0</v>
      </c>
      <c r="AB87" s="12"/>
      <c r="AC87" s="12">
        <f>IF(SUM(Table324[[#This Row],[cv_disclosure]],Table324[[#This Row],[nber_web_disclosure]], Table324[[#This Row],[private_interests]]) &gt;0, 1, 0)</f>
        <v>0</v>
      </c>
      <c r="AD87" s="12">
        <f t="shared" si="2"/>
        <v>0</v>
      </c>
      <c r="AE87" s="11"/>
      <c r="AF87" s="11"/>
      <c r="AG87" s="11"/>
      <c r="AH87" s="11"/>
      <c r="AI87" s="11"/>
      <c r="AJ87" s="11"/>
    </row>
    <row r="88" spans="1:36" ht="15" customHeight="1" x14ac:dyDescent="0.25">
      <c r="A88" s="12" t="s">
        <v>1980</v>
      </c>
      <c r="B88" s="13" t="s">
        <v>1979</v>
      </c>
      <c r="C88" s="12" t="s">
        <v>1718</v>
      </c>
      <c r="D88" s="13" t="s">
        <v>1981</v>
      </c>
      <c r="E88" s="12" t="s">
        <v>73</v>
      </c>
      <c r="F88" s="12" t="s">
        <v>681</v>
      </c>
      <c r="G88" s="12">
        <v>0</v>
      </c>
      <c r="H88" s="12">
        <v>0</v>
      </c>
      <c r="I88" s="12">
        <v>0</v>
      </c>
      <c r="J88" s="12">
        <v>0</v>
      </c>
      <c r="K88" s="12">
        <v>0</v>
      </c>
      <c r="L88" s="4">
        <v>0</v>
      </c>
      <c r="M88" s="4">
        <v>0</v>
      </c>
      <c r="N88" s="12">
        <v>0</v>
      </c>
      <c r="O88" s="12">
        <v>0</v>
      </c>
      <c r="P88" s="12">
        <v>0</v>
      </c>
      <c r="Q88" s="12">
        <v>0</v>
      </c>
      <c r="R88" s="12">
        <v>1</v>
      </c>
      <c r="S88" s="12" t="s">
        <v>2743</v>
      </c>
      <c r="T88" s="12">
        <v>0</v>
      </c>
      <c r="U88" s="12">
        <v>1</v>
      </c>
      <c r="V88" s="12" t="s">
        <v>2740</v>
      </c>
      <c r="W88" s="12" t="s">
        <v>2741</v>
      </c>
      <c r="X88" s="12" t="s">
        <v>1101</v>
      </c>
      <c r="Y88" s="12">
        <v>0</v>
      </c>
      <c r="Z88" s="12">
        <v>0</v>
      </c>
      <c r="AA88" s="12">
        <f>IF(SUM(G88:R88,Table32[[#This Row],[nber_web_disclosure]]) &gt;0, 1, 0)</f>
        <v>1</v>
      </c>
      <c r="AB88" s="12"/>
      <c r="AC88" s="12">
        <f>IF(SUM(Table324[[#This Row],[cv_disclosure]],Table324[[#This Row],[nber_web_disclosure]], Table324[[#This Row],[private_interests]]) &gt;0, 1, 0)</f>
        <v>0</v>
      </c>
      <c r="AD88" s="12">
        <f t="shared" si="2"/>
        <v>0</v>
      </c>
      <c r="AE88" s="11"/>
      <c r="AF88" s="11"/>
      <c r="AG88" s="11" t="s">
        <v>2742</v>
      </c>
      <c r="AH88" s="11" t="s">
        <v>2739</v>
      </c>
      <c r="AI88" s="11"/>
      <c r="AJ88" s="11" t="s">
        <v>2738</v>
      </c>
    </row>
    <row r="89" spans="1:36" ht="15" customHeight="1" x14ac:dyDescent="0.25">
      <c r="A89" s="12" t="s">
        <v>1982</v>
      </c>
      <c r="B89" s="13" t="s">
        <v>1983</v>
      </c>
      <c r="C89" s="12" t="s">
        <v>1718</v>
      </c>
      <c r="D89" s="13" t="s">
        <v>1984</v>
      </c>
      <c r="E89" s="12" t="s">
        <v>17</v>
      </c>
      <c r="F89" s="12" t="s">
        <v>682</v>
      </c>
      <c r="G89" s="12">
        <v>0</v>
      </c>
      <c r="H89" s="12">
        <v>0</v>
      </c>
      <c r="I89" s="12">
        <v>0</v>
      </c>
      <c r="J89" s="12">
        <v>0</v>
      </c>
      <c r="K89" s="12">
        <v>0</v>
      </c>
      <c r="L89" s="4">
        <v>0</v>
      </c>
      <c r="M89" s="4">
        <v>0</v>
      </c>
      <c r="N89" s="12">
        <v>0</v>
      </c>
      <c r="O89" s="12">
        <v>0</v>
      </c>
      <c r="P89" s="12">
        <v>0</v>
      </c>
      <c r="Q89" s="12">
        <v>0</v>
      </c>
      <c r="R89" s="12">
        <v>0</v>
      </c>
      <c r="S89" s="12"/>
      <c r="T89" s="12">
        <v>0</v>
      </c>
      <c r="U89" s="12">
        <v>0</v>
      </c>
      <c r="V89" s="12"/>
      <c r="W89" s="12"/>
      <c r="X89" s="12" t="s">
        <v>1101</v>
      </c>
      <c r="Y89" s="12">
        <v>0</v>
      </c>
      <c r="Z89" s="12">
        <v>0</v>
      </c>
      <c r="AA89" s="12">
        <f>IF(SUM(G89:R89,Table32[[#This Row],[nber_web_disclosure]]) &gt;0, 1, 0)</f>
        <v>0</v>
      </c>
      <c r="AB89" s="12"/>
      <c r="AC89" s="12">
        <f>IF(SUM(Table324[[#This Row],[cv_disclosure]],Table324[[#This Row],[nber_web_disclosure]], Table324[[#This Row],[private_interests]]) &gt;0, 1, 0)</f>
        <v>0</v>
      </c>
      <c r="AD89" s="12">
        <f t="shared" si="2"/>
        <v>0</v>
      </c>
      <c r="AE89" s="11"/>
      <c r="AF89" s="11"/>
      <c r="AG89" s="11" t="s">
        <v>2745</v>
      </c>
      <c r="AH89" s="11"/>
      <c r="AI89" s="11"/>
      <c r="AJ89" s="11" t="s">
        <v>2744</v>
      </c>
    </row>
    <row r="90" spans="1:36" ht="15" customHeight="1" x14ac:dyDescent="0.25">
      <c r="A90" s="12" t="s">
        <v>1985</v>
      </c>
      <c r="B90" s="13" t="s">
        <v>1986</v>
      </c>
      <c r="C90" s="12" t="s">
        <v>1718</v>
      </c>
      <c r="D90" s="13" t="s">
        <v>1987</v>
      </c>
      <c r="E90" s="12" t="s">
        <v>179</v>
      </c>
      <c r="F90" s="12" t="s">
        <v>681</v>
      </c>
      <c r="G90" s="12">
        <v>0</v>
      </c>
      <c r="H90" s="12">
        <v>0</v>
      </c>
      <c r="I90" s="12">
        <v>0</v>
      </c>
      <c r="J90" s="12">
        <v>0</v>
      </c>
      <c r="K90" s="12">
        <v>0</v>
      </c>
      <c r="L90" s="4">
        <v>0</v>
      </c>
      <c r="M90" s="4">
        <v>0</v>
      </c>
      <c r="N90" s="12">
        <v>0</v>
      </c>
      <c r="O90" s="12">
        <v>0</v>
      </c>
      <c r="P90" s="12">
        <v>0</v>
      </c>
      <c r="Q90" s="12">
        <v>0</v>
      </c>
      <c r="R90" s="12">
        <v>0</v>
      </c>
      <c r="S90" s="12"/>
      <c r="T90" s="12">
        <v>0</v>
      </c>
      <c r="U90" s="12">
        <v>0</v>
      </c>
      <c r="V90" s="12"/>
      <c r="W90" s="12"/>
      <c r="X90" s="12" t="s">
        <v>1101</v>
      </c>
      <c r="Y90" s="12">
        <v>0</v>
      </c>
      <c r="Z90" s="12">
        <v>0</v>
      </c>
      <c r="AA90" s="12">
        <f>IF(SUM(G90:R90,Table32[[#This Row],[nber_web_disclosure]]) &gt;0, 1, 0)</f>
        <v>1</v>
      </c>
      <c r="AB90" s="12"/>
      <c r="AC90" s="12">
        <f>IF(SUM(Table324[[#This Row],[cv_disclosure]],Table324[[#This Row],[nber_web_disclosure]], Table324[[#This Row],[private_interests]]) &gt;0, 1, 0)</f>
        <v>0</v>
      </c>
      <c r="AD90" s="12">
        <f t="shared" si="2"/>
        <v>0</v>
      </c>
      <c r="AE90" s="11"/>
      <c r="AF90" s="11"/>
      <c r="AG90" s="11" t="s">
        <v>2748</v>
      </c>
      <c r="AH90" s="11" t="s">
        <v>2747</v>
      </c>
      <c r="AI90" s="11"/>
      <c r="AJ90" s="11" t="s">
        <v>2746</v>
      </c>
    </row>
    <row r="91" spans="1:36" ht="15" customHeight="1" x14ac:dyDescent="0.25">
      <c r="A91" s="12" t="s">
        <v>1988</v>
      </c>
      <c r="B91" s="13" t="s">
        <v>1990</v>
      </c>
      <c r="C91" s="12" t="s">
        <v>1718</v>
      </c>
      <c r="D91" s="13" t="s">
        <v>1991</v>
      </c>
      <c r="E91" s="12" t="s">
        <v>1989</v>
      </c>
      <c r="F91" s="12" t="s">
        <v>681</v>
      </c>
      <c r="G91" s="12">
        <v>0</v>
      </c>
      <c r="H91" s="12">
        <v>0</v>
      </c>
      <c r="I91" s="12">
        <v>0</v>
      </c>
      <c r="J91" s="12">
        <v>0</v>
      </c>
      <c r="K91" s="12">
        <v>0</v>
      </c>
      <c r="L91" s="4">
        <v>0</v>
      </c>
      <c r="M91" s="4">
        <v>0</v>
      </c>
      <c r="N91" s="12">
        <v>0</v>
      </c>
      <c r="O91" s="12">
        <v>0</v>
      </c>
      <c r="P91" s="12">
        <v>0</v>
      </c>
      <c r="Q91" s="12">
        <v>0</v>
      </c>
      <c r="R91" s="12">
        <v>0</v>
      </c>
      <c r="S91" s="12"/>
      <c r="T91" s="12">
        <v>0</v>
      </c>
      <c r="U91" s="12">
        <v>0</v>
      </c>
      <c r="V91" s="12"/>
      <c r="W91" s="12"/>
      <c r="X91" s="12" t="s">
        <v>1101</v>
      </c>
      <c r="Y91" s="12">
        <v>0</v>
      </c>
      <c r="Z91" s="12">
        <v>1</v>
      </c>
      <c r="AA91" s="12">
        <f>IF(SUM(G91:R91,Table32[[#This Row],[nber_web_disclosure]]) &gt;0, 1, 0)</f>
        <v>0</v>
      </c>
      <c r="AB91" s="12"/>
      <c r="AC91" s="12">
        <f>IF(SUM(Table324[[#This Row],[cv_disclosure]],Table324[[#This Row],[nber_web_disclosure]], Table324[[#This Row],[private_interests]]) &gt;0, 1, 0)</f>
        <v>0</v>
      </c>
      <c r="AD91" s="12">
        <f t="shared" si="2"/>
        <v>0</v>
      </c>
      <c r="AE91" s="11" t="s">
        <v>2750</v>
      </c>
      <c r="AF91" s="11"/>
      <c r="AG91" s="11" t="s">
        <v>2752</v>
      </c>
      <c r="AH91" s="11" t="s">
        <v>2751</v>
      </c>
      <c r="AI91" s="11"/>
      <c r="AJ91" s="11" t="s">
        <v>2749</v>
      </c>
    </row>
    <row r="92" spans="1:36" ht="15" customHeight="1" x14ac:dyDescent="0.25">
      <c r="A92" s="12" t="s">
        <v>1992</v>
      </c>
      <c r="B92" s="13" t="s">
        <v>1993</v>
      </c>
      <c r="C92" s="12" t="s">
        <v>1718</v>
      </c>
      <c r="D92" s="13" t="s">
        <v>1995</v>
      </c>
      <c r="E92" s="12" t="s">
        <v>1994</v>
      </c>
      <c r="F92" s="12" t="s">
        <v>681</v>
      </c>
      <c r="G92" s="12">
        <v>0</v>
      </c>
      <c r="H92" s="12">
        <v>0</v>
      </c>
      <c r="I92" s="12">
        <v>0</v>
      </c>
      <c r="J92" s="12">
        <v>0</v>
      </c>
      <c r="K92" s="12">
        <v>0</v>
      </c>
      <c r="L92" s="4">
        <v>0</v>
      </c>
      <c r="M92" s="4">
        <v>0</v>
      </c>
      <c r="N92" s="12">
        <v>0</v>
      </c>
      <c r="O92" s="12">
        <v>0</v>
      </c>
      <c r="P92" s="12">
        <v>0</v>
      </c>
      <c r="Q92" s="12">
        <v>0</v>
      </c>
      <c r="R92" s="12">
        <v>0</v>
      </c>
      <c r="S92" s="12"/>
      <c r="T92" s="12">
        <v>0</v>
      </c>
      <c r="U92" s="12">
        <v>1</v>
      </c>
      <c r="V92" s="12" t="s">
        <v>2755</v>
      </c>
      <c r="W92" s="12" t="s">
        <v>2756</v>
      </c>
      <c r="X92" s="12" t="s">
        <v>1101</v>
      </c>
      <c r="Y92" s="12">
        <v>0</v>
      </c>
      <c r="Z92" s="12">
        <v>0</v>
      </c>
      <c r="AA92" s="12">
        <f>IF(SUM(G92:R92,Table32[[#This Row],[nber_web_disclosure]]) &gt;0, 1, 0)</f>
        <v>0</v>
      </c>
      <c r="AB92" s="12"/>
      <c r="AC92" s="12">
        <f>IF(SUM(Table324[[#This Row],[cv_disclosure]],Table324[[#This Row],[nber_web_disclosure]], Table324[[#This Row],[private_interests]]) &gt;0, 1, 0)</f>
        <v>0</v>
      </c>
      <c r="AD92" s="12">
        <f t="shared" si="2"/>
        <v>0</v>
      </c>
      <c r="AE92" s="11"/>
      <c r="AF92" s="11"/>
      <c r="AG92" s="11" t="s">
        <v>2757</v>
      </c>
      <c r="AH92" s="11" t="s">
        <v>2754</v>
      </c>
      <c r="AI92" s="11"/>
      <c r="AJ92" s="11" t="s">
        <v>2753</v>
      </c>
    </row>
    <row r="93" spans="1:36" ht="15" customHeight="1" x14ac:dyDescent="0.25">
      <c r="A93" s="12" t="s">
        <v>1996</v>
      </c>
      <c r="B93" s="13" t="s">
        <v>1999</v>
      </c>
      <c r="C93" s="12" t="s">
        <v>1718</v>
      </c>
      <c r="D93" s="13" t="s">
        <v>1997</v>
      </c>
      <c r="E93" s="12" t="s">
        <v>1998</v>
      </c>
      <c r="F93" s="12" t="s">
        <v>681</v>
      </c>
      <c r="G93" s="12">
        <v>0</v>
      </c>
      <c r="H93" s="12">
        <v>0</v>
      </c>
      <c r="I93" s="12">
        <v>0</v>
      </c>
      <c r="J93" s="12">
        <v>0</v>
      </c>
      <c r="K93" s="12">
        <v>0</v>
      </c>
      <c r="L93" s="4">
        <v>0</v>
      </c>
      <c r="M93" s="4">
        <v>0</v>
      </c>
      <c r="N93" s="12">
        <v>0</v>
      </c>
      <c r="O93" s="12">
        <v>0</v>
      </c>
      <c r="P93" s="12">
        <v>0</v>
      </c>
      <c r="Q93" s="12">
        <v>1</v>
      </c>
      <c r="R93" s="12">
        <v>1</v>
      </c>
      <c r="S93" s="12" t="s">
        <v>2763</v>
      </c>
      <c r="T93" s="12">
        <v>1</v>
      </c>
      <c r="U93" s="12">
        <v>1</v>
      </c>
      <c r="V93" s="12" t="s">
        <v>2759</v>
      </c>
      <c r="W93" s="12" t="s">
        <v>2760</v>
      </c>
      <c r="X93" s="12" t="s">
        <v>2762</v>
      </c>
      <c r="Y93" s="12">
        <v>0</v>
      </c>
      <c r="Z93" s="12">
        <v>0</v>
      </c>
      <c r="AA93" s="12">
        <f>IF(SUM(G93:R93,Table32[[#This Row],[nber_web_disclosure]]) &gt;0, 1, 0)</f>
        <v>1</v>
      </c>
      <c r="AB93" s="12"/>
      <c r="AC93" s="12">
        <f>IF(SUM(Table324[[#This Row],[cv_disclosure]],Table324[[#This Row],[nber_web_disclosure]], Table324[[#This Row],[private_interests]]) &gt;0, 1, 0)</f>
        <v>1</v>
      </c>
      <c r="AD93" s="12">
        <f t="shared" si="2"/>
        <v>1</v>
      </c>
      <c r="AE93" s="11"/>
      <c r="AF93" s="11"/>
      <c r="AG93" s="11" t="s">
        <v>2761</v>
      </c>
      <c r="AH93" s="11"/>
      <c r="AI93" s="11"/>
      <c r="AJ93" s="11" t="s">
        <v>2758</v>
      </c>
    </row>
    <row r="94" spans="1:36" ht="15" customHeight="1" x14ac:dyDescent="0.25">
      <c r="A94" s="12" t="s">
        <v>2000</v>
      </c>
      <c r="B94" s="13" t="s">
        <v>2001</v>
      </c>
      <c r="C94" s="12" t="s">
        <v>1718</v>
      </c>
      <c r="D94" s="13" t="s">
        <v>2002</v>
      </c>
      <c r="E94" s="12" t="s">
        <v>234</v>
      </c>
      <c r="F94" s="12" t="s">
        <v>681</v>
      </c>
      <c r="G94" s="12">
        <v>0</v>
      </c>
      <c r="H94" s="12">
        <v>0</v>
      </c>
      <c r="I94" s="12">
        <v>0</v>
      </c>
      <c r="J94" s="12">
        <v>0</v>
      </c>
      <c r="K94" s="12">
        <v>0</v>
      </c>
      <c r="L94" s="4">
        <v>0</v>
      </c>
      <c r="M94" s="4">
        <v>0</v>
      </c>
      <c r="N94" s="12">
        <v>0</v>
      </c>
      <c r="O94" s="12">
        <v>0</v>
      </c>
      <c r="P94" s="12">
        <v>0</v>
      </c>
      <c r="Q94" s="12">
        <v>0</v>
      </c>
      <c r="R94" s="12">
        <v>0</v>
      </c>
      <c r="S94" s="12" t="s">
        <v>2337</v>
      </c>
      <c r="T94" s="12">
        <v>0</v>
      </c>
      <c r="U94" s="12">
        <v>0</v>
      </c>
      <c r="V94" s="12"/>
      <c r="W94" s="12"/>
      <c r="X94" s="12" t="s">
        <v>2339</v>
      </c>
      <c r="Y94" s="12">
        <v>0</v>
      </c>
      <c r="Z94" s="12">
        <v>1</v>
      </c>
      <c r="AA94" s="12">
        <f>IF(SUM(G94:R94,Table32[[#This Row],[nber_web_disclosure]]) &gt;0, 1, 0)</f>
        <v>0</v>
      </c>
      <c r="AB94" s="12">
        <v>0</v>
      </c>
      <c r="AC94" s="12">
        <f>IF(SUM(Table324[[#This Row],[cv_disclosure]],Table324[[#This Row],[nber_web_disclosure]], Table324[[#This Row],[private_interests]]) &gt;0, 1, 0)</f>
        <v>0</v>
      </c>
      <c r="AD94" s="12">
        <f t="shared" si="2"/>
        <v>0</v>
      </c>
      <c r="AE94" s="11" t="s">
        <v>2335</v>
      </c>
      <c r="AF94" s="11"/>
      <c r="AG94" s="11" t="s">
        <v>2338</v>
      </c>
      <c r="AH94" s="11" t="s">
        <v>2336</v>
      </c>
      <c r="AI94" s="11"/>
      <c r="AJ94" s="11" t="s">
        <v>2765</v>
      </c>
    </row>
    <row r="95" spans="1:36" ht="15" customHeight="1" x14ac:dyDescent="0.25">
      <c r="A95" s="12" t="s">
        <v>2003</v>
      </c>
      <c r="B95" s="13" t="s">
        <v>2004</v>
      </c>
      <c r="C95" s="12" t="s">
        <v>1718</v>
      </c>
      <c r="D95" s="13" t="s">
        <v>2005</v>
      </c>
      <c r="E95" s="12" t="s">
        <v>179</v>
      </c>
      <c r="F95" s="12" t="s">
        <v>682</v>
      </c>
      <c r="G95" s="12">
        <v>0</v>
      </c>
      <c r="H95" s="12">
        <v>0</v>
      </c>
      <c r="I95" s="12">
        <v>0</v>
      </c>
      <c r="J95" s="12">
        <v>0</v>
      </c>
      <c r="K95" s="12">
        <v>0</v>
      </c>
      <c r="L95" s="4">
        <v>0</v>
      </c>
      <c r="M95" s="4">
        <v>0</v>
      </c>
      <c r="N95" s="12">
        <v>0</v>
      </c>
      <c r="O95" s="12">
        <v>0</v>
      </c>
      <c r="P95" s="12">
        <v>0</v>
      </c>
      <c r="Q95" s="12">
        <v>0</v>
      </c>
      <c r="R95" s="12">
        <v>0</v>
      </c>
      <c r="S95" s="12"/>
      <c r="T95" s="12">
        <v>0</v>
      </c>
      <c r="U95" s="12">
        <v>0</v>
      </c>
      <c r="V95" s="12"/>
      <c r="W95" s="12"/>
      <c r="X95" s="12" t="s">
        <v>1101</v>
      </c>
      <c r="Y95" s="12">
        <v>0</v>
      </c>
      <c r="Z95" s="12">
        <v>0</v>
      </c>
      <c r="AA95" s="12">
        <f>IF(SUM(G95:R95,Table32[[#This Row],[nber_web_disclosure]]) &gt;0, 1, 0)</f>
        <v>0</v>
      </c>
      <c r="AB95" s="12"/>
      <c r="AC95" s="12">
        <f>IF(SUM(Table324[[#This Row],[cv_disclosure]],Table324[[#This Row],[nber_web_disclosure]], Table324[[#This Row],[private_interests]]) &gt;0, 1, 0)</f>
        <v>0</v>
      </c>
      <c r="AD95" s="12">
        <f t="shared" si="2"/>
        <v>0</v>
      </c>
      <c r="AE95" s="11"/>
      <c r="AF95" s="11"/>
      <c r="AG95" s="11" t="s">
        <v>2766</v>
      </c>
      <c r="AH95" s="11"/>
      <c r="AI95" s="11"/>
      <c r="AJ95" s="11" t="s">
        <v>2764</v>
      </c>
    </row>
    <row r="96" spans="1:36" ht="15" customHeight="1" x14ac:dyDescent="0.25">
      <c r="A96" s="12" t="s">
        <v>2006</v>
      </c>
      <c r="B96" s="13" t="s">
        <v>2007</v>
      </c>
      <c r="C96" s="12" t="s">
        <v>1718</v>
      </c>
      <c r="D96" s="13" t="s">
        <v>2008</v>
      </c>
      <c r="E96" s="12" t="s">
        <v>1735</v>
      </c>
      <c r="F96" s="12" t="s">
        <v>681</v>
      </c>
      <c r="G96" s="12">
        <v>0</v>
      </c>
      <c r="H96" s="12">
        <v>0</v>
      </c>
      <c r="I96" s="12">
        <v>0</v>
      </c>
      <c r="J96" s="12">
        <v>0</v>
      </c>
      <c r="K96" s="12">
        <v>0</v>
      </c>
      <c r="L96" s="4">
        <v>0</v>
      </c>
      <c r="M96" s="4">
        <v>0</v>
      </c>
      <c r="N96" s="12">
        <v>0</v>
      </c>
      <c r="O96" s="12">
        <v>0</v>
      </c>
      <c r="P96" s="12">
        <v>0</v>
      </c>
      <c r="Q96" s="12">
        <v>0</v>
      </c>
      <c r="R96" s="12">
        <v>0</v>
      </c>
      <c r="S96" s="12"/>
      <c r="T96" s="12">
        <v>0</v>
      </c>
      <c r="U96" s="12">
        <v>0</v>
      </c>
      <c r="V96" s="12"/>
      <c r="W96" s="12"/>
      <c r="X96" s="12" t="s">
        <v>1101</v>
      </c>
      <c r="Y96" s="12">
        <v>0</v>
      </c>
      <c r="Z96" s="12">
        <v>0</v>
      </c>
      <c r="AA96" s="12">
        <f>IF(SUM(G96:R96,Table32[[#This Row],[nber_web_disclosure]]) &gt;0, 1, 0)</f>
        <v>0</v>
      </c>
      <c r="AB96" s="12"/>
      <c r="AC96" s="12">
        <f>IF(SUM(Table324[[#This Row],[cv_disclosure]],Table324[[#This Row],[nber_web_disclosure]], Table324[[#This Row],[private_interests]]) &gt;0, 1, 0)</f>
        <v>0</v>
      </c>
      <c r="AD96" s="12">
        <f t="shared" si="2"/>
        <v>0</v>
      </c>
      <c r="AE96" s="11"/>
      <c r="AF96" s="11"/>
      <c r="AG96" s="11" t="s">
        <v>2769</v>
      </c>
      <c r="AH96" s="11" t="s">
        <v>2768</v>
      </c>
      <c r="AI96" s="11"/>
      <c r="AJ96" s="11" t="s">
        <v>2767</v>
      </c>
    </row>
    <row r="97" spans="1:36" ht="15" customHeight="1" x14ac:dyDescent="0.25">
      <c r="A97" s="12" t="s">
        <v>2009</v>
      </c>
      <c r="B97" s="13" t="s">
        <v>2010</v>
      </c>
      <c r="C97" s="12" t="s">
        <v>1718</v>
      </c>
      <c r="D97" s="13" t="s">
        <v>2011</v>
      </c>
      <c r="E97" s="12" t="s">
        <v>206</v>
      </c>
      <c r="F97" s="12" t="s">
        <v>681</v>
      </c>
      <c r="G97" s="12">
        <v>0</v>
      </c>
      <c r="H97" s="12">
        <v>0</v>
      </c>
      <c r="I97" s="12">
        <v>0</v>
      </c>
      <c r="J97" s="12">
        <v>0</v>
      </c>
      <c r="K97" s="12">
        <v>0</v>
      </c>
      <c r="L97" s="4">
        <v>0</v>
      </c>
      <c r="M97" s="4">
        <v>0</v>
      </c>
      <c r="N97" s="12">
        <v>0</v>
      </c>
      <c r="O97" s="12">
        <v>0</v>
      </c>
      <c r="P97" s="12">
        <v>0</v>
      </c>
      <c r="Q97" s="12">
        <v>1</v>
      </c>
      <c r="R97" s="12">
        <v>1</v>
      </c>
      <c r="S97" s="12" t="s">
        <v>2777</v>
      </c>
      <c r="T97" s="12">
        <v>0</v>
      </c>
      <c r="U97" s="12">
        <v>1</v>
      </c>
      <c r="V97" s="12" t="s">
        <v>2774</v>
      </c>
      <c r="W97" s="12" t="s">
        <v>2775</v>
      </c>
      <c r="X97" s="12" t="s">
        <v>1101</v>
      </c>
      <c r="Y97" s="12">
        <v>1</v>
      </c>
      <c r="Z97" s="12">
        <v>1</v>
      </c>
      <c r="AA97" s="12">
        <f>IF(SUM(G97:R97,Table32[[#This Row],[nber_web_disclosure]]) &gt;0, 1, 0)</f>
        <v>1</v>
      </c>
      <c r="AB97" s="12"/>
      <c r="AC97" s="12">
        <f>IF(SUM(Table324[[#This Row],[cv_disclosure]],Table324[[#This Row],[nber_web_disclosure]], Table324[[#This Row],[private_interests]]) &gt;0, 1, 0)</f>
        <v>1</v>
      </c>
      <c r="AD97" s="12">
        <f t="shared" si="2"/>
        <v>1</v>
      </c>
      <c r="AE97" s="11" t="s">
        <v>2771</v>
      </c>
      <c r="AF97" s="11"/>
      <c r="AG97" s="11" t="s">
        <v>2773</v>
      </c>
      <c r="AH97" s="11" t="s">
        <v>2772</v>
      </c>
      <c r="AI97" s="11"/>
      <c r="AJ97" s="11" t="s">
        <v>2770</v>
      </c>
    </row>
    <row r="98" spans="1:36" ht="15" customHeight="1" x14ac:dyDescent="0.25">
      <c r="A98" s="12" t="s">
        <v>2012</v>
      </c>
      <c r="B98" s="13" t="s">
        <v>2013</v>
      </c>
      <c r="C98" s="12" t="s">
        <v>1718</v>
      </c>
      <c r="D98" s="13" t="s">
        <v>2014</v>
      </c>
      <c r="E98" s="12" t="s">
        <v>179</v>
      </c>
      <c r="F98" s="12" t="s">
        <v>681</v>
      </c>
      <c r="G98" s="12">
        <v>0</v>
      </c>
      <c r="H98" s="12">
        <v>0</v>
      </c>
      <c r="I98" s="12">
        <v>0</v>
      </c>
      <c r="J98" s="12">
        <v>0</v>
      </c>
      <c r="K98" s="12">
        <v>0</v>
      </c>
      <c r="L98" s="4">
        <v>0</v>
      </c>
      <c r="M98" s="4">
        <v>0</v>
      </c>
      <c r="N98" s="12">
        <v>0</v>
      </c>
      <c r="O98" s="12">
        <v>0</v>
      </c>
      <c r="P98" s="12">
        <v>0</v>
      </c>
      <c r="Q98" s="12"/>
      <c r="R98" s="12"/>
      <c r="S98" s="12"/>
      <c r="T98" s="12"/>
      <c r="U98" s="12"/>
      <c r="V98" s="12"/>
      <c r="W98" s="12"/>
      <c r="X98" s="12"/>
      <c r="Y98" s="12"/>
      <c r="Z98" s="12"/>
      <c r="AA98" s="12">
        <f>IF(SUM(G98:R98,Table32[[#This Row],[nber_web_disclosure]]) &gt;0, 1, 0)</f>
        <v>0</v>
      </c>
      <c r="AB98" s="12"/>
      <c r="AC98" s="12">
        <f>IF(SUM(Table324[[#This Row],[cv_disclosure]],Table324[[#This Row],[nber_web_disclosure]], Table324[[#This Row],[private_interests]]) &gt;0, 1, 0)</f>
        <v>0</v>
      </c>
      <c r="AD98" s="12">
        <f t="shared" ref="AD98:AD129" si="3">IF(SUM(AB98:AC98)&gt;0,1,0)</f>
        <v>0</v>
      </c>
      <c r="AE98" s="11"/>
      <c r="AF98" s="11"/>
      <c r="AG98" s="11"/>
      <c r="AH98" s="11"/>
      <c r="AI98" s="11"/>
      <c r="AJ98" s="11"/>
    </row>
    <row r="99" spans="1:36" ht="15" customHeight="1" x14ac:dyDescent="0.25">
      <c r="A99" s="12" t="s">
        <v>2015</v>
      </c>
      <c r="B99" s="13" t="s">
        <v>2016</v>
      </c>
      <c r="C99" s="12" t="s">
        <v>1718</v>
      </c>
      <c r="D99" s="18"/>
      <c r="E99" s="12" t="s">
        <v>2017</v>
      </c>
      <c r="F99" s="12" t="s">
        <v>682</v>
      </c>
      <c r="G99" s="12">
        <v>0</v>
      </c>
      <c r="H99" s="12">
        <v>0</v>
      </c>
      <c r="I99" s="12">
        <v>0</v>
      </c>
      <c r="J99" s="12">
        <v>0</v>
      </c>
      <c r="K99" s="12">
        <v>0</v>
      </c>
      <c r="L99" s="4">
        <v>0</v>
      </c>
      <c r="M99" s="4">
        <v>0</v>
      </c>
      <c r="N99" s="12">
        <v>0</v>
      </c>
      <c r="O99" s="12">
        <v>0</v>
      </c>
      <c r="P99" s="12">
        <v>0</v>
      </c>
      <c r="Q99" s="12"/>
      <c r="R99" s="12"/>
      <c r="S99" s="12"/>
      <c r="T99" s="12"/>
      <c r="U99" s="12"/>
      <c r="V99" s="12"/>
      <c r="W99" s="12"/>
      <c r="X99" s="12"/>
      <c r="Y99" s="12"/>
      <c r="Z99" s="12"/>
      <c r="AA99" s="12">
        <f>IF(SUM(G99:R99,Table32[[#This Row],[nber_web_disclosure]]) &gt;0, 1, 0)</f>
        <v>0</v>
      </c>
      <c r="AB99" s="12"/>
      <c r="AC99" s="12">
        <f>IF(SUM(Table324[[#This Row],[cv_disclosure]],Table324[[#This Row],[nber_web_disclosure]], Table324[[#This Row],[private_interests]]) &gt;0, 1, 0)</f>
        <v>0</v>
      </c>
      <c r="AD99" s="12">
        <f t="shared" si="3"/>
        <v>0</v>
      </c>
      <c r="AE99" s="11"/>
      <c r="AF99" s="11"/>
      <c r="AG99" s="11"/>
      <c r="AH99" s="11"/>
      <c r="AI99" s="11"/>
      <c r="AJ99" s="11"/>
    </row>
    <row r="100" spans="1:36" ht="15" customHeight="1" x14ac:dyDescent="0.25">
      <c r="A100" s="12" t="s">
        <v>2018</v>
      </c>
      <c r="B100" s="13" t="s">
        <v>2020</v>
      </c>
      <c r="C100" s="12" t="s">
        <v>1718</v>
      </c>
      <c r="D100" s="13" t="s">
        <v>2021</v>
      </c>
      <c r="E100" s="12" t="s">
        <v>2019</v>
      </c>
      <c r="F100" s="12" t="s">
        <v>682</v>
      </c>
      <c r="G100" s="12">
        <v>0</v>
      </c>
      <c r="H100" s="12">
        <v>0</v>
      </c>
      <c r="I100" s="12">
        <v>0</v>
      </c>
      <c r="J100" s="12">
        <v>0</v>
      </c>
      <c r="K100" s="12">
        <v>0</v>
      </c>
      <c r="L100" s="4">
        <v>0</v>
      </c>
      <c r="M100" s="4">
        <v>0</v>
      </c>
      <c r="N100" s="12">
        <v>0</v>
      </c>
      <c r="O100" s="12">
        <v>0</v>
      </c>
      <c r="P100" s="12">
        <v>0</v>
      </c>
      <c r="Q100" s="12"/>
      <c r="R100" s="12"/>
      <c r="S100" s="12"/>
      <c r="T100" s="12"/>
      <c r="U100" s="12"/>
      <c r="V100" s="12"/>
      <c r="W100" s="12"/>
      <c r="X100" s="12"/>
      <c r="Y100" s="12"/>
      <c r="Z100" s="12"/>
      <c r="AA100" s="12">
        <f>IF(SUM(G100:R100,Table32[[#This Row],[nber_web_disclosure]]) &gt;0, 1, 0)</f>
        <v>0</v>
      </c>
      <c r="AB100" s="12"/>
      <c r="AC100" s="12">
        <f>IF(SUM(Table324[[#This Row],[cv_disclosure]],Table324[[#This Row],[nber_web_disclosure]], Table324[[#This Row],[private_interests]]) &gt;0, 1, 0)</f>
        <v>0</v>
      </c>
      <c r="AD100" s="12">
        <f t="shared" si="3"/>
        <v>0</v>
      </c>
      <c r="AE100" s="11"/>
      <c r="AF100" s="11"/>
      <c r="AG100" s="11"/>
      <c r="AH100" s="11"/>
      <c r="AI100" s="11"/>
      <c r="AJ100" s="11"/>
    </row>
    <row r="101" spans="1:36" ht="15" customHeight="1" x14ac:dyDescent="0.25">
      <c r="A101" s="12" t="s">
        <v>2022</v>
      </c>
      <c r="B101" s="13" t="s">
        <v>2023</v>
      </c>
      <c r="C101" s="12" t="s">
        <v>1718</v>
      </c>
      <c r="D101" s="13" t="s">
        <v>2024</v>
      </c>
      <c r="E101" s="12" t="s">
        <v>518</v>
      </c>
      <c r="F101" s="12" t="s">
        <v>681</v>
      </c>
      <c r="G101" s="12">
        <v>0</v>
      </c>
      <c r="H101" s="12">
        <v>0</v>
      </c>
      <c r="I101" s="12">
        <v>0</v>
      </c>
      <c r="J101" s="12">
        <v>0</v>
      </c>
      <c r="K101" s="12">
        <v>0</v>
      </c>
      <c r="L101" s="4">
        <v>0</v>
      </c>
      <c r="M101" s="4">
        <v>0</v>
      </c>
      <c r="N101" s="12">
        <v>0</v>
      </c>
      <c r="O101" s="12">
        <v>0</v>
      </c>
      <c r="P101" s="12">
        <v>0</v>
      </c>
      <c r="Q101" s="12"/>
      <c r="R101" s="12"/>
      <c r="S101" s="12"/>
      <c r="T101" s="12"/>
      <c r="U101" s="12"/>
      <c r="V101" s="12"/>
      <c r="W101" s="12"/>
      <c r="X101" s="12"/>
      <c r="Y101" s="12"/>
      <c r="Z101" s="12"/>
      <c r="AA101" s="12">
        <f>IF(SUM(G101:R101,Table32[[#This Row],[nber_web_disclosure]]) &gt;0, 1, 0)</f>
        <v>0</v>
      </c>
      <c r="AB101" s="12"/>
      <c r="AC101" s="12">
        <f>IF(SUM(Table324[[#This Row],[cv_disclosure]],Table324[[#This Row],[nber_web_disclosure]], Table324[[#This Row],[private_interests]]) &gt;0, 1, 0)</f>
        <v>0</v>
      </c>
      <c r="AD101" s="12">
        <f t="shared" si="3"/>
        <v>0</v>
      </c>
      <c r="AE101" s="11"/>
      <c r="AF101" s="11"/>
      <c r="AG101" s="11"/>
      <c r="AH101" s="11"/>
      <c r="AI101" s="11"/>
      <c r="AJ101" s="11"/>
    </row>
    <row r="102" spans="1:36" ht="15" customHeight="1" x14ac:dyDescent="0.25">
      <c r="A102" s="12" t="s">
        <v>2025</v>
      </c>
      <c r="B102" s="13" t="s">
        <v>2026</v>
      </c>
      <c r="C102" s="12" t="s">
        <v>1718</v>
      </c>
      <c r="D102" s="13" t="s">
        <v>2028</v>
      </c>
      <c r="E102" s="12" t="s">
        <v>2027</v>
      </c>
      <c r="F102" s="12" t="s">
        <v>681</v>
      </c>
      <c r="G102" s="12">
        <v>0</v>
      </c>
      <c r="H102" s="12">
        <v>0</v>
      </c>
      <c r="I102" s="12">
        <v>0</v>
      </c>
      <c r="J102" s="12">
        <v>0</v>
      </c>
      <c r="K102" s="12">
        <v>0</v>
      </c>
      <c r="L102" s="4">
        <v>0</v>
      </c>
      <c r="M102" s="4">
        <v>0</v>
      </c>
      <c r="N102" s="12">
        <v>0</v>
      </c>
      <c r="O102" s="12">
        <v>0</v>
      </c>
      <c r="P102" s="12">
        <v>0</v>
      </c>
      <c r="Q102" s="12"/>
      <c r="R102" s="12"/>
      <c r="S102" s="12"/>
      <c r="T102" s="12"/>
      <c r="U102" s="12"/>
      <c r="V102" s="12"/>
      <c r="W102" s="12"/>
      <c r="X102" s="12"/>
      <c r="Y102" s="12"/>
      <c r="Z102" s="12"/>
      <c r="AA102" s="12">
        <f>IF(SUM(G102:R102,Table32[[#This Row],[nber_web_disclosure]]) &gt;0, 1, 0)</f>
        <v>0</v>
      </c>
      <c r="AB102" s="12"/>
      <c r="AC102" s="12">
        <f>IF(SUM(Table324[[#This Row],[cv_disclosure]],Table324[[#This Row],[nber_web_disclosure]], Table324[[#This Row],[private_interests]]) &gt;0, 1, 0)</f>
        <v>0</v>
      </c>
      <c r="AD102" s="12">
        <f t="shared" si="3"/>
        <v>0</v>
      </c>
      <c r="AE102" s="11"/>
      <c r="AF102" s="11"/>
      <c r="AG102" s="11"/>
      <c r="AH102" s="11"/>
      <c r="AI102" s="11"/>
      <c r="AJ102" s="11"/>
    </row>
    <row r="103" spans="1:36" ht="15" customHeight="1" x14ac:dyDescent="0.25">
      <c r="A103" s="12" t="s">
        <v>2029</v>
      </c>
      <c r="B103" s="13" t="s">
        <v>2030</v>
      </c>
      <c r="C103" s="12" t="s">
        <v>1718</v>
      </c>
      <c r="D103" s="13" t="s">
        <v>2031</v>
      </c>
      <c r="E103" s="12" t="s">
        <v>199</v>
      </c>
      <c r="F103" s="12" t="s">
        <v>681</v>
      </c>
      <c r="G103" s="12">
        <v>0</v>
      </c>
      <c r="H103" s="12">
        <v>0</v>
      </c>
      <c r="I103" s="12">
        <v>0</v>
      </c>
      <c r="J103" s="12">
        <v>0</v>
      </c>
      <c r="K103" s="12">
        <v>0</v>
      </c>
      <c r="L103" s="4">
        <v>0</v>
      </c>
      <c r="M103" s="4">
        <v>0</v>
      </c>
      <c r="N103" s="12">
        <v>0</v>
      </c>
      <c r="O103" s="12">
        <v>0</v>
      </c>
      <c r="P103" s="12">
        <v>0</v>
      </c>
      <c r="Q103" s="12"/>
      <c r="R103" s="12"/>
      <c r="S103" s="12"/>
      <c r="T103" s="12"/>
      <c r="U103" s="12"/>
      <c r="V103" s="12"/>
      <c r="W103" s="12"/>
      <c r="X103" s="12"/>
      <c r="Y103" s="12"/>
      <c r="Z103" s="12"/>
      <c r="AA103" s="12">
        <f>IF(SUM(G103:R103,Table32[[#This Row],[nber_web_disclosure]]) &gt;0, 1, 0)</f>
        <v>0</v>
      </c>
      <c r="AB103" s="12"/>
      <c r="AC103" s="12">
        <f>IF(SUM(Table324[[#This Row],[cv_disclosure]],Table324[[#This Row],[nber_web_disclosure]], Table324[[#This Row],[private_interests]]) &gt;0, 1, 0)</f>
        <v>0</v>
      </c>
      <c r="AD103" s="12">
        <f t="shared" si="3"/>
        <v>0</v>
      </c>
      <c r="AE103" s="11"/>
      <c r="AF103" s="11"/>
      <c r="AG103" s="11"/>
      <c r="AH103" s="11"/>
      <c r="AI103" s="11"/>
      <c r="AJ103" s="11"/>
    </row>
    <row r="104" spans="1:36" ht="15" customHeight="1" x14ac:dyDescent="0.25">
      <c r="A104" s="12" t="s">
        <v>2032</v>
      </c>
      <c r="B104" s="13" t="s">
        <v>2033</v>
      </c>
      <c r="C104" s="12" t="s">
        <v>1718</v>
      </c>
      <c r="D104" s="13" t="s">
        <v>2034</v>
      </c>
      <c r="E104" s="12" t="s">
        <v>121</v>
      </c>
      <c r="F104" s="12" t="s">
        <v>682</v>
      </c>
      <c r="G104" s="12">
        <v>0</v>
      </c>
      <c r="H104" s="12">
        <v>0</v>
      </c>
      <c r="I104" s="12">
        <v>0</v>
      </c>
      <c r="J104" s="12">
        <v>0</v>
      </c>
      <c r="K104" s="12">
        <v>0</v>
      </c>
      <c r="L104" s="4">
        <v>0</v>
      </c>
      <c r="M104" s="4">
        <v>0</v>
      </c>
      <c r="N104" s="12">
        <v>0</v>
      </c>
      <c r="O104" s="12">
        <v>0</v>
      </c>
      <c r="P104" s="12">
        <v>0</v>
      </c>
      <c r="Q104" s="12"/>
      <c r="R104" s="12"/>
      <c r="S104" s="12"/>
      <c r="T104" s="12"/>
      <c r="U104" s="12"/>
      <c r="V104" s="12"/>
      <c r="W104" s="12"/>
      <c r="X104" s="12"/>
      <c r="Y104" s="12"/>
      <c r="Z104" s="12"/>
      <c r="AA104" s="12">
        <f>IF(SUM(G104:R104,Table32[[#This Row],[nber_web_disclosure]]) &gt;0, 1, 0)</f>
        <v>1</v>
      </c>
      <c r="AB104" s="12"/>
      <c r="AC104" s="12">
        <f>IF(SUM(Table324[[#This Row],[cv_disclosure]],Table324[[#This Row],[nber_web_disclosure]], Table324[[#This Row],[private_interests]]) &gt;0, 1, 0)</f>
        <v>0</v>
      </c>
      <c r="AD104" s="12">
        <f t="shared" si="3"/>
        <v>0</v>
      </c>
      <c r="AE104" s="12"/>
      <c r="AF104" s="11"/>
      <c r="AG104" s="11"/>
      <c r="AH104" s="11"/>
      <c r="AI104" s="11"/>
      <c r="AJ104" s="11"/>
    </row>
    <row r="105" spans="1:36" ht="15" customHeight="1" x14ac:dyDescent="0.25">
      <c r="A105" s="12" t="s">
        <v>2035</v>
      </c>
      <c r="B105" s="13" t="s">
        <v>2036</v>
      </c>
      <c r="C105" s="12" t="s">
        <v>1718</v>
      </c>
      <c r="D105" s="13" t="s">
        <v>2037</v>
      </c>
      <c r="E105" s="12" t="s">
        <v>780</v>
      </c>
      <c r="F105" s="12" t="s">
        <v>681</v>
      </c>
      <c r="G105" s="12">
        <v>0</v>
      </c>
      <c r="H105" s="12">
        <v>0</v>
      </c>
      <c r="I105" s="12">
        <v>0</v>
      </c>
      <c r="J105" s="12">
        <v>0</v>
      </c>
      <c r="K105" s="12">
        <v>0</v>
      </c>
      <c r="L105" s="4">
        <v>0</v>
      </c>
      <c r="M105" s="4">
        <v>0</v>
      </c>
      <c r="N105" s="12">
        <v>0</v>
      </c>
      <c r="O105" s="12">
        <v>0</v>
      </c>
      <c r="P105" s="12">
        <v>0</v>
      </c>
      <c r="Q105" s="12"/>
      <c r="R105" s="12"/>
      <c r="S105" s="12"/>
      <c r="T105" s="12"/>
      <c r="U105" s="12"/>
      <c r="V105" s="12"/>
      <c r="W105" s="12"/>
      <c r="X105" s="12"/>
      <c r="Y105" s="12"/>
      <c r="Z105" s="12"/>
      <c r="AA105" s="12">
        <f>IF(SUM(G105:R105,Table32[[#This Row],[nber_web_disclosure]]) &gt;0, 1, 0)</f>
        <v>1</v>
      </c>
      <c r="AB105" s="12"/>
      <c r="AC105" s="12">
        <f>IF(SUM(Table324[[#This Row],[cv_disclosure]],Table324[[#This Row],[nber_web_disclosure]], Table324[[#This Row],[private_interests]]) &gt;0, 1, 0)</f>
        <v>0</v>
      </c>
      <c r="AD105" s="12">
        <f t="shared" si="3"/>
        <v>0</v>
      </c>
      <c r="AE105" s="11"/>
      <c r="AF105" s="11"/>
      <c r="AG105" s="11"/>
      <c r="AH105" s="11"/>
      <c r="AI105" s="11"/>
      <c r="AJ105" s="11"/>
    </row>
    <row r="106" spans="1:36" ht="15" customHeight="1" x14ac:dyDescent="0.25">
      <c r="A106" s="12" t="s">
        <v>2038</v>
      </c>
      <c r="B106" s="13" t="s">
        <v>2039</v>
      </c>
      <c r="C106" s="12" t="s">
        <v>1718</v>
      </c>
      <c r="D106" s="13" t="s">
        <v>2041</v>
      </c>
      <c r="E106" s="12" t="s">
        <v>2040</v>
      </c>
      <c r="F106" s="12" t="s">
        <v>681</v>
      </c>
      <c r="G106" s="12">
        <v>0</v>
      </c>
      <c r="H106" s="12">
        <v>0</v>
      </c>
      <c r="I106" s="12">
        <v>0</v>
      </c>
      <c r="J106" s="12">
        <v>0</v>
      </c>
      <c r="K106" s="12">
        <v>0</v>
      </c>
      <c r="L106" s="4">
        <v>0</v>
      </c>
      <c r="M106" s="4">
        <v>0</v>
      </c>
      <c r="N106" s="12">
        <v>0</v>
      </c>
      <c r="O106" s="12">
        <v>0</v>
      </c>
      <c r="P106" s="12">
        <v>0</v>
      </c>
      <c r="Q106" s="12"/>
      <c r="R106" s="12"/>
      <c r="S106" s="12"/>
      <c r="T106" s="12"/>
      <c r="U106" s="12"/>
      <c r="V106" s="12"/>
      <c r="W106" s="12"/>
      <c r="X106" s="12"/>
      <c r="Y106" s="12"/>
      <c r="Z106" s="12"/>
      <c r="AA106" s="12">
        <f>IF(SUM(G106:R106,Table32[[#This Row],[nber_web_disclosure]]) &gt;0, 1, 0)</f>
        <v>0</v>
      </c>
      <c r="AB106" s="12"/>
      <c r="AC106" s="12">
        <f>IF(SUM(Table324[[#This Row],[cv_disclosure]],Table324[[#This Row],[nber_web_disclosure]], Table324[[#This Row],[private_interests]]) &gt;0, 1, 0)</f>
        <v>0</v>
      </c>
      <c r="AD106" s="12">
        <f t="shared" si="3"/>
        <v>0</v>
      </c>
      <c r="AE106" s="11"/>
      <c r="AF106" s="11"/>
      <c r="AG106" s="11"/>
      <c r="AH106" s="11"/>
      <c r="AI106" s="11"/>
      <c r="AJ106" s="11"/>
    </row>
    <row r="107" spans="1:36" ht="15" customHeight="1" x14ac:dyDescent="0.25">
      <c r="A107" s="12" t="s">
        <v>2042</v>
      </c>
      <c r="B107" s="13" t="s">
        <v>2045</v>
      </c>
      <c r="C107" s="12" t="s">
        <v>1718</v>
      </c>
      <c r="D107" s="13" t="s">
        <v>2044</v>
      </c>
      <c r="E107" s="12" t="s">
        <v>2043</v>
      </c>
      <c r="F107" s="12" t="s">
        <v>682</v>
      </c>
      <c r="G107" s="12">
        <v>0</v>
      </c>
      <c r="H107" s="12">
        <v>0</v>
      </c>
      <c r="I107" s="12">
        <v>0</v>
      </c>
      <c r="J107" s="12">
        <v>0</v>
      </c>
      <c r="K107" s="12">
        <v>0</v>
      </c>
      <c r="L107" s="4">
        <v>0</v>
      </c>
      <c r="M107" s="4">
        <v>0</v>
      </c>
      <c r="N107" s="12">
        <v>0</v>
      </c>
      <c r="O107" s="12">
        <v>0</v>
      </c>
      <c r="P107" s="12">
        <v>0</v>
      </c>
      <c r="Q107" s="12"/>
      <c r="R107" s="12"/>
      <c r="S107" s="12"/>
      <c r="T107" s="12"/>
      <c r="U107" s="12"/>
      <c r="V107" s="12"/>
      <c r="W107" s="12"/>
      <c r="X107" s="12"/>
      <c r="Y107" s="12"/>
      <c r="Z107" s="12"/>
      <c r="AA107" s="12">
        <f>IF(SUM(G107:R107,Table32[[#This Row],[nber_web_disclosure]]) &gt;0, 1, 0)</f>
        <v>1</v>
      </c>
      <c r="AB107" s="12"/>
      <c r="AC107" s="12">
        <f>IF(SUM(Table324[[#This Row],[cv_disclosure]],Table324[[#This Row],[nber_web_disclosure]], Table324[[#This Row],[private_interests]]) &gt;0, 1, 0)</f>
        <v>0</v>
      </c>
      <c r="AD107" s="12">
        <f t="shared" si="3"/>
        <v>0</v>
      </c>
      <c r="AE107" s="11"/>
      <c r="AF107" s="11"/>
      <c r="AG107" s="11"/>
      <c r="AH107" s="11"/>
      <c r="AI107" s="11"/>
      <c r="AJ107" s="11"/>
    </row>
    <row r="108" spans="1:36" ht="15" customHeight="1" x14ac:dyDescent="0.25">
      <c r="A108" s="12" t="s">
        <v>2046</v>
      </c>
      <c r="B108" s="13" t="s">
        <v>2047</v>
      </c>
      <c r="C108" s="12" t="s">
        <v>1718</v>
      </c>
      <c r="D108" s="13" t="s">
        <v>2048</v>
      </c>
      <c r="E108" s="12" t="s">
        <v>199</v>
      </c>
      <c r="F108" s="12" t="s">
        <v>681</v>
      </c>
      <c r="G108" s="12">
        <v>0</v>
      </c>
      <c r="H108" s="12">
        <v>0</v>
      </c>
      <c r="I108" s="12">
        <v>0</v>
      </c>
      <c r="J108" s="12">
        <v>0</v>
      </c>
      <c r="K108" s="12">
        <v>0</v>
      </c>
      <c r="L108" s="4">
        <v>0</v>
      </c>
      <c r="M108" s="4">
        <v>0</v>
      </c>
      <c r="N108" s="12">
        <v>0</v>
      </c>
      <c r="O108" s="12">
        <v>0</v>
      </c>
      <c r="P108" s="12">
        <v>0</v>
      </c>
      <c r="Q108" s="12"/>
      <c r="R108" s="12"/>
      <c r="S108" s="12"/>
      <c r="T108" s="12"/>
      <c r="U108" s="12"/>
      <c r="V108" s="12"/>
      <c r="W108" s="12"/>
      <c r="X108" s="12"/>
      <c r="Y108" s="12"/>
      <c r="Z108" s="12"/>
      <c r="AA108" s="12">
        <f>IF(SUM(G108:R108,Table32[[#This Row],[nber_web_disclosure]]) &gt;0, 1, 0)</f>
        <v>1</v>
      </c>
      <c r="AB108" s="12"/>
      <c r="AC108" s="12">
        <f>IF(SUM(Table324[[#This Row],[cv_disclosure]],Table324[[#This Row],[nber_web_disclosure]], Table324[[#This Row],[private_interests]]) &gt;0, 1, 0)</f>
        <v>0</v>
      </c>
      <c r="AD108" s="12">
        <f t="shared" si="3"/>
        <v>0</v>
      </c>
      <c r="AE108" s="11"/>
      <c r="AF108" s="11"/>
      <c r="AG108" s="11"/>
      <c r="AH108" s="11"/>
      <c r="AI108" s="11"/>
      <c r="AJ108" s="11"/>
    </row>
    <row r="109" spans="1:36" ht="15" customHeight="1" x14ac:dyDescent="0.25">
      <c r="A109" s="12" t="s">
        <v>2049</v>
      </c>
      <c r="B109" s="13" t="s">
        <v>2051</v>
      </c>
      <c r="C109" s="12" t="s">
        <v>1718</v>
      </c>
      <c r="D109" s="13" t="s">
        <v>2052</v>
      </c>
      <c r="E109" s="12" t="s">
        <v>2050</v>
      </c>
      <c r="F109" s="12" t="s">
        <v>681</v>
      </c>
      <c r="G109" s="12">
        <v>0</v>
      </c>
      <c r="H109" s="12">
        <v>0</v>
      </c>
      <c r="I109" s="12">
        <v>0</v>
      </c>
      <c r="J109" s="12">
        <v>0</v>
      </c>
      <c r="K109" s="12">
        <v>0</v>
      </c>
      <c r="L109" s="4">
        <v>0</v>
      </c>
      <c r="M109" s="4">
        <v>0</v>
      </c>
      <c r="N109" s="12">
        <v>0</v>
      </c>
      <c r="O109" s="12">
        <v>0</v>
      </c>
      <c r="P109" s="12">
        <v>0</v>
      </c>
      <c r="Q109" s="12"/>
      <c r="R109" s="12"/>
      <c r="S109" s="12"/>
      <c r="T109" s="12"/>
      <c r="U109" s="12"/>
      <c r="V109" s="12"/>
      <c r="W109" s="12"/>
      <c r="X109" s="12"/>
      <c r="Y109" s="12"/>
      <c r="Z109" s="12"/>
      <c r="AA109" s="12">
        <f>IF(SUM(G109:R109,Table32[[#This Row],[nber_web_disclosure]]) &gt;0, 1, 0)</f>
        <v>1</v>
      </c>
      <c r="AB109" s="12"/>
      <c r="AC109" s="12">
        <f>IF(SUM(Table324[[#This Row],[cv_disclosure]],Table324[[#This Row],[nber_web_disclosure]], Table324[[#This Row],[private_interests]]) &gt;0, 1, 0)</f>
        <v>0</v>
      </c>
      <c r="AD109" s="12">
        <f t="shared" si="3"/>
        <v>0</v>
      </c>
      <c r="AE109" s="11"/>
      <c r="AF109" s="11"/>
      <c r="AG109" s="11"/>
      <c r="AH109" s="12"/>
      <c r="AI109" s="11"/>
      <c r="AJ109" s="11"/>
    </row>
    <row r="110" spans="1:36" ht="15" customHeight="1" x14ac:dyDescent="0.25">
      <c r="A110" s="12" t="s">
        <v>2053</v>
      </c>
      <c r="B110" s="13" t="s">
        <v>2054</v>
      </c>
      <c r="C110" s="12" t="s">
        <v>1718</v>
      </c>
      <c r="D110" s="13" t="s">
        <v>2055</v>
      </c>
      <c r="E110" s="12" t="s">
        <v>1867</v>
      </c>
      <c r="F110" s="12" t="s">
        <v>681</v>
      </c>
      <c r="G110" s="12">
        <v>0</v>
      </c>
      <c r="H110" s="12">
        <v>0</v>
      </c>
      <c r="I110" s="12">
        <v>0</v>
      </c>
      <c r="J110" s="12">
        <v>0</v>
      </c>
      <c r="K110" s="12">
        <v>0</v>
      </c>
      <c r="L110" s="4">
        <v>0</v>
      </c>
      <c r="M110" s="4">
        <v>0</v>
      </c>
      <c r="N110" s="12">
        <v>0</v>
      </c>
      <c r="O110" s="12">
        <v>0</v>
      </c>
      <c r="P110" s="12">
        <v>0</v>
      </c>
      <c r="Q110" s="12"/>
      <c r="R110" s="12"/>
      <c r="S110" s="12"/>
      <c r="T110" s="12"/>
      <c r="U110" s="12"/>
      <c r="V110" s="12"/>
      <c r="W110" s="12"/>
      <c r="X110" s="12"/>
      <c r="Y110" s="12"/>
      <c r="Z110" s="12"/>
      <c r="AA110" s="12">
        <f>IF(SUM(G110:R110,Table32[[#This Row],[nber_web_disclosure]]) &gt;0, 1, 0)</f>
        <v>0</v>
      </c>
      <c r="AB110" s="12"/>
      <c r="AC110" s="12">
        <f>IF(SUM(Table324[[#This Row],[cv_disclosure]],Table324[[#This Row],[nber_web_disclosure]], Table324[[#This Row],[private_interests]]) &gt;0, 1, 0)</f>
        <v>0</v>
      </c>
      <c r="AD110" s="12">
        <f t="shared" si="3"/>
        <v>0</v>
      </c>
      <c r="AE110" s="11"/>
      <c r="AF110" s="11"/>
      <c r="AG110" s="11"/>
      <c r="AH110" s="11"/>
      <c r="AI110" s="11"/>
      <c r="AJ110" s="11"/>
    </row>
    <row r="111" spans="1:36" ht="15" customHeight="1" x14ac:dyDescent="0.25">
      <c r="A111" s="12" t="s">
        <v>2056</v>
      </c>
      <c r="B111" s="13" t="s">
        <v>2057</v>
      </c>
      <c r="C111" s="12" t="s">
        <v>1718</v>
      </c>
      <c r="D111" s="13" t="s">
        <v>2058</v>
      </c>
      <c r="E111" s="12" t="s">
        <v>1803</v>
      </c>
      <c r="F111" s="12" t="s">
        <v>681</v>
      </c>
      <c r="G111" s="12">
        <v>0</v>
      </c>
      <c r="H111" s="12">
        <v>0</v>
      </c>
      <c r="I111" s="12">
        <v>0</v>
      </c>
      <c r="J111" s="12">
        <v>0</v>
      </c>
      <c r="K111" s="12">
        <v>0</v>
      </c>
      <c r="L111" s="4">
        <v>0</v>
      </c>
      <c r="M111" s="4">
        <v>0</v>
      </c>
      <c r="N111" s="12">
        <v>0</v>
      </c>
      <c r="O111" s="12">
        <v>0</v>
      </c>
      <c r="P111" s="12">
        <v>0</v>
      </c>
      <c r="Q111" s="12"/>
      <c r="R111" s="12"/>
      <c r="S111" s="12"/>
      <c r="T111" s="12"/>
      <c r="U111" s="12"/>
      <c r="V111" s="12"/>
      <c r="W111" s="12"/>
      <c r="X111" s="12"/>
      <c r="Y111" s="12"/>
      <c r="Z111" s="12"/>
      <c r="AA111" s="12">
        <f>IF(SUM(G111:R111,Table32[[#This Row],[nber_web_disclosure]]) &gt;0, 1, 0)</f>
        <v>0</v>
      </c>
      <c r="AB111" s="12"/>
      <c r="AC111" s="12">
        <f>IF(SUM(Table324[[#This Row],[cv_disclosure]],Table324[[#This Row],[nber_web_disclosure]], Table324[[#This Row],[private_interests]]) &gt;0, 1, 0)</f>
        <v>0</v>
      </c>
      <c r="AD111" s="12">
        <f t="shared" si="3"/>
        <v>0</v>
      </c>
      <c r="AE111" s="11"/>
      <c r="AF111" s="11"/>
      <c r="AG111" s="12"/>
      <c r="AH111" s="11"/>
      <c r="AI111" s="11"/>
      <c r="AJ111" s="11"/>
    </row>
    <row r="112" spans="1:36" ht="15" customHeight="1" x14ac:dyDescent="0.25">
      <c r="A112" s="12" t="s">
        <v>2059</v>
      </c>
      <c r="B112" s="13" t="s">
        <v>2060</v>
      </c>
      <c r="C112" s="12" t="s">
        <v>1718</v>
      </c>
      <c r="D112" s="13" t="s">
        <v>2061</v>
      </c>
      <c r="E112" s="12" t="s">
        <v>494</v>
      </c>
      <c r="F112" s="12" t="s">
        <v>681</v>
      </c>
      <c r="G112" s="12">
        <v>0</v>
      </c>
      <c r="H112" s="12">
        <v>0</v>
      </c>
      <c r="I112" s="12">
        <v>0</v>
      </c>
      <c r="J112" s="12">
        <v>0</v>
      </c>
      <c r="K112" s="12">
        <v>0</v>
      </c>
      <c r="L112" s="4">
        <v>0</v>
      </c>
      <c r="M112" s="4">
        <v>0</v>
      </c>
      <c r="N112" s="12">
        <v>0</v>
      </c>
      <c r="O112" s="12">
        <v>0</v>
      </c>
      <c r="P112" s="12">
        <v>0</v>
      </c>
      <c r="Q112" s="12"/>
      <c r="R112" s="12"/>
      <c r="S112" s="12"/>
      <c r="T112" s="12"/>
      <c r="U112" s="12"/>
      <c r="V112" s="12"/>
      <c r="W112" s="12"/>
      <c r="X112" s="12"/>
      <c r="Y112" s="12"/>
      <c r="Z112" s="12"/>
      <c r="AA112" s="12">
        <f>IF(SUM(G112:R112,Table32[[#This Row],[nber_web_disclosure]]) &gt;0, 1, 0)</f>
        <v>0</v>
      </c>
      <c r="AB112" s="12"/>
      <c r="AC112" s="12">
        <f>IF(SUM(Table324[[#This Row],[cv_disclosure]],Table324[[#This Row],[nber_web_disclosure]], Table324[[#This Row],[private_interests]]) &gt;0, 1, 0)</f>
        <v>0</v>
      </c>
      <c r="AD112" s="12">
        <f t="shared" si="3"/>
        <v>0</v>
      </c>
      <c r="AE112" s="11"/>
      <c r="AF112" s="11"/>
      <c r="AG112" s="11"/>
      <c r="AH112" s="11"/>
      <c r="AI112" s="11"/>
      <c r="AJ112" s="11"/>
    </row>
    <row r="113" spans="1:36" ht="15" customHeight="1" x14ac:dyDescent="0.25">
      <c r="A113" s="12" t="s">
        <v>2062</v>
      </c>
      <c r="B113" s="13" t="s">
        <v>2065</v>
      </c>
      <c r="C113" s="12" t="s">
        <v>1718</v>
      </c>
      <c r="D113" s="13" t="s">
        <v>2064</v>
      </c>
      <c r="E113" s="12" t="s">
        <v>2063</v>
      </c>
      <c r="F113" s="12" t="s">
        <v>681</v>
      </c>
      <c r="G113" s="12">
        <v>0</v>
      </c>
      <c r="H113" s="12">
        <v>0</v>
      </c>
      <c r="I113" s="12">
        <v>0</v>
      </c>
      <c r="J113" s="12">
        <v>0</v>
      </c>
      <c r="K113" s="12">
        <v>0</v>
      </c>
      <c r="L113" s="4">
        <v>0</v>
      </c>
      <c r="M113" s="4">
        <v>0</v>
      </c>
      <c r="N113" s="12">
        <v>0</v>
      </c>
      <c r="O113" s="12">
        <v>0</v>
      </c>
      <c r="P113" s="12">
        <v>0</v>
      </c>
      <c r="Q113" s="12"/>
      <c r="R113" s="12"/>
      <c r="S113" s="12"/>
      <c r="T113" s="12"/>
      <c r="U113" s="12"/>
      <c r="V113" s="12"/>
      <c r="W113" s="12"/>
      <c r="X113" s="12"/>
      <c r="Y113" s="12"/>
      <c r="Z113" s="12"/>
      <c r="AA113" s="12">
        <f>IF(SUM(G113:R113,Table32[[#This Row],[nber_web_disclosure]]) &gt;0, 1, 0)</f>
        <v>0</v>
      </c>
      <c r="AB113" s="12"/>
      <c r="AC113" s="12">
        <f>IF(SUM(Table324[[#This Row],[cv_disclosure]],Table324[[#This Row],[nber_web_disclosure]], Table324[[#This Row],[private_interests]]) &gt;0, 1, 0)</f>
        <v>0</v>
      </c>
      <c r="AD113" s="12">
        <f t="shared" si="3"/>
        <v>0</v>
      </c>
      <c r="AE113" s="11"/>
      <c r="AF113" s="11"/>
      <c r="AG113" s="11"/>
      <c r="AH113" s="11"/>
      <c r="AI113" s="11"/>
      <c r="AJ113" s="11"/>
    </row>
    <row r="114" spans="1:36" ht="15" customHeight="1" x14ac:dyDescent="0.25">
      <c r="A114" s="12" t="s">
        <v>2066</v>
      </c>
      <c r="B114" s="13" t="s">
        <v>2067</v>
      </c>
      <c r="C114" s="12" t="s">
        <v>1718</v>
      </c>
      <c r="D114" s="13" t="s">
        <v>2068</v>
      </c>
      <c r="E114" s="12" t="s">
        <v>124</v>
      </c>
      <c r="F114" s="12" t="s">
        <v>682</v>
      </c>
      <c r="G114" s="12">
        <v>0</v>
      </c>
      <c r="H114" s="12">
        <v>0</v>
      </c>
      <c r="I114" s="12">
        <v>0</v>
      </c>
      <c r="J114" s="12">
        <v>0</v>
      </c>
      <c r="K114" s="12">
        <v>0</v>
      </c>
      <c r="L114" s="4">
        <v>0</v>
      </c>
      <c r="M114" s="4">
        <v>0</v>
      </c>
      <c r="N114" s="12">
        <v>0</v>
      </c>
      <c r="O114" s="12">
        <v>0</v>
      </c>
      <c r="P114" s="12">
        <v>0</v>
      </c>
      <c r="Q114" s="12"/>
      <c r="R114" s="12"/>
      <c r="S114" s="12"/>
      <c r="T114" s="12"/>
      <c r="U114" s="12"/>
      <c r="V114" s="12"/>
      <c r="W114" s="12"/>
      <c r="X114" s="12"/>
      <c r="Y114" s="12"/>
      <c r="Z114" s="12"/>
      <c r="AA114" s="12">
        <f>IF(SUM(G114:R114,Table32[[#This Row],[nber_web_disclosure]]) &gt;0, 1, 0)</f>
        <v>1</v>
      </c>
      <c r="AB114" s="12"/>
      <c r="AC114" s="12">
        <f>IF(SUM(Table324[[#This Row],[cv_disclosure]],Table324[[#This Row],[nber_web_disclosure]], Table324[[#This Row],[private_interests]]) &gt;0, 1, 0)</f>
        <v>0</v>
      </c>
      <c r="AD114" s="12">
        <f t="shared" si="3"/>
        <v>0</v>
      </c>
      <c r="AE114" s="11"/>
      <c r="AF114" s="11"/>
      <c r="AG114" s="11"/>
      <c r="AH114" s="11"/>
      <c r="AI114" s="11"/>
      <c r="AJ114" s="11"/>
    </row>
    <row r="115" spans="1:36" ht="15" customHeight="1" x14ac:dyDescent="0.25">
      <c r="A115" s="12" t="s">
        <v>2069</v>
      </c>
      <c r="B115" s="13" t="s">
        <v>2070</v>
      </c>
      <c r="C115" s="12" t="s">
        <v>1718</v>
      </c>
      <c r="D115" s="13" t="s">
        <v>2072</v>
      </c>
      <c r="E115" s="12" t="s">
        <v>2071</v>
      </c>
      <c r="F115" s="12" t="s">
        <v>681</v>
      </c>
      <c r="G115" s="12">
        <v>0</v>
      </c>
      <c r="H115" s="12">
        <v>0</v>
      </c>
      <c r="I115" s="12">
        <v>0</v>
      </c>
      <c r="J115" s="12">
        <v>0</v>
      </c>
      <c r="K115" s="12">
        <v>0</v>
      </c>
      <c r="L115" s="4">
        <v>0</v>
      </c>
      <c r="M115" s="4">
        <v>0</v>
      </c>
      <c r="N115" s="12">
        <v>0</v>
      </c>
      <c r="O115" s="12">
        <v>0</v>
      </c>
      <c r="P115" s="12">
        <v>0</v>
      </c>
      <c r="Q115" s="12"/>
      <c r="R115" s="12"/>
      <c r="S115" s="12" t="s">
        <v>2310</v>
      </c>
      <c r="T115" s="12"/>
      <c r="U115" s="12"/>
      <c r="V115" s="12"/>
      <c r="W115" s="12"/>
      <c r="X115" s="12"/>
      <c r="Y115" s="12"/>
      <c r="Z115" s="12"/>
      <c r="AA115" s="12">
        <f>IF(SUM(G115:R115,Table32[[#This Row],[nber_web_disclosure]]) &gt;0, 1, 0)</f>
        <v>0</v>
      </c>
      <c r="AB115" s="12"/>
      <c r="AC115" s="12">
        <f>IF(SUM(Table324[[#This Row],[cv_disclosure]],Table324[[#This Row],[nber_web_disclosure]], Table324[[#This Row],[private_interests]]) &gt;0, 1, 0)</f>
        <v>0</v>
      </c>
      <c r="AD115" s="12">
        <f t="shared" si="3"/>
        <v>0</v>
      </c>
      <c r="AE115" s="11"/>
      <c r="AF115" s="11"/>
      <c r="AG115" s="11"/>
      <c r="AH115" s="11"/>
      <c r="AI115" s="11"/>
      <c r="AJ115" s="11"/>
    </row>
    <row r="116" spans="1:36" ht="15" customHeight="1" x14ac:dyDescent="0.25">
      <c r="A116" s="12" t="s">
        <v>2073</v>
      </c>
      <c r="B116" s="13" t="s">
        <v>2074</v>
      </c>
      <c r="C116" s="12" t="s">
        <v>1718</v>
      </c>
      <c r="D116" s="13" t="s">
        <v>2075</v>
      </c>
      <c r="E116" s="12" t="s">
        <v>199</v>
      </c>
      <c r="F116" s="12" t="s">
        <v>681</v>
      </c>
      <c r="G116" s="12">
        <v>0</v>
      </c>
      <c r="H116" s="12">
        <v>0</v>
      </c>
      <c r="I116" s="12">
        <v>0</v>
      </c>
      <c r="J116" s="12">
        <v>0</v>
      </c>
      <c r="K116" s="12">
        <v>0</v>
      </c>
      <c r="L116" s="4">
        <v>0</v>
      </c>
      <c r="M116" s="4">
        <v>0</v>
      </c>
      <c r="N116" s="12">
        <v>0</v>
      </c>
      <c r="O116" s="12">
        <v>0</v>
      </c>
      <c r="P116" s="12">
        <v>0</v>
      </c>
      <c r="Q116" s="12"/>
      <c r="R116" s="12"/>
      <c r="S116" s="12"/>
      <c r="T116" s="12"/>
      <c r="U116" s="12"/>
      <c r="V116" s="12"/>
      <c r="W116" s="12"/>
      <c r="X116" s="12"/>
      <c r="Y116" s="12"/>
      <c r="Z116" s="12"/>
      <c r="AA116" s="12">
        <f>IF(SUM(G116:R116,Table32[[#This Row],[nber_web_disclosure]]) &gt;0, 1, 0)</f>
        <v>0</v>
      </c>
      <c r="AB116" s="12"/>
      <c r="AC116" s="12">
        <f>IF(SUM(Table324[[#This Row],[cv_disclosure]],Table324[[#This Row],[nber_web_disclosure]], Table324[[#This Row],[private_interests]]) &gt;0, 1, 0)</f>
        <v>0</v>
      </c>
      <c r="AD116" s="12">
        <f t="shared" si="3"/>
        <v>0</v>
      </c>
      <c r="AE116" s="11"/>
      <c r="AF116" s="11"/>
      <c r="AG116" s="11"/>
      <c r="AH116" s="11"/>
      <c r="AI116" s="11"/>
      <c r="AJ116" s="11"/>
    </row>
    <row r="117" spans="1:36" ht="15" customHeight="1" x14ac:dyDescent="0.25">
      <c r="A117" s="12" t="s">
        <v>2076</v>
      </c>
      <c r="B117" s="13" t="s">
        <v>2078</v>
      </c>
      <c r="C117" s="12" t="s">
        <v>1718</v>
      </c>
      <c r="D117" s="13" t="s">
        <v>2077</v>
      </c>
      <c r="E117" s="12" t="s">
        <v>92</v>
      </c>
      <c r="F117" s="12" t="s">
        <v>682</v>
      </c>
      <c r="G117" s="12">
        <v>0</v>
      </c>
      <c r="H117" s="12">
        <v>0</v>
      </c>
      <c r="I117" s="12">
        <v>0</v>
      </c>
      <c r="J117" s="12">
        <v>0</v>
      </c>
      <c r="K117" s="12">
        <v>0</v>
      </c>
      <c r="L117" s="4">
        <v>0</v>
      </c>
      <c r="M117" s="4">
        <v>0</v>
      </c>
      <c r="N117" s="12">
        <v>0</v>
      </c>
      <c r="O117" s="12">
        <v>0</v>
      </c>
      <c r="P117" s="12">
        <v>0</v>
      </c>
      <c r="Q117" s="12"/>
      <c r="R117" s="12"/>
      <c r="S117" s="12"/>
      <c r="T117" s="12"/>
      <c r="U117" s="12"/>
      <c r="V117" s="12"/>
      <c r="W117" s="12"/>
      <c r="X117" s="12"/>
      <c r="Y117" s="12"/>
      <c r="Z117" s="12"/>
      <c r="AA117" s="12">
        <f>IF(SUM(G117:R117,Table32[[#This Row],[nber_web_disclosure]]) &gt;0, 1, 0)</f>
        <v>0</v>
      </c>
      <c r="AB117" s="12"/>
      <c r="AC117" s="12">
        <f>IF(SUM(Table324[[#This Row],[cv_disclosure]],Table324[[#This Row],[nber_web_disclosure]], Table324[[#This Row],[private_interests]]) &gt;0, 1, 0)</f>
        <v>0</v>
      </c>
      <c r="AD117" s="12">
        <f t="shared" si="3"/>
        <v>0</v>
      </c>
      <c r="AE117" s="11"/>
      <c r="AF117" s="11"/>
      <c r="AG117" s="11"/>
      <c r="AH117" s="12"/>
      <c r="AI117" s="11"/>
      <c r="AJ117" s="11"/>
    </row>
    <row r="118" spans="1:36" ht="15" customHeight="1" x14ac:dyDescent="0.25">
      <c r="A118" s="4" t="s">
        <v>488</v>
      </c>
      <c r="B118" s="4" t="s">
        <v>489</v>
      </c>
      <c r="C118" s="4" t="s">
        <v>1718</v>
      </c>
      <c r="D118" s="16" t="s">
        <v>490</v>
      </c>
      <c r="E118" s="4" t="s">
        <v>163</v>
      </c>
      <c r="F118" s="4" t="s">
        <v>681</v>
      </c>
      <c r="G118" s="12">
        <v>0</v>
      </c>
      <c r="H118" s="12">
        <v>0</v>
      </c>
      <c r="I118" s="12">
        <v>0</v>
      </c>
      <c r="J118" s="4">
        <v>0</v>
      </c>
      <c r="K118" s="12">
        <v>0</v>
      </c>
      <c r="L118" s="4">
        <v>0</v>
      </c>
      <c r="M118" s="4">
        <v>0</v>
      </c>
      <c r="N118" s="12">
        <v>0</v>
      </c>
      <c r="O118" s="12">
        <v>0</v>
      </c>
      <c r="P118" s="12">
        <v>0</v>
      </c>
      <c r="Q118" s="12">
        <v>0</v>
      </c>
      <c r="R118" s="12">
        <v>0</v>
      </c>
      <c r="S118" s="12"/>
      <c r="T118" s="12"/>
      <c r="U118" s="12"/>
      <c r="V118" s="12"/>
      <c r="W118" s="12"/>
      <c r="X118" s="12"/>
      <c r="Y118" s="12"/>
      <c r="Z118" s="12"/>
      <c r="AA118" s="12">
        <f>IF(SUM(G118:R118,Table32[[#This Row],[nber_web_disclosure]]) &gt;0, 1, 0)</f>
        <v>0</v>
      </c>
      <c r="AB118" s="12">
        <v>0</v>
      </c>
      <c r="AC118" s="12">
        <f>IF(SUM(Table324[[#This Row],[cv_disclosure]],Table324[[#This Row],[nber_web_disclosure]], Table324[[#This Row],[private_interests]]) &gt;0, 1, 0)</f>
        <v>0</v>
      </c>
      <c r="AD118" s="12">
        <f t="shared" si="3"/>
        <v>0</v>
      </c>
      <c r="AE118" s="11"/>
      <c r="AF118" s="11"/>
      <c r="AG118" s="11"/>
      <c r="AH118" s="11"/>
      <c r="AI118" s="11"/>
      <c r="AJ118" s="11"/>
    </row>
    <row r="119" spans="1:36" ht="15" customHeight="1" x14ac:dyDescent="0.25">
      <c r="A119" s="12" t="s">
        <v>2079</v>
      </c>
      <c r="B119" s="13" t="s">
        <v>2080</v>
      </c>
      <c r="C119" s="12" t="s">
        <v>1718</v>
      </c>
      <c r="D119" s="13" t="s">
        <v>2081</v>
      </c>
      <c r="E119" s="12" t="s">
        <v>2082</v>
      </c>
      <c r="F119" s="4" t="s">
        <v>681</v>
      </c>
      <c r="G119" s="12">
        <v>0</v>
      </c>
      <c r="H119" s="12">
        <v>0</v>
      </c>
      <c r="I119" s="12">
        <v>0</v>
      </c>
      <c r="J119" s="12">
        <v>0</v>
      </c>
      <c r="K119" s="12">
        <v>0</v>
      </c>
      <c r="L119" s="4">
        <v>0</v>
      </c>
      <c r="M119" s="4">
        <v>0</v>
      </c>
      <c r="N119" s="12">
        <v>0</v>
      </c>
      <c r="O119" s="12">
        <v>0</v>
      </c>
      <c r="P119" s="12">
        <v>0</v>
      </c>
      <c r="Q119" s="12"/>
      <c r="R119" s="12"/>
      <c r="S119" s="12"/>
      <c r="T119" s="12"/>
      <c r="U119" s="12"/>
      <c r="V119" s="12"/>
      <c r="W119" s="12"/>
      <c r="X119" s="12"/>
      <c r="Y119" s="12"/>
      <c r="Z119" s="12"/>
      <c r="AA119" s="12">
        <f>IF(SUM(G119:R119,Table32[[#This Row],[nber_web_disclosure]]) &gt;0, 1, 0)</f>
        <v>0</v>
      </c>
      <c r="AB119" s="12"/>
      <c r="AC119" s="12">
        <f>IF(SUM(Table324[[#This Row],[cv_disclosure]],Table324[[#This Row],[nber_web_disclosure]], Table324[[#This Row],[private_interests]]) &gt;0, 1, 0)</f>
        <v>0</v>
      </c>
      <c r="AD119" s="12">
        <f t="shared" si="3"/>
        <v>0</v>
      </c>
      <c r="AE119" s="11"/>
      <c r="AF119" s="11"/>
      <c r="AG119" s="11"/>
      <c r="AH119" s="11"/>
      <c r="AI119" s="11"/>
      <c r="AJ119" s="11"/>
    </row>
    <row r="120" spans="1:36" ht="15" customHeight="1" x14ac:dyDescent="0.25">
      <c r="A120" s="12" t="s">
        <v>2083</v>
      </c>
      <c r="B120" s="13" t="s">
        <v>2084</v>
      </c>
      <c r="C120" s="12" t="s">
        <v>1718</v>
      </c>
      <c r="D120" s="13" t="s">
        <v>2085</v>
      </c>
      <c r="E120" s="12" t="s">
        <v>2086</v>
      </c>
      <c r="F120" s="4" t="s">
        <v>681</v>
      </c>
      <c r="G120" s="12">
        <v>0</v>
      </c>
      <c r="H120" s="12">
        <v>0</v>
      </c>
      <c r="I120" s="12">
        <v>0</v>
      </c>
      <c r="J120" s="12">
        <v>0</v>
      </c>
      <c r="K120" s="12">
        <v>0</v>
      </c>
      <c r="L120" s="4">
        <v>0</v>
      </c>
      <c r="M120" s="4">
        <v>0</v>
      </c>
      <c r="N120" s="12">
        <v>0</v>
      </c>
      <c r="O120" s="12">
        <v>0</v>
      </c>
      <c r="P120" s="12">
        <v>0</v>
      </c>
      <c r="Q120" s="12"/>
      <c r="R120" s="12"/>
      <c r="S120" s="12"/>
      <c r="T120" s="12"/>
      <c r="U120" s="12"/>
      <c r="V120" s="12"/>
      <c r="W120" s="12"/>
      <c r="X120" s="12"/>
      <c r="Y120" s="12"/>
      <c r="Z120" s="12"/>
      <c r="AA120" s="12">
        <f>IF(SUM(G120:R120,Table32[[#This Row],[nber_web_disclosure]]) &gt;0, 1, 0)</f>
        <v>0</v>
      </c>
      <c r="AB120" s="12"/>
      <c r="AC120" s="12">
        <f>IF(SUM(Table324[[#This Row],[cv_disclosure]],Table324[[#This Row],[nber_web_disclosure]], Table324[[#This Row],[private_interests]]) &gt;0, 1, 0)</f>
        <v>0</v>
      </c>
      <c r="AD120" s="12">
        <f t="shared" si="3"/>
        <v>0</v>
      </c>
      <c r="AE120" s="11"/>
      <c r="AF120" s="11"/>
      <c r="AG120" s="11"/>
      <c r="AH120" s="11"/>
      <c r="AI120" s="11"/>
      <c r="AJ120" s="11"/>
    </row>
    <row r="121" spans="1:36" ht="15" customHeight="1" x14ac:dyDescent="0.25">
      <c r="A121" s="14" t="s">
        <v>896</v>
      </c>
      <c r="B121" s="16" t="s">
        <v>894</v>
      </c>
      <c r="C121" s="4" t="s">
        <v>694</v>
      </c>
      <c r="D121" s="16" t="s">
        <v>895</v>
      </c>
      <c r="E121" s="4" t="s">
        <v>179</v>
      </c>
      <c r="F121" s="4" t="s">
        <v>681</v>
      </c>
      <c r="G121" s="12">
        <v>0</v>
      </c>
      <c r="H121" s="12">
        <v>0</v>
      </c>
      <c r="I121" s="12">
        <v>0</v>
      </c>
      <c r="J121" s="4">
        <v>0</v>
      </c>
      <c r="K121" s="12">
        <v>0</v>
      </c>
      <c r="L121" s="4">
        <v>0</v>
      </c>
      <c r="M121" s="4">
        <v>0</v>
      </c>
      <c r="N121" s="12">
        <v>0</v>
      </c>
      <c r="O121" s="12">
        <v>0</v>
      </c>
      <c r="P121" s="12">
        <v>0</v>
      </c>
      <c r="Q121" s="4">
        <v>0</v>
      </c>
      <c r="R121" s="4">
        <v>0</v>
      </c>
      <c r="S121" s="4" t="s">
        <v>1388</v>
      </c>
      <c r="T121" s="4">
        <v>0</v>
      </c>
      <c r="U121" s="4">
        <v>1</v>
      </c>
      <c r="V121" s="4" t="s">
        <v>1390</v>
      </c>
      <c r="W121" s="4" t="s">
        <v>1391</v>
      </c>
      <c r="X121" s="4" t="s">
        <v>1101</v>
      </c>
      <c r="Y121" s="4">
        <v>0</v>
      </c>
      <c r="Z121" s="4">
        <v>0</v>
      </c>
      <c r="AA121" s="4">
        <f>IF(SUM(G121:R121,Table32[[#This Row],[nber_web_disclosure]]) &gt;0, 1, 0)</f>
        <v>0</v>
      </c>
      <c r="AB121" s="4">
        <v>0</v>
      </c>
      <c r="AC121" s="12">
        <f>IF(SUM(Table324[[#This Row],[cv_disclosure]],Table324[[#This Row],[nber_web_disclosure]], Table324[[#This Row],[private_interests]]) &gt;0, 1, 0)</f>
        <v>0</v>
      </c>
      <c r="AD121" s="4">
        <f>IF(SUM(AB121:AC121)&gt;0,1,0)</f>
        <v>0</v>
      </c>
      <c r="AE121" s="3" t="s">
        <v>1387</v>
      </c>
      <c r="AF121" s="3"/>
      <c r="AG121" s="3" t="s">
        <v>1392</v>
      </c>
      <c r="AH121" s="4" t="s">
        <v>1389</v>
      </c>
      <c r="AI121" s="11"/>
      <c r="AJ121" s="11"/>
    </row>
    <row r="122" spans="1:36" ht="15" customHeight="1" x14ac:dyDescent="0.25">
      <c r="A122" s="12" t="s">
        <v>2087</v>
      </c>
      <c r="B122" s="13" t="s">
        <v>2088</v>
      </c>
      <c r="C122" s="12" t="s">
        <v>1718</v>
      </c>
      <c r="D122" s="13" t="s">
        <v>2089</v>
      </c>
      <c r="E122" s="12" t="s">
        <v>780</v>
      </c>
      <c r="F122" s="4" t="s">
        <v>681</v>
      </c>
      <c r="G122" s="12">
        <v>0</v>
      </c>
      <c r="H122" s="12">
        <v>0</v>
      </c>
      <c r="I122" s="12">
        <v>0</v>
      </c>
      <c r="J122" s="4">
        <v>0</v>
      </c>
      <c r="K122" s="12">
        <v>0</v>
      </c>
      <c r="L122" s="4">
        <v>0</v>
      </c>
      <c r="M122" s="4">
        <v>0</v>
      </c>
      <c r="N122" s="12">
        <v>0</v>
      </c>
      <c r="O122" s="12">
        <v>0</v>
      </c>
      <c r="P122" s="12">
        <v>0</v>
      </c>
      <c r="Q122" s="12"/>
      <c r="R122" s="12"/>
      <c r="S122" s="12"/>
      <c r="T122" s="12"/>
      <c r="U122" s="12"/>
      <c r="V122" s="12"/>
      <c r="W122" s="12"/>
      <c r="X122" s="12"/>
      <c r="Y122" s="12"/>
      <c r="Z122" s="12"/>
      <c r="AA122" s="12">
        <f>IF(SUM(G122:R122,Table32[[#This Row],[nber_web_disclosure]]) &gt;0, 1, 0)</f>
        <v>0</v>
      </c>
      <c r="AB122" s="12"/>
      <c r="AC122" s="12">
        <f>IF(SUM(Table324[[#This Row],[cv_disclosure]],Table324[[#This Row],[nber_web_disclosure]], Table324[[#This Row],[private_interests]]) &gt;0, 1, 0)</f>
        <v>0</v>
      </c>
      <c r="AD122" s="12">
        <f t="shared" si="3"/>
        <v>0</v>
      </c>
      <c r="AE122" s="11"/>
      <c r="AF122" s="11"/>
      <c r="AG122" s="11"/>
      <c r="AH122" s="11"/>
      <c r="AI122" s="11"/>
      <c r="AJ122" s="11"/>
    </row>
    <row r="123" spans="1:36" ht="15" customHeight="1" x14ac:dyDescent="0.25">
      <c r="A123" s="12" t="s">
        <v>2090</v>
      </c>
      <c r="B123" s="13" t="s">
        <v>2091</v>
      </c>
      <c r="C123" s="12" t="s">
        <v>1718</v>
      </c>
      <c r="D123" s="13" t="s">
        <v>2092</v>
      </c>
      <c r="E123" s="12" t="s">
        <v>2093</v>
      </c>
      <c r="F123" s="4" t="s">
        <v>681</v>
      </c>
      <c r="G123" s="12">
        <v>0</v>
      </c>
      <c r="H123" s="12">
        <v>0</v>
      </c>
      <c r="I123" s="12">
        <v>0</v>
      </c>
      <c r="J123" s="4">
        <v>0</v>
      </c>
      <c r="K123" s="12">
        <v>0</v>
      </c>
      <c r="L123" s="4">
        <v>0</v>
      </c>
      <c r="M123" s="4">
        <v>0</v>
      </c>
      <c r="N123" s="12">
        <v>0</v>
      </c>
      <c r="O123" s="12">
        <v>0</v>
      </c>
      <c r="P123" s="12">
        <v>0</v>
      </c>
      <c r="Q123" s="12"/>
      <c r="R123" s="12"/>
      <c r="S123" s="12"/>
      <c r="T123" s="12"/>
      <c r="U123" s="12"/>
      <c r="V123" s="12"/>
      <c r="W123" s="12"/>
      <c r="X123" s="12"/>
      <c r="Y123" s="12"/>
      <c r="Z123" s="12"/>
      <c r="AA123" s="12">
        <f>IF(SUM(G123:R123,Table32[[#This Row],[nber_web_disclosure]]) &gt;0, 1, 0)</f>
        <v>0</v>
      </c>
      <c r="AB123" s="12"/>
      <c r="AC123" s="12">
        <f>IF(SUM(Table324[[#This Row],[cv_disclosure]],Table324[[#This Row],[nber_web_disclosure]], Table324[[#This Row],[private_interests]]) &gt;0, 1, 0)</f>
        <v>0</v>
      </c>
      <c r="AD123" s="12">
        <f t="shared" si="3"/>
        <v>0</v>
      </c>
      <c r="AE123" s="11"/>
      <c r="AF123" s="11"/>
      <c r="AG123" s="11"/>
      <c r="AH123" s="11"/>
      <c r="AI123" s="11"/>
      <c r="AJ123" s="11"/>
    </row>
    <row r="124" spans="1:36" ht="15" customHeight="1" x14ac:dyDescent="0.25">
      <c r="A124" s="12" t="s">
        <v>2094</v>
      </c>
      <c r="B124" s="13" t="s">
        <v>2095</v>
      </c>
      <c r="C124" s="12" t="s">
        <v>1718</v>
      </c>
      <c r="D124" s="13" t="s">
        <v>2097</v>
      </c>
      <c r="E124" s="12" t="s">
        <v>2096</v>
      </c>
      <c r="F124" s="4" t="s">
        <v>681</v>
      </c>
      <c r="G124" s="12">
        <v>0</v>
      </c>
      <c r="H124" s="12">
        <v>0</v>
      </c>
      <c r="I124" s="12">
        <v>0</v>
      </c>
      <c r="J124" s="4">
        <v>0</v>
      </c>
      <c r="K124" s="12">
        <v>0</v>
      </c>
      <c r="L124" s="4">
        <v>0</v>
      </c>
      <c r="M124" s="4">
        <v>0</v>
      </c>
      <c r="N124" s="12">
        <v>0</v>
      </c>
      <c r="O124" s="12">
        <v>0</v>
      </c>
      <c r="P124" s="12">
        <v>0</v>
      </c>
      <c r="Q124" s="12"/>
      <c r="R124" s="12"/>
      <c r="S124" s="12"/>
      <c r="T124" s="12"/>
      <c r="U124" s="12"/>
      <c r="V124" s="12"/>
      <c r="W124" s="12"/>
      <c r="X124" s="12"/>
      <c r="Y124" s="12"/>
      <c r="Z124" s="12"/>
      <c r="AA124" s="12">
        <f>IF(SUM(G124:R124,Table32[[#This Row],[nber_web_disclosure]]) &gt;0, 1, 0)</f>
        <v>1</v>
      </c>
      <c r="AB124" s="12"/>
      <c r="AC124" s="12">
        <f>IF(SUM(Table324[[#This Row],[cv_disclosure]],Table324[[#This Row],[nber_web_disclosure]], Table324[[#This Row],[private_interests]]) &gt;0, 1, 0)</f>
        <v>0</v>
      </c>
      <c r="AD124" s="12">
        <f t="shared" si="3"/>
        <v>0</v>
      </c>
      <c r="AE124" s="11"/>
      <c r="AF124" s="11"/>
      <c r="AG124" s="11"/>
      <c r="AH124" s="11"/>
      <c r="AI124" s="11"/>
      <c r="AJ124" s="11"/>
    </row>
    <row r="125" spans="1:36" ht="15" customHeight="1" x14ac:dyDescent="0.25">
      <c r="A125" s="12" t="s">
        <v>2098</v>
      </c>
      <c r="B125" s="13" t="s">
        <v>2099</v>
      </c>
      <c r="C125" s="12" t="s">
        <v>1718</v>
      </c>
      <c r="D125" s="13" t="s">
        <v>2100</v>
      </c>
      <c r="E125" s="12" t="s">
        <v>92</v>
      </c>
      <c r="F125" s="4" t="s">
        <v>681</v>
      </c>
      <c r="G125" s="12">
        <v>0</v>
      </c>
      <c r="H125" s="12">
        <v>0</v>
      </c>
      <c r="I125" s="12">
        <v>0</v>
      </c>
      <c r="J125" s="4">
        <v>0</v>
      </c>
      <c r="K125" s="12">
        <v>0</v>
      </c>
      <c r="L125" s="4">
        <v>0</v>
      </c>
      <c r="M125" s="4">
        <v>0</v>
      </c>
      <c r="N125" s="12">
        <v>0</v>
      </c>
      <c r="O125" s="12">
        <v>0</v>
      </c>
      <c r="P125" s="12">
        <v>0</v>
      </c>
      <c r="Q125" s="12"/>
      <c r="R125" s="12"/>
      <c r="S125" s="12"/>
      <c r="T125" s="12"/>
      <c r="U125" s="12"/>
      <c r="V125" s="12"/>
      <c r="W125" s="12"/>
      <c r="X125" s="12"/>
      <c r="Y125" s="12"/>
      <c r="Z125" s="12"/>
      <c r="AA125" s="12">
        <f>IF(SUM(G125:R125,Table32[[#This Row],[nber_web_disclosure]]) &gt;0, 1, 0)</f>
        <v>0</v>
      </c>
      <c r="AB125" s="12"/>
      <c r="AC125" s="12">
        <f>IF(SUM(Table324[[#This Row],[cv_disclosure]],Table324[[#This Row],[nber_web_disclosure]], Table324[[#This Row],[private_interests]]) &gt;0, 1, 0)</f>
        <v>0</v>
      </c>
      <c r="AD125" s="12">
        <f t="shared" si="3"/>
        <v>0</v>
      </c>
      <c r="AE125" s="12"/>
      <c r="AF125" s="11"/>
      <c r="AG125" s="11"/>
      <c r="AH125" s="11"/>
      <c r="AI125" s="11"/>
      <c r="AJ125" s="11"/>
    </row>
    <row r="126" spans="1:36" ht="15" customHeight="1" x14ac:dyDescent="0.25">
      <c r="A126" s="12" t="s">
        <v>2101</v>
      </c>
      <c r="B126" s="13" t="s">
        <v>2102</v>
      </c>
      <c r="C126" s="12" t="s">
        <v>1718</v>
      </c>
      <c r="D126" s="13" t="s">
        <v>2103</v>
      </c>
      <c r="E126" s="12" t="s">
        <v>506</v>
      </c>
      <c r="F126" s="4" t="s">
        <v>681</v>
      </c>
      <c r="G126" s="12">
        <v>0</v>
      </c>
      <c r="H126" s="12">
        <v>0</v>
      </c>
      <c r="I126" s="12">
        <v>0</v>
      </c>
      <c r="J126" s="4">
        <v>0</v>
      </c>
      <c r="K126" s="12">
        <v>0</v>
      </c>
      <c r="L126" s="4">
        <v>0</v>
      </c>
      <c r="M126" s="12">
        <v>1</v>
      </c>
      <c r="N126" s="12">
        <v>0</v>
      </c>
      <c r="O126" s="12">
        <v>0</v>
      </c>
      <c r="P126" s="12">
        <v>0</v>
      </c>
      <c r="Q126" s="12"/>
      <c r="R126" s="12"/>
      <c r="S126" s="12"/>
      <c r="T126" s="12"/>
      <c r="U126" s="12"/>
      <c r="V126" s="12"/>
      <c r="W126" s="12"/>
      <c r="X126" s="12"/>
      <c r="Y126" s="12"/>
      <c r="Z126" s="12"/>
      <c r="AA126" s="12">
        <f>IF(SUM(G126:R126,Table32[[#This Row],[nber_web_disclosure]]) &gt;0, 1, 0)</f>
        <v>1</v>
      </c>
      <c r="AB126" s="12">
        <v>1</v>
      </c>
      <c r="AC126" s="12">
        <f>IF(SUM(Table324[[#This Row],[cv_disclosure]],Table324[[#This Row],[nber_web_disclosure]], Table324[[#This Row],[private_interests]]) &gt;0, 1, 0)</f>
        <v>0</v>
      </c>
      <c r="AD126" s="12">
        <f t="shared" si="3"/>
        <v>1</v>
      </c>
      <c r="AE126" s="11"/>
      <c r="AF126" s="11"/>
      <c r="AG126" s="11"/>
      <c r="AH126" s="11"/>
      <c r="AI126" s="11"/>
      <c r="AJ126" s="11"/>
    </row>
    <row r="127" spans="1:36" ht="15" customHeight="1" x14ac:dyDescent="0.25">
      <c r="A127" s="12" t="s">
        <v>2104</v>
      </c>
      <c r="B127" s="13" t="s">
        <v>2105</v>
      </c>
      <c r="C127" s="12" t="s">
        <v>1718</v>
      </c>
      <c r="D127" s="13" t="s">
        <v>2106</v>
      </c>
      <c r="E127" s="12" t="s">
        <v>72</v>
      </c>
      <c r="F127" s="4" t="s">
        <v>681</v>
      </c>
      <c r="G127" s="12">
        <v>0</v>
      </c>
      <c r="H127" s="12">
        <v>0</v>
      </c>
      <c r="I127" s="12">
        <v>0</v>
      </c>
      <c r="J127" s="4">
        <v>0</v>
      </c>
      <c r="K127" s="12">
        <v>0</v>
      </c>
      <c r="L127" s="4">
        <v>0</v>
      </c>
      <c r="M127" s="12">
        <v>0</v>
      </c>
      <c r="N127" s="12">
        <v>0</v>
      </c>
      <c r="O127" s="12">
        <v>0</v>
      </c>
      <c r="P127" s="12">
        <v>0</v>
      </c>
      <c r="Q127" s="12"/>
      <c r="R127" s="12"/>
      <c r="S127" s="12"/>
      <c r="T127" s="12"/>
      <c r="U127" s="12"/>
      <c r="V127" s="12"/>
      <c r="W127" s="12"/>
      <c r="X127" s="12"/>
      <c r="Y127" s="12"/>
      <c r="Z127" s="12"/>
      <c r="AA127" s="12" t="e">
        <f>IF(SUM(G127:R127,Table32[[#This Row],[nber_web_disclosure]]) &gt;0, 1, 0)</f>
        <v>#VALUE!</v>
      </c>
      <c r="AB127" s="12"/>
      <c r="AC127" s="12">
        <f>IF(SUM(Table324[[#This Row],[cv_disclosure]],Table324[[#This Row],[nber_web_disclosure]], Table324[[#This Row],[private_interests]]) &gt;0, 1, 0)</f>
        <v>0</v>
      </c>
      <c r="AD127" s="11">
        <f t="shared" si="3"/>
        <v>0</v>
      </c>
      <c r="AE127" s="11"/>
      <c r="AF127" s="11"/>
      <c r="AG127" s="11"/>
      <c r="AH127" s="11"/>
      <c r="AI127" s="11"/>
      <c r="AJ127" s="11"/>
    </row>
    <row r="128" spans="1:36" ht="15" customHeight="1" x14ac:dyDescent="0.25">
      <c r="A128" s="12" t="s">
        <v>2107</v>
      </c>
      <c r="B128" s="13" t="s">
        <v>2109</v>
      </c>
      <c r="C128" s="12" t="s">
        <v>1718</v>
      </c>
      <c r="D128" s="13" t="s">
        <v>2108</v>
      </c>
      <c r="E128" s="12" t="s">
        <v>1914</v>
      </c>
      <c r="F128" s="4" t="s">
        <v>681</v>
      </c>
      <c r="G128" s="12">
        <v>0</v>
      </c>
      <c r="H128" s="12">
        <v>0</v>
      </c>
      <c r="I128" s="12">
        <v>0</v>
      </c>
      <c r="J128" s="4">
        <v>0</v>
      </c>
      <c r="K128" s="12">
        <v>0</v>
      </c>
      <c r="L128" s="4">
        <v>0</v>
      </c>
      <c r="M128" s="12">
        <v>0</v>
      </c>
      <c r="N128" s="12">
        <v>0</v>
      </c>
      <c r="O128" s="12">
        <v>0</v>
      </c>
      <c r="P128" s="12">
        <v>0</v>
      </c>
      <c r="Q128" s="12"/>
      <c r="R128" s="12"/>
      <c r="S128" s="12"/>
      <c r="T128" s="12"/>
      <c r="U128" s="12"/>
      <c r="V128" s="12"/>
      <c r="W128" s="12"/>
      <c r="X128" s="12"/>
      <c r="Y128" s="12"/>
      <c r="Z128" s="12"/>
      <c r="AA128" s="12" t="e">
        <f>IF(SUM(G128:R128,Table32[[#This Row],[nber_web_disclosure]]) &gt;0, 1, 0)</f>
        <v>#VALUE!</v>
      </c>
      <c r="AB128" s="12"/>
      <c r="AC128" s="12">
        <f>IF(SUM(Table324[[#This Row],[cv_disclosure]],Table324[[#This Row],[nber_web_disclosure]], Table324[[#This Row],[private_interests]]) &gt;0, 1, 0)</f>
        <v>0</v>
      </c>
      <c r="AD128" s="11">
        <f t="shared" si="3"/>
        <v>0</v>
      </c>
      <c r="AE128" s="11"/>
      <c r="AF128" s="11"/>
      <c r="AG128" s="11"/>
      <c r="AH128" s="11"/>
      <c r="AI128" s="11"/>
      <c r="AJ128" s="11"/>
    </row>
    <row r="129" spans="1:36" ht="15" customHeight="1" x14ac:dyDescent="0.25">
      <c r="A129" s="12" t="s">
        <v>2110</v>
      </c>
      <c r="B129" s="13" t="s">
        <v>2111</v>
      </c>
      <c r="C129" s="12" t="s">
        <v>1718</v>
      </c>
      <c r="D129" s="13" t="s">
        <v>2112</v>
      </c>
      <c r="E129" s="12" t="s">
        <v>74</v>
      </c>
      <c r="F129" s="12" t="s">
        <v>682</v>
      </c>
      <c r="G129" s="12">
        <v>0</v>
      </c>
      <c r="H129" s="12">
        <v>0</v>
      </c>
      <c r="I129" s="12">
        <v>0</v>
      </c>
      <c r="J129" s="4">
        <v>0</v>
      </c>
      <c r="K129" s="12">
        <v>0</v>
      </c>
      <c r="L129" s="4">
        <v>0</v>
      </c>
      <c r="M129" s="12">
        <v>0</v>
      </c>
      <c r="N129" s="12">
        <v>0</v>
      </c>
      <c r="O129" s="12">
        <v>0</v>
      </c>
      <c r="P129" s="12">
        <v>0</v>
      </c>
      <c r="Q129" s="12"/>
      <c r="R129" s="12"/>
      <c r="S129" s="12"/>
      <c r="T129" s="12"/>
      <c r="U129" s="12"/>
      <c r="V129" s="12"/>
      <c r="W129" s="12"/>
      <c r="X129" s="12"/>
      <c r="Y129" s="12"/>
      <c r="Z129" s="12"/>
      <c r="AA129" s="12" t="e">
        <f>IF(SUM(G129:R129,Table32[[#This Row],[nber_web_disclosure]]) &gt;0, 1, 0)</f>
        <v>#VALUE!</v>
      </c>
      <c r="AB129" s="12"/>
      <c r="AC129" s="12">
        <f>IF(SUM(Table324[[#This Row],[cv_disclosure]],Table324[[#This Row],[nber_web_disclosure]], Table324[[#This Row],[private_interests]]) &gt;0, 1, 0)</f>
        <v>0</v>
      </c>
      <c r="AD129" s="11">
        <f t="shared" si="3"/>
        <v>0</v>
      </c>
      <c r="AE129" s="11"/>
      <c r="AF129" s="11"/>
      <c r="AG129" s="11"/>
      <c r="AH129" s="11"/>
      <c r="AI129" s="11"/>
      <c r="AJ129" s="11"/>
    </row>
    <row r="130" spans="1:36" ht="15" customHeight="1" x14ac:dyDescent="0.25">
      <c r="A130" s="12" t="s">
        <v>2113</v>
      </c>
      <c r="B130" s="13" t="s">
        <v>2114</v>
      </c>
      <c r="C130" s="12" t="s">
        <v>1718</v>
      </c>
      <c r="D130" s="13" t="s">
        <v>2115</v>
      </c>
      <c r="E130" s="12" t="s">
        <v>124</v>
      </c>
      <c r="F130" s="12" t="s">
        <v>681</v>
      </c>
      <c r="G130" s="12">
        <v>0</v>
      </c>
      <c r="H130" s="12">
        <v>0</v>
      </c>
      <c r="I130" s="12">
        <v>0</v>
      </c>
      <c r="J130" s="4">
        <v>0</v>
      </c>
      <c r="K130" s="12">
        <v>0</v>
      </c>
      <c r="L130" s="4">
        <v>0</v>
      </c>
      <c r="M130" s="12">
        <v>0</v>
      </c>
      <c r="N130" s="12">
        <v>0</v>
      </c>
      <c r="O130" s="12">
        <v>0</v>
      </c>
      <c r="P130" s="12">
        <v>0</v>
      </c>
      <c r="Q130" s="12"/>
      <c r="R130" s="12"/>
      <c r="S130" s="12"/>
      <c r="T130" s="12"/>
      <c r="U130" s="12"/>
      <c r="V130" s="12"/>
      <c r="W130" s="12"/>
      <c r="X130" s="12"/>
      <c r="Y130" s="12"/>
      <c r="Z130" s="12"/>
      <c r="AA130" s="12" t="e">
        <f>IF(SUM(G130:R130,Table32[[#This Row],[nber_web_disclosure]]) &gt;0, 1, 0)</f>
        <v>#VALUE!</v>
      </c>
      <c r="AB130" s="12"/>
      <c r="AC130" s="12">
        <f>IF(SUM(Table324[[#This Row],[cv_disclosure]],Table324[[#This Row],[nber_web_disclosure]], Table324[[#This Row],[private_interests]]) &gt;0, 1, 0)</f>
        <v>0</v>
      </c>
      <c r="AD130" s="11">
        <f t="shared" ref="AD130:AD161" si="4">IF(SUM(AB130:AC130)&gt;0,1,0)</f>
        <v>0</v>
      </c>
      <c r="AE130" s="11"/>
      <c r="AF130" s="11"/>
      <c r="AG130" s="11"/>
      <c r="AH130" s="11"/>
      <c r="AI130" s="11"/>
      <c r="AJ130" s="11"/>
    </row>
    <row r="131" spans="1:36" ht="15" customHeight="1" x14ac:dyDescent="0.25">
      <c r="A131" s="12" t="s">
        <v>2116</v>
      </c>
      <c r="B131" s="13" t="s">
        <v>2118</v>
      </c>
      <c r="C131" s="12" t="s">
        <v>1718</v>
      </c>
      <c r="D131" s="13" t="s">
        <v>2117</v>
      </c>
      <c r="E131" s="12" t="s">
        <v>121</v>
      </c>
      <c r="F131" s="12" t="s">
        <v>681</v>
      </c>
      <c r="G131" s="12">
        <v>0</v>
      </c>
      <c r="H131" s="12">
        <v>0</v>
      </c>
      <c r="I131" s="12">
        <v>0</v>
      </c>
      <c r="J131" s="4">
        <v>0</v>
      </c>
      <c r="K131" s="12">
        <v>0</v>
      </c>
      <c r="L131" s="4">
        <v>0</v>
      </c>
      <c r="M131" s="12">
        <v>0</v>
      </c>
      <c r="N131" s="12">
        <v>0</v>
      </c>
      <c r="O131" s="12">
        <v>0</v>
      </c>
      <c r="P131" s="12">
        <v>0</v>
      </c>
      <c r="Q131" s="12"/>
      <c r="R131" s="12"/>
      <c r="S131" s="12"/>
      <c r="T131" s="12"/>
      <c r="U131" s="12"/>
      <c r="V131" s="12"/>
      <c r="W131" s="12"/>
      <c r="X131" s="12"/>
      <c r="Y131" s="12"/>
      <c r="Z131" s="12"/>
      <c r="AA131" s="12" t="e">
        <f>IF(SUM(G131:R131,Table32[[#This Row],[nber_web_disclosure]]) &gt;0, 1, 0)</f>
        <v>#VALUE!</v>
      </c>
      <c r="AB131" s="12"/>
      <c r="AC131" s="12">
        <f>IF(SUM(Table324[[#This Row],[cv_disclosure]],Table324[[#This Row],[nber_web_disclosure]], Table324[[#This Row],[private_interests]]) &gt;0, 1, 0)</f>
        <v>0</v>
      </c>
      <c r="AD131" s="11">
        <f t="shared" si="4"/>
        <v>0</v>
      </c>
      <c r="AE131" s="11"/>
      <c r="AF131" s="11"/>
      <c r="AG131" s="11"/>
      <c r="AH131" s="11"/>
      <c r="AI131" s="11"/>
      <c r="AJ131" s="11"/>
    </row>
    <row r="132" spans="1:36" ht="15" customHeight="1" x14ac:dyDescent="0.25">
      <c r="A132" s="12" t="s">
        <v>2119</v>
      </c>
      <c r="B132" s="13" t="s">
        <v>2120</v>
      </c>
      <c r="C132" s="12" t="s">
        <v>1718</v>
      </c>
      <c r="D132" s="13" t="s">
        <v>2122</v>
      </c>
      <c r="E132" s="12" t="s">
        <v>2121</v>
      </c>
      <c r="F132" s="12" t="s">
        <v>681</v>
      </c>
      <c r="G132" s="12">
        <v>0</v>
      </c>
      <c r="H132" s="12">
        <v>0</v>
      </c>
      <c r="I132" s="12">
        <v>0</v>
      </c>
      <c r="J132" s="4">
        <v>0</v>
      </c>
      <c r="K132" s="12">
        <v>0</v>
      </c>
      <c r="L132" s="4">
        <v>0</v>
      </c>
      <c r="M132" s="12">
        <v>0</v>
      </c>
      <c r="N132" s="12">
        <v>0</v>
      </c>
      <c r="O132" s="12">
        <v>0</v>
      </c>
      <c r="P132" s="12">
        <v>0</v>
      </c>
      <c r="Q132" s="12"/>
      <c r="R132" s="12"/>
      <c r="S132" s="12"/>
      <c r="T132" s="12"/>
      <c r="U132" s="12"/>
      <c r="V132" s="12"/>
      <c r="W132" s="12"/>
      <c r="X132" s="12"/>
      <c r="Y132" s="12"/>
      <c r="Z132" s="12"/>
      <c r="AA132" s="12" t="e">
        <f>IF(SUM(G132:R132,Table32[[#This Row],[nber_web_disclosure]]) &gt;0, 1, 0)</f>
        <v>#VALUE!</v>
      </c>
      <c r="AB132" s="12"/>
      <c r="AC132" s="12">
        <f>IF(SUM(Table324[[#This Row],[cv_disclosure]],Table324[[#This Row],[nber_web_disclosure]], Table324[[#This Row],[private_interests]]) &gt;0, 1, 0)</f>
        <v>0</v>
      </c>
      <c r="AD132" s="11">
        <f t="shared" si="4"/>
        <v>0</v>
      </c>
      <c r="AE132" s="11"/>
      <c r="AF132" s="11"/>
      <c r="AG132" s="11"/>
      <c r="AH132" s="11"/>
      <c r="AI132" s="11"/>
      <c r="AJ132" s="11"/>
    </row>
    <row r="133" spans="1:36" ht="15" customHeight="1" x14ac:dyDescent="0.25">
      <c r="A133" s="12" t="s">
        <v>2123</v>
      </c>
      <c r="B133" s="13" t="s">
        <v>2124</v>
      </c>
      <c r="C133" s="12" t="s">
        <v>1718</v>
      </c>
      <c r="D133" s="13" t="s">
        <v>2125</v>
      </c>
      <c r="E133" s="12" t="s">
        <v>179</v>
      </c>
      <c r="F133" s="12" t="s">
        <v>681</v>
      </c>
      <c r="G133" s="12">
        <v>0</v>
      </c>
      <c r="H133" s="12">
        <v>0</v>
      </c>
      <c r="I133" s="12">
        <v>0</v>
      </c>
      <c r="J133" s="4">
        <v>0</v>
      </c>
      <c r="K133" s="12">
        <v>0</v>
      </c>
      <c r="L133" s="4">
        <v>0</v>
      </c>
      <c r="M133" s="12">
        <v>0</v>
      </c>
      <c r="N133" s="12">
        <v>0</v>
      </c>
      <c r="O133" s="12">
        <v>0</v>
      </c>
      <c r="P133" s="12">
        <v>0</v>
      </c>
      <c r="Q133" s="12"/>
      <c r="R133" s="12"/>
      <c r="S133" s="12"/>
      <c r="T133" s="12"/>
      <c r="U133" s="12"/>
      <c r="V133" s="12"/>
      <c r="W133" s="12"/>
      <c r="X133" s="12"/>
      <c r="Y133" s="12"/>
      <c r="Z133" s="12"/>
      <c r="AA133" s="12" t="e">
        <f>IF(SUM(G133:R133,Table32[[#This Row],[nber_web_disclosure]]) &gt;0, 1, 0)</f>
        <v>#VALUE!</v>
      </c>
      <c r="AB133" s="12"/>
      <c r="AC133" s="12">
        <f>IF(SUM(Table324[[#This Row],[cv_disclosure]],Table324[[#This Row],[nber_web_disclosure]], Table324[[#This Row],[private_interests]]) &gt;0, 1, 0)</f>
        <v>0</v>
      </c>
      <c r="AD133" s="11">
        <f t="shared" si="4"/>
        <v>0</v>
      </c>
      <c r="AE133" s="11"/>
      <c r="AF133" s="11"/>
      <c r="AG133" s="11"/>
      <c r="AH133" s="11"/>
      <c r="AI133" s="11"/>
      <c r="AJ133" s="11"/>
    </row>
    <row r="134" spans="1:36" ht="15" customHeight="1" x14ac:dyDescent="0.25">
      <c r="A134" s="12" t="s">
        <v>2126</v>
      </c>
      <c r="B134" s="13" t="s">
        <v>2127</v>
      </c>
      <c r="C134" s="12" t="s">
        <v>1718</v>
      </c>
      <c r="D134" s="13" t="s">
        <v>2128</v>
      </c>
      <c r="E134" s="12" t="s">
        <v>83</v>
      </c>
      <c r="F134" s="12" t="s">
        <v>682</v>
      </c>
      <c r="G134" s="12">
        <v>0</v>
      </c>
      <c r="H134" s="12">
        <v>0</v>
      </c>
      <c r="I134" s="12">
        <v>0</v>
      </c>
      <c r="J134" s="4">
        <v>0</v>
      </c>
      <c r="K134" s="12">
        <v>0</v>
      </c>
      <c r="L134" s="4">
        <v>0</v>
      </c>
      <c r="M134" s="12">
        <v>0</v>
      </c>
      <c r="N134" s="12">
        <v>0</v>
      </c>
      <c r="O134" s="12">
        <v>0</v>
      </c>
      <c r="P134" s="12">
        <v>0</v>
      </c>
      <c r="Q134" s="12"/>
      <c r="R134" s="12"/>
      <c r="S134" s="12"/>
      <c r="T134" s="12"/>
      <c r="U134" s="12"/>
      <c r="V134" s="12"/>
      <c r="W134" s="12"/>
      <c r="X134" s="12"/>
      <c r="Y134" s="12"/>
      <c r="Z134" s="12"/>
      <c r="AA134" s="12" t="e">
        <f>IF(SUM(G134:R134,Table32[[#This Row],[nber_web_disclosure]]) &gt;0, 1, 0)</f>
        <v>#VALUE!</v>
      </c>
      <c r="AB134" s="12"/>
      <c r="AC134" s="12">
        <f>IF(SUM(Table324[[#This Row],[cv_disclosure]],Table324[[#This Row],[nber_web_disclosure]], Table324[[#This Row],[private_interests]]) &gt;0, 1, 0)</f>
        <v>0</v>
      </c>
      <c r="AD134" s="11">
        <f t="shared" si="4"/>
        <v>0</v>
      </c>
      <c r="AE134" s="11"/>
      <c r="AF134" s="11"/>
      <c r="AG134" s="11"/>
      <c r="AH134" s="11"/>
      <c r="AI134" s="11"/>
      <c r="AJ134" s="11"/>
    </row>
    <row r="135" spans="1:36" ht="15" customHeight="1" x14ac:dyDescent="0.25">
      <c r="A135" s="12" t="s">
        <v>2129</v>
      </c>
      <c r="B135" s="13" t="s">
        <v>2130</v>
      </c>
      <c r="C135" s="12" t="s">
        <v>1718</v>
      </c>
      <c r="D135" s="13" t="s">
        <v>2131</v>
      </c>
      <c r="E135" s="12" t="s">
        <v>1761</v>
      </c>
      <c r="F135" s="12" t="s">
        <v>682</v>
      </c>
      <c r="G135" s="12">
        <v>0</v>
      </c>
      <c r="H135" s="12">
        <v>0</v>
      </c>
      <c r="I135" s="12">
        <v>0</v>
      </c>
      <c r="J135" s="4">
        <v>0</v>
      </c>
      <c r="K135" s="12">
        <v>0</v>
      </c>
      <c r="L135" s="4">
        <v>0</v>
      </c>
      <c r="M135" s="12">
        <v>0</v>
      </c>
      <c r="N135" s="12">
        <v>0</v>
      </c>
      <c r="O135" s="12">
        <v>0</v>
      </c>
      <c r="P135" s="12">
        <v>0</v>
      </c>
      <c r="Q135" s="12"/>
      <c r="R135" s="12"/>
      <c r="S135" s="12"/>
      <c r="T135" s="12"/>
      <c r="U135" s="12"/>
      <c r="V135" s="12"/>
      <c r="W135" s="12"/>
      <c r="X135" s="12"/>
      <c r="Y135" s="12"/>
      <c r="Z135" s="12"/>
      <c r="AA135" s="12" t="e">
        <f>IF(SUM(G135:R135,Table32[[#This Row],[nber_web_disclosure]]) &gt;0, 1, 0)</f>
        <v>#VALUE!</v>
      </c>
      <c r="AB135" s="12"/>
      <c r="AC135" s="12">
        <f>IF(SUM(Table324[[#This Row],[cv_disclosure]],Table324[[#This Row],[nber_web_disclosure]], Table324[[#This Row],[private_interests]]) &gt;0, 1, 0)</f>
        <v>0</v>
      </c>
      <c r="AD135" s="11">
        <f t="shared" si="4"/>
        <v>0</v>
      </c>
      <c r="AE135" s="11"/>
      <c r="AF135" s="11"/>
      <c r="AG135" s="11"/>
      <c r="AH135" s="11"/>
      <c r="AI135" s="11"/>
      <c r="AJ135" s="11"/>
    </row>
    <row r="136" spans="1:36" ht="15" customHeight="1" x14ac:dyDescent="0.25">
      <c r="A136" s="12" t="s">
        <v>2132</v>
      </c>
      <c r="B136" s="13" t="s">
        <v>2133</v>
      </c>
      <c r="C136" s="12" t="s">
        <v>1718</v>
      </c>
      <c r="D136" s="13" t="s">
        <v>2134</v>
      </c>
      <c r="E136" s="12" t="s">
        <v>1937</v>
      </c>
      <c r="F136" s="12" t="s">
        <v>681</v>
      </c>
      <c r="G136" s="12">
        <v>0</v>
      </c>
      <c r="H136" s="12">
        <v>0</v>
      </c>
      <c r="I136" s="12">
        <v>0</v>
      </c>
      <c r="J136" s="4">
        <v>0</v>
      </c>
      <c r="K136" s="12">
        <v>0</v>
      </c>
      <c r="L136" s="4">
        <v>0</v>
      </c>
      <c r="M136" s="12">
        <v>0</v>
      </c>
      <c r="N136" s="12">
        <v>0</v>
      </c>
      <c r="O136" s="12">
        <v>0</v>
      </c>
      <c r="P136" s="12">
        <v>0</v>
      </c>
      <c r="Q136" s="12"/>
      <c r="R136" s="12"/>
      <c r="S136" s="12"/>
      <c r="T136" s="12"/>
      <c r="U136" s="12"/>
      <c r="V136" s="12"/>
      <c r="W136" s="12"/>
      <c r="X136" s="12"/>
      <c r="Y136" s="12"/>
      <c r="Z136" s="12"/>
      <c r="AA136" s="12" t="e">
        <f>IF(SUM(G136:R136,Table32[[#This Row],[nber_web_disclosure]]) &gt;0, 1, 0)</f>
        <v>#VALUE!</v>
      </c>
      <c r="AB136" s="12"/>
      <c r="AC136" s="12">
        <f>IF(SUM(Table324[[#This Row],[cv_disclosure]],Table324[[#This Row],[nber_web_disclosure]], Table324[[#This Row],[private_interests]]) &gt;0, 1, 0)</f>
        <v>0</v>
      </c>
      <c r="AD136" s="11">
        <f t="shared" si="4"/>
        <v>0</v>
      </c>
      <c r="AE136" s="11"/>
      <c r="AF136" s="11"/>
      <c r="AG136" s="11"/>
      <c r="AH136" s="11"/>
      <c r="AI136" s="11"/>
      <c r="AJ136" s="11"/>
    </row>
    <row r="137" spans="1:36" ht="15" customHeight="1" x14ac:dyDescent="0.25">
      <c r="A137" s="14" t="s">
        <v>923</v>
      </c>
      <c r="B137" s="16" t="s">
        <v>924</v>
      </c>
      <c r="C137" s="4" t="s">
        <v>1718</v>
      </c>
      <c r="D137" s="16" t="s">
        <v>925</v>
      </c>
      <c r="E137" s="4" t="s">
        <v>83</v>
      </c>
      <c r="F137" s="4" t="s">
        <v>681</v>
      </c>
      <c r="G137" s="12">
        <v>0</v>
      </c>
      <c r="H137" s="12">
        <v>0</v>
      </c>
      <c r="I137" s="4">
        <v>0</v>
      </c>
      <c r="J137" s="4">
        <v>0</v>
      </c>
      <c r="K137" s="12">
        <v>0</v>
      </c>
      <c r="L137" s="4">
        <v>0</v>
      </c>
      <c r="M137" s="12">
        <v>0</v>
      </c>
      <c r="N137" s="12">
        <v>0</v>
      </c>
      <c r="O137" s="12">
        <v>0</v>
      </c>
      <c r="P137" s="12">
        <v>0</v>
      </c>
      <c r="Q137" s="4">
        <v>0</v>
      </c>
      <c r="R137" s="4">
        <v>0</v>
      </c>
      <c r="S137" s="4" t="s">
        <v>1428</v>
      </c>
      <c r="T137" s="4">
        <v>0</v>
      </c>
      <c r="U137" s="4">
        <v>1</v>
      </c>
      <c r="V137" s="4" t="s">
        <v>1430</v>
      </c>
      <c r="W137" s="4" t="s">
        <v>1431</v>
      </c>
      <c r="X137" s="4" t="s">
        <v>1433</v>
      </c>
      <c r="Y137" s="4">
        <v>1</v>
      </c>
      <c r="Z137" s="4">
        <v>0</v>
      </c>
      <c r="AA137" s="12" t="e">
        <f>IF(SUM(G137:R137,Table32[[#This Row],[nber_web_disclosure]]) &gt;0, 1, 0)</f>
        <v>#VALUE!</v>
      </c>
      <c r="AB137" s="4">
        <v>0</v>
      </c>
      <c r="AC137" s="12">
        <f>IF(SUM(Table324[[#This Row],[cv_disclosure]],Table324[[#This Row],[nber_web_disclosure]], Table324[[#This Row],[private_interests]]) &gt;0, 1, 0)</f>
        <v>1</v>
      </c>
      <c r="AD137" s="4">
        <f t="shared" si="4"/>
        <v>1</v>
      </c>
      <c r="AE137" s="3"/>
      <c r="AF137" s="3" t="s">
        <v>1429</v>
      </c>
      <c r="AG137" s="3" t="s">
        <v>1432</v>
      </c>
      <c r="AH137" s="3"/>
      <c r="AI137" s="11"/>
      <c r="AJ137" s="11"/>
    </row>
    <row r="138" spans="1:36" ht="15" customHeight="1" x14ac:dyDescent="0.25">
      <c r="A138" s="12" t="s">
        <v>2135</v>
      </c>
      <c r="B138" s="13" t="s">
        <v>2136</v>
      </c>
      <c r="C138" s="12" t="s">
        <v>1718</v>
      </c>
      <c r="D138" s="13" t="s">
        <v>2137</v>
      </c>
      <c r="E138" s="12" t="s">
        <v>1998</v>
      </c>
      <c r="F138" s="4" t="s">
        <v>681</v>
      </c>
      <c r="G138" s="12">
        <v>0</v>
      </c>
      <c r="H138" s="12">
        <v>0</v>
      </c>
      <c r="I138" s="4">
        <v>0</v>
      </c>
      <c r="J138" s="4">
        <v>0</v>
      </c>
      <c r="K138" s="12">
        <v>0</v>
      </c>
      <c r="L138" s="4">
        <v>0</v>
      </c>
      <c r="M138" s="12">
        <v>0</v>
      </c>
      <c r="N138" s="12">
        <v>0</v>
      </c>
      <c r="O138" s="12">
        <v>0</v>
      </c>
      <c r="P138" s="12">
        <v>0</v>
      </c>
      <c r="Q138" s="12"/>
      <c r="R138" s="12"/>
      <c r="S138" s="12"/>
      <c r="T138" s="12"/>
      <c r="U138" s="12"/>
      <c r="V138" s="12"/>
      <c r="W138" s="12"/>
      <c r="X138" s="12"/>
      <c r="Y138" s="12"/>
      <c r="Z138" s="12"/>
      <c r="AA138" s="12" t="e">
        <f>IF(SUM(G138:R138,Table32[[#This Row],[nber_web_disclosure]]) &gt;0, 1, 0)</f>
        <v>#VALUE!</v>
      </c>
      <c r="AB138" s="12"/>
      <c r="AC138" s="12">
        <f>IF(SUM(Table324[[#This Row],[cv_disclosure]],Table324[[#This Row],[nber_web_disclosure]], Table324[[#This Row],[private_interests]]) &gt;0, 1, 0)</f>
        <v>0</v>
      </c>
      <c r="AD138" s="11">
        <f t="shared" si="4"/>
        <v>0</v>
      </c>
      <c r="AE138" s="11"/>
      <c r="AF138" s="11"/>
      <c r="AG138" s="11"/>
      <c r="AH138" s="11"/>
      <c r="AI138" s="11"/>
      <c r="AJ138" s="11"/>
    </row>
    <row r="139" spans="1:36" ht="15" customHeight="1" x14ac:dyDescent="0.25">
      <c r="A139" s="12" t="s">
        <v>2138</v>
      </c>
      <c r="B139" s="13" t="s">
        <v>2139</v>
      </c>
      <c r="C139" s="12" t="s">
        <v>1718</v>
      </c>
      <c r="D139" s="13" t="s">
        <v>2140</v>
      </c>
      <c r="E139" s="12" t="s">
        <v>83</v>
      </c>
      <c r="F139" s="4" t="s">
        <v>681</v>
      </c>
      <c r="G139" s="12">
        <v>0</v>
      </c>
      <c r="H139" s="12">
        <v>0</v>
      </c>
      <c r="I139" s="4">
        <v>0</v>
      </c>
      <c r="J139" s="4">
        <v>0</v>
      </c>
      <c r="K139" s="12">
        <v>0</v>
      </c>
      <c r="L139" s="4">
        <v>0</v>
      </c>
      <c r="M139" s="12">
        <v>0</v>
      </c>
      <c r="N139" s="12">
        <v>0</v>
      </c>
      <c r="O139" s="12">
        <v>0</v>
      </c>
      <c r="P139" s="12">
        <v>0</v>
      </c>
      <c r="Q139" s="12"/>
      <c r="R139" s="12"/>
      <c r="S139" s="12"/>
      <c r="T139" s="12"/>
      <c r="U139" s="12"/>
      <c r="V139" s="12"/>
      <c r="W139" s="12"/>
      <c r="X139" s="12"/>
      <c r="Y139" s="12"/>
      <c r="Z139" s="12"/>
      <c r="AA139" s="12" t="e">
        <f>IF(SUM(G139:R139,Table32[[#This Row],[nber_web_disclosure]]) &gt;0, 1, 0)</f>
        <v>#VALUE!</v>
      </c>
      <c r="AB139" s="12"/>
      <c r="AC139" s="12">
        <f>IF(SUM(Table324[[#This Row],[cv_disclosure]],Table324[[#This Row],[nber_web_disclosure]], Table324[[#This Row],[private_interests]]) &gt;0, 1, 0)</f>
        <v>0</v>
      </c>
      <c r="AD139" s="11">
        <f t="shared" si="4"/>
        <v>0</v>
      </c>
      <c r="AE139" s="11"/>
      <c r="AF139" s="11"/>
      <c r="AG139" s="11"/>
      <c r="AH139" s="11"/>
      <c r="AI139" s="11"/>
      <c r="AJ139" s="11"/>
    </row>
    <row r="140" spans="1:36" ht="15" customHeight="1" x14ac:dyDescent="0.25">
      <c r="A140" s="12" t="s">
        <v>2141</v>
      </c>
      <c r="B140" s="13" t="s">
        <v>2142</v>
      </c>
      <c r="C140" s="12" t="s">
        <v>1718</v>
      </c>
      <c r="D140" s="13" t="s">
        <v>2143</v>
      </c>
      <c r="E140" s="12" t="s">
        <v>163</v>
      </c>
      <c r="F140" s="4" t="s">
        <v>681</v>
      </c>
      <c r="G140" s="12">
        <v>0</v>
      </c>
      <c r="H140" s="12">
        <v>0</v>
      </c>
      <c r="I140" s="4">
        <v>0</v>
      </c>
      <c r="J140" s="4">
        <v>0</v>
      </c>
      <c r="K140" s="12">
        <v>0</v>
      </c>
      <c r="L140" s="4">
        <v>0</v>
      </c>
      <c r="M140" s="12">
        <v>0</v>
      </c>
      <c r="N140" s="12">
        <v>0</v>
      </c>
      <c r="O140" s="12">
        <v>0</v>
      </c>
      <c r="P140" s="12">
        <v>0</v>
      </c>
      <c r="Q140" s="12"/>
      <c r="R140" s="12"/>
      <c r="S140" s="12"/>
      <c r="T140" s="12"/>
      <c r="U140" s="12"/>
      <c r="V140" s="12"/>
      <c r="W140" s="12"/>
      <c r="X140" s="12"/>
      <c r="Y140" s="12"/>
      <c r="Z140" s="12"/>
      <c r="AA140" s="12" t="e">
        <f>IF(SUM(G140:R140,Table32[[#This Row],[nber_web_disclosure]]) &gt;0, 1, 0)</f>
        <v>#VALUE!</v>
      </c>
      <c r="AB140" s="12"/>
      <c r="AC140" s="12">
        <f>IF(SUM(Table324[[#This Row],[cv_disclosure]],Table324[[#This Row],[nber_web_disclosure]], Table324[[#This Row],[private_interests]]) &gt;0, 1, 0)</f>
        <v>0</v>
      </c>
      <c r="AD140" s="11">
        <f t="shared" si="4"/>
        <v>0</v>
      </c>
      <c r="AE140" s="11"/>
      <c r="AF140" s="11"/>
      <c r="AG140" s="11"/>
      <c r="AH140" s="11"/>
      <c r="AI140" s="11"/>
      <c r="AJ140" s="11"/>
    </row>
    <row r="141" spans="1:36" ht="15" customHeight="1" x14ac:dyDescent="0.25">
      <c r="A141" s="12" t="s">
        <v>2144</v>
      </c>
      <c r="B141" s="13" t="s">
        <v>2145</v>
      </c>
      <c r="C141" s="12" t="s">
        <v>1718</v>
      </c>
      <c r="D141" s="13" t="s">
        <v>2146</v>
      </c>
      <c r="E141" s="12" t="s">
        <v>121</v>
      </c>
      <c r="F141" s="4" t="s">
        <v>681</v>
      </c>
      <c r="G141" s="12">
        <v>0</v>
      </c>
      <c r="H141" s="12">
        <v>0</v>
      </c>
      <c r="I141" s="4">
        <v>0</v>
      </c>
      <c r="J141" s="4">
        <v>0</v>
      </c>
      <c r="K141" s="12">
        <v>0</v>
      </c>
      <c r="L141" s="4">
        <v>0</v>
      </c>
      <c r="M141" s="12">
        <v>0</v>
      </c>
      <c r="N141" s="12">
        <v>0</v>
      </c>
      <c r="O141" s="12">
        <v>0</v>
      </c>
      <c r="P141" s="12">
        <v>0</v>
      </c>
      <c r="Q141" s="12"/>
      <c r="R141" s="12"/>
      <c r="S141" s="12" t="s">
        <v>2147</v>
      </c>
      <c r="T141" s="12"/>
      <c r="U141" s="12"/>
      <c r="V141" s="12"/>
      <c r="W141" s="12"/>
      <c r="X141" s="12"/>
      <c r="Y141" s="12"/>
      <c r="Z141" s="12"/>
      <c r="AA141" s="12" t="e">
        <f>IF(SUM(G141:R141,Table32[[#This Row],[nber_web_disclosure]]) &gt;0, 1, 0)</f>
        <v>#VALUE!</v>
      </c>
      <c r="AB141" s="12"/>
      <c r="AC141" s="12">
        <f>IF(SUM(Table324[[#This Row],[cv_disclosure]],Table324[[#This Row],[nber_web_disclosure]], Table324[[#This Row],[private_interests]]) &gt;0, 1, 0)</f>
        <v>0</v>
      </c>
      <c r="AD141" s="11">
        <f t="shared" si="4"/>
        <v>0</v>
      </c>
      <c r="AE141" s="11"/>
      <c r="AF141" s="11"/>
      <c r="AG141" s="11"/>
      <c r="AH141" s="11"/>
      <c r="AI141" s="11"/>
      <c r="AJ141" s="11"/>
    </row>
    <row r="142" spans="1:36" ht="15" customHeight="1" x14ac:dyDescent="0.25">
      <c r="A142" s="12" t="s">
        <v>2148</v>
      </c>
      <c r="B142" s="13" t="s">
        <v>2150</v>
      </c>
      <c r="C142" s="12" t="s">
        <v>1718</v>
      </c>
      <c r="D142" s="13" t="s">
        <v>2151</v>
      </c>
      <c r="E142" s="12" t="s">
        <v>2149</v>
      </c>
      <c r="F142" s="4" t="s">
        <v>681</v>
      </c>
      <c r="G142" s="12">
        <v>0</v>
      </c>
      <c r="H142" s="12">
        <v>0</v>
      </c>
      <c r="I142" s="4">
        <v>0</v>
      </c>
      <c r="J142" s="4">
        <v>0</v>
      </c>
      <c r="K142" s="12">
        <v>0</v>
      </c>
      <c r="L142" s="4">
        <v>0</v>
      </c>
      <c r="M142" s="12">
        <v>0</v>
      </c>
      <c r="N142" s="12">
        <v>0</v>
      </c>
      <c r="O142" s="12">
        <v>0</v>
      </c>
      <c r="P142" s="12">
        <v>0</v>
      </c>
      <c r="Q142" s="12"/>
      <c r="R142" s="12"/>
      <c r="S142" s="12"/>
      <c r="T142" s="12"/>
      <c r="U142" s="12"/>
      <c r="V142" s="12"/>
      <c r="W142" s="12"/>
      <c r="X142" s="12"/>
      <c r="Y142" s="12"/>
      <c r="Z142" s="12"/>
      <c r="AA142" s="12" t="e">
        <f>IF(SUM(G142:R142,Table32[[#This Row],[nber_web_disclosure]]) &gt;0, 1, 0)</f>
        <v>#VALUE!</v>
      </c>
      <c r="AB142" s="12"/>
      <c r="AC142" s="12">
        <f>IF(SUM(Table324[[#This Row],[cv_disclosure]],Table324[[#This Row],[nber_web_disclosure]], Table324[[#This Row],[private_interests]]) &gt;0, 1, 0)</f>
        <v>0</v>
      </c>
      <c r="AD142" s="11">
        <f t="shared" si="4"/>
        <v>0</v>
      </c>
      <c r="AE142" s="11"/>
      <c r="AF142" s="11"/>
      <c r="AG142" s="11"/>
      <c r="AH142" s="11"/>
      <c r="AI142" s="11"/>
      <c r="AJ142" s="11"/>
    </row>
    <row r="143" spans="1:36" ht="15" customHeight="1" x14ac:dyDescent="0.25">
      <c r="A143" s="12" t="s">
        <v>2152</v>
      </c>
      <c r="B143" s="13" t="s">
        <v>2153</v>
      </c>
      <c r="C143" s="12" t="s">
        <v>1718</v>
      </c>
      <c r="D143" s="13" t="s">
        <v>2154</v>
      </c>
      <c r="E143" s="12" t="s">
        <v>17</v>
      </c>
      <c r="F143" s="4" t="s">
        <v>681</v>
      </c>
      <c r="G143" s="12">
        <v>0</v>
      </c>
      <c r="H143" s="12">
        <v>0</v>
      </c>
      <c r="I143" s="4">
        <v>0</v>
      </c>
      <c r="J143" s="4">
        <v>0</v>
      </c>
      <c r="K143" s="12">
        <v>0</v>
      </c>
      <c r="L143" s="4">
        <v>0</v>
      </c>
      <c r="M143" s="12">
        <v>0</v>
      </c>
      <c r="N143" s="12">
        <v>0</v>
      </c>
      <c r="O143" s="12">
        <v>0</v>
      </c>
      <c r="P143" s="12">
        <v>0</v>
      </c>
      <c r="Q143" s="12"/>
      <c r="R143" s="12"/>
      <c r="S143" s="12"/>
      <c r="T143" s="12"/>
      <c r="U143" s="12"/>
      <c r="V143" s="12"/>
      <c r="W143" s="12"/>
      <c r="X143" s="12"/>
      <c r="Y143" s="12"/>
      <c r="Z143" s="12"/>
      <c r="AA143" s="12" t="e">
        <f>IF(SUM(G143:R143,Table32[[#This Row],[nber_web_disclosure]]) &gt;0, 1, 0)</f>
        <v>#VALUE!</v>
      </c>
      <c r="AB143" s="12"/>
      <c r="AC143" s="12">
        <f>IF(SUM(Table324[[#This Row],[cv_disclosure]],Table324[[#This Row],[nber_web_disclosure]], Table324[[#This Row],[private_interests]]) &gt;0, 1, 0)</f>
        <v>0</v>
      </c>
      <c r="AD143" s="11">
        <f t="shared" si="4"/>
        <v>0</v>
      </c>
      <c r="AE143" s="11"/>
      <c r="AF143" s="11"/>
      <c r="AG143" s="11"/>
      <c r="AH143" s="11"/>
      <c r="AI143" s="11"/>
      <c r="AJ143" s="11"/>
    </row>
    <row r="144" spans="1:36" ht="15" customHeight="1" x14ac:dyDescent="0.25">
      <c r="A144" s="12" t="s">
        <v>2155</v>
      </c>
      <c r="B144" s="13" t="s">
        <v>2156</v>
      </c>
      <c r="C144" s="12" t="s">
        <v>1718</v>
      </c>
      <c r="D144" s="13" t="s">
        <v>2157</v>
      </c>
      <c r="E144" s="12" t="s">
        <v>23</v>
      </c>
      <c r="F144" s="4" t="s">
        <v>681</v>
      </c>
      <c r="G144" s="12">
        <v>0</v>
      </c>
      <c r="H144" s="12">
        <v>0</v>
      </c>
      <c r="I144" s="4">
        <v>0</v>
      </c>
      <c r="J144" s="4">
        <v>0</v>
      </c>
      <c r="K144" s="12">
        <v>0</v>
      </c>
      <c r="L144" s="4">
        <v>0</v>
      </c>
      <c r="M144" s="12">
        <v>0</v>
      </c>
      <c r="N144" s="12">
        <v>0</v>
      </c>
      <c r="O144" s="12">
        <v>0</v>
      </c>
      <c r="P144" s="12">
        <v>0</v>
      </c>
      <c r="Q144" s="12"/>
      <c r="R144" s="12"/>
      <c r="S144" s="12"/>
      <c r="T144" s="12"/>
      <c r="U144" s="12"/>
      <c r="V144" s="12"/>
      <c r="W144" s="12"/>
      <c r="X144" s="12"/>
      <c r="Y144" s="12"/>
      <c r="Z144" s="12"/>
      <c r="AA144" s="12" t="e">
        <f>IF(SUM(G144:R144,Table32[[#This Row],[nber_web_disclosure]]) &gt;0, 1, 0)</f>
        <v>#VALUE!</v>
      </c>
      <c r="AB144" s="12"/>
      <c r="AC144" s="12">
        <f>IF(SUM(Table324[[#This Row],[cv_disclosure]],Table324[[#This Row],[nber_web_disclosure]], Table324[[#This Row],[private_interests]]) &gt;0, 1, 0)</f>
        <v>0</v>
      </c>
      <c r="AD144" s="11">
        <f t="shared" si="4"/>
        <v>0</v>
      </c>
      <c r="AE144" s="11"/>
      <c r="AF144" s="11"/>
      <c r="AG144" s="11"/>
      <c r="AH144" s="11"/>
      <c r="AI144" s="11"/>
      <c r="AJ144" s="11"/>
    </row>
    <row r="145" spans="1:36" ht="15" customHeight="1" x14ac:dyDescent="0.25">
      <c r="A145" s="12" t="s">
        <v>2158</v>
      </c>
      <c r="B145" s="13" t="s">
        <v>2159</v>
      </c>
      <c r="C145" s="12" t="s">
        <v>1718</v>
      </c>
      <c r="D145" s="13" t="s">
        <v>2160</v>
      </c>
      <c r="E145" s="12" t="s">
        <v>83</v>
      </c>
      <c r="F145" s="4" t="s">
        <v>681</v>
      </c>
      <c r="G145" s="12">
        <v>0</v>
      </c>
      <c r="H145" s="12">
        <v>0</v>
      </c>
      <c r="I145" s="4">
        <v>0</v>
      </c>
      <c r="J145" s="4">
        <v>0</v>
      </c>
      <c r="K145" s="12">
        <v>0</v>
      </c>
      <c r="L145" s="4">
        <v>0</v>
      </c>
      <c r="M145" s="12">
        <v>0</v>
      </c>
      <c r="N145" s="12">
        <v>0</v>
      </c>
      <c r="O145" s="12">
        <v>0</v>
      </c>
      <c r="P145" s="12">
        <v>0</v>
      </c>
      <c r="Q145" s="12"/>
      <c r="R145" s="12"/>
      <c r="S145" s="12"/>
      <c r="T145" s="12"/>
      <c r="U145" s="12"/>
      <c r="V145" s="12"/>
      <c r="W145" s="12"/>
      <c r="X145" s="12"/>
      <c r="Y145" s="12"/>
      <c r="Z145" s="12"/>
      <c r="AA145" s="12" t="e">
        <f>IF(SUM(G145:R145,Table32[[#This Row],[nber_web_disclosure]]) &gt;0, 1, 0)</f>
        <v>#VALUE!</v>
      </c>
      <c r="AB145" s="12"/>
      <c r="AC145" s="12">
        <f>IF(SUM(Table324[[#This Row],[cv_disclosure]],Table324[[#This Row],[nber_web_disclosure]], Table324[[#This Row],[private_interests]]) &gt;0, 1, 0)</f>
        <v>0</v>
      </c>
      <c r="AD145" s="11">
        <f t="shared" si="4"/>
        <v>0</v>
      </c>
      <c r="AE145" s="11"/>
      <c r="AF145" s="11"/>
      <c r="AG145" s="11"/>
      <c r="AH145" s="11"/>
      <c r="AI145" s="11"/>
      <c r="AJ145" s="11"/>
    </row>
    <row r="146" spans="1:36" ht="15" customHeight="1" x14ac:dyDescent="0.25">
      <c r="A146" s="12" t="s">
        <v>2161</v>
      </c>
      <c r="B146" s="13" t="s">
        <v>2162</v>
      </c>
      <c r="C146" s="12" t="s">
        <v>1718</v>
      </c>
      <c r="D146" s="13" t="s">
        <v>2163</v>
      </c>
      <c r="E146" s="12" t="s">
        <v>494</v>
      </c>
      <c r="F146" s="4" t="s">
        <v>681</v>
      </c>
      <c r="G146" s="12">
        <v>0</v>
      </c>
      <c r="H146" s="12">
        <v>0</v>
      </c>
      <c r="I146" s="4">
        <v>0</v>
      </c>
      <c r="J146" s="4">
        <v>0</v>
      </c>
      <c r="K146" s="12">
        <v>0</v>
      </c>
      <c r="L146" s="4">
        <v>0</v>
      </c>
      <c r="M146" s="12">
        <v>0</v>
      </c>
      <c r="N146" s="12">
        <v>0</v>
      </c>
      <c r="O146" s="12">
        <v>0</v>
      </c>
      <c r="P146" s="12">
        <v>0</v>
      </c>
      <c r="Q146" s="12"/>
      <c r="R146" s="12"/>
      <c r="S146" s="12"/>
      <c r="T146" s="12"/>
      <c r="U146" s="12"/>
      <c r="V146" s="12"/>
      <c r="W146" s="12"/>
      <c r="X146" s="12"/>
      <c r="Y146" s="12"/>
      <c r="Z146" s="12"/>
      <c r="AA146" s="12" t="e">
        <f>IF(SUM(G146:R146,Table32[[#This Row],[nber_web_disclosure]]) &gt;0, 1, 0)</f>
        <v>#VALUE!</v>
      </c>
      <c r="AB146" s="12"/>
      <c r="AC146" s="12">
        <f>IF(SUM(Table324[[#This Row],[cv_disclosure]],Table324[[#This Row],[nber_web_disclosure]], Table324[[#This Row],[private_interests]]) &gt;0, 1, 0)</f>
        <v>0</v>
      </c>
      <c r="AD146" s="11">
        <f t="shared" si="4"/>
        <v>0</v>
      </c>
      <c r="AE146" s="11"/>
      <c r="AF146" s="11"/>
      <c r="AG146" s="11"/>
      <c r="AH146" s="11"/>
      <c r="AI146" s="11"/>
      <c r="AJ146" s="11"/>
    </row>
    <row r="147" spans="1:36" ht="15" customHeight="1" x14ac:dyDescent="0.25">
      <c r="A147" s="12" t="s">
        <v>2164</v>
      </c>
      <c r="B147" s="13" t="s">
        <v>2165</v>
      </c>
      <c r="C147" s="12" t="s">
        <v>1718</v>
      </c>
      <c r="D147" s="13" t="s">
        <v>2166</v>
      </c>
      <c r="E147" s="12" t="s">
        <v>1761</v>
      </c>
      <c r="F147" s="4" t="s">
        <v>681</v>
      </c>
      <c r="G147" s="12">
        <v>0</v>
      </c>
      <c r="H147" s="12">
        <v>0</v>
      </c>
      <c r="I147" s="4">
        <v>0</v>
      </c>
      <c r="J147" s="4">
        <v>0</v>
      </c>
      <c r="K147" s="12">
        <v>0</v>
      </c>
      <c r="L147" s="4">
        <v>0</v>
      </c>
      <c r="M147" s="12">
        <v>0</v>
      </c>
      <c r="N147" s="12">
        <v>0</v>
      </c>
      <c r="O147" s="12">
        <v>0</v>
      </c>
      <c r="P147" s="12">
        <v>0</v>
      </c>
      <c r="Q147" s="12"/>
      <c r="R147" s="12"/>
      <c r="S147" s="12"/>
      <c r="T147" s="12"/>
      <c r="U147" s="12"/>
      <c r="V147" s="12"/>
      <c r="W147" s="12"/>
      <c r="X147" s="12"/>
      <c r="Y147" s="12"/>
      <c r="Z147" s="12"/>
      <c r="AA147" s="12" t="e">
        <f>IF(SUM(G147:R147,Table32[[#This Row],[nber_web_disclosure]]) &gt;0, 1, 0)</f>
        <v>#VALUE!</v>
      </c>
      <c r="AB147" s="12"/>
      <c r="AC147" s="12">
        <f>IF(SUM(Table324[[#This Row],[cv_disclosure]],Table324[[#This Row],[nber_web_disclosure]], Table324[[#This Row],[private_interests]]) &gt;0, 1, 0)</f>
        <v>0</v>
      </c>
      <c r="AD147" s="11">
        <f t="shared" si="4"/>
        <v>0</v>
      </c>
      <c r="AE147" s="11"/>
      <c r="AF147" s="11"/>
      <c r="AG147" s="11"/>
      <c r="AH147" s="11"/>
      <c r="AI147" s="11"/>
      <c r="AJ147" s="11"/>
    </row>
    <row r="148" spans="1:36" ht="15" customHeight="1" x14ac:dyDescent="0.25">
      <c r="A148" s="12" t="s">
        <v>2167</v>
      </c>
      <c r="B148" s="13" t="s">
        <v>2168</v>
      </c>
      <c r="C148" s="12" t="s">
        <v>1718</v>
      </c>
      <c r="D148" s="13" t="s">
        <v>2169</v>
      </c>
      <c r="E148" s="12" t="s">
        <v>878</v>
      </c>
      <c r="F148" s="4" t="s">
        <v>681</v>
      </c>
      <c r="G148" s="12">
        <v>0</v>
      </c>
      <c r="H148" s="12">
        <v>0</v>
      </c>
      <c r="I148" s="4">
        <v>0</v>
      </c>
      <c r="J148" s="4">
        <v>0</v>
      </c>
      <c r="K148" s="12">
        <v>0</v>
      </c>
      <c r="L148" s="4">
        <v>0</v>
      </c>
      <c r="M148" s="12">
        <v>0</v>
      </c>
      <c r="N148" s="12">
        <v>0</v>
      </c>
      <c r="O148" s="12">
        <v>0</v>
      </c>
      <c r="P148" s="12">
        <v>0</v>
      </c>
      <c r="Q148" s="12"/>
      <c r="R148" s="12"/>
      <c r="S148" s="12"/>
      <c r="T148" s="12"/>
      <c r="U148" s="12"/>
      <c r="V148" s="12"/>
      <c r="W148" s="12"/>
      <c r="X148" s="12"/>
      <c r="Y148" s="12"/>
      <c r="Z148" s="12"/>
      <c r="AA148" s="12" t="e">
        <f>IF(SUM(G148:R148,Table32[[#This Row],[nber_web_disclosure]]) &gt;0, 1, 0)</f>
        <v>#VALUE!</v>
      </c>
      <c r="AB148" s="12"/>
      <c r="AC148" s="12">
        <f>IF(SUM(Table324[[#This Row],[cv_disclosure]],Table324[[#This Row],[nber_web_disclosure]], Table324[[#This Row],[private_interests]]) &gt;0, 1, 0)</f>
        <v>0</v>
      </c>
      <c r="AD148" s="11">
        <f t="shared" si="4"/>
        <v>0</v>
      </c>
      <c r="AE148" s="11"/>
      <c r="AF148" s="11"/>
      <c r="AG148" s="11"/>
      <c r="AH148" s="11"/>
      <c r="AI148" s="11"/>
      <c r="AJ148" s="11"/>
    </row>
    <row r="149" spans="1:36" ht="15" customHeight="1" x14ac:dyDescent="0.25">
      <c r="A149" s="12" t="s">
        <v>508</v>
      </c>
      <c r="B149" s="13" t="s">
        <v>509</v>
      </c>
      <c r="C149" s="12" t="s">
        <v>1718</v>
      </c>
      <c r="D149" s="13" t="s">
        <v>2170</v>
      </c>
      <c r="E149" s="12" t="s">
        <v>71</v>
      </c>
      <c r="F149" s="4" t="s">
        <v>681</v>
      </c>
      <c r="G149" s="12">
        <v>0</v>
      </c>
      <c r="H149" s="12">
        <v>0</v>
      </c>
      <c r="I149" s="12">
        <v>1</v>
      </c>
      <c r="J149" s="4">
        <v>0</v>
      </c>
      <c r="K149" s="12">
        <v>0</v>
      </c>
      <c r="L149" s="4">
        <v>0</v>
      </c>
      <c r="M149" s="12">
        <v>1</v>
      </c>
      <c r="N149" s="12">
        <v>0</v>
      </c>
      <c r="O149" s="12">
        <v>0</v>
      </c>
      <c r="P149" s="12">
        <v>0</v>
      </c>
      <c r="Q149" s="12"/>
      <c r="R149" s="12"/>
      <c r="S149" s="12"/>
      <c r="T149" s="12"/>
      <c r="U149" s="12"/>
      <c r="V149" s="12"/>
      <c r="W149" s="12"/>
      <c r="X149" s="12"/>
      <c r="Y149" s="12"/>
      <c r="Z149" s="12"/>
      <c r="AA149" s="12" t="e">
        <f>IF(SUM(G149:R149,Table32[[#This Row],[nber_web_disclosure]]) &gt;0, 1, 0)</f>
        <v>#VALUE!</v>
      </c>
      <c r="AB149" s="12">
        <v>1</v>
      </c>
      <c r="AC149" s="12">
        <f>IF(SUM(Table324[[#This Row],[cv_disclosure]],Table324[[#This Row],[nber_web_disclosure]], Table324[[#This Row],[private_interests]]) &gt;0, 1, 0)</f>
        <v>0</v>
      </c>
      <c r="AD149" s="11">
        <f t="shared" si="4"/>
        <v>1</v>
      </c>
      <c r="AE149" s="11"/>
      <c r="AF149" s="11"/>
      <c r="AG149" s="11"/>
      <c r="AH149" s="11"/>
      <c r="AI149" s="11"/>
      <c r="AJ149" s="11"/>
    </row>
    <row r="150" spans="1:36" ht="15" customHeight="1" x14ac:dyDescent="0.25">
      <c r="A150" s="12" t="s">
        <v>2171</v>
      </c>
      <c r="B150" s="13" t="s">
        <v>2172</v>
      </c>
      <c r="C150" s="12" t="s">
        <v>1718</v>
      </c>
      <c r="D150" s="13" t="s">
        <v>2173</v>
      </c>
      <c r="E150" s="12" t="s">
        <v>234</v>
      </c>
      <c r="F150" s="4" t="s">
        <v>681</v>
      </c>
      <c r="G150" s="12">
        <v>0</v>
      </c>
      <c r="H150" s="12">
        <v>0</v>
      </c>
      <c r="I150" s="12">
        <v>0</v>
      </c>
      <c r="J150" s="4">
        <v>0</v>
      </c>
      <c r="K150" s="12">
        <v>0</v>
      </c>
      <c r="L150" s="4">
        <v>0</v>
      </c>
      <c r="M150" s="12">
        <v>0</v>
      </c>
      <c r="N150" s="12">
        <v>0</v>
      </c>
      <c r="O150" s="12">
        <v>0</v>
      </c>
      <c r="P150" s="12">
        <v>0</v>
      </c>
      <c r="Q150" s="12"/>
      <c r="R150" s="12"/>
      <c r="S150" s="12"/>
      <c r="T150" s="12"/>
      <c r="U150" s="12"/>
      <c r="V150" s="12"/>
      <c r="W150" s="12"/>
      <c r="X150" s="12"/>
      <c r="Y150" s="12"/>
      <c r="Z150" s="12"/>
      <c r="AA150" s="12" t="e">
        <f>IF(SUM(G150:R150,Table32[[#This Row],[nber_web_disclosure]]) &gt;0, 1, 0)</f>
        <v>#VALUE!</v>
      </c>
      <c r="AB150" s="12"/>
      <c r="AC150" s="12">
        <f>IF(SUM(Table324[[#This Row],[cv_disclosure]],Table324[[#This Row],[nber_web_disclosure]], Table324[[#This Row],[private_interests]]) &gt;0, 1, 0)</f>
        <v>0</v>
      </c>
      <c r="AD150" s="11">
        <f t="shared" si="4"/>
        <v>0</v>
      </c>
      <c r="AE150" s="11"/>
      <c r="AF150" s="11"/>
      <c r="AG150" s="11"/>
      <c r="AH150" s="11"/>
      <c r="AI150" s="11"/>
      <c r="AJ150" s="11"/>
    </row>
    <row r="151" spans="1:36" ht="15" customHeight="1" x14ac:dyDescent="0.25">
      <c r="A151" s="12" t="s">
        <v>2174</v>
      </c>
      <c r="B151" s="13" t="s">
        <v>2175</v>
      </c>
      <c r="C151" s="12" t="s">
        <v>1718</v>
      </c>
      <c r="D151" s="13" t="s">
        <v>2176</v>
      </c>
      <c r="E151" s="12" t="s">
        <v>780</v>
      </c>
      <c r="F151" s="4" t="s">
        <v>681</v>
      </c>
      <c r="G151" s="12">
        <v>0</v>
      </c>
      <c r="H151" s="12">
        <v>0</v>
      </c>
      <c r="I151" s="12">
        <v>0</v>
      </c>
      <c r="J151" s="4">
        <v>0</v>
      </c>
      <c r="K151" s="12">
        <v>0</v>
      </c>
      <c r="L151" s="4">
        <v>0</v>
      </c>
      <c r="M151" s="12">
        <v>0</v>
      </c>
      <c r="N151" s="12">
        <v>0</v>
      </c>
      <c r="O151" s="12">
        <v>0</v>
      </c>
      <c r="P151" s="12">
        <v>0</v>
      </c>
      <c r="Q151" s="12"/>
      <c r="R151" s="12"/>
      <c r="S151" s="12"/>
      <c r="T151" s="12"/>
      <c r="U151" s="12"/>
      <c r="V151" s="12"/>
      <c r="W151" s="12"/>
      <c r="X151" s="12"/>
      <c r="Y151" s="12"/>
      <c r="Z151" s="12"/>
      <c r="AA151" s="12" t="e">
        <f>IF(SUM(G151:R151,Table32[[#This Row],[nber_web_disclosure]]) &gt;0, 1, 0)</f>
        <v>#VALUE!</v>
      </c>
      <c r="AB151" s="12"/>
      <c r="AC151" s="12">
        <f>IF(SUM(Table324[[#This Row],[cv_disclosure]],Table324[[#This Row],[nber_web_disclosure]], Table324[[#This Row],[private_interests]]) &gt;0, 1, 0)</f>
        <v>0</v>
      </c>
      <c r="AD151" s="11">
        <f t="shared" si="4"/>
        <v>0</v>
      </c>
      <c r="AE151" s="11"/>
      <c r="AF151" s="11"/>
      <c r="AG151" s="11"/>
      <c r="AH151" s="11"/>
      <c r="AI151" s="11"/>
      <c r="AJ151" s="11"/>
    </row>
    <row r="152" spans="1:36" ht="15" customHeight="1" x14ac:dyDescent="0.25">
      <c r="A152" s="12" t="s">
        <v>515</v>
      </c>
      <c r="B152" s="13" t="s">
        <v>516</v>
      </c>
      <c r="C152" s="12" t="s">
        <v>1718</v>
      </c>
      <c r="D152" s="13" t="s">
        <v>517</v>
      </c>
      <c r="E152" s="12" t="s">
        <v>518</v>
      </c>
      <c r="F152" s="4" t="s">
        <v>681</v>
      </c>
      <c r="G152" s="12">
        <v>0</v>
      </c>
      <c r="H152" s="12">
        <v>0</v>
      </c>
      <c r="I152" s="12">
        <v>0</v>
      </c>
      <c r="J152" s="4">
        <v>0</v>
      </c>
      <c r="K152" s="12">
        <v>0</v>
      </c>
      <c r="L152" s="4">
        <v>0</v>
      </c>
      <c r="M152" s="12">
        <v>0</v>
      </c>
      <c r="N152" s="12">
        <v>0</v>
      </c>
      <c r="O152" s="12">
        <v>0</v>
      </c>
      <c r="P152" s="12">
        <v>0</v>
      </c>
      <c r="Q152" s="12"/>
      <c r="R152" s="12"/>
      <c r="S152" s="12"/>
      <c r="T152" s="12"/>
      <c r="U152" s="12"/>
      <c r="V152" s="12"/>
      <c r="W152" s="12"/>
      <c r="X152" s="12"/>
      <c r="Y152" s="12"/>
      <c r="Z152" s="12"/>
      <c r="AA152" s="12" t="e">
        <f>IF(SUM(G152:R152,Table32[[#This Row],[nber_web_disclosure]]) &gt;0, 1, 0)</f>
        <v>#VALUE!</v>
      </c>
      <c r="AB152" s="12"/>
      <c r="AC152" s="12">
        <f>IF(SUM(Table324[[#This Row],[cv_disclosure]],Table324[[#This Row],[nber_web_disclosure]], Table324[[#This Row],[private_interests]]) &gt;0, 1, 0)</f>
        <v>0</v>
      </c>
      <c r="AD152" s="11">
        <f t="shared" si="4"/>
        <v>0</v>
      </c>
      <c r="AE152" s="11"/>
      <c r="AF152" s="11"/>
      <c r="AG152" s="11"/>
      <c r="AH152" s="11"/>
      <c r="AI152" s="11"/>
      <c r="AJ152" s="11"/>
    </row>
    <row r="153" spans="1:36" ht="15" customHeight="1" x14ac:dyDescent="0.25">
      <c r="A153" s="12" t="s">
        <v>2177</v>
      </c>
      <c r="B153" s="13" t="s">
        <v>2179</v>
      </c>
      <c r="C153" s="12" t="s">
        <v>1718</v>
      </c>
      <c r="D153" s="13" t="s">
        <v>2180</v>
      </c>
      <c r="E153" s="12" t="s">
        <v>2178</v>
      </c>
      <c r="F153" s="4" t="s">
        <v>681</v>
      </c>
      <c r="G153" s="12">
        <v>0</v>
      </c>
      <c r="H153" s="12">
        <v>0</v>
      </c>
      <c r="I153" s="12">
        <v>0</v>
      </c>
      <c r="J153" s="4">
        <v>0</v>
      </c>
      <c r="K153" s="12">
        <v>0</v>
      </c>
      <c r="L153" s="4">
        <v>0</v>
      </c>
      <c r="M153" s="12">
        <v>0</v>
      </c>
      <c r="N153" s="12">
        <v>0</v>
      </c>
      <c r="O153" s="12">
        <v>0</v>
      </c>
      <c r="P153" s="12">
        <v>0</v>
      </c>
      <c r="Q153" s="12"/>
      <c r="R153" s="12"/>
      <c r="S153" s="12"/>
      <c r="T153" s="12"/>
      <c r="U153" s="12"/>
      <c r="V153" s="12"/>
      <c r="W153" s="12"/>
      <c r="X153" s="12"/>
      <c r="Y153" s="12"/>
      <c r="Z153" s="12"/>
      <c r="AA153" s="12" t="e">
        <f>IF(SUM(G153:R153,Table32[[#This Row],[nber_web_disclosure]]) &gt;0, 1, 0)</f>
        <v>#VALUE!</v>
      </c>
      <c r="AB153" s="12"/>
      <c r="AC153" s="12">
        <f>IF(SUM(Table324[[#This Row],[cv_disclosure]],Table324[[#This Row],[nber_web_disclosure]], Table324[[#This Row],[private_interests]]) &gt;0, 1, 0)</f>
        <v>0</v>
      </c>
      <c r="AD153" s="11">
        <f t="shared" si="4"/>
        <v>0</v>
      </c>
      <c r="AE153" s="11"/>
      <c r="AF153" s="11"/>
      <c r="AG153" s="11"/>
      <c r="AH153" s="11"/>
      <c r="AI153" s="11"/>
      <c r="AJ153" s="11"/>
    </row>
    <row r="154" spans="1:36" ht="15" customHeight="1" x14ac:dyDescent="0.25">
      <c r="A154" s="12" t="s">
        <v>2181</v>
      </c>
      <c r="B154" s="13" t="s">
        <v>2182</v>
      </c>
      <c r="C154" s="12" t="s">
        <v>1718</v>
      </c>
      <c r="D154" s="13" t="s">
        <v>2183</v>
      </c>
      <c r="E154" s="12" t="s">
        <v>23</v>
      </c>
      <c r="F154" s="4" t="s">
        <v>681</v>
      </c>
      <c r="G154" s="12">
        <v>0</v>
      </c>
      <c r="H154" s="12">
        <v>0</v>
      </c>
      <c r="I154" s="12">
        <v>0</v>
      </c>
      <c r="J154" s="4">
        <v>0</v>
      </c>
      <c r="K154" s="12">
        <v>0</v>
      </c>
      <c r="L154" s="4">
        <v>0</v>
      </c>
      <c r="M154" s="12">
        <v>0</v>
      </c>
      <c r="N154" s="12">
        <v>0</v>
      </c>
      <c r="O154" s="12">
        <v>0</v>
      </c>
      <c r="P154" s="12">
        <v>0</v>
      </c>
      <c r="Q154" s="12"/>
      <c r="R154" s="12"/>
      <c r="S154" s="12"/>
      <c r="T154" s="12"/>
      <c r="U154" s="12"/>
      <c r="V154" s="12"/>
      <c r="W154" s="12"/>
      <c r="X154" s="12"/>
      <c r="Y154" s="12"/>
      <c r="Z154" s="12"/>
      <c r="AA154" s="12" t="e">
        <f>IF(SUM(G154:R154,Table32[[#This Row],[nber_web_disclosure]]) &gt;0, 1, 0)</f>
        <v>#VALUE!</v>
      </c>
      <c r="AB154" s="12"/>
      <c r="AC154" s="12">
        <f>IF(SUM(Table324[[#This Row],[cv_disclosure]],Table324[[#This Row],[nber_web_disclosure]], Table324[[#This Row],[private_interests]]) &gt;0, 1, 0)</f>
        <v>0</v>
      </c>
      <c r="AD154" s="11">
        <f t="shared" si="4"/>
        <v>0</v>
      </c>
      <c r="AE154" s="11"/>
      <c r="AF154" s="11"/>
      <c r="AG154" s="11"/>
      <c r="AH154" s="11"/>
      <c r="AI154" s="11"/>
      <c r="AJ154" s="11"/>
    </row>
    <row r="155" spans="1:36" ht="15" customHeight="1" x14ac:dyDescent="0.25">
      <c r="A155" s="12" t="s">
        <v>2184</v>
      </c>
      <c r="B155" s="13" t="s">
        <v>2185</v>
      </c>
      <c r="C155" s="12" t="s">
        <v>1718</v>
      </c>
      <c r="D155" s="13" t="s">
        <v>2186</v>
      </c>
      <c r="E155" s="12" t="s">
        <v>326</v>
      </c>
      <c r="F155" s="4" t="s">
        <v>681</v>
      </c>
      <c r="G155" s="12">
        <v>0</v>
      </c>
      <c r="H155" s="12">
        <v>0</v>
      </c>
      <c r="I155" s="12">
        <v>0</v>
      </c>
      <c r="J155" s="4">
        <v>0</v>
      </c>
      <c r="K155" s="12">
        <v>0</v>
      </c>
      <c r="L155" s="4">
        <v>0</v>
      </c>
      <c r="M155" s="12">
        <v>0</v>
      </c>
      <c r="N155" s="12">
        <v>0</v>
      </c>
      <c r="O155" s="12">
        <v>0</v>
      </c>
      <c r="P155" s="12">
        <v>0</v>
      </c>
      <c r="Q155" s="12"/>
      <c r="R155" s="12"/>
      <c r="S155" s="12"/>
      <c r="T155" s="12"/>
      <c r="U155" s="12"/>
      <c r="V155" s="12"/>
      <c r="W155" s="12"/>
      <c r="X155" s="12"/>
      <c r="Y155" s="12"/>
      <c r="Z155" s="12"/>
      <c r="AA155" s="12" t="e">
        <f>IF(SUM(G155:R155,Table32[[#This Row],[nber_web_disclosure]]) &gt;0, 1, 0)</f>
        <v>#VALUE!</v>
      </c>
      <c r="AB155" s="12"/>
      <c r="AC155" s="12">
        <f>IF(SUM(Table324[[#This Row],[cv_disclosure]],Table324[[#This Row],[nber_web_disclosure]], Table324[[#This Row],[private_interests]]) &gt;0, 1, 0)</f>
        <v>0</v>
      </c>
      <c r="AD155" s="11">
        <f t="shared" si="4"/>
        <v>0</v>
      </c>
      <c r="AE155" s="11"/>
      <c r="AF155" s="11"/>
      <c r="AG155" s="11"/>
      <c r="AH155" s="11"/>
      <c r="AI155" s="11"/>
      <c r="AJ155" s="11"/>
    </row>
    <row r="156" spans="1:36" ht="15" customHeight="1" x14ac:dyDescent="0.25">
      <c r="A156" s="12" t="s">
        <v>2187</v>
      </c>
      <c r="B156" s="13" t="s">
        <v>2188</v>
      </c>
      <c r="C156" s="12" t="s">
        <v>1718</v>
      </c>
      <c r="D156" s="13" t="s">
        <v>2189</v>
      </c>
      <c r="E156" s="12" t="s">
        <v>83</v>
      </c>
      <c r="F156" s="4" t="s">
        <v>681</v>
      </c>
      <c r="G156" s="12">
        <v>0</v>
      </c>
      <c r="H156" s="12">
        <v>0</v>
      </c>
      <c r="I156" s="12">
        <v>0</v>
      </c>
      <c r="J156" s="4">
        <v>0</v>
      </c>
      <c r="K156" s="12">
        <v>0</v>
      </c>
      <c r="L156" s="4">
        <v>0</v>
      </c>
      <c r="M156" s="12">
        <v>0</v>
      </c>
      <c r="N156" s="12">
        <v>0</v>
      </c>
      <c r="O156" s="12">
        <v>0</v>
      </c>
      <c r="P156" s="12">
        <v>0</v>
      </c>
      <c r="Q156" s="12"/>
      <c r="R156" s="12"/>
      <c r="S156" s="12"/>
      <c r="T156" s="12"/>
      <c r="U156" s="12"/>
      <c r="V156" s="12"/>
      <c r="W156" s="12"/>
      <c r="X156" s="12"/>
      <c r="Y156" s="12"/>
      <c r="Z156" s="12"/>
      <c r="AA156" s="12" t="e">
        <f>IF(SUM(G156:R156,Table32[[#This Row],[nber_web_disclosure]]) &gt;0, 1, 0)</f>
        <v>#VALUE!</v>
      </c>
      <c r="AB156" s="12"/>
      <c r="AC156" s="12">
        <f>IF(SUM(Table324[[#This Row],[cv_disclosure]],Table324[[#This Row],[nber_web_disclosure]], Table324[[#This Row],[private_interests]]) &gt;0, 1, 0)</f>
        <v>0</v>
      </c>
      <c r="AD156" s="11">
        <f t="shared" si="4"/>
        <v>0</v>
      </c>
      <c r="AE156" s="11"/>
      <c r="AF156" s="11"/>
      <c r="AG156" s="11"/>
      <c r="AH156" s="11"/>
      <c r="AI156" s="11"/>
      <c r="AJ156" s="11"/>
    </row>
    <row r="157" spans="1:36" ht="15" customHeight="1" x14ac:dyDescent="0.25">
      <c r="A157" s="12" t="s">
        <v>2190</v>
      </c>
      <c r="B157" s="13" t="s">
        <v>2191</v>
      </c>
      <c r="C157" s="12" t="s">
        <v>1718</v>
      </c>
      <c r="D157" s="13" t="s">
        <v>2192</v>
      </c>
      <c r="E157" s="12" t="s">
        <v>2050</v>
      </c>
      <c r="F157" s="4" t="s">
        <v>681</v>
      </c>
      <c r="G157" s="12">
        <v>0</v>
      </c>
      <c r="H157" s="12">
        <v>0</v>
      </c>
      <c r="I157" s="12">
        <v>0</v>
      </c>
      <c r="J157" s="4">
        <v>0</v>
      </c>
      <c r="K157" s="12">
        <v>0</v>
      </c>
      <c r="L157" s="4">
        <v>0</v>
      </c>
      <c r="M157" s="12">
        <v>0</v>
      </c>
      <c r="N157" s="12">
        <v>0</v>
      </c>
      <c r="O157" s="12">
        <v>0</v>
      </c>
      <c r="P157" s="12">
        <v>0</v>
      </c>
      <c r="Q157" s="12"/>
      <c r="R157" s="12"/>
      <c r="S157" s="12"/>
      <c r="T157" s="12"/>
      <c r="U157" s="12"/>
      <c r="V157" s="12"/>
      <c r="W157" s="12"/>
      <c r="X157" s="12"/>
      <c r="Y157" s="12"/>
      <c r="Z157" s="12"/>
      <c r="AA157" s="12" t="e">
        <f>IF(SUM(G157:R157,Table32[[#This Row],[nber_web_disclosure]]) &gt;0, 1, 0)</f>
        <v>#VALUE!</v>
      </c>
      <c r="AB157" s="12"/>
      <c r="AC157" s="12">
        <f>IF(SUM(Table324[[#This Row],[cv_disclosure]],Table324[[#This Row],[nber_web_disclosure]], Table324[[#This Row],[private_interests]]) &gt;0, 1, 0)</f>
        <v>0</v>
      </c>
      <c r="AD157" s="11">
        <f t="shared" si="4"/>
        <v>0</v>
      </c>
      <c r="AE157" s="11"/>
      <c r="AF157" s="11"/>
      <c r="AG157" s="11"/>
      <c r="AH157" s="11"/>
      <c r="AI157" s="11"/>
      <c r="AJ157" s="11"/>
    </row>
    <row r="158" spans="1:36" ht="15" customHeight="1" x14ac:dyDescent="0.25">
      <c r="A158" s="12" t="s">
        <v>2193</v>
      </c>
      <c r="B158" s="13" t="s">
        <v>2194</v>
      </c>
      <c r="C158" s="12" t="s">
        <v>1718</v>
      </c>
      <c r="D158" s="13" t="s">
        <v>2195</v>
      </c>
      <c r="E158" s="12" t="s">
        <v>1963</v>
      </c>
      <c r="F158" s="4" t="s">
        <v>681</v>
      </c>
      <c r="G158" s="12">
        <v>0</v>
      </c>
      <c r="H158" s="12">
        <v>0</v>
      </c>
      <c r="I158" s="12">
        <v>0</v>
      </c>
      <c r="J158" s="4">
        <v>0</v>
      </c>
      <c r="K158" s="12">
        <v>0</v>
      </c>
      <c r="L158" s="4">
        <v>0</v>
      </c>
      <c r="M158" s="12">
        <v>0</v>
      </c>
      <c r="N158" s="12">
        <v>0</v>
      </c>
      <c r="O158" s="12">
        <v>0</v>
      </c>
      <c r="P158" s="12">
        <v>0</v>
      </c>
      <c r="Q158" s="12"/>
      <c r="R158" s="12"/>
      <c r="S158" s="12"/>
      <c r="T158" s="12"/>
      <c r="U158" s="12"/>
      <c r="V158" s="12"/>
      <c r="W158" s="12"/>
      <c r="X158" s="12"/>
      <c r="Y158" s="12"/>
      <c r="Z158" s="12"/>
      <c r="AA158" s="12" t="e">
        <f>IF(SUM(G158:R158,Table32[[#This Row],[nber_web_disclosure]]) &gt;0, 1, 0)</f>
        <v>#VALUE!</v>
      </c>
      <c r="AB158" s="12"/>
      <c r="AC158" s="12">
        <f>IF(SUM(Table324[[#This Row],[cv_disclosure]],Table324[[#This Row],[nber_web_disclosure]], Table324[[#This Row],[private_interests]]) &gt;0, 1, 0)</f>
        <v>0</v>
      </c>
      <c r="AD158" s="11">
        <f t="shared" si="4"/>
        <v>0</v>
      </c>
      <c r="AE158" s="11"/>
      <c r="AF158" s="11"/>
      <c r="AG158" s="11"/>
      <c r="AH158" s="11"/>
      <c r="AI158" s="11"/>
      <c r="AJ158" s="11"/>
    </row>
    <row r="159" spans="1:36" ht="15" customHeight="1" x14ac:dyDescent="0.25">
      <c r="A159" s="12" t="s">
        <v>2196</v>
      </c>
      <c r="B159" s="13" t="s">
        <v>2197</v>
      </c>
      <c r="C159" s="12" t="s">
        <v>1718</v>
      </c>
      <c r="D159" s="13" t="s">
        <v>2198</v>
      </c>
      <c r="E159" s="12" t="s">
        <v>2199</v>
      </c>
      <c r="F159" s="4" t="s">
        <v>681</v>
      </c>
      <c r="G159" s="12">
        <v>0</v>
      </c>
      <c r="H159" s="12">
        <v>0</v>
      </c>
      <c r="I159" s="12">
        <v>0</v>
      </c>
      <c r="J159" s="4">
        <v>0</v>
      </c>
      <c r="K159" s="12">
        <v>0</v>
      </c>
      <c r="L159" s="4">
        <v>0</v>
      </c>
      <c r="M159" s="12">
        <v>0</v>
      </c>
      <c r="N159" s="12">
        <v>0</v>
      </c>
      <c r="O159" s="12">
        <v>0</v>
      </c>
      <c r="P159" s="12">
        <v>0</v>
      </c>
      <c r="Q159" s="12"/>
      <c r="R159" s="12"/>
      <c r="S159" s="12"/>
      <c r="T159" s="12"/>
      <c r="U159" s="12"/>
      <c r="V159" s="12"/>
      <c r="W159" s="12"/>
      <c r="X159" s="12"/>
      <c r="Y159" s="12"/>
      <c r="Z159" s="12"/>
      <c r="AA159" s="12" t="e">
        <f>IF(SUM(G159:R159,Table32[[#This Row],[nber_web_disclosure]]) &gt;0, 1, 0)</f>
        <v>#VALUE!</v>
      </c>
      <c r="AB159" s="12"/>
      <c r="AC159" s="12">
        <f>IF(SUM(Table324[[#This Row],[cv_disclosure]],Table324[[#This Row],[nber_web_disclosure]], Table324[[#This Row],[private_interests]]) &gt;0, 1, 0)</f>
        <v>0</v>
      </c>
      <c r="AD159" s="11">
        <f t="shared" si="4"/>
        <v>0</v>
      </c>
      <c r="AE159" s="11"/>
      <c r="AF159" s="11"/>
      <c r="AG159" s="11"/>
      <c r="AH159" s="11"/>
      <c r="AI159" s="11"/>
      <c r="AJ159" s="11"/>
    </row>
    <row r="160" spans="1:36" ht="15" customHeight="1" x14ac:dyDescent="0.25">
      <c r="A160" s="12" t="s">
        <v>2200</v>
      </c>
      <c r="B160" s="13" t="s">
        <v>2201</v>
      </c>
      <c r="C160" s="12" t="s">
        <v>1718</v>
      </c>
      <c r="D160" s="13" t="s">
        <v>2202</v>
      </c>
      <c r="E160" s="12" t="s">
        <v>2178</v>
      </c>
      <c r="F160" s="4" t="s">
        <v>681</v>
      </c>
      <c r="G160" s="12">
        <v>0</v>
      </c>
      <c r="H160" s="12">
        <v>0</v>
      </c>
      <c r="I160" s="12">
        <v>0</v>
      </c>
      <c r="J160" s="4">
        <v>0</v>
      </c>
      <c r="K160" s="12">
        <v>0</v>
      </c>
      <c r="L160" s="4">
        <v>0</v>
      </c>
      <c r="M160" s="12">
        <v>0</v>
      </c>
      <c r="N160" s="12">
        <v>0</v>
      </c>
      <c r="O160" s="12">
        <v>0</v>
      </c>
      <c r="P160" s="12">
        <v>0</v>
      </c>
      <c r="Q160" s="12"/>
      <c r="R160" s="12"/>
      <c r="S160" s="12"/>
      <c r="T160" s="12"/>
      <c r="U160" s="12"/>
      <c r="V160" s="12"/>
      <c r="W160" s="12"/>
      <c r="X160" s="12"/>
      <c r="Y160" s="12"/>
      <c r="Z160" s="12"/>
      <c r="AA160" s="12" t="e">
        <f>IF(SUM(G160:R160,Table32[[#This Row],[nber_web_disclosure]]) &gt;0, 1, 0)</f>
        <v>#VALUE!</v>
      </c>
      <c r="AB160" s="12"/>
      <c r="AC160" s="12">
        <f>IF(SUM(Table324[[#This Row],[cv_disclosure]],Table324[[#This Row],[nber_web_disclosure]], Table324[[#This Row],[private_interests]]) &gt;0, 1, 0)</f>
        <v>0</v>
      </c>
      <c r="AD160" s="11">
        <f t="shared" si="4"/>
        <v>0</v>
      </c>
      <c r="AE160" s="11"/>
      <c r="AF160" s="11"/>
      <c r="AG160" s="11"/>
      <c r="AH160" s="11"/>
      <c r="AI160" s="11"/>
      <c r="AJ160" s="11"/>
    </row>
    <row r="161" spans="1:36" ht="15" customHeight="1" x14ac:dyDescent="0.25">
      <c r="A161" s="12" t="s">
        <v>2203</v>
      </c>
      <c r="B161" s="13" t="s">
        <v>2204</v>
      </c>
      <c r="C161" s="12" t="s">
        <v>1718</v>
      </c>
      <c r="D161" s="13" t="s">
        <v>2205</v>
      </c>
      <c r="E161" s="12" t="s">
        <v>780</v>
      </c>
      <c r="F161" s="12" t="s">
        <v>682</v>
      </c>
      <c r="G161" s="12">
        <v>0</v>
      </c>
      <c r="H161" s="12">
        <v>0</v>
      </c>
      <c r="I161" s="12">
        <v>0</v>
      </c>
      <c r="J161" s="4">
        <v>0</v>
      </c>
      <c r="K161" s="12">
        <v>0</v>
      </c>
      <c r="L161" s="4">
        <v>0</v>
      </c>
      <c r="M161" s="12">
        <v>0</v>
      </c>
      <c r="N161" s="12">
        <v>0</v>
      </c>
      <c r="O161" s="12">
        <v>0</v>
      </c>
      <c r="P161" s="12">
        <v>0</v>
      </c>
      <c r="Q161" s="12"/>
      <c r="R161" s="12"/>
      <c r="S161" s="12"/>
      <c r="T161" s="12"/>
      <c r="U161" s="12"/>
      <c r="V161" s="12"/>
      <c r="W161" s="12"/>
      <c r="X161" s="12"/>
      <c r="Y161" s="12"/>
      <c r="Z161" s="12"/>
      <c r="AA161" s="12" t="e">
        <f>IF(SUM(G161:R161,Table32[[#This Row],[nber_web_disclosure]]) &gt;0, 1, 0)</f>
        <v>#VALUE!</v>
      </c>
      <c r="AB161" s="12"/>
      <c r="AC161" s="12">
        <f>IF(SUM(Table324[[#This Row],[cv_disclosure]],Table324[[#This Row],[nber_web_disclosure]], Table324[[#This Row],[private_interests]]) &gt;0, 1, 0)</f>
        <v>0</v>
      </c>
      <c r="AD161" s="11">
        <f t="shared" si="4"/>
        <v>0</v>
      </c>
      <c r="AE161" s="11"/>
      <c r="AF161" s="11"/>
      <c r="AG161" s="11"/>
      <c r="AH161" s="11"/>
      <c r="AI161" s="11"/>
      <c r="AJ161" s="11"/>
    </row>
    <row r="162" spans="1:36" ht="15" customHeight="1" x14ac:dyDescent="0.25">
      <c r="A162" s="12" t="s">
        <v>2206</v>
      </c>
      <c r="B162" s="13" t="s">
        <v>2207</v>
      </c>
      <c r="C162" s="12" t="s">
        <v>1718</v>
      </c>
      <c r="D162" s="13" t="s">
        <v>2208</v>
      </c>
      <c r="E162" s="12" t="s">
        <v>121</v>
      </c>
      <c r="F162" s="12" t="s">
        <v>682</v>
      </c>
      <c r="G162" s="12">
        <v>0</v>
      </c>
      <c r="H162" s="12">
        <v>0</v>
      </c>
      <c r="I162" s="12">
        <v>0</v>
      </c>
      <c r="J162" s="4">
        <v>0</v>
      </c>
      <c r="K162" s="12">
        <v>0</v>
      </c>
      <c r="L162" s="4">
        <v>0</v>
      </c>
      <c r="M162" s="12">
        <v>0</v>
      </c>
      <c r="N162" s="12">
        <v>0</v>
      </c>
      <c r="O162" s="12">
        <v>0</v>
      </c>
      <c r="P162" s="12">
        <v>0</v>
      </c>
      <c r="Q162" s="12"/>
      <c r="R162" s="12"/>
      <c r="S162" s="12"/>
      <c r="T162" s="12"/>
      <c r="U162" s="12"/>
      <c r="V162" s="12"/>
      <c r="W162" s="12"/>
      <c r="X162" s="12"/>
      <c r="Y162" s="12"/>
      <c r="Z162" s="12"/>
      <c r="AA162" s="12" t="e">
        <f>IF(SUM(G162:R162,Table32[[#This Row],[nber_web_disclosure]]) &gt;0, 1, 0)</f>
        <v>#VALUE!</v>
      </c>
      <c r="AB162" s="12"/>
      <c r="AC162" s="12">
        <f>IF(SUM(Table324[[#This Row],[cv_disclosure]],Table324[[#This Row],[nber_web_disclosure]], Table324[[#This Row],[private_interests]]) &gt;0, 1, 0)</f>
        <v>0</v>
      </c>
      <c r="AD162" s="11">
        <f t="shared" ref="AD162:AD179" si="5">IF(SUM(AB162:AC162)&gt;0,1,0)</f>
        <v>0</v>
      </c>
      <c r="AE162" s="11"/>
      <c r="AF162" s="11"/>
      <c r="AG162" s="11"/>
      <c r="AH162" s="11"/>
      <c r="AI162" s="11"/>
      <c r="AJ162" s="11"/>
    </row>
    <row r="163" spans="1:36" ht="15" customHeight="1" x14ac:dyDescent="0.25">
      <c r="A163" s="12" t="s">
        <v>2209</v>
      </c>
      <c r="B163" s="13" t="s">
        <v>2210</v>
      </c>
      <c r="C163" s="12" t="s">
        <v>1718</v>
      </c>
      <c r="D163" s="13" t="s">
        <v>2211</v>
      </c>
      <c r="E163" s="12" t="s">
        <v>23</v>
      </c>
      <c r="F163" s="12" t="s">
        <v>681</v>
      </c>
      <c r="G163" s="12">
        <v>0</v>
      </c>
      <c r="H163" s="12">
        <v>0</v>
      </c>
      <c r="I163" s="12">
        <v>0</v>
      </c>
      <c r="J163" s="4">
        <v>0</v>
      </c>
      <c r="K163" s="12">
        <v>0</v>
      </c>
      <c r="L163" s="4">
        <v>0</v>
      </c>
      <c r="M163" s="12">
        <v>0</v>
      </c>
      <c r="N163" s="12">
        <v>0</v>
      </c>
      <c r="O163" s="12">
        <v>0</v>
      </c>
      <c r="P163" s="12">
        <v>0</v>
      </c>
      <c r="Q163" s="12"/>
      <c r="R163" s="12"/>
      <c r="S163" s="12"/>
      <c r="T163" s="12"/>
      <c r="U163" s="12"/>
      <c r="V163" s="12"/>
      <c r="W163" s="12"/>
      <c r="X163" s="12"/>
      <c r="Y163" s="12"/>
      <c r="Z163" s="12"/>
      <c r="AA163" s="12" t="e">
        <f>IF(SUM(G163:R163,Table32[[#This Row],[nber_web_disclosure]]) &gt;0, 1, 0)</f>
        <v>#VALUE!</v>
      </c>
      <c r="AB163" s="12"/>
      <c r="AC163" s="12">
        <f>IF(SUM(Table324[[#This Row],[cv_disclosure]],Table324[[#This Row],[nber_web_disclosure]], Table324[[#This Row],[private_interests]]) &gt;0, 1, 0)</f>
        <v>0</v>
      </c>
      <c r="AD163" s="11">
        <f t="shared" si="5"/>
        <v>0</v>
      </c>
      <c r="AE163" s="11"/>
      <c r="AF163" s="11"/>
      <c r="AG163" s="11"/>
      <c r="AH163" s="11"/>
      <c r="AI163" s="11"/>
      <c r="AJ163" s="11"/>
    </row>
    <row r="164" spans="1:36" ht="15" customHeight="1" x14ac:dyDescent="0.25">
      <c r="A164" s="12" t="s">
        <v>2212</v>
      </c>
      <c r="B164" s="13" t="s">
        <v>2213</v>
      </c>
      <c r="C164" s="12" t="s">
        <v>1718</v>
      </c>
      <c r="D164" s="13" t="s">
        <v>2214</v>
      </c>
      <c r="E164" s="12" t="s">
        <v>179</v>
      </c>
      <c r="F164" s="12" t="s">
        <v>681</v>
      </c>
      <c r="G164" s="12">
        <v>0</v>
      </c>
      <c r="H164" s="12">
        <v>0</v>
      </c>
      <c r="I164" s="12">
        <v>1</v>
      </c>
      <c r="J164" s="4">
        <v>0</v>
      </c>
      <c r="K164" s="12">
        <v>0</v>
      </c>
      <c r="L164" s="4">
        <v>0</v>
      </c>
      <c r="M164" s="12">
        <v>0</v>
      </c>
      <c r="N164" s="12">
        <v>0</v>
      </c>
      <c r="O164" s="12">
        <v>0</v>
      </c>
      <c r="P164" s="12">
        <v>0</v>
      </c>
      <c r="Q164" s="12"/>
      <c r="R164" s="12"/>
      <c r="S164" s="12"/>
      <c r="T164" s="12"/>
      <c r="U164" s="12"/>
      <c r="V164" s="12"/>
      <c r="W164" s="12"/>
      <c r="X164" s="12"/>
      <c r="Y164" s="12"/>
      <c r="Z164" s="12"/>
      <c r="AA164" s="12" t="e">
        <f>IF(SUM(G164:R164,Table32[[#This Row],[nber_web_disclosure]]) &gt;0, 1, 0)</f>
        <v>#VALUE!</v>
      </c>
      <c r="AB164" s="12">
        <v>1</v>
      </c>
      <c r="AC164" s="12">
        <f>IF(SUM(Table324[[#This Row],[cv_disclosure]],Table324[[#This Row],[nber_web_disclosure]], Table324[[#This Row],[private_interests]]) &gt;0, 1, 0)</f>
        <v>0</v>
      </c>
      <c r="AD164" s="11">
        <f t="shared" si="5"/>
        <v>1</v>
      </c>
      <c r="AE164" s="11"/>
      <c r="AF164" s="11"/>
      <c r="AG164" s="11"/>
      <c r="AH164" s="11"/>
      <c r="AI164" s="11"/>
      <c r="AJ164" s="11"/>
    </row>
    <row r="165" spans="1:36" ht="15" customHeight="1" x14ac:dyDescent="0.25">
      <c r="A165" s="12" t="s">
        <v>2215</v>
      </c>
      <c r="B165" s="13" t="s">
        <v>2216</v>
      </c>
      <c r="C165" s="12" t="s">
        <v>1718</v>
      </c>
      <c r="D165" s="13" t="s">
        <v>2217</v>
      </c>
      <c r="E165" s="12" t="s">
        <v>167</v>
      </c>
      <c r="F165" s="12" t="s">
        <v>681</v>
      </c>
      <c r="G165" s="12">
        <v>0</v>
      </c>
      <c r="H165" s="12">
        <v>0</v>
      </c>
      <c r="I165" s="12">
        <v>0</v>
      </c>
      <c r="J165" s="4">
        <v>0</v>
      </c>
      <c r="K165" s="12">
        <v>0</v>
      </c>
      <c r="L165" s="4">
        <v>0</v>
      </c>
      <c r="M165" s="12">
        <v>0</v>
      </c>
      <c r="N165" s="12">
        <v>0</v>
      </c>
      <c r="O165" s="12">
        <v>0</v>
      </c>
      <c r="P165" s="12">
        <v>0</v>
      </c>
      <c r="Q165" s="12"/>
      <c r="R165" s="12"/>
      <c r="S165" s="12"/>
      <c r="T165" s="12"/>
      <c r="U165" s="12"/>
      <c r="V165" s="12"/>
      <c r="W165" s="12"/>
      <c r="X165" s="12"/>
      <c r="Y165" s="12"/>
      <c r="Z165" s="12"/>
      <c r="AA165" s="12" t="e">
        <f>IF(SUM(G165:R165,Table32[[#This Row],[nber_web_disclosure]]) &gt;0, 1, 0)</f>
        <v>#VALUE!</v>
      </c>
      <c r="AB165" s="12"/>
      <c r="AC165" s="12">
        <f>IF(SUM(Table324[[#This Row],[cv_disclosure]],Table324[[#This Row],[nber_web_disclosure]], Table324[[#This Row],[private_interests]]) &gt;0, 1, 0)</f>
        <v>0</v>
      </c>
      <c r="AD165" s="11">
        <f t="shared" si="5"/>
        <v>0</v>
      </c>
      <c r="AE165" s="11"/>
      <c r="AF165" s="11"/>
      <c r="AG165" s="11"/>
      <c r="AH165" s="11"/>
      <c r="AI165" s="11"/>
      <c r="AJ165" s="11"/>
    </row>
    <row r="166" spans="1:36" ht="15" customHeight="1" x14ac:dyDescent="0.25">
      <c r="A166" s="12" t="s">
        <v>2218</v>
      </c>
      <c r="B166" s="13" t="s">
        <v>2219</v>
      </c>
      <c r="C166" s="12" t="s">
        <v>1718</v>
      </c>
      <c r="D166" s="13" t="s">
        <v>2220</v>
      </c>
      <c r="E166" s="12" t="s">
        <v>1867</v>
      </c>
      <c r="F166" s="12" t="s">
        <v>682</v>
      </c>
      <c r="G166" s="12">
        <v>0</v>
      </c>
      <c r="H166" s="12">
        <v>0</v>
      </c>
      <c r="I166" s="12">
        <v>0</v>
      </c>
      <c r="J166" s="4">
        <v>0</v>
      </c>
      <c r="K166" s="12">
        <v>0</v>
      </c>
      <c r="L166" s="4">
        <v>0</v>
      </c>
      <c r="M166" s="12">
        <v>0</v>
      </c>
      <c r="N166" s="12">
        <v>0</v>
      </c>
      <c r="O166" s="12">
        <v>0</v>
      </c>
      <c r="P166" s="12">
        <v>0</v>
      </c>
      <c r="Q166" s="12"/>
      <c r="R166" s="12"/>
      <c r="S166" s="12"/>
      <c r="T166" s="12"/>
      <c r="U166" s="12"/>
      <c r="V166" s="12"/>
      <c r="W166" s="12"/>
      <c r="X166" s="12"/>
      <c r="Y166" s="12"/>
      <c r="Z166" s="12"/>
      <c r="AA166" s="12" t="e">
        <f>IF(SUM(G166:R166,Table32[[#This Row],[nber_web_disclosure]]) &gt;0, 1, 0)</f>
        <v>#VALUE!</v>
      </c>
      <c r="AB166" s="12"/>
      <c r="AC166" s="12">
        <f>IF(SUM(Table324[[#This Row],[cv_disclosure]],Table324[[#This Row],[nber_web_disclosure]], Table324[[#This Row],[private_interests]]) &gt;0, 1, 0)</f>
        <v>0</v>
      </c>
      <c r="AD166" s="11">
        <f t="shared" si="5"/>
        <v>0</v>
      </c>
      <c r="AE166" s="11"/>
      <c r="AF166" s="11"/>
      <c r="AG166" s="11"/>
      <c r="AH166" s="11"/>
      <c r="AI166" s="11"/>
      <c r="AJ166" s="11"/>
    </row>
    <row r="167" spans="1:36" ht="15" customHeight="1" x14ac:dyDescent="0.25">
      <c r="A167" s="12" t="s">
        <v>2221</v>
      </c>
      <c r="B167" s="13" t="s">
        <v>2222</v>
      </c>
      <c r="C167" s="12" t="s">
        <v>1718</v>
      </c>
      <c r="D167" s="13" t="s">
        <v>2223</v>
      </c>
      <c r="E167" s="12" t="s">
        <v>83</v>
      </c>
      <c r="F167" s="12" t="s">
        <v>682</v>
      </c>
      <c r="G167" s="12">
        <v>0</v>
      </c>
      <c r="H167" s="12">
        <v>0</v>
      </c>
      <c r="I167" s="12">
        <v>0</v>
      </c>
      <c r="J167" s="4">
        <v>0</v>
      </c>
      <c r="K167" s="12">
        <v>0</v>
      </c>
      <c r="L167" s="4">
        <v>0</v>
      </c>
      <c r="M167" s="12">
        <v>0</v>
      </c>
      <c r="N167" s="12">
        <v>0</v>
      </c>
      <c r="O167" s="12">
        <v>0</v>
      </c>
      <c r="P167" s="12">
        <v>0</v>
      </c>
      <c r="Q167" s="12"/>
      <c r="R167" s="12"/>
      <c r="S167" s="12"/>
      <c r="T167" s="12"/>
      <c r="U167" s="12"/>
      <c r="V167" s="12"/>
      <c r="W167" s="12"/>
      <c r="X167" s="12"/>
      <c r="Y167" s="12"/>
      <c r="Z167" s="12"/>
      <c r="AA167" s="12" t="e">
        <f>IF(SUM(G167:R167,Table32[[#This Row],[nber_web_disclosure]]) &gt;0, 1, 0)</f>
        <v>#VALUE!</v>
      </c>
      <c r="AB167" s="12"/>
      <c r="AC167" s="12">
        <f>IF(SUM(Table324[[#This Row],[cv_disclosure]],Table324[[#This Row],[nber_web_disclosure]], Table324[[#This Row],[private_interests]]) &gt;0, 1, 0)</f>
        <v>0</v>
      </c>
      <c r="AD167" s="11">
        <f t="shared" si="5"/>
        <v>0</v>
      </c>
      <c r="AE167" s="11"/>
      <c r="AF167" s="11"/>
      <c r="AG167" s="11"/>
      <c r="AH167" s="11"/>
      <c r="AI167" s="11"/>
      <c r="AJ167" s="11"/>
    </row>
    <row r="168" spans="1:36" ht="15" customHeight="1" x14ac:dyDescent="0.25">
      <c r="A168" s="12" t="s">
        <v>2224</v>
      </c>
      <c r="B168" s="13" t="s">
        <v>2225</v>
      </c>
      <c r="C168" s="12" t="s">
        <v>1718</v>
      </c>
      <c r="D168" s="13" t="s">
        <v>2226</v>
      </c>
      <c r="E168" s="12" t="s">
        <v>780</v>
      </c>
      <c r="F168" s="12" t="s">
        <v>681</v>
      </c>
      <c r="G168" s="12">
        <v>0</v>
      </c>
      <c r="H168" s="12">
        <v>0</v>
      </c>
      <c r="I168" s="12">
        <v>0</v>
      </c>
      <c r="J168" s="4">
        <v>0</v>
      </c>
      <c r="K168" s="12">
        <v>0</v>
      </c>
      <c r="L168" s="4">
        <v>0</v>
      </c>
      <c r="M168" s="12">
        <v>0</v>
      </c>
      <c r="N168" s="12">
        <v>0</v>
      </c>
      <c r="O168" s="12">
        <v>0</v>
      </c>
      <c r="P168" s="12">
        <v>0</v>
      </c>
      <c r="Q168" s="12"/>
      <c r="R168" s="12"/>
      <c r="S168" s="12"/>
      <c r="T168" s="12"/>
      <c r="U168" s="12"/>
      <c r="V168" s="12"/>
      <c r="W168" s="12"/>
      <c r="X168" s="12"/>
      <c r="Y168" s="12"/>
      <c r="Z168" s="12"/>
      <c r="AA168" s="12" t="e">
        <f>IF(SUM(G168:R168,Table32[[#This Row],[nber_web_disclosure]]) &gt;0, 1, 0)</f>
        <v>#VALUE!</v>
      </c>
      <c r="AB168" s="12"/>
      <c r="AC168" s="12">
        <f>IF(SUM(Table324[[#This Row],[cv_disclosure]],Table324[[#This Row],[nber_web_disclosure]], Table324[[#This Row],[private_interests]]) &gt;0, 1, 0)</f>
        <v>0</v>
      </c>
      <c r="AD168" s="11">
        <f t="shared" si="5"/>
        <v>0</v>
      </c>
      <c r="AE168" s="11"/>
      <c r="AF168" s="11"/>
      <c r="AG168" s="11"/>
      <c r="AH168" s="11"/>
      <c r="AI168" s="11"/>
      <c r="AJ168" s="11"/>
    </row>
    <row r="169" spans="1:36" ht="15" customHeight="1" x14ac:dyDescent="0.25">
      <c r="A169" s="12" t="s">
        <v>2227</v>
      </c>
      <c r="B169" s="13" t="s">
        <v>2228</v>
      </c>
      <c r="C169" s="12" t="s">
        <v>1718</v>
      </c>
      <c r="D169" s="13" t="s">
        <v>2229</v>
      </c>
      <c r="E169" s="12" t="s">
        <v>179</v>
      </c>
      <c r="F169" s="12" t="s">
        <v>682</v>
      </c>
      <c r="G169" s="12">
        <v>0</v>
      </c>
      <c r="H169" s="12">
        <v>0</v>
      </c>
      <c r="I169" s="12">
        <v>0</v>
      </c>
      <c r="J169" s="4">
        <v>0</v>
      </c>
      <c r="K169" s="12">
        <v>0</v>
      </c>
      <c r="L169" s="4">
        <v>0</v>
      </c>
      <c r="M169" s="12">
        <v>0</v>
      </c>
      <c r="N169" s="12">
        <v>0</v>
      </c>
      <c r="O169" s="12">
        <v>0</v>
      </c>
      <c r="P169" s="12">
        <v>0</v>
      </c>
      <c r="Q169" s="12"/>
      <c r="R169" s="12"/>
      <c r="S169" s="12"/>
      <c r="T169" s="12"/>
      <c r="U169" s="12"/>
      <c r="V169" s="12"/>
      <c r="W169" s="12"/>
      <c r="X169" s="12"/>
      <c r="Y169" s="12"/>
      <c r="Z169" s="12"/>
      <c r="AA169" s="12" t="e">
        <f>IF(SUM(G169:R169,Table32[[#This Row],[nber_web_disclosure]]) &gt;0, 1, 0)</f>
        <v>#VALUE!</v>
      </c>
      <c r="AB169" s="12"/>
      <c r="AC169" s="12">
        <f>IF(SUM(Table324[[#This Row],[cv_disclosure]],Table324[[#This Row],[nber_web_disclosure]], Table324[[#This Row],[private_interests]]) &gt;0, 1, 0)</f>
        <v>0</v>
      </c>
      <c r="AD169" s="11">
        <f t="shared" si="5"/>
        <v>0</v>
      </c>
      <c r="AE169" s="11"/>
      <c r="AF169" s="11"/>
      <c r="AG169" s="11"/>
      <c r="AH169" s="11"/>
      <c r="AI169" s="11"/>
      <c r="AJ169" s="11"/>
    </row>
    <row r="170" spans="1:36" ht="15" customHeight="1" x14ac:dyDescent="0.25">
      <c r="A170" s="12" t="s">
        <v>2230</v>
      </c>
      <c r="B170" s="13" t="s">
        <v>2233</v>
      </c>
      <c r="C170" s="12" t="s">
        <v>1718</v>
      </c>
      <c r="D170" s="13" t="s">
        <v>2232</v>
      </c>
      <c r="E170" s="12" t="s">
        <v>2231</v>
      </c>
      <c r="F170" s="12" t="s">
        <v>682</v>
      </c>
      <c r="G170" s="12">
        <v>0</v>
      </c>
      <c r="H170" s="12">
        <v>0</v>
      </c>
      <c r="I170" s="12">
        <v>0</v>
      </c>
      <c r="J170" s="4">
        <v>0</v>
      </c>
      <c r="K170" s="12">
        <v>0</v>
      </c>
      <c r="L170" s="4">
        <v>0</v>
      </c>
      <c r="M170" s="12">
        <v>0</v>
      </c>
      <c r="N170" s="12">
        <v>0</v>
      </c>
      <c r="O170" s="12">
        <v>0</v>
      </c>
      <c r="P170" s="12">
        <v>0</v>
      </c>
      <c r="Q170" s="12"/>
      <c r="R170" s="12"/>
      <c r="S170" s="12"/>
      <c r="T170" s="12"/>
      <c r="U170" s="12"/>
      <c r="V170" s="12"/>
      <c r="W170" s="12"/>
      <c r="X170" s="12"/>
      <c r="Y170" s="12"/>
      <c r="Z170" s="12"/>
      <c r="AA170" s="12" t="e">
        <f>IF(SUM(G170:R170,Table32[[#This Row],[nber_web_disclosure]]) &gt;0, 1, 0)</f>
        <v>#VALUE!</v>
      </c>
      <c r="AB170" s="12"/>
      <c r="AC170" s="12">
        <f>IF(SUM(Table324[[#This Row],[cv_disclosure]],Table324[[#This Row],[nber_web_disclosure]], Table324[[#This Row],[private_interests]]) &gt;0, 1, 0)</f>
        <v>0</v>
      </c>
      <c r="AD170" s="11">
        <f t="shared" si="5"/>
        <v>0</v>
      </c>
      <c r="AE170" s="11"/>
      <c r="AF170" s="11"/>
      <c r="AG170" s="11"/>
      <c r="AH170" s="11"/>
      <c r="AI170" s="11"/>
      <c r="AJ170" s="11"/>
    </row>
    <row r="171" spans="1:36" ht="15" customHeight="1" x14ac:dyDescent="0.25">
      <c r="A171" s="12" t="s">
        <v>335</v>
      </c>
      <c r="B171" s="13" t="s">
        <v>336</v>
      </c>
      <c r="C171" s="12" t="s">
        <v>1718</v>
      </c>
      <c r="D171" s="13" t="s">
        <v>337</v>
      </c>
      <c r="E171" s="12" t="s">
        <v>234</v>
      </c>
      <c r="F171" s="12" t="s">
        <v>681</v>
      </c>
      <c r="G171" s="12">
        <v>0</v>
      </c>
      <c r="H171" s="12">
        <v>0</v>
      </c>
      <c r="I171" s="12">
        <v>0</v>
      </c>
      <c r="J171" s="4">
        <v>0</v>
      </c>
      <c r="K171" s="12">
        <v>0</v>
      </c>
      <c r="L171" s="4">
        <v>0</v>
      </c>
      <c r="M171" s="12">
        <v>0</v>
      </c>
      <c r="N171" s="12">
        <v>0</v>
      </c>
      <c r="O171" s="12">
        <v>0</v>
      </c>
      <c r="P171" s="12">
        <v>0</v>
      </c>
      <c r="Q171" s="12"/>
      <c r="R171" s="12"/>
      <c r="S171" s="12"/>
      <c r="T171" s="12"/>
      <c r="U171" s="12"/>
      <c r="V171" s="12"/>
      <c r="W171" s="12"/>
      <c r="X171" s="12"/>
      <c r="Y171" s="12"/>
      <c r="Z171" s="12"/>
      <c r="AA171" s="12" t="e">
        <f>IF(SUM(G171:R171,Table32[[#This Row],[nber_web_disclosure]]) &gt;0, 1, 0)</f>
        <v>#VALUE!</v>
      </c>
      <c r="AB171" s="12"/>
      <c r="AC171" s="12">
        <f>IF(SUM(Table324[[#This Row],[cv_disclosure]],Table324[[#This Row],[nber_web_disclosure]], Table324[[#This Row],[private_interests]]) &gt;0, 1, 0)</f>
        <v>0</v>
      </c>
      <c r="AD171" s="11">
        <f t="shared" si="5"/>
        <v>0</v>
      </c>
      <c r="AE171" s="11"/>
      <c r="AF171" s="11"/>
      <c r="AG171" s="11"/>
      <c r="AH171" s="11"/>
      <c r="AI171" s="11"/>
      <c r="AJ171" s="11"/>
    </row>
    <row r="172" spans="1:36" ht="15" customHeight="1" x14ac:dyDescent="0.25">
      <c r="A172" s="12" t="s">
        <v>2234</v>
      </c>
      <c r="B172" s="13" t="s">
        <v>2235</v>
      </c>
      <c r="C172" s="12" t="s">
        <v>1718</v>
      </c>
      <c r="D172" s="13" t="s">
        <v>2236</v>
      </c>
      <c r="E172" s="12" t="s">
        <v>71</v>
      </c>
      <c r="F172" s="12" t="s">
        <v>681</v>
      </c>
      <c r="G172" s="12">
        <v>0</v>
      </c>
      <c r="H172" s="12">
        <v>0</v>
      </c>
      <c r="I172" s="12">
        <v>0</v>
      </c>
      <c r="J172" s="4">
        <v>0</v>
      </c>
      <c r="K172" s="12">
        <v>0</v>
      </c>
      <c r="L172" s="4">
        <v>0</v>
      </c>
      <c r="M172" s="12">
        <v>1</v>
      </c>
      <c r="N172" s="12">
        <v>0</v>
      </c>
      <c r="O172" s="12">
        <v>0</v>
      </c>
      <c r="P172" s="12">
        <v>0</v>
      </c>
      <c r="Q172" s="12"/>
      <c r="R172" s="12"/>
      <c r="S172" s="12"/>
      <c r="T172" s="12"/>
      <c r="U172" s="12"/>
      <c r="V172" s="12"/>
      <c r="W172" s="12"/>
      <c r="X172" s="12"/>
      <c r="Y172" s="12"/>
      <c r="Z172" s="12"/>
      <c r="AA172" s="12" t="e">
        <f>IF(SUM(G172:R172,Table32[[#This Row],[nber_web_disclosure]]) &gt;0, 1, 0)</f>
        <v>#VALUE!</v>
      </c>
      <c r="AB172" s="12">
        <v>1</v>
      </c>
      <c r="AC172" s="12">
        <f>IF(SUM(Table324[[#This Row],[cv_disclosure]],Table324[[#This Row],[nber_web_disclosure]], Table324[[#This Row],[private_interests]]) &gt;0, 1, 0)</f>
        <v>0</v>
      </c>
      <c r="AD172" s="11">
        <f t="shared" si="5"/>
        <v>1</v>
      </c>
      <c r="AE172" s="11"/>
      <c r="AF172" s="11"/>
      <c r="AG172" s="11"/>
      <c r="AH172" s="11"/>
      <c r="AI172" s="11"/>
      <c r="AJ172" s="11"/>
    </row>
    <row r="173" spans="1:36" ht="15" customHeight="1" x14ac:dyDescent="0.25">
      <c r="A173" s="12" t="s">
        <v>2237</v>
      </c>
      <c r="B173" s="13" t="s">
        <v>2238</v>
      </c>
      <c r="C173" s="12" t="s">
        <v>1718</v>
      </c>
      <c r="D173" s="13" t="s">
        <v>2311</v>
      </c>
      <c r="E173" s="12" t="s">
        <v>1874</v>
      </c>
      <c r="F173" s="12" t="s">
        <v>681</v>
      </c>
      <c r="G173" s="12">
        <v>0</v>
      </c>
      <c r="H173" s="12">
        <v>0</v>
      </c>
      <c r="I173" s="12">
        <v>0</v>
      </c>
      <c r="J173" s="4">
        <v>0</v>
      </c>
      <c r="K173" s="12">
        <v>0</v>
      </c>
      <c r="L173" s="4">
        <v>0</v>
      </c>
      <c r="M173" s="12">
        <v>0</v>
      </c>
      <c r="N173" s="12">
        <v>0</v>
      </c>
      <c r="O173" s="12">
        <v>0</v>
      </c>
      <c r="P173" s="12">
        <v>0</v>
      </c>
      <c r="Q173" s="12"/>
      <c r="R173" s="12"/>
      <c r="S173" s="12"/>
      <c r="T173" s="12"/>
      <c r="U173" s="12"/>
      <c r="V173" s="12"/>
      <c r="W173" s="12"/>
      <c r="X173" s="12"/>
      <c r="Y173" s="12"/>
      <c r="Z173" s="12"/>
      <c r="AA173" s="12" t="e">
        <f>IF(SUM(G173:R173,Table32[[#This Row],[nber_web_disclosure]]) &gt;0, 1, 0)</f>
        <v>#VALUE!</v>
      </c>
      <c r="AB173" s="12"/>
      <c r="AC173" s="12">
        <f>IF(SUM(Table324[[#This Row],[cv_disclosure]],Table324[[#This Row],[nber_web_disclosure]], Table324[[#This Row],[private_interests]]) &gt;0, 1, 0)</f>
        <v>0</v>
      </c>
      <c r="AD173" s="11">
        <f t="shared" si="5"/>
        <v>0</v>
      </c>
      <c r="AE173" s="11"/>
      <c r="AF173" s="11"/>
      <c r="AG173" s="11"/>
      <c r="AH173" s="11"/>
      <c r="AI173" s="11"/>
      <c r="AJ173" s="11"/>
    </row>
    <row r="174" spans="1:36" ht="15" customHeight="1" x14ac:dyDescent="0.25">
      <c r="A174" s="12" t="s">
        <v>2239</v>
      </c>
      <c r="B174" s="13" t="s">
        <v>2240</v>
      </c>
      <c r="C174" s="12" t="s">
        <v>1718</v>
      </c>
      <c r="D174" s="13" t="s">
        <v>2241</v>
      </c>
      <c r="E174" s="12" t="s">
        <v>65</v>
      </c>
      <c r="F174" s="12" t="s">
        <v>681</v>
      </c>
      <c r="G174" s="12">
        <v>0</v>
      </c>
      <c r="H174" s="12">
        <v>0</v>
      </c>
      <c r="I174" s="12">
        <v>0</v>
      </c>
      <c r="J174" s="4">
        <v>0</v>
      </c>
      <c r="K174" s="12">
        <v>0</v>
      </c>
      <c r="L174" s="4">
        <v>0</v>
      </c>
      <c r="M174" s="12">
        <v>0</v>
      </c>
      <c r="N174" s="12">
        <v>0</v>
      </c>
      <c r="O174" s="12">
        <v>0</v>
      </c>
      <c r="P174" s="12">
        <v>0</v>
      </c>
      <c r="Q174" s="12"/>
      <c r="R174" s="12"/>
      <c r="S174" s="12"/>
      <c r="T174" s="12"/>
      <c r="U174" s="12"/>
      <c r="V174" s="12"/>
      <c r="W174" s="12"/>
      <c r="X174" s="12"/>
      <c r="Y174" s="12"/>
      <c r="Z174" s="12"/>
      <c r="AA174" s="12" t="e">
        <f>IF(SUM(G174:R174,Table32[[#This Row],[nber_web_disclosure]]) &gt;0, 1, 0)</f>
        <v>#VALUE!</v>
      </c>
      <c r="AB174" s="12"/>
      <c r="AC174" s="12">
        <f>IF(SUM(Table324[[#This Row],[cv_disclosure]],Table324[[#This Row],[nber_web_disclosure]], Table324[[#This Row],[private_interests]]) &gt;0, 1, 0)</f>
        <v>0</v>
      </c>
      <c r="AD174" s="11">
        <f t="shared" si="5"/>
        <v>0</v>
      </c>
      <c r="AE174" s="11"/>
      <c r="AF174" s="11"/>
      <c r="AG174" s="11"/>
      <c r="AH174" s="11"/>
      <c r="AI174" s="11"/>
      <c r="AJ174" s="11"/>
    </row>
    <row r="175" spans="1:36" ht="15" customHeight="1" x14ac:dyDescent="0.25">
      <c r="A175" s="12" t="s">
        <v>2242</v>
      </c>
      <c r="B175" s="13" t="s">
        <v>2243</v>
      </c>
      <c r="C175" s="12" t="s">
        <v>1718</v>
      </c>
      <c r="D175" s="13" t="s">
        <v>2244</v>
      </c>
      <c r="E175" s="12" t="s">
        <v>23</v>
      </c>
      <c r="F175" s="12" t="s">
        <v>682</v>
      </c>
      <c r="G175" s="12">
        <v>0</v>
      </c>
      <c r="H175" s="12">
        <v>0</v>
      </c>
      <c r="I175" s="12">
        <v>0</v>
      </c>
      <c r="J175" s="4">
        <v>0</v>
      </c>
      <c r="K175" s="12">
        <v>0</v>
      </c>
      <c r="L175" s="4">
        <v>0</v>
      </c>
      <c r="M175" s="12">
        <v>0</v>
      </c>
      <c r="N175" s="12">
        <v>0</v>
      </c>
      <c r="O175" s="12">
        <v>0</v>
      </c>
      <c r="P175" s="12">
        <v>0</v>
      </c>
      <c r="Q175" s="12"/>
      <c r="R175" s="12"/>
      <c r="S175" s="12"/>
      <c r="T175" s="12"/>
      <c r="U175" s="12"/>
      <c r="V175" s="12"/>
      <c r="W175" s="12"/>
      <c r="X175" s="12"/>
      <c r="Y175" s="12"/>
      <c r="Z175" s="12"/>
      <c r="AA175" s="12" t="e">
        <f>IF(SUM(G175:R175,Table32[[#This Row],[nber_web_disclosure]]) &gt;0, 1, 0)</f>
        <v>#VALUE!</v>
      </c>
      <c r="AB175" s="12"/>
      <c r="AC175" s="12">
        <f>IF(SUM(Table324[[#This Row],[cv_disclosure]],Table324[[#This Row],[nber_web_disclosure]], Table324[[#This Row],[private_interests]]) &gt;0, 1, 0)</f>
        <v>0</v>
      </c>
      <c r="AD175" s="11">
        <f t="shared" si="5"/>
        <v>0</v>
      </c>
      <c r="AE175" s="11"/>
      <c r="AF175" s="11"/>
      <c r="AG175" s="11"/>
      <c r="AH175" s="11"/>
      <c r="AI175" s="11"/>
      <c r="AJ175" s="11"/>
    </row>
    <row r="176" spans="1:36" ht="15" customHeight="1" x14ac:dyDescent="0.25">
      <c r="A176" s="12" t="s">
        <v>2245</v>
      </c>
      <c r="B176" s="13" t="s">
        <v>2246</v>
      </c>
      <c r="C176" s="12" t="s">
        <v>1718</v>
      </c>
      <c r="D176" s="13" t="s">
        <v>2247</v>
      </c>
      <c r="E176" s="12" t="s">
        <v>167</v>
      </c>
      <c r="F176" s="12" t="s">
        <v>682</v>
      </c>
      <c r="G176" s="12">
        <v>0</v>
      </c>
      <c r="H176" s="12">
        <v>0</v>
      </c>
      <c r="I176" s="12">
        <v>0</v>
      </c>
      <c r="J176" s="4">
        <v>0</v>
      </c>
      <c r="K176" s="12">
        <v>0</v>
      </c>
      <c r="L176" s="4">
        <v>0</v>
      </c>
      <c r="M176" s="12">
        <v>0</v>
      </c>
      <c r="N176" s="12">
        <v>0</v>
      </c>
      <c r="O176" s="12">
        <v>0</v>
      </c>
      <c r="P176" s="12">
        <v>0</v>
      </c>
      <c r="Q176" s="12"/>
      <c r="R176" s="12"/>
      <c r="S176" s="12"/>
      <c r="T176" s="12"/>
      <c r="U176" s="12"/>
      <c r="V176" s="12"/>
      <c r="W176" s="12"/>
      <c r="X176" s="12"/>
      <c r="Y176" s="12"/>
      <c r="Z176" s="12"/>
      <c r="AA176" s="12" t="e">
        <f>IF(SUM(G176:R176,Table32[[#This Row],[nber_web_disclosure]]) &gt;0, 1, 0)</f>
        <v>#VALUE!</v>
      </c>
      <c r="AB176" s="12"/>
      <c r="AC176" s="12">
        <f>IF(SUM(Table324[[#This Row],[cv_disclosure]],Table324[[#This Row],[nber_web_disclosure]], Table324[[#This Row],[private_interests]]) &gt;0, 1, 0)</f>
        <v>0</v>
      </c>
      <c r="AD176" s="11">
        <f t="shared" si="5"/>
        <v>0</v>
      </c>
      <c r="AE176" s="11"/>
      <c r="AF176" s="11"/>
      <c r="AG176" s="11"/>
      <c r="AH176" s="11"/>
      <c r="AI176" s="11"/>
      <c r="AJ176" s="11"/>
    </row>
    <row r="177" spans="1:36" ht="15" customHeight="1" x14ac:dyDescent="0.25">
      <c r="A177" s="12" t="s">
        <v>2248</v>
      </c>
      <c r="B177" s="13" t="s">
        <v>2249</v>
      </c>
      <c r="C177" s="12" t="s">
        <v>1718</v>
      </c>
      <c r="D177" s="13" t="s">
        <v>2250</v>
      </c>
      <c r="E177" s="12" t="s">
        <v>65</v>
      </c>
      <c r="F177" s="12" t="s">
        <v>681</v>
      </c>
      <c r="G177" s="12">
        <v>0</v>
      </c>
      <c r="H177" s="12">
        <v>0</v>
      </c>
      <c r="I177" s="12">
        <v>0</v>
      </c>
      <c r="J177" s="4">
        <v>0</v>
      </c>
      <c r="K177" s="12">
        <v>0</v>
      </c>
      <c r="L177" s="4">
        <v>0</v>
      </c>
      <c r="M177" s="12">
        <v>0</v>
      </c>
      <c r="N177" s="12">
        <v>0</v>
      </c>
      <c r="O177" s="12">
        <v>0</v>
      </c>
      <c r="P177" s="12">
        <v>0</v>
      </c>
      <c r="Q177" s="12"/>
      <c r="R177" s="12"/>
      <c r="S177" s="12"/>
      <c r="T177" s="12"/>
      <c r="U177" s="12"/>
      <c r="V177" s="12"/>
      <c r="W177" s="12"/>
      <c r="X177" s="12"/>
      <c r="Y177" s="12"/>
      <c r="Z177" s="12"/>
      <c r="AA177" s="12" t="e">
        <f>IF(SUM(G177:R177,Table32[[#This Row],[nber_web_disclosure]]) &gt;0, 1, 0)</f>
        <v>#VALUE!</v>
      </c>
      <c r="AB177" s="12"/>
      <c r="AC177" s="12">
        <f>IF(SUM(Table324[[#This Row],[cv_disclosure]],Table324[[#This Row],[nber_web_disclosure]], Table324[[#This Row],[private_interests]]) &gt;0, 1, 0)</f>
        <v>0</v>
      </c>
      <c r="AD177" s="11">
        <f t="shared" si="5"/>
        <v>0</v>
      </c>
      <c r="AE177" s="11"/>
      <c r="AF177" s="11"/>
      <c r="AG177" s="11"/>
      <c r="AH177" s="11"/>
      <c r="AI177" s="11"/>
      <c r="AJ177" s="11"/>
    </row>
    <row r="178" spans="1:36" ht="15" customHeight="1" x14ac:dyDescent="0.25">
      <c r="A178" s="12" t="s">
        <v>2251</v>
      </c>
      <c r="B178" s="13" t="s">
        <v>2252</v>
      </c>
      <c r="C178" s="12" t="s">
        <v>1718</v>
      </c>
      <c r="D178" s="13" t="s">
        <v>2253</v>
      </c>
      <c r="E178" s="12" t="s">
        <v>1937</v>
      </c>
      <c r="F178" s="12" t="s">
        <v>681</v>
      </c>
      <c r="G178" s="12">
        <v>0</v>
      </c>
      <c r="H178" s="12">
        <v>0</v>
      </c>
      <c r="I178" s="12">
        <v>0</v>
      </c>
      <c r="J178" s="4">
        <v>0</v>
      </c>
      <c r="K178" s="12">
        <v>0</v>
      </c>
      <c r="L178" s="4">
        <v>0</v>
      </c>
      <c r="M178" s="12">
        <v>0</v>
      </c>
      <c r="N178" s="12">
        <v>0</v>
      </c>
      <c r="O178" s="12">
        <v>0</v>
      </c>
      <c r="P178" s="12">
        <v>0</v>
      </c>
      <c r="Q178" s="12"/>
      <c r="R178" s="12"/>
      <c r="S178" s="12"/>
      <c r="T178" s="12"/>
      <c r="U178" s="12"/>
      <c r="V178" s="12"/>
      <c r="W178" s="12"/>
      <c r="X178" s="12"/>
      <c r="Y178" s="12"/>
      <c r="Z178" s="12"/>
      <c r="AA178" s="12" t="e">
        <f>IF(SUM(G178:R178,Table32[[#This Row],[nber_web_disclosure]]) &gt;0, 1, 0)</f>
        <v>#VALUE!</v>
      </c>
      <c r="AB178" s="12"/>
      <c r="AC178" s="12">
        <f>IF(SUM(Table324[[#This Row],[cv_disclosure]],Table324[[#This Row],[nber_web_disclosure]], Table324[[#This Row],[private_interests]]) &gt;0, 1, 0)</f>
        <v>0</v>
      </c>
      <c r="AD178" s="11">
        <f t="shared" si="5"/>
        <v>0</v>
      </c>
      <c r="AE178" s="11"/>
      <c r="AF178" s="11"/>
      <c r="AG178" s="11"/>
      <c r="AH178" s="11"/>
      <c r="AI178" s="11"/>
      <c r="AJ178" s="11"/>
    </row>
    <row r="179" spans="1:36" ht="15" customHeight="1" x14ac:dyDescent="0.25">
      <c r="A179" s="12" t="s">
        <v>551</v>
      </c>
      <c r="B179" s="13" t="s">
        <v>552</v>
      </c>
      <c r="C179" s="12" t="s">
        <v>1718</v>
      </c>
      <c r="D179" s="13" t="s">
        <v>553</v>
      </c>
      <c r="E179" s="12" t="s">
        <v>65</v>
      </c>
      <c r="F179" s="12" t="s">
        <v>681</v>
      </c>
      <c r="G179" s="12">
        <v>0</v>
      </c>
      <c r="H179" s="12">
        <v>0</v>
      </c>
      <c r="I179" s="12">
        <v>0</v>
      </c>
      <c r="J179" s="4">
        <v>0</v>
      </c>
      <c r="K179" s="12">
        <v>0</v>
      </c>
      <c r="L179" s="4">
        <v>0</v>
      </c>
      <c r="M179" s="12">
        <v>0</v>
      </c>
      <c r="N179" s="12">
        <v>0</v>
      </c>
      <c r="O179" s="12">
        <v>0</v>
      </c>
      <c r="P179" s="12">
        <v>0</v>
      </c>
      <c r="Q179" s="12"/>
      <c r="R179" s="12"/>
      <c r="S179" s="12"/>
      <c r="T179" s="12"/>
      <c r="U179" s="12"/>
      <c r="V179" s="12"/>
      <c r="W179" s="12"/>
      <c r="X179" s="12"/>
      <c r="Y179" s="12"/>
      <c r="Z179" s="12"/>
      <c r="AA179" s="12" t="e">
        <f>IF(SUM(G179:R179,Table32[[#This Row],[nber_web_disclosure]]) &gt;0, 1, 0)</f>
        <v>#VALUE!</v>
      </c>
      <c r="AB179" s="12"/>
      <c r="AC179" s="12">
        <f>IF(SUM(Table324[[#This Row],[cv_disclosure]],Table324[[#This Row],[nber_web_disclosure]], Table324[[#This Row],[private_interests]]) &gt;0, 1, 0)</f>
        <v>0</v>
      </c>
      <c r="AD179" s="11">
        <f t="shared" si="5"/>
        <v>0</v>
      </c>
      <c r="AE179" s="11"/>
      <c r="AF179" s="11"/>
      <c r="AG179" s="11"/>
      <c r="AH179" s="11"/>
      <c r="AI179" s="11"/>
      <c r="AJ179" s="11"/>
    </row>
    <row r="180" spans="1:36" ht="15" customHeight="1" x14ac:dyDescent="0.25">
      <c r="A180" s="12" t="s">
        <v>2255</v>
      </c>
      <c r="B180" s="13" t="s">
        <v>2254</v>
      </c>
      <c r="C180" s="12" t="s">
        <v>1718</v>
      </c>
      <c r="D180" s="13" t="s">
        <v>2256</v>
      </c>
      <c r="E180" s="12" t="s">
        <v>1874</v>
      </c>
      <c r="F180" s="12" t="s">
        <v>681</v>
      </c>
      <c r="G180" s="12">
        <v>0</v>
      </c>
      <c r="H180" s="12">
        <v>0</v>
      </c>
      <c r="I180" s="12">
        <v>0</v>
      </c>
      <c r="J180" s="4">
        <v>0</v>
      </c>
      <c r="K180" s="12">
        <v>0</v>
      </c>
      <c r="L180" s="4">
        <v>0</v>
      </c>
      <c r="M180" s="12">
        <v>0</v>
      </c>
      <c r="N180" s="12">
        <v>0</v>
      </c>
      <c r="O180" s="12">
        <v>0</v>
      </c>
      <c r="P180" s="12">
        <v>0</v>
      </c>
      <c r="Q180" s="12"/>
      <c r="R180" s="12"/>
      <c r="S180" s="12"/>
      <c r="T180" s="12"/>
      <c r="U180" s="12"/>
      <c r="V180" s="12"/>
      <c r="W180" s="12"/>
      <c r="X180" s="12"/>
      <c r="Y180" s="11"/>
      <c r="Z180" s="12"/>
      <c r="AA180" s="12" t="e">
        <f>IF(SUM(G180:R180,Table32[[#This Row],[nber_web_disclosure]]) &gt;0, 1, 0)</f>
        <v>#VALUE!</v>
      </c>
      <c r="AB180" s="11"/>
      <c r="AC180" s="12">
        <f>IF(SUM(Table324[[#This Row],[cv_disclosure]],Table324[[#This Row],[nber_web_disclosure]], Table324[[#This Row],[private_interests]]) &gt;0, 1, 0)</f>
        <v>0</v>
      </c>
      <c r="AD180" s="11">
        <f t="shared" ref="AD180:AD188" si="6">IF(SUM(AB180:AC180)&gt;0,1,0)</f>
        <v>0</v>
      </c>
      <c r="AE180" s="11"/>
      <c r="AF180" s="11"/>
      <c r="AG180" s="11"/>
      <c r="AH180" s="11"/>
      <c r="AI180" s="11"/>
      <c r="AJ180" s="11"/>
    </row>
    <row r="181" spans="1:36" ht="15" customHeight="1" x14ac:dyDescent="0.25">
      <c r="A181" s="12" t="s">
        <v>2257</v>
      </c>
      <c r="B181" s="13" t="s">
        <v>2258</v>
      </c>
      <c r="C181" s="12" t="s">
        <v>1718</v>
      </c>
      <c r="D181" s="13" t="s">
        <v>2259</v>
      </c>
      <c r="E181" s="12" t="s">
        <v>2260</v>
      </c>
      <c r="F181" s="12" t="s">
        <v>681</v>
      </c>
      <c r="G181" s="12">
        <v>0</v>
      </c>
      <c r="H181" s="12">
        <v>0</v>
      </c>
      <c r="I181" s="12">
        <v>0</v>
      </c>
      <c r="J181" s="4">
        <v>0</v>
      </c>
      <c r="K181" s="12">
        <v>0</v>
      </c>
      <c r="L181" s="4">
        <v>0</v>
      </c>
      <c r="M181" s="12">
        <v>0</v>
      </c>
      <c r="N181" s="12">
        <v>0</v>
      </c>
      <c r="O181" s="12">
        <v>0</v>
      </c>
      <c r="P181" s="12">
        <v>0</v>
      </c>
      <c r="Q181" s="12"/>
      <c r="R181" s="12"/>
      <c r="S181" s="12"/>
      <c r="T181" s="12"/>
      <c r="U181" s="12"/>
      <c r="V181" s="12"/>
      <c r="W181" s="12"/>
      <c r="X181" s="12"/>
      <c r="Y181" s="11"/>
      <c r="Z181" s="12"/>
      <c r="AA181" s="12" t="e">
        <f>IF(SUM(G181:R181,Table32[[#This Row],[nber_web_disclosure]]) &gt;0, 1, 0)</f>
        <v>#VALUE!</v>
      </c>
      <c r="AB181" s="11"/>
      <c r="AC181" s="12">
        <f>IF(SUM(Table324[[#This Row],[cv_disclosure]],Table324[[#This Row],[nber_web_disclosure]], Table324[[#This Row],[private_interests]]) &gt;0, 1, 0)</f>
        <v>0</v>
      </c>
      <c r="AD181" s="11">
        <f t="shared" si="6"/>
        <v>0</v>
      </c>
      <c r="AE181" s="11"/>
      <c r="AF181" s="11"/>
      <c r="AG181" s="11"/>
      <c r="AH181" s="11"/>
      <c r="AI181" s="11"/>
      <c r="AJ181" s="11"/>
    </row>
    <row r="182" spans="1:36" ht="15" customHeight="1" x14ac:dyDescent="0.25">
      <c r="A182" s="12" t="s">
        <v>2261</v>
      </c>
      <c r="B182" s="13" t="s">
        <v>2262</v>
      </c>
      <c r="C182" s="12" t="s">
        <v>1718</v>
      </c>
      <c r="D182" s="13" t="s">
        <v>2263</v>
      </c>
      <c r="E182" s="12" t="s">
        <v>431</v>
      </c>
      <c r="F182" s="12" t="s">
        <v>681</v>
      </c>
      <c r="G182" s="12">
        <v>0</v>
      </c>
      <c r="H182" s="12">
        <v>0</v>
      </c>
      <c r="I182" s="12">
        <v>0</v>
      </c>
      <c r="J182" s="4">
        <v>0</v>
      </c>
      <c r="K182" s="12">
        <v>0</v>
      </c>
      <c r="L182" s="4">
        <v>0</v>
      </c>
      <c r="M182" s="12">
        <v>0</v>
      </c>
      <c r="N182" s="12">
        <v>0</v>
      </c>
      <c r="O182" s="12">
        <v>0</v>
      </c>
      <c r="P182" s="12">
        <v>0</v>
      </c>
      <c r="Q182" s="12"/>
      <c r="R182" s="12"/>
      <c r="S182" s="12"/>
      <c r="T182" s="12"/>
      <c r="U182" s="12"/>
      <c r="V182" s="12"/>
      <c r="W182" s="12"/>
      <c r="X182" s="12"/>
      <c r="Y182" s="11"/>
      <c r="Z182" s="12"/>
      <c r="AA182" s="12" t="e">
        <f>IF(SUM(G182:R182,Table32[[#This Row],[nber_web_disclosure]]) &gt;0, 1, 0)</f>
        <v>#VALUE!</v>
      </c>
      <c r="AB182" s="11"/>
      <c r="AC182" s="12">
        <f>IF(SUM(Table324[[#This Row],[cv_disclosure]],Table324[[#This Row],[nber_web_disclosure]], Table324[[#This Row],[private_interests]]) &gt;0, 1, 0)</f>
        <v>0</v>
      </c>
      <c r="AD182" s="11">
        <f t="shared" si="6"/>
        <v>0</v>
      </c>
      <c r="AE182" s="11"/>
      <c r="AF182" s="11"/>
      <c r="AG182" s="11"/>
      <c r="AH182" s="11"/>
      <c r="AI182" s="11"/>
      <c r="AJ182" s="11"/>
    </row>
    <row r="183" spans="1:36" ht="15" customHeight="1" x14ac:dyDescent="0.25">
      <c r="A183" s="12" t="s">
        <v>2264</v>
      </c>
      <c r="B183" s="13" t="s">
        <v>2265</v>
      </c>
      <c r="C183" s="12" t="s">
        <v>1718</v>
      </c>
      <c r="D183" s="13" t="s">
        <v>2266</v>
      </c>
      <c r="E183" s="12" t="s">
        <v>83</v>
      </c>
      <c r="F183" s="12" t="s">
        <v>681</v>
      </c>
      <c r="G183" s="12">
        <v>0</v>
      </c>
      <c r="H183" s="12">
        <v>0</v>
      </c>
      <c r="I183" s="12">
        <v>0</v>
      </c>
      <c r="J183" s="12">
        <v>1</v>
      </c>
      <c r="K183" s="12">
        <v>0</v>
      </c>
      <c r="L183" s="4">
        <v>0</v>
      </c>
      <c r="M183" s="12">
        <v>0</v>
      </c>
      <c r="N183" s="12">
        <v>0</v>
      </c>
      <c r="O183" s="12">
        <v>0</v>
      </c>
      <c r="P183" s="12">
        <v>0</v>
      </c>
      <c r="Q183" s="12"/>
      <c r="R183" s="12"/>
      <c r="S183" s="12"/>
      <c r="T183" s="12"/>
      <c r="U183" s="12"/>
      <c r="V183" s="12"/>
      <c r="W183" s="12"/>
      <c r="X183" s="12"/>
      <c r="Y183" s="11"/>
      <c r="Z183" s="12"/>
      <c r="AA183" s="12" t="e">
        <f>IF(SUM(G183:R183,Table32[[#This Row],[nber_web_disclosure]]) &gt;0, 1, 0)</f>
        <v>#VALUE!</v>
      </c>
      <c r="AB183" s="11">
        <v>1</v>
      </c>
      <c r="AC183" s="12">
        <f>IF(SUM(Table324[[#This Row],[cv_disclosure]],Table324[[#This Row],[nber_web_disclosure]], Table324[[#This Row],[private_interests]]) &gt;0, 1, 0)</f>
        <v>0</v>
      </c>
      <c r="AD183" s="11">
        <f t="shared" si="6"/>
        <v>1</v>
      </c>
      <c r="AE183" s="11"/>
      <c r="AF183" s="11"/>
      <c r="AG183" s="11"/>
      <c r="AH183" s="11"/>
      <c r="AI183" s="11"/>
      <c r="AJ183" s="11"/>
    </row>
    <row r="184" spans="1:36" ht="15" customHeight="1" x14ac:dyDescent="0.25">
      <c r="A184" s="12" t="s">
        <v>2267</v>
      </c>
      <c r="B184" s="13" t="s">
        <v>2268</v>
      </c>
      <c r="C184" s="12" t="s">
        <v>1718</v>
      </c>
      <c r="D184" s="13" t="s">
        <v>2269</v>
      </c>
      <c r="E184" s="12" t="s">
        <v>1937</v>
      </c>
      <c r="F184" s="12" t="s">
        <v>681</v>
      </c>
      <c r="G184" s="12">
        <v>0</v>
      </c>
      <c r="H184" s="12">
        <v>0</v>
      </c>
      <c r="I184" s="12">
        <v>0</v>
      </c>
      <c r="J184" s="12">
        <v>0</v>
      </c>
      <c r="K184" s="12">
        <v>0</v>
      </c>
      <c r="L184" s="4">
        <v>0</v>
      </c>
      <c r="M184" s="12">
        <v>0</v>
      </c>
      <c r="N184" s="12">
        <v>0</v>
      </c>
      <c r="O184" s="12">
        <v>0</v>
      </c>
      <c r="P184" s="12">
        <v>0</v>
      </c>
      <c r="Q184" s="12"/>
      <c r="R184" s="12"/>
      <c r="S184" s="12"/>
      <c r="T184" s="12"/>
      <c r="U184" s="12"/>
      <c r="V184" s="12"/>
      <c r="W184" s="12"/>
      <c r="X184" s="12"/>
      <c r="Y184" s="11"/>
      <c r="Z184" s="12"/>
      <c r="AA184" s="12" t="e">
        <f>IF(SUM(G184:R184,Table32[[#This Row],[nber_web_disclosure]]) &gt;0, 1, 0)</f>
        <v>#VALUE!</v>
      </c>
      <c r="AB184" s="11"/>
      <c r="AC184" s="12">
        <f>IF(SUM(Table324[[#This Row],[cv_disclosure]],Table324[[#This Row],[nber_web_disclosure]], Table324[[#This Row],[private_interests]]) &gt;0, 1, 0)</f>
        <v>0</v>
      </c>
      <c r="AD184" s="11">
        <f t="shared" si="6"/>
        <v>0</v>
      </c>
      <c r="AE184" s="11"/>
      <c r="AF184" s="11"/>
      <c r="AG184" s="11"/>
      <c r="AH184" s="11"/>
      <c r="AI184" s="11"/>
      <c r="AJ184" s="11"/>
    </row>
    <row r="185" spans="1:36" ht="15" customHeight="1" x14ac:dyDescent="0.25">
      <c r="A185" s="12" t="s">
        <v>2270</v>
      </c>
      <c r="B185" s="13" t="s">
        <v>2271</v>
      </c>
      <c r="C185" s="12" t="s">
        <v>1718</v>
      </c>
      <c r="D185" s="13" t="s">
        <v>2272</v>
      </c>
      <c r="E185" s="12" t="s">
        <v>498</v>
      </c>
      <c r="F185" s="12" t="s">
        <v>681</v>
      </c>
      <c r="G185" s="12">
        <v>0</v>
      </c>
      <c r="H185" s="12">
        <v>0</v>
      </c>
      <c r="I185" s="12">
        <v>0</v>
      </c>
      <c r="J185" s="12">
        <v>0</v>
      </c>
      <c r="K185" s="12">
        <v>0</v>
      </c>
      <c r="L185" s="4">
        <v>0</v>
      </c>
      <c r="M185" s="12">
        <v>0</v>
      </c>
      <c r="N185" s="12">
        <v>0</v>
      </c>
      <c r="O185" s="12">
        <v>0</v>
      </c>
      <c r="P185" s="12">
        <v>0</v>
      </c>
      <c r="Q185" s="12"/>
      <c r="R185" s="12"/>
      <c r="S185" s="12"/>
      <c r="T185" s="12"/>
      <c r="U185" s="12"/>
      <c r="V185" s="12"/>
      <c r="W185" s="12"/>
      <c r="X185" s="12"/>
      <c r="Y185" s="11"/>
      <c r="Z185" s="12"/>
      <c r="AA185" s="12" t="e">
        <f>IF(SUM(G185:R185,Table32[[#This Row],[nber_web_disclosure]]) &gt;0, 1, 0)</f>
        <v>#VALUE!</v>
      </c>
      <c r="AB185" s="11"/>
      <c r="AC185" s="12">
        <f>IF(SUM(Table324[[#This Row],[cv_disclosure]],Table324[[#This Row],[nber_web_disclosure]], Table324[[#This Row],[private_interests]]) &gt;0, 1, 0)</f>
        <v>0</v>
      </c>
      <c r="AD185" s="11">
        <f t="shared" si="6"/>
        <v>0</v>
      </c>
      <c r="AE185" s="11"/>
      <c r="AF185" s="11"/>
      <c r="AG185" s="11"/>
      <c r="AH185" s="11"/>
      <c r="AI185" s="11"/>
      <c r="AJ185" s="11"/>
    </row>
    <row r="186" spans="1:36" ht="15" customHeight="1" x14ac:dyDescent="0.25">
      <c r="A186" s="12" t="s">
        <v>2274</v>
      </c>
      <c r="B186" s="13" t="s">
        <v>2273</v>
      </c>
      <c r="C186" s="12" t="s">
        <v>1718</v>
      </c>
      <c r="D186" s="13" t="s">
        <v>2275</v>
      </c>
      <c r="E186" s="12" t="s">
        <v>494</v>
      </c>
      <c r="F186" s="12" t="s">
        <v>681</v>
      </c>
      <c r="G186" s="12">
        <v>0</v>
      </c>
      <c r="H186" s="12">
        <v>0</v>
      </c>
      <c r="I186" s="12">
        <v>0</v>
      </c>
      <c r="J186" s="12">
        <v>0</v>
      </c>
      <c r="K186" s="12">
        <v>0</v>
      </c>
      <c r="L186" s="4">
        <v>0</v>
      </c>
      <c r="M186" s="12">
        <v>0</v>
      </c>
      <c r="N186" s="12">
        <v>0</v>
      </c>
      <c r="O186" s="12">
        <v>0</v>
      </c>
      <c r="P186" s="12">
        <v>0</v>
      </c>
      <c r="Q186" s="12"/>
      <c r="R186" s="12"/>
      <c r="S186" s="12"/>
      <c r="T186" s="12"/>
      <c r="U186" s="12"/>
      <c r="V186" s="12"/>
      <c r="W186" s="12"/>
      <c r="X186" s="12"/>
      <c r="Y186" s="11"/>
      <c r="Z186" s="12"/>
      <c r="AA186" s="12" t="e">
        <f>IF(SUM(G186:R186,Table32[[#This Row],[nber_web_disclosure]]) &gt;0, 1, 0)</f>
        <v>#VALUE!</v>
      </c>
      <c r="AB186" s="11"/>
      <c r="AC186" s="12">
        <f>IF(SUM(Table324[[#This Row],[cv_disclosure]],Table324[[#This Row],[nber_web_disclosure]], Table324[[#This Row],[private_interests]]) &gt;0, 1, 0)</f>
        <v>0</v>
      </c>
      <c r="AD186" s="11">
        <f t="shared" si="6"/>
        <v>0</v>
      </c>
      <c r="AE186" s="11"/>
      <c r="AF186" s="11"/>
      <c r="AG186" s="11"/>
      <c r="AH186" s="11"/>
      <c r="AI186" s="11"/>
      <c r="AJ186" s="11"/>
    </row>
    <row r="187" spans="1:36" ht="15" customHeight="1" x14ac:dyDescent="0.25">
      <c r="A187" s="12" t="s">
        <v>2276</v>
      </c>
      <c r="B187" s="13" t="s">
        <v>2277</v>
      </c>
      <c r="C187" s="12" t="s">
        <v>1718</v>
      </c>
      <c r="D187" s="13" t="s">
        <v>2278</v>
      </c>
      <c r="E187" s="12" t="s">
        <v>23</v>
      </c>
      <c r="F187" s="12" t="s">
        <v>681</v>
      </c>
      <c r="G187" s="12">
        <v>0</v>
      </c>
      <c r="H187" s="12">
        <v>0</v>
      </c>
      <c r="I187" s="12">
        <v>0</v>
      </c>
      <c r="J187" s="12">
        <v>0</v>
      </c>
      <c r="K187" s="12">
        <v>0</v>
      </c>
      <c r="L187" s="4">
        <v>0</v>
      </c>
      <c r="M187" s="12">
        <v>0</v>
      </c>
      <c r="N187" s="12">
        <v>0</v>
      </c>
      <c r="O187" s="12">
        <v>0</v>
      </c>
      <c r="P187" s="12">
        <v>0</v>
      </c>
      <c r="Q187" s="12"/>
      <c r="R187" s="12"/>
      <c r="S187" s="12"/>
      <c r="T187" s="12"/>
      <c r="U187" s="12"/>
      <c r="V187" s="12"/>
      <c r="W187" s="12"/>
      <c r="X187" s="12"/>
      <c r="Y187" s="11"/>
      <c r="Z187" s="12"/>
      <c r="AA187" s="12" t="e">
        <f>IF(SUM(G187:R187,Table32[[#This Row],[nber_web_disclosure]]) &gt;0, 1, 0)</f>
        <v>#VALUE!</v>
      </c>
      <c r="AB187" s="11"/>
      <c r="AC187" s="12">
        <f>IF(SUM(Table324[[#This Row],[cv_disclosure]],Table324[[#This Row],[nber_web_disclosure]], Table324[[#This Row],[private_interests]]) &gt;0, 1, 0)</f>
        <v>0</v>
      </c>
      <c r="AD187" s="11">
        <f t="shared" si="6"/>
        <v>0</v>
      </c>
      <c r="AE187" s="11"/>
      <c r="AF187" s="11"/>
      <c r="AG187" s="11"/>
      <c r="AH187" s="11"/>
      <c r="AI187" s="11"/>
      <c r="AJ187" s="11"/>
    </row>
    <row r="188" spans="1:36" ht="15" customHeight="1" x14ac:dyDescent="0.25">
      <c r="A188" s="12" t="s">
        <v>2279</v>
      </c>
      <c r="B188" s="13" t="s">
        <v>2280</v>
      </c>
      <c r="C188" s="12" t="s">
        <v>1718</v>
      </c>
      <c r="D188" s="13" t="s">
        <v>2281</v>
      </c>
      <c r="E188" s="12" t="s">
        <v>33</v>
      </c>
      <c r="F188" s="12" t="s">
        <v>681</v>
      </c>
      <c r="G188" s="12">
        <v>0</v>
      </c>
      <c r="H188" s="12">
        <v>0</v>
      </c>
      <c r="I188" s="12">
        <v>0</v>
      </c>
      <c r="J188" s="12">
        <v>0</v>
      </c>
      <c r="K188" s="12">
        <v>0</v>
      </c>
      <c r="L188" s="4">
        <v>0</v>
      </c>
      <c r="M188" s="12">
        <v>0</v>
      </c>
      <c r="N188" s="12">
        <v>0</v>
      </c>
      <c r="O188" s="12">
        <v>0</v>
      </c>
      <c r="P188" s="12">
        <v>0</v>
      </c>
      <c r="Q188" s="12"/>
      <c r="R188" s="12"/>
      <c r="S188" s="12"/>
      <c r="T188" s="12"/>
      <c r="U188" s="12"/>
      <c r="V188" s="12"/>
      <c r="W188" s="12"/>
      <c r="X188" s="12"/>
      <c r="Y188" s="11"/>
      <c r="Z188" s="12"/>
      <c r="AA188" s="12" t="e">
        <f>IF(SUM(G188:R188,Table32[[#This Row],[nber_web_disclosure]]) &gt;0, 1, 0)</f>
        <v>#VALUE!</v>
      </c>
      <c r="AB188" s="11"/>
      <c r="AC188" s="12">
        <f>IF(SUM(Table324[[#This Row],[cv_disclosure]],Table324[[#This Row],[nber_web_disclosure]], Table324[[#This Row],[private_interests]]) &gt;0, 1, 0)</f>
        <v>0</v>
      </c>
      <c r="AD188" s="11">
        <f t="shared" si="6"/>
        <v>0</v>
      </c>
      <c r="AE188" s="11"/>
      <c r="AF188" s="11"/>
      <c r="AG188" s="11"/>
      <c r="AH188" s="11"/>
      <c r="AI188" s="11"/>
      <c r="AJ188" s="11"/>
    </row>
    <row r="189" spans="1:36" ht="15" customHeight="1" x14ac:dyDescent="0.25">
      <c r="A189" s="12" t="s">
        <v>2282</v>
      </c>
      <c r="B189" s="13" t="s">
        <v>2283</v>
      </c>
      <c r="C189" s="12" t="s">
        <v>1718</v>
      </c>
      <c r="D189" s="13" t="s">
        <v>2284</v>
      </c>
      <c r="E189" s="12" t="s">
        <v>179</v>
      </c>
      <c r="F189" s="12" t="s">
        <v>681</v>
      </c>
      <c r="G189" s="12">
        <v>0</v>
      </c>
      <c r="H189" s="12">
        <v>0</v>
      </c>
      <c r="I189" s="12">
        <v>0</v>
      </c>
      <c r="J189" s="12">
        <v>0</v>
      </c>
      <c r="K189" s="12">
        <v>0</v>
      </c>
      <c r="L189" s="4">
        <v>0</v>
      </c>
      <c r="M189" s="12">
        <v>0</v>
      </c>
      <c r="N189" s="12">
        <v>0</v>
      </c>
      <c r="O189" s="12">
        <v>0</v>
      </c>
      <c r="P189" s="12">
        <v>0</v>
      </c>
      <c r="Q189" s="12"/>
      <c r="R189" s="12"/>
      <c r="S189" s="12"/>
      <c r="T189" s="12"/>
      <c r="U189" s="12"/>
      <c r="V189" s="12"/>
      <c r="W189" s="12"/>
      <c r="X189" s="12"/>
      <c r="Y189" s="11"/>
      <c r="Z189" s="12"/>
      <c r="AA189" s="12" t="e">
        <f>IF(SUM(G189:R189,Table32[[#This Row],[nber_web_disclosure]]) &gt;0, 1, 0)</f>
        <v>#VALUE!</v>
      </c>
      <c r="AB189" s="11"/>
      <c r="AC189" s="12">
        <f>IF(SUM(Table324[[#This Row],[cv_disclosure]],Table324[[#This Row],[nber_web_disclosure]], Table324[[#This Row],[private_interests]]) &gt;0, 1, 0)</f>
        <v>0</v>
      </c>
      <c r="AD189" s="11">
        <f t="shared" ref="AD189:AD194" si="7">IF(SUM(AB189:AC189)&gt;0,1,0)</f>
        <v>0</v>
      </c>
      <c r="AE189" s="11"/>
      <c r="AF189" s="11"/>
      <c r="AG189" s="11"/>
      <c r="AH189" s="11"/>
      <c r="AI189" s="11"/>
      <c r="AJ189" s="11"/>
    </row>
    <row r="190" spans="1:36" ht="15" customHeight="1" x14ac:dyDescent="0.25">
      <c r="A190" s="12" t="s">
        <v>2285</v>
      </c>
      <c r="B190" s="13" t="s">
        <v>2286</v>
      </c>
      <c r="C190" s="12" t="s">
        <v>1718</v>
      </c>
      <c r="D190" s="13" t="s">
        <v>2287</v>
      </c>
      <c r="E190" s="12" t="s">
        <v>2288</v>
      </c>
      <c r="F190" s="12" t="s">
        <v>681</v>
      </c>
      <c r="G190" s="12">
        <v>0</v>
      </c>
      <c r="H190" s="12">
        <v>0</v>
      </c>
      <c r="I190" s="12">
        <v>0</v>
      </c>
      <c r="J190" s="12">
        <v>0</v>
      </c>
      <c r="K190" s="12">
        <v>0</v>
      </c>
      <c r="L190" s="4">
        <v>0</v>
      </c>
      <c r="M190" s="12">
        <v>0</v>
      </c>
      <c r="N190" s="12">
        <v>0</v>
      </c>
      <c r="O190" s="12">
        <v>0</v>
      </c>
      <c r="P190" s="12">
        <v>0</v>
      </c>
      <c r="Q190" s="12"/>
      <c r="R190" s="12"/>
      <c r="S190" s="12"/>
      <c r="T190" s="12"/>
      <c r="U190" s="12"/>
      <c r="V190" s="12"/>
      <c r="W190" s="12"/>
      <c r="X190" s="12"/>
      <c r="Y190" s="11"/>
      <c r="Z190" s="12"/>
      <c r="AA190" s="12" t="e">
        <f>IF(SUM(G190:R190,Table32[[#This Row],[nber_web_disclosure]]) &gt;0, 1, 0)</f>
        <v>#VALUE!</v>
      </c>
      <c r="AB190" s="11"/>
      <c r="AC190" s="12">
        <f>IF(SUM(Table324[[#This Row],[cv_disclosure]],Table324[[#This Row],[nber_web_disclosure]], Table324[[#This Row],[private_interests]]) &gt;0, 1, 0)</f>
        <v>0</v>
      </c>
      <c r="AD190" s="11">
        <f t="shared" si="7"/>
        <v>0</v>
      </c>
      <c r="AE190" s="11"/>
      <c r="AF190" s="11"/>
      <c r="AG190" s="11"/>
      <c r="AH190" s="11"/>
      <c r="AI190" s="11"/>
      <c r="AJ190" s="11"/>
    </row>
    <row r="191" spans="1:36" ht="15" customHeight="1" x14ac:dyDescent="0.25">
      <c r="A191" s="12" t="s">
        <v>2289</v>
      </c>
      <c r="B191" s="13" t="s">
        <v>2290</v>
      </c>
      <c r="C191" s="12" t="s">
        <v>1718</v>
      </c>
      <c r="D191" s="13" t="s">
        <v>2291</v>
      </c>
      <c r="E191" s="12" t="s">
        <v>65</v>
      </c>
      <c r="F191" s="12" t="s">
        <v>681</v>
      </c>
      <c r="G191" s="12">
        <v>0</v>
      </c>
      <c r="H191" s="12">
        <v>0</v>
      </c>
      <c r="I191" s="12">
        <v>0</v>
      </c>
      <c r="J191" s="12">
        <v>0</v>
      </c>
      <c r="K191" s="12">
        <v>0</v>
      </c>
      <c r="L191" s="4">
        <v>0</v>
      </c>
      <c r="M191" s="12">
        <v>0</v>
      </c>
      <c r="N191" s="12">
        <v>0</v>
      </c>
      <c r="O191" s="12">
        <v>0</v>
      </c>
      <c r="P191" s="12">
        <v>0</v>
      </c>
      <c r="Q191" s="12"/>
      <c r="R191" s="12"/>
      <c r="S191" s="12"/>
      <c r="T191" s="12"/>
      <c r="U191" s="12"/>
      <c r="V191" s="12"/>
      <c r="W191" s="12"/>
      <c r="X191" s="12"/>
      <c r="Y191" s="11"/>
      <c r="Z191" s="12"/>
      <c r="AA191" s="12" t="e">
        <f>IF(SUM(G191:R191,Table32[[#This Row],[nber_web_disclosure]]) &gt;0, 1, 0)</f>
        <v>#VALUE!</v>
      </c>
      <c r="AB191" s="11"/>
      <c r="AC191" s="12">
        <f>IF(SUM(Table324[[#This Row],[cv_disclosure]],Table324[[#This Row],[nber_web_disclosure]], Table324[[#This Row],[private_interests]]) &gt;0, 1, 0)</f>
        <v>0</v>
      </c>
      <c r="AD191" s="11">
        <f t="shared" si="7"/>
        <v>0</v>
      </c>
      <c r="AE191" s="11"/>
      <c r="AF191" s="11"/>
      <c r="AG191" s="11"/>
      <c r="AH191" s="11"/>
      <c r="AI191" s="11"/>
      <c r="AJ191" s="11"/>
    </row>
    <row r="192" spans="1:36" ht="15" customHeight="1" x14ac:dyDescent="0.25">
      <c r="A192" s="12" t="s">
        <v>2292</v>
      </c>
      <c r="B192" s="13" t="s">
        <v>2293</v>
      </c>
      <c r="C192" s="12" t="s">
        <v>1718</v>
      </c>
      <c r="D192" s="13" t="s">
        <v>2294</v>
      </c>
      <c r="E192" s="12" t="s">
        <v>868</v>
      </c>
      <c r="F192" s="12" t="s">
        <v>681</v>
      </c>
      <c r="G192" s="12">
        <v>0</v>
      </c>
      <c r="H192" s="12">
        <v>0</v>
      </c>
      <c r="I192" s="12">
        <v>0</v>
      </c>
      <c r="J192" s="12">
        <v>0</v>
      </c>
      <c r="K192" s="12">
        <v>0</v>
      </c>
      <c r="L192" s="4">
        <v>0</v>
      </c>
      <c r="M192" s="12">
        <v>0</v>
      </c>
      <c r="N192" s="12">
        <v>0</v>
      </c>
      <c r="O192" s="12">
        <v>0</v>
      </c>
      <c r="P192" s="12">
        <v>0</v>
      </c>
      <c r="Q192" s="15"/>
      <c r="R192" s="12"/>
      <c r="S192" s="12" t="s">
        <v>1799</v>
      </c>
      <c r="T192" s="12"/>
      <c r="U192" s="12"/>
      <c r="V192" s="12"/>
      <c r="W192" s="12"/>
      <c r="X192" s="12"/>
      <c r="Y192" s="11"/>
      <c r="Z192" s="12"/>
      <c r="AA192" s="12" t="e">
        <f>IF(SUM(G192:R192,Table32[[#This Row],[nber_web_disclosure]]) &gt;0, 1, 0)</f>
        <v>#VALUE!</v>
      </c>
      <c r="AB192" s="11"/>
      <c r="AC192" s="12">
        <f>IF(SUM(Table324[[#This Row],[cv_disclosure]],Table324[[#This Row],[nber_web_disclosure]], Table324[[#This Row],[private_interests]]) &gt;0, 1, 0)</f>
        <v>0</v>
      </c>
      <c r="AD192" s="11">
        <f t="shared" si="7"/>
        <v>0</v>
      </c>
      <c r="AE192" s="11"/>
      <c r="AF192" s="11"/>
      <c r="AG192" s="11"/>
      <c r="AH192" s="11"/>
      <c r="AI192" s="11"/>
      <c r="AJ192" s="11"/>
    </row>
    <row r="193" spans="1:36" ht="15" customHeight="1" x14ac:dyDescent="0.25">
      <c r="A193" s="12" t="s">
        <v>570</v>
      </c>
      <c r="B193" s="13" t="s">
        <v>571</v>
      </c>
      <c r="C193" s="12" t="s">
        <v>1718</v>
      </c>
      <c r="D193" s="13" t="s">
        <v>2295</v>
      </c>
      <c r="E193" s="12" t="s">
        <v>554</v>
      </c>
      <c r="F193" s="12" t="s">
        <v>681</v>
      </c>
      <c r="G193" s="12">
        <v>0</v>
      </c>
      <c r="H193" s="12">
        <v>0</v>
      </c>
      <c r="I193" s="12">
        <v>0</v>
      </c>
      <c r="J193" s="12">
        <v>0</v>
      </c>
      <c r="K193" s="12">
        <v>0</v>
      </c>
      <c r="L193" s="4">
        <v>0</v>
      </c>
      <c r="M193" s="12">
        <v>0</v>
      </c>
      <c r="N193" s="12">
        <v>0</v>
      </c>
      <c r="O193" s="12">
        <v>0</v>
      </c>
      <c r="P193" s="12">
        <v>0</v>
      </c>
      <c r="Q193" s="12"/>
      <c r="R193" s="12"/>
      <c r="S193" s="12"/>
      <c r="T193" s="12"/>
      <c r="U193" s="12"/>
      <c r="V193" s="12"/>
      <c r="W193" s="12"/>
      <c r="X193" s="12"/>
      <c r="Y193" s="11"/>
      <c r="Z193" s="12"/>
      <c r="AA193" s="12" t="e">
        <f>IF(SUM(G193:R193,Table32[[#This Row],[nber_web_disclosure]]) &gt;0, 1, 0)</f>
        <v>#VALUE!</v>
      </c>
      <c r="AB193" s="11"/>
      <c r="AC193" s="12">
        <f>IF(SUM(Table324[[#This Row],[cv_disclosure]],Table324[[#This Row],[nber_web_disclosure]], Table324[[#This Row],[private_interests]]) &gt;0, 1, 0)</f>
        <v>0</v>
      </c>
      <c r="AD193" s="11">
        <f t="shared" si="7"/>
        <v>0</v>
      </c>
      <c r="AE193" s="11"/>
      <c r="AF193" s="11"/>
      <c r="AG193" s="11"/>
      <c r="AH193" s="11"/>
      <c r="AI193" s="11"/>
      <c r="AJ193" s="11"/>
    </row>
    <row r="194" spans="1:36" ht="15" customHeight="1" x14ac:dyDescent="0.25">
      <c r="A194" s="12" t="s">
        <v>2297</v>
      </c>
      <c r="B194" s="13" t="s">
        <v>2296</v>
      </c>
      <c r="C194" s="12" t="s">
        <v>1718</v>
      </c>
      <c r="D194" s="13" t="s">
        <v>2298</v>
      </c>
      <c r="E194" s="13" t="s">
        <v>65</v>
      </c>
      <c r="F194" s="12" t="s">
        <v>681</v>
      </c>
      <c r="G194" s="12">
        <v>0</v>
      </c>
      <c r="H194" s="12">
        <v>0</v>
      </c>
      <c r="I194" s="12">
        <v>0</v>
      </c>
      <c r="J194" s="12">
        <v>0</v>
      </c>
      <c r="K194" s="12">
        <v>0</v>
      </c>
      <c r="L194" s="4">
        <v>0</v>
      </c>
      <c r="M194" s="12">
        <v>0</v>
      </c>
      <c r="N194" s="12">
        <v>0</v>
      </c>
      <c r="O194" s="12">
        <v>0</v>
      </c>
      <c r="P194" s="12">
        <v>0</v>
      </c>
      <c r="Q194" s="12"/>
      <c r="R194" s="12"/>
      <c r="S194" s="12"/>
      <c r="T194" s="12"/>
      <c r="U194" s="12"/>
      <c r="V194" s="12"/>
      <c r="W194" s="12"/>
      <c r="X194" s="12"/>
      <c r="Y194" s="11"/>
      <c r="Z194" s="12"/>
      <c r="AA194" s="12" t="e">
        <f>IF(SUM(G194:R194,Table32[[#This Row],[nber_web_disclosure]]) &gt;0, 1, 0)</f>
        <v>#VALUE!</v>
      </c>
      <c r="AB194" s="11"/>
      <c r="AC194" s="12">
        <f>IF(SUM(Table324[[#This Row],[cv_disclosure]],Table324[[#This Row],[nber_web_disclosure]], Table324[[#This Row],[private_interests]]) &gt;0, 1, 0)</f>
        <v>0</v>
      </c>
      <c r="AD194" s="11">
        <f t="shared" si="7"/>
        <v>0</v>
      </c>
      <c r="AE194" s="11"/>
      <c r="AF194" s="11"/>
      <c r="AG194" s="11"/>
      <c r="AH194" s="11"/>
      <c r="AI194" s="11"/>
      <c r="AJ194" s="11"/>
    </row>
    <row r="195" spans="1:36" ht="15" customHeight="1" x14ac:dyDescent="0.25">
      <c r="A195" s="12" t="s">
        <v>2299</v>
      </c>
      <c r="B195" s="13" t="s">
        <v>2300</v>
      </c>
      <c r="C195" s="12" t="s">
        <v>1718</v>
      </c>
      <c r="D195" s="13" t="s">
        <v>2301</v>
      </c>
      <c r="E195" s="12" t="s">
        <v>86</v>
      </c>
      <c r="F195" s="12" t="s">
        <v>682</v>
      </c>
      <c r="G195" s="12">
        <v>0</v>
      </c>
      <c r="H195" s="12">
        <v>0</v>
      </c>
      <c r="I195" s="12">
        <v>0</v>
      </c>
      <c r="J195" s="12">
        <v>0</v>
      </c>
      <c r="K195" s="12">
        <v>0</v>
      </c>
      <c r="L195" s="4">
        <v>0</v>
      </c>
      <c r="M195" s="12">
        <v>0</v>
      </c>
      <c r="N195" s="12">
        <v>0</v>
      </c>
      <c r="O195" s="12">
        <v>0</v>
      </c>
      <c r="P195" s="12">
        <v>0</v>
      </c>
      <c r="Q195" s="12"/>
      <c r="R195" s="12"/>
      <c r="S195" s="12"/>
      <c r="T195" s="12"/>
      <c r="U195" s="12"/>
      <c r="V195" s="12"/>
      <c r="W195" s="12"/>
      <c r="X195" s="12"/>
      <c r="Y195" s="11"/>
      <c r="Z195" s="12"/>
      <c r="AA195" s="12" t="e">
        <f>IF(SUM(G195:R195,Table32[[#This Row],[nber_web_disclosure]]) &gt;0, 1, 0)</f>
        <v>#VALUE!</v>
      </c>
      <c r="AB195" s="11"/>
      <c r="AC195" s="12">
        <f>IF(SUM(Table324[[#This Row],[cv_disclosure]],Table324[[#This Row],[nber_web_disclosure]], Table324[[#This Row],[private_interests]]) &gt;0, 1, 0)</f>
        <v>0</v>
      </c>
      <c r="AD195" s="11">
        <f>IF(SUM(AB195:AC195)&gt;0,1,0)</f>
        <v>0</v>
      </c>
      <c r="AE195" s="11"/>
      <c r="AF195" s="11"/>
      <c r="AG195" s="11"/>
      <c r="AH195" s="11"/>
      <c r="AI195" s="11"/>
      <c r="AJ195" s="11"/>
    </row>
  </sheetData>
  <phoneticPr fontId="3" type="noConversion"/>
  <conditionalFormatting sqref="G8 Q8:R8 U8:W8 U45:W45 U54:W54 U100:W100 M45 Q45:R45 Q54:R54 J8:J12 Q100:R100 P45:P67 J55:J95 J97:J99 J101:J117">
    <cfRule type="cellIs" dxfId="134" priority="51" operator="equal">
      <formula>1</formula>
    </cfRule>
  </conditionalFormatting>
  <conditionalFormatting sqref="M46:M47 M49:M51 J49:J51 J54:J117">
    <cfRule type="cellIs" dxfId="133" priority="47" operator="equal">
      <formula>1</formula>
    </cfRule>
  </conditionalFormatting>
  <conditionalFormatting sqref="T45">
    <cfRule type="cellIs" dxfId="132" priority="46" operator="equal">
      <formula>1</formula>
    </cfRule>
  </conditionalFormatting>
  <conditionalFormatting sqref="AB45">
    <cfRule type="cellIs" dxfId="131" priority="45" operator="equal">
      <formula>1</formula>
    </cfRule>
  </conditionalFormatting>
  <conditionalFormatting sqref="AD45">
    <cfRule type="cellIs" dxfId="130" priority="43" operator="equal">
      <formula>1</formula>
    </cfRule>
  </conditionalFormatting>
  <conditionalFormatting sqref="T54">
    <cfRule type="cellIs" dxfId="129" priority="41" operator="equal">
      <formula>1</formula>
    </cfRule>
  </conditionalFormatting>
  <conditionalFormatting sqref="AB54">
    <cfRule type="cellIs" dxfId="128" priority="40" operator="equal">
      <formula>1</formula>
    </cfRule>
  </conditionalFormatting>
  <conditionalFormatting sqref="AD54">
    <cfRule type="cellIs" dxfId="127" priority="38" operator="equal">
      <formula>1</formula>
    </cfRule>
  </conditionalFormatting>
  <conditionalFormatting sqref="J100:J117 J119:J120">
    <cfRule type="cellIs" dxfId="126" priority="37" operator="equal">
      <formula>1</formula>
    </cfRule>
  </conditionalFormatting>
  <conditionalFormatting sqref="T100">
    <cfRule type="cellIs" dxfId="125" priority="36" operator="equal">
      <formula>1</formula>
    </cfRule>
  </conditionalFormatting>
  <conditionalFormatting sqref="AB100">
    <cfRule type="cellIs" dxfId="124" priority="35" operator="equal">
      <formula>1</formula>
    </cfRule>
  </conditionalFormatting>
  <conditionalFormatting sqref="AD100">
    <cfRule type="cellIs" dxfId="123" priority="33" operator="equal">
      <formula>1</formula>
    </cfRule>
  </conditionalFormatting>
  <conditionalFormatting sqref="G14:H195 J49:J51 Q49:R51 J119:J120 I14:I136 Q122:R136 I149:I195 Q138:R179 Q14:R19 G2:O2 J54:J117 G3:J12 L3:L12 M49:M51 K3:K195 L14:L19 M3:M47 M126:M195 N3:O195 P2:P195 Q2:R4 Q6:R12 T2:U4 T6:U12 Z9:AB19 Y6:Y12 Y3:AD4 Z6:Z8 AB6:AB8 AA5:AA8 AC5:AC195 AD5:AD19 Y14:Y23 Y25:Y39 Q21:R46 Y41:Y46 T21:U46 Y48:AB120 AA47:AB47 Z21:AB46 Q69 Q53:R68 Q70:R71 Q73:R120 R72">
    <cfRule type="cellIs" dxfId="122" priority="32" operator="greaterThan">
      <formula>0</formula>
    </cfRule>
  </conditionalFormatting>
  <conditionalFormatting sqref="T49:U51 T53:U120 T122:U136 T138:U179 T14:U19">
    <cfRule type="cellIs" dxfId="121" priority="31" operator="greaterThan">
      <formula>0</formula>
    </cfRule>
  </conditionalFormatting>
  <conditionalFormatting sqref="Y2:AD2 Y138:Z179 AD138:AD179 AD122:AD136 AD21:AD120 Y122:AB126 Y127:Z136 AB127:AB136 AB138:AB179 AA127:AA195">
    <cfRule type="cellIs" dxfId="120" priority="30" operator="greaterThan">
      <formula>0</formula>
    </cfRule>
  </conditionalFormatting>
  <conditionalFormatting sqref="J20:J47">
    <cfRule type="cellIs" dxfId="119" priority="29" operator="equal">
      <formula>1</formula>
    </cfRule>
  </conditionalFormatting>
  <conditionalFormatting sqref="J20:J47 L20:L195">
    <cfRule type="cellIs" dxfId="118" priority="28" operator="greaterThan">
      <formula>0</formula>
    </cfRule>
  </conditionalFormatting>
  <conditionalFormatting sqref="R20:S20">
    <cfRule type="cellIs" dxfId="117" priority="27" operator="greaterThan">
      <formula>0</formula>
    </cfRule>
  </conditionalFormatting>
  <conditionalFormatting sqref="W20:X20 Z20:AB20">
    <cfRule type="cellIs" dxfId="116" priority="26" operator="greaterThan">
      <formula>0</formula>
    </cfRule>
  </conditionalFormatting>
  <conditionalFormatting sqref="J48 M48">
    <cfRule type="cellIs" dxfId="115" priority="25" operator="equal">
      <formula>1</formula>
    </cfRule>
  </conditionalFormatting>
  <conditionalFormatting sqref="Q48:R48">
    <cfRule type="cellIs" dxfId="114" priority="24" operator="equal">
      <formula>1</formula>
    </cfRule>
  </conditionalFormatting>
  <conditionalFormatting sqref="T48">
    <cfRule type="cellIs" dxfId="113" priority="23" operator="equal">
      <formula>1</formula>
    </cfRule>
  </conditionalFormatting>
  <conditionalFormatting sqref="J52 M52:M125">
    <cfRule type="cellIs" dxfId="112" priority="22" operator="equal">
      <formula>1</formula>
    </cfRule>
  </conditionalFormatting>
  <conditionalFormatting sqref="Q52:R52">
    <cfRule type="cellIs" dxfId="111" priority="21" operator="equal">
      <formula>1</formula>
    </cfRule>
  </conditionalFormatting>
  <conditionalFormatting sqref="V52">
    <cfRule type="cellIs" dxfId="110" priority="20" operator="equal">
      <formula>1</formula>
    </cfRule>
  </conditionalFormatting>
  <conditionalFormatting sqref="W52">
    <cfRule type="cellIs" dxfId="109" priority="19" operator="equal">
      <formula>1</formula>
    </cfRule>
  </conditionalFormatting>
  <conditionalFormatting sqref="J118">
    <cfRule type="cellIs" dxfId="108" priority="17" operator="equal">
      <formula>1</formula>
    </cfRule>
  </conditionalFormatting>
  <conditionalFormatting sqref="J121:J136">
    <cfRule type="cellIs" dxfId="107" priority="16" operator="equal">
      <formula>1</formula>
    </cfRule>
  </conditionalFormatting>
  <conditionalFormatting sqref="J121:J136">
    <cfRule type="cellIs" dxfId="106" priority="15" operator="greaterThan">
      <formula>0</formula>
    </cfRule>
  </conditionalFormatting>
  <conditionalFormatting sqref="Q121:R121">
    <cfRule type="cellIs" dxfId="105" priority="14" operator="greaterThan">
      <formula>0</formula>
    </cfRule>
  </conditionalFormatting>
  <conditionalFormatting sqref="T121:U121">
    <cfRule type="cellIs" dxfId="104" priority="13" operator="greaterThan">
      <formula>0</formula>
    </cfRule>
  </conditionalFormatting>
  <conditionalFormatting sqref="Y121:AB121 AD121">
    <cfRule type="cellIs" dxfId="103" priority="12" operator="greaterThan">
      <formula>0</formula>
    </cfRule>
  </conditionalFormatting>
  <conditionalFormatting sqref="J137:J182">
    <cfRule type="cellIs" dxfId="102" priority="11" operator="equal">
      <formula>1</formula>
    </cfRule>
  </conditionalFormatting>
  <conditionalFormatting sqref="I137:J137 I138:I148 J138:J182">
    <cfRule type="cellIs" dxfId="101" priority="10" operator="greaterThan">
      <formula>0</formula>
    </cfRule>
  </conditionalFormatting>
  <conditionalFormatting sqref="Q137:R137">
    <cfRule type="cellIs" dxfId="100" priority="9" operator="greaterThan">
      <formula>0</formula>
    </cfRule>
  </conditionalFormatting>
  <conditionalFormatting sqref="T137:U137">
    <cfRule type="cellIs" dxfId="99" priority="8" operator="greaterThan">
      <formula>0</formula>
    </cfRule>
  </conditionalFormatting>
  <conditionalFormatting sqref="Y137:Z137 AD137 AB137">
    <cfRule type="cellIs" dxfId="98" priority="7" operator="greaterThan">
      <formula>0</formula>
    </cfRule>
  </conditionalFormatting>
  <conditionalFormatting sqref="G13:J13 J14:J19 L13">
    <cfRule type="cellIs" dxfId="97" priority="6" operator="equal">
      <formula>1</formula>
    </cfRule>
  </conditionalFormatting>
  <conditionalFormatting sqref="Q13:R13 W13:Y13">
    <cfRule type="cellIs" dxfId="96" priority="1" operator="equal">
      <formula>1</formula>
    </cfRule>
  </conditionalFormatting>
  <hyperlinks>
    <hyperlink ref="B2" r:id="rId1" xr:uid="{05C73B17-5F5E-4309-9315-455AAEB4F88C}"/>
    <hyperlink ref="B3" r:id="rId2" xr:uid="{56402CCD-EFFC-4446-8AE8-DA8B6E08A6B6}"/>
    <hyperlink ref="B4" r:id="rId3" xr:uid="{A390EC91-2467-4356-A25D-09997C9011CF}"/>
    <hyperlink ref="B5" r:id="rId4" xr:uid="{4F0032F9-2FEB-41A9-A6C7-283A4FBA1DDC}"/>
    <hyperlink ref="B6" r:id="rId5" xr:uid="{396D4A4B-9819-4BD6-8770-D8C3F35CE38B}"/>
    <hyperlink ref="B7" r:id="rId6" xr:uid="{D213ED99-9034-4221-BAD0-7F399F081462}"/>
    <hyperlink ref="B8" r:id="rId7" xr:uid="{F6C5C465-64C2-47F0-8DD2-A170CDF5279D}"/>
    <hyperlink ref="D2" r:id="rId8" xr:uid="{196D6AD7-7474-45CF-AF9F-62720A928E73}"/>
    <hyperlink ref="D3" r:id="rId9" xr:uid="{22ED6547-2628-446A-B5B4-6DEDF40B844E}"/>
    <hyperlink ref="D4" r:id="rId10" xr:uid="{0DBC61BC-79FF-4A0E-9DD2-653B5B0F0B35}"/>
    <hyperlink ref="D5" r:id="rId11" xr:uid="{9544F9EC-A239-444D-89C0-DAA9F79A26F7}"/>
    <hyperlink ref="D6" r:id="rId12" xr:uid="{0429FED3-79A1-4FD7-A53E-046F708C73AD}"/>
    <hyperlink ref="D7" r:id="rId13" xr:uid="{30557057-6D9E-462D-BD9E-980106F8D7B6}"/>
    <hyperlink ref="D8" r:id="rId14" xr:uid="{48DBB4B8-781A-4D1B-89B4-69C01DF483E9}"/>
    <hyperlink ref="D9" r:id="rId15" xr:uid="{E73FE750-2274-4AC8-8268-1830C376FF1C}"/>
    <hyperlink ref="B10" r:id="rId16" xr:uid="{CC5069C9-25C9-461A-BE2F-0A00E4376714}"/>
    <hyperlink ref="B9" r:id="rId17" xr:uid="{34D0D33F-5517-45FB-90B3-75BC86AAAA60}"/>
    <hyperlink ref="D10" r:id="rId18" xr:uid="{52E55B54-3BE5-4B42-876C-D273A8898956}"/>
    <hyperlink ref="B11" r:id="rId19" xr:uid="{CB609B74-CFAD-49D0-8171-16CB37A08B5F}"/>
    <hyperlink ref="D11" r:id="rId20" xr:uid="{33DEBC74-DFD4-41B3-95E5-233289E8C4BA}"/>
    <hyperlink ref="B12" r:id="rId21" xr:uid="{1DBF499F-4A9A-4711-9421-E0C4B52E54C1}"/>
    <hyperlink ref="D12" r:id="rId22" xr:uid="{8B0228A5-C3DE-4AF2-9582-597E659DAE68}"/>
    <hyperlink ref="B13" r:id="rId23" xr:uid="{F59A6C27-F49A-433F-9E40-BC3F513F7D0E}"/>
    <hyperlink ref="D13" r:id="rId24" xr:uid="{834DF7E9-CA85-49C0-9B73-F105D292CCF5}"/>
    <hyperlink ref="B14" r:id="rId25" xr:uid="{220D9011-DE3C-4874-AF81-7D201B78CA0B}"/>
    <hyperlink ref="D14" r:id="rId26" xr:uid="{33D202D7-5243-48F2-A35E-89376E115C8D}"/>
    <hyperlink ref="D15" r:id="rId27" xr:uid="{186AC430-04DC-45D5-9827-475EF67BCC93}"/>
    <hyperlink ref="B16" r:id="rId28" xr:uid="{9C45E9BB-C1DF-4558-B6F7-4482230A2ABC}"/>
    <hyperlink ref="D16" r:id="rId29" xr:uid="{CA8B07E2-3A38-4539-9B87-A09A7A37EE69}"/>
    <hyperlink ref="B17" r:id="rId30" xr:uid="{82ADA75B-B2E4-461D-82DA-D9E690C0081D}"/>
    <hyperlink ref="B18" r:id="rId31" xr:uid="{89822570-E704-4216-89BD-87D727721724}"/>
    <hyperlink ref="D19" r:id="rId32" xr:uid="{3A3F139D-E280-44DB-96E9-0EBF9E11EF40}"/>
    <hyperlink ref="B20" r:id="rId33" xr:uid="{A852600D-EB92-4FE1-B860-ADA62C88AE50}"/>
    <hyperlink ref="B21" r:id="rId34" xr:uid="{06B413A4-24A6-4EBF-A1F5-615E1E3046E3}"/>
    <hyperlink ref="D21" r:id="rId35" xr:uid="{7AAEC284-BE26-4A21-810D-207B67F4232E}"/>
    <hyperlink ref="B22" r:id="rId36" xr:uid="{BEBD9D5B-8AB3-4F65-B928-D4BE6548692F}"/>
    <hyperlink ref="D22" r:id="rId37" xr:uid="{F111EBEB-ACEC-40B7-9283-B97376337313}"/>
    <hyperlink ref="B23" r:id="rId38" xr:uid="{C442128F-16F9-4566-A4F6-B97A2A294596}"/>
    <hyperlink ref="D23" r:id="rId39" xr:uid="{57957DE8-D3D5-4801-A504-A6B1FEC08982}"/>
    <hyperlink ref="B24" r:id="rId40" xr:uid="{2BF4CAF1-52BD-4312-ABBA-12429E5CCF4F}"/>
    <hyperlink ref="D24" r:id="rId41" xr:uid="{BB3B8ABB-D767-4DD2-BAC4-220B039639E9}"/>
    <hyperlink ref="D25" r:id="rId42" xr:uid="{A22BF224-5FA4-4FB6-A9C2-9AF515D028F6}"/>
    <hyperlink ref="B25" r:id="rId43" xr:uid="{1A5623A9-E266-4F23-A2C0-E92BAFF7DD96}"/>
    <hyperlink ref="B26" r:id="rId44" xr:uid="{93887283-3ED7-49A3-8498-07AC47F48D02}"/>
    <hyperlink ref="D26" r:id="rId45" xr:uid="{92D064AD-8D3F-4C6A-99C2-8A2CA99F28A3}"/>
    <hyperlink ref="B27" r:id="rId46" xr:uid="{E150E379-CB19-459E-B655-286262296345}"/>
    <hyperlink ref="D27" r:id="rId47" xr:uid="{02C8FDB7-0DEF-49E7-A379-A47076AD2785}"/>
    <hyperlink ref="B28" r:id="rId48" xr:uid="{2771686F-97C8-4E00-94DC-86BA9D537E40}"/>
    <hyperlink ref="D28" r:id="rId49" xr:uid="{19C2116F-CA36-41DC-8E1E-6057410E244A}"/>
    <hyperlink ref="B29" r:id="rId50" xr:uid="{3F63D114-2796-4E2C-B520-E6033B740AE3}"/>
    <hyperlink ref="D29" r:id="rId51" display="https://economics.ucla.edu/person/moshe-buchinsky/" xr:uid="{E12D8F17-AA6C-46A0-9A10-542D73969F79}"/>
    <hyperlink ref="B30" r:id="rId52" xr:uid="{CE1B02BC-BCCE-48CB-95F1-F291441882CE}"/>
    <hyperlink ref="D30" r:id="rId53" xr:uid="{28F61938-21F4-402E-97FC-EE97F702FB09}"/>
    <hyperlink ref="B31" r:id="rId54" xr:uid="{036FF807-9FCD-419C-9AEB-E1040035A1AB}"/>
    <hyperlink ref="D31" r:id="rId55" xr:uid="{342ADACC-CEEA-4805-828D-5759BC635123}"/>
    <hyperlink ref="B32" r:id="rId56" xr:uid="{25DCE14D-A4F9-47F2-AE49-C4C6328F334F}"/>
    <hyperlink ref="D32" r:id="rId57" xr:uid="{74989DBB-FDD2-417E-9C8A-1B16788CE9C5}"/>
    <hyperlink ref="B33" r:id="rId58" xr:uid="{D1AE1A8F-5715-4CB6-855F-5C63F9E90308}"/>
    <hyperlink ref="D33" r:id="rId59" xr:uid="{9BBC7202-1094-47A0-84AC-2C3B0835515C}"/>
    <hyperlink ref="B34" r:id="rId60" xr:uid="{46005981-59C8-4D8B-8504-28DCA0379E15}"/>
    <hyperlink ref="D34" r:id="rId61" xr:uid="{8CB34F9E-0A2A-41B2-8A81-0136AB5C894B}"/>
    <hyperlink ref="B35" r:id="rId62" xr:uid="{63BA68EE-5A64-4ABD-A7D2-370F8FE4C8A8}"/>
    <hyperlink ref="D35" r:id="rId63" xr:uid="{8A1B61AA-7F84-4A1C-8632-D67B0B059B6D}"/>
    <hyperlink ref="B36" r:id="rId64" xr:uid="{E979A3F7-F088-4078-84BF-7AE65BBAF8CF}"/>
    <hyperlink ref="D36" r:id="rId65" xr:uid="{F9E558F1-9783-4F22-9CF3-B96A9E53E286}"/>
    <hyperlink ref="B37" r:id="rId66" xr:uid="{C4DF76A7-D0D3-4B2F-AE81-4D1FFC925A61}"/>
    <hyperlink ref="D37" r:id="rId67" xr:uid="{813F5C81-11B0-4BE7-A82E-A60375A85E45}"/>
    <hyperlink ref="B38" r:id="rId68" xr:uid="{56F0E91B-853D-409C-89EF-7D88D686BEC4}"/>
    <hyperlink ref="D38" r:id="rId69" xr:uid="{0060F5E5-E9CB-48B7-B108-E6E8D8F808E9}"/>
    <hyperlink ref="B39" r:id="rId70" xr:uid="{C5E6B126-F3D1-4629-9308-C945607669BB}"/>
    <hyperlink ref="D39" r:id="rId71" xr:uid="{BFF31FDB-3906-444B-8399-DFF4EFA9654D}"/>
    <hyperlink ref="B40" r:id="rId72" xr:uid="{32D133A6-BDDA-4F60-93D8-34576B3CACA5}"/>
    <hyperlink ref="D40" r:id="rId73" xr:uid="{DA1FF556-8B1A-493D-8BDA-8BB45227ECD1}"/>
    <hyperlink ref="B41" r:id="rId74" xr:uid="{4701C744-8206-4643-B944-17A9415F5D61}"/>
    <hyperlink ref="D41" r:id="rId75" xr:uid="{DD70A31D-BCE5-4C83-8B10-12E59F597AB4}"/>
    <hyperlink ref="B42" r:id="rId76" xr:uid="{7BE47AE1-2CB5-4A40-A205-D73D11FD12DE}"/>
    <hyperlink ref="D42" r:id="rId77" xr:uid="{7A06E09B-0DD9-4751-8C0E-27FA58BAE5AB}"/>
    <hyperlink ref="B43" r:id="rId78" xr:uid="{C21EEC2F-23C1-42B1-92B6-461BC771FD41}"/>
    <hyperlink ref="D43" r:id="rId79" xr:uid="{3A3CFA72-1771-40E2-BAA6-BBBD444A05EA}"/>
    <hyperlink ref="B44" r:id="rId80" xr:uid="{6FC200D1-C8E2-417B-AEDF-B453679A702B}"/>
    <hyperlink ref="D44" r:id="rId81" xr:uid="{78734DBD-F36E-44AA-BA68-E6AF7468DF1E}"/>
    <hyperlink ref="B45" r:id="rId82" xr:uid="{5F649ACF-C0FB-43C9-9E99-993C92416BAE}"/>
    <hyperlink ref="D45" r:id="rId83" xr:uid="{02F1B0AE-646A-4BDB-B5B9-F2F743221DB8}"/>
    <hyperlink ref="B46" r:id="rId84" xr:uid="{37EBE511-5F62-4266-867B-BB65A740A1CB}"/>
    <hyperlink ref="D46" r:id="rId85" xr:uid="{E42710D9-3931-4A19-A703-EF0A52238C09}"/>
    <hyperlink ref="B47" r:id="rId86" xr:uid="{1900BD0F-A69A-48E4-AAF8-0DCD79FD1DE4}"/>
    <hyperlink ref="D47" r:id="rId87" xr:uid="{103D470D-9B1C-493B-A50E-00F0CB59C46B}"/>
    <hyperlink ref="B49" r:id="rId88" xr:uid="{17727BBF-562A-46DF-BEB8-26C01E75B163}"/>
    <hyperlink ref="D49" r:id="rId89" xr:uid="{8F2F1C87-43F6-44AA-B5F3-67A4854F9C74}"/>
    <hyperlink ref="B50" r:id="rId90" xr:uid="{0C4AFB1D-1984-417D-8FA8-5BBE678CA1DE}"/>
    <hyperlink ref="D50" r:id="rId91" xr:uid="{06B1C4AF-81D6-4F09-847F-C71F08A20E86}"/>
    <hyperlink ref="B51" r:id="rId92" xr:uid="{0B607AB8-C94B-4437-ADD4-933BFA5EADFC}"/>
    <hyperlink ref="D51" r:id="rId93" xr:uid="{DA24A93F-BAA6-412A-AE66-FBFD4F5F7416}"/>
    <hyperlink ref="B52" r:id="rId94" xr:uid="{FE77D34D-FE72-42EF-B746-8E9AC7D05309}"/>
    <hyperlink ref="B53" r:id="rId95" xr:uid="{3C5A22E8-9237-4E3C-9149-303E6CE31177}"/>
    <hyperlink ref="D53" r:id="rId96" xr:uid="{15205392-2C41-43EE-8E39-BB058E0C17F5}"/>
    <hyperlink ref="D54" r:id="rId97" xr:uid="{74E569C2-BCBC-498A-8991-7C9B25E7E2C1}"/>
    <hyperlink ref="B55" r:id="rId98" xr:uid="{A71BCCD7-FC3E-4A3C-8E6F-3538D42D3248}"/>
    <hyperlink ref="D55" r:id="rId99" xr:uid="{74FADB98-6E4D-43B8-8480-2460D2DF985E}"/>
    <hyperlink ref="B56" r:id="rId100" xr:uid="{A49F3B15-FDD9-41C1-8887-EFC7192AF872}"/>
    <hyperlink ref="D56" r:id="rId101" xr:uid="{CE8AE944-F00C-4F27-9055-D3692257B063}"/>
    <hyperlink ref="B57" r:id="rId102" xr:uid="{D32C8CED-0BBC-4C73-8952-C1F1452A7CAD}"/>
    <hyperlink ref="D57" r:id="rId103" xr:uid="{DDC09A8F-5D07-4D68-AE92-74C0CB4ED263}"/>
    <hyperlink ref="B58" r:id="rId104" xr:uid="{3E7908BB-83FD-4F56-8C60-7DA634F1899E}"/>
    <hyperlink ref="B59" r:id="rId105" xr:uid="{6257C1C6-E2B5-45E1-8E9B-A580903AE33D}"/>
    <hyperlink ref="D59" r:id="rId106" xr:uid="{4E3DBE6C-3350-475B-99F1-06E8B7CC3AA9}"/>
    <hyperlink ref="B60" r:id="rId107" xr:uid="{A5379620-1745-4997-9EB8-8B88F35AC61E}"/>
    <hyperlink ref="D60" r:id="rId108" xr:uid="{93756E10-692C-4884-9695-5993A49F0D9E}"/>
    <hyperlink ref="B61" r:id="rId109" xr:uid="{02B16D27-5873-451D-92ED-54C3D6066C43}"/>
    <hyperlink ref="D61" r:id="rId110" xr:uid="{3E40E9BE-300B-41B1-81D3-41017994DDB3}"/>
    <hyperlink ref="B62" r:id="rId111" xr:uid="{3C085C34-1A3B-432F-A953-70862B543914}"/>
    <hyperlink ref="D62" r:id="rId112" xr:uid="{0DE56BC1-4076-47C8-9C85-B15830E78F0A}"/>
    <hyperlink ref="B63" r:id="rId113" xr:uid="{69453859-00F2-4348-AB19-713AE087144B}"/>
    <hyperlink ref="D63" r:id="rId114" xr:uid="{D990D6A3-1CC7-4561-B2AC-16AD4386FFDA}"/>
    <hyperlink ref="D64" r:id="rId115" xr:uid="{B554EB94-1104-4166-B9DE-7DE42696DA9B}"/>
    <hyperlink ref="B64" r:id="rId116" xr:uid="{31E6FC21-0E1D-4AFE-BB48-B3369EE61CE1}"/>
    <hyperlink ref="B65" r:id="rId117" xr:uid="{8120DE89-C2F6-4C10-AC76-DB09A7FBDB71}"/>
    <hyperlink ref="D65" r:id="rId118" xr:uid="{5F8D1BB0-0402-4DD6-961E-90AB62F6087E}"/>
    <hyperlink ref="B66" r:id="rId119" xr:uid="{68CE06A6-133D-4B5A-A7D0-D7B7BECF8CA8}"/>
    <hyperlink ref="D66" r:id="rId120" xr:uid="{C42EFBC8-F32C-4281-A429-318430696C65}"/>
    <hyperlink ref="B67" r:id="rId121" xr:uid="{3CE3EB5E-AE57-4FC1-9BA6-C3243F728B37}"/>
    <hyperlink ref="D67" r:id="rId122" xr:uid="{90AC59E2-69F8-4094-8009-0A174969330A}"/>
    <hyperlink ref="B68" r:id="rId123" xr:uid="{AF5AB173-3D48-4804-ADC0-6167BCAB421D}"/>
    <hyperlink ref="B69" r:id="rId124" xr:uid="{D3268BF1-33B7-413A-A815-2289CD712A6B}"/>
    <hyperlink ref="D69" r:id="rId125" xr:uid="{4A581D8D-4CFF-4AB1-94E4-96FA7616AA77}"/>
    <hyperlink ref="B70" r:id="rId126" xr:uid="{0AD71F28-7D3B-4313-9F88-E055B88B5961}"/>
    <hyperlink ref="D70" r:id="rId127" xr:uid="{FD43524E-ED1E-43C1-9EA3-DDD54E9DE6FF}"/>
    <hyperlink ref="B71" r:id="rId128" xr:uid="{13DE4B2A-AC57-428D-B955-749022C346A0}"/>
    <hyperlink ref="D71" r:id="rId129" xr:uid="{D6D1C169-5868-48C2-9308-1FC831DAA64A}"/>
    <hyperlink ref="B72" r:id="rId130" xr:uid="{EDE4724C-CEB0-4B71-92DA-AB15BF15FBD5}"/>
    <hyperlink ref="D72" r:id="rId131" xr:uid="{5C5B7976-D71F-459E-8E03-11CB3ACAA6C6}"/>
    <hyperlink ref="B73" r:id="rId132" xr:uid="{96D00563-FCA9-41B6-9466-112071876131}"/>
    <hyperlink ref="D73" r:id="rId133" xr:uid="{130C347B-EA0D-48B3-A6EA-9EA76A245395}"/>
    <hyperlink ref="B74" r:id="rId134" xr:uid="{AB9CCF00-B33C-4B73-B56C-3ACD7363EEB7}"/>
    <hyperlink ref="D74" r:id="rId135" xr:uid="{1614ACF8-8CF0-49C6-86DE-5B898262C470}"/>
    <hyperlink ref="B75" r:id="rId136" xr:uid="{554899C2-C93F-4C16-BDBA-F97105B28A29}"/>
    <hyperlink ref="D75" r:id="rId137" xr:uid="{6CE0A136-03DE-40CC-903E-00EC0FD6B453}"/>
    <hyperlink ref="B76" r:id="rId138" xr:uid="{9A04CAFE-E13C-4200-9D84-A6E148DBBECB}"/>
    <hyperlink ref="D76" r:id="rId139" xr:uid="{9D6FAB44-ADB2-4E2B-8E54-CA10D42E66D1}"/>
    <hyperlink ref="B77" r:id="rId140" xr:uid="{49EB851B-0A0A-44C5-88C7-B78BBEAAA469}"/>
    <hyperlink ref="D77" r:id="rId141" xr:uid="{FF90CE64-0B16-47BC-A6F1-216430BDD6EF}"/>
    <hyperlink ref="B78" r:id="rId142" xr:uid="{C60660A0-E035-4438-A004-F2BD41C04786}"/>
    <hyperlink ref="B79" r:id="rId143" xr:uid="{0A2666CA-9808-43FB-95B0-2443415C1C8E}"/>
    <hyperlink ref="D79" r:id="rId144" xr:uid="{A901654B-BF4F-4C9C-A8EC-A5CF9E013C37}"/>
    <hyperlink ref="B80" r:id="rId145" xr:uid="{B5B6D8AC-1FCF-4348-9106-75295F4F15BF}"/>
    <hyperlink ref="D80" r:id="rId146" xr:uid="{37FADCAB-4013-43CE-903A-75793EF0DF58}"/>
    <hyperlink ref="B81" r:id="rId147" xr:uid="{8A7DF2C6-DDE5-49ED-89FB-DE4020FF4AC5}"/>
    <hyperlink ref="D81" r:id="rId148" xr:uid="{C2B1C79C-D481-4EAA-AC53-06CF9D27C7D0}"/>
    <hyperlink ref="B82" r:id="rId149" xr:uid="{6FFD2E32-D31E-402E-95DC-EE02355FE841}"/>
    <hyperlink ref="D82" r:id="rId150" xr:uid="{90E0338A-ABCE-45DA-9651-9CF3BE3D99D7}"/>
    <hyperlink ref="B83" r:id="rId151" xr:uid="{4F2AA1E2-5199-4980-B544-DAAB46F9E8C7}"/>
    <hyperlink ref="D83" r:id="rId152" xr:uid="{85D5885E-9296-4842-83C1-BEF3A3F32ED5}"/>
    <hyperlink ref="D84" r:id="rId153" xr:uid="{939BFFEA-4B86-4952-A219-9FE443B1E68E}"/>
    <hyperlink ref="B84" r:id="rId154" xr:uid="{A2671CFC-9FC0-4F8C-81F0-2BC8E867197B}"/>
    <hyperlink ref="B85" r:id="rId155" xr:uid="{9E5E4D79-A87C-4718-B223-EF38C8B90FBD}"/>
    <hyperlink ref="D85" r:id="rId156" xr:uid="{74C7CE23-8E2F-4931-B58B-2175E88A7488}"/>
    <hyperlink ref="B86" r:id="rId157" xr:uid="{6C841C92-3CA8-4157-A657-D8FADF98DC13}"/>
    <hyperlink ref="D86" r:id="rId158" xr:uid="{FEF7CE2B-68D4-4635-AFE7-5F4D862C5991}"/>
    <hyperlink ref="B87" r:id="rId159" xr:uid="{24228C1A-BDEE-4710-99F5-40349986B6EC}"/>
    <hyperlink ref="D87" r:id="rId160" xr:uid="{094141B3-2285-4613-8D17-078DFE31F056}"/>
    <hyperlink ref="B88" r:id="rId161" xr:uid="{C8CBC5CD-E8B4-4AFE-ACFB-232E6AA4D60C}"/>
    <hyperlink ref="D88" r:id="rId162" xr:uid="{4BB643E6-29C0-4A0C-A9B6-E1F825D78069}"/>
    <hyperlink ref="B89" r:id="rId163" xr:uid="{70E778C7-DACD-4356-BC0B-34722CEE5E55}"/>
    <hyperlink ref="D89" r:id="rId164" xr:uid="{17B35F84-DD88-426D-A5FB-E367EB4F952F}"/>
    <hyperlink ref="B90" r:id="rId165" xr:uid="{D6BF3D70-989A-463C-A4C6-9679B679AEB6}"/>
    <hyperlink ref="D90" r:id="rId166" xr:uid="{B6068D57-C518-4031-BA07-258F2F0B6E64}"/>
    <hyperlink ref="B91" r:id="rId167" xr:uid="{E6591241-46B5-4DF6-BF5D-0233FC5DC757}"/>
    <hyperlink ref="D91" r:id="rId168" xr:uid="{4331BE0D-B01E-4754-8E84-8D82DFC30FE9}"/>
    <hyperlink ref="B92" r:id="rId169" xr:uid="{3B9B996F-C1AB-4A89-9890-CC5EBFCEAFB4}"/>
    <hyperlink ref="D92" r:id="rId170" xr:uid="{2AC2C905-3F67-4EC3-B1AE-68FBDB9F542D}"/>
    <hyperlink ref="D93" r:id="rId171" xr:uid="{5F0C48B2-7567-479A-BBCB-7D1D998EB6BE}"/>
    <hyperlink ref="B93" r:id="rId172" xr:uid="{FAF410D8-DD73-4544-9F75-72C731B8D973}"/>
    <hyperlink ref="B94" r:id="rId173" xr:uid="{B2AAAFB2-9C2A-4E42-BDFF-C33E6A7565A5}"/>
    <hyperlink ref="D94" r:id="rId174" xr:uid="{F658AD6C-739B-4E0E-839E-4BA167272EF8}"/>
    <hyperlink ref="B95" r:id="rId175" xr:uid="{E304F6F4-2178-41A7-9612-9E31E5B24C40}"/>
    <hyperlink ref="D95" r:id="rId176" xr:uid="{39687A19-E495-4A11-9996-7834978F16CB}"/>
    <hyperlink ref="B96" r:id="rId177" xr:uid="{08D6508E-78A2-4178-94F9-DDBFA03DBB8F}"/>
    <hyperlink ref="D96" r:id="rId178" xr:uid="{D4D50441-9BF4-4686-8B08-21C23FAD7A9D}"/>
    <hyperlink ref="B97" r:id="rId179" xr:uid="{D7BBF035-49E0-40F4-85F3-AA4AA59E2A8E}"/>
    <hyperlink ref="D97" r:id="rId180" xr:uid="{930EC6CE-447A-441C-B451-3439396A00A9}"/>
    <hyperlink ref="B98" r:id="rId181" xr:uid="{BF82A0E5-4105-4B40-990A-0E1A7244DA34}"/>
    <hyperlink ref="D98" r:id="rId182" xr:uid="{1E6B0239-57C0-42F5-91C8-F11A90F0A6FC}"/>
    <hyperlink ref="B100" r:id="rId183" xr:uid="{8328842A-6E50-4F86-BFC4-AA0D37DA3662}"/>
    <hyperlink ref="D100" r:id="rId184" xr:uid="{B9B2A555-DEE6-4815-A77F-7C84B3532C1D}"/>
    <hyperlink ref="B101" r:id="rId185" xr:uid="{D24CF792-44FF-47F1-9EAF-CB66E1945CFF}"/>
    <hyperlink ref="D101" r:id="rId186" xr:uid="{7682547E-F374-4693-B55B-383326279F82}"/>
    <hyperlink ref="B102" r:id="rId187" xr:uid="{20B27CE1-2378-4114-B6B1-E3F9FF5CB395}"/>
    <hyperlink ref="D102" r:id="rId188" xr:uid="{59D2459E-7EA1-4B83-BF73-561A6E2B9DC8}"/>
    <hyperlink ref="B103" r:id="rId189" xr:uid="{A9CDFB5B-06C6-4873-9738-2C2DAF6BEACF}"/>
    <hyperlink ref="D103" r:id="rId190" xr:uid="{3426130C-54A7-4C62-BF47-23C88BB8E6C0}"/>
    <hyperlink ref="D104" r:id="rId191" xr:uid="{23618734-A704-47F9-B4F7-E8A6F1A80265}"/>
    <hyperlink ref="B105" r:id="rId192" xr:uid="{1CAEEF04-7C1A-4236-B225-BF8B48BEEEC9}"/>
    <hyperlink ref="D105" r:id="rId193" xr:uid="{E9F0A847-8D18-4D49-B443-0352472C1B58}"/>
    <hyperlink ref="B106" r:id="rId194" xr:uid="{2B0AA673-F490-4B48-87A9-2285C8E1105B}"/>
    <hyperlink ref="D106" r:id="rId195" xr:uid="{8D8D2C9B-0E68-42CF-999D-AFC577AD83FB}"/>
    <hyperlink ref="D107" r:id="rId196" xr:uid="{53FF05D3-6FA4-478A-99E6-E04D50127368}"/>
    <hyperlink ref="B107" r:id="rId197" xr:uid="{D4AA5456-07E8-402B-9B6E-BA2E1579F42B}"/>
    <hyperlink ref="B108" r:id="rId198" xr:uid="{98E90FA7-DCFE-4600-987D-E0F023487E63}"/>
    <hyperlink ref="D108" r:id="rId199" xr:uid="{65FB7BD4-56A1-49CC-99BC-C0D67BD7AF6A}"/>
    <hyperlink ref="B109" r:id="rId200" xr:uid="{569BF9A3-DD67-42D8-966D-4832A898EDD1}"/>
    <hyperlink ref="D109" r:id="rId201" xr:uid="{7516D32E-CF60-4D7B-AE56-D08D2ED41B99}"/>
    <hyperlink ref="B110" r:id="rId202" xr:uid="{49561D8D-4B49-4AF7-B3CC-EC1FF7F70CBE}"/>
    <hyperlink ref="D110" r:id="rId203" xr:uid="{1636334A-1F6E-4FB0-9D58-2FB34FECCC4C}"/>
    <hyperlink ref="B111" r:id="rId204" xr:uid="{6C76EF32-8F63-4ACF-862A-70B4BF2297C0}"/>
    <hyperlink ref="D111" r:id="rId205" xr:uid="{0BFCB57E-DDCF-46E4-9A58-948B024A9465}"/>
    <hyperlink ref="B112" r:id="rId206" xr:uid="{3BB715E5-C715-4F2B-968E-12857399E76C}"/>
    <hyperlink ref="D112" r:id="rId207" xr:uid="{6E912699-AB96-4EAB-830A-28E0B1CCD6E5}"/>
    <hyperlink ref="D113" r:id="rId208" xr:uid="{86D4DF59-8CCA-4C41-8B78-37D58B2F9C37}"/>
    <hyperlink ref="B113" r:id="rId209" xr:uid="{07EC8445-75F7-4809-AB00-DAE645017E78}"/>
    <hyperlink ref="B114" r:id="rId210" xr:uid="{12ED3213-473C-416B-895B-765466529807}"/>
    <hyperlink ref="D114" r:id="rId211" xr:uid="{03AF008F-816E-409A-901D-544D441FDFDA}"/>
    <hyperlink ref="B115" r:id="rId212" xr:uid="{DA98BA36-2319-4B24-A5EA-774429BA08AE}"/>
    <hyperlink ref="D115" r:id="rId213" xr:uid="{CC8CB824-60B6-4202-A27B-CC47B5CA7143}"/>
    <hyperlink ref="B116" r:id="rId214" xr:uid="{3E9357C4-674D-40F6-AD2B-05CB810DB1D9}"/>
    <hyperlink ref="D116" r:id="rId215" xr:uid="{8F1DFE50-245F-4CBD-8F7D-5183F1443A24}"/>
    <hyperlink ref="D117" r:id="rId216" xr:uid="{FF7AD921-0D6C-4847-B97B-29CC3E25D2D0}"/>
    <hyperlink ref="B117" r:id="rId217" xr:uid="{CAE9204A-836B-4A07-A41D-7DA6C1627708}"/>
    <hyperlink ref="B119" r:id="rId218" xr:uid="{31D9F4D7-F33E-4BCD-A538-50B7BC070E5A}"/>
    <hyperlink ref="D119" r:id="rId219" xr:uid="{EED9864D-211E-4593-B1AD-C4AD0E996195}"/>
    <hyperlink ref="B120" r:id="rId220" xr:uid="{3BDAD666-7F11-4AFB-8DDB-FAA994A40F0F}"/>
    <hyperlink ref="D120" r:id="rId221" xr:uid="{50C8DC46-E0A1-415F-893B-21D52AA7CFA9}"/>
    <hyperlink ref="B121" r:id="rId222" xr:uid="{4E8F2363-D0D2-4168-9B45-266DA4E1D03F}"/>
    <hyperlink ref="D121" r:id="rId223" xr:uid="{A5922CBE-7419-418C-A4FA-B28296CDDECD}"/>
    <hyperlink ref="B122" r:id="rId224" xr:uid="{B48F2456-20CE-4641-8883-6C01C3B49F54}"/>
    <hyperlink ref="D122" r:id="rId225" xr:uid="{D84E45FC-4496-4D83-BFEA-53EA168EA6A7}"/>
    <hyperlink ref="B123" r:id="rId226" xr:uid="{0B5B956F-5EA4-4F11-803F-DDEDDC566829}"/>
    <hyperlink ref="D123" r:id="rId227" xr:uid="{67D1D0E5-708C-495E-921B-6EAE3D94E131}"/>
    <hyperlink ref="B124" r:id="rId228" xr:uid="{CE468359-C12D-40E0-860B-C0A0204E0A79}"/>
    <hyperlink ref="D124" r:id="rId229" xr:uid="{79D4EF8D-7A6C-4435-8B50-1FEBC517FB2C}"/>
    <hyperlink ref="B125" r:id="rId230" xr:uid="{FF684061-7F44-49ED-898D-2906BC36F35F}"/>
    <hyperlink ref="D125" r:id="rId231" xr:uid="{479BB6B8-5D7E-4E00-87D7-A7AC04F9FC67}"/>
    <hyperlink ref="B126" r:id="rId232" xr:uid="{32D3C0C5-9514-467A-94C2-8F7388176C0D}"/>
    <hyperlink ref="D126" r:id="rId233" xr:uid="{890E627D-6203-46CD-B890-B12F04040C55}"/>
    <hyperlink ref="B127" r:id="rId234" xr:uid="{DA0D0AC2-2A64-40C9-A822-A3F4B3BD22F6}"/>
    <hyperlink ref="D127" r:id="rId235" xr:uid="{E13210DF-4206-4254-BE34-931E22E38F78}"/>
    <hyperlink ref="D128" r:id="rId236" xr:uid="{E5BD5C04-E8D8-46E3-B46A-4D0D955C7D2C}"/>
    <hyperlink ref="B128" r:id="rId237" xr:uid="{2CB006AF-BD60-4B01-8E7C-5FE94DCE1FDC}"/>
    <hyperlink ref="B129" r:id="rId238" xr:uid="{9D01DDA3-783A-47E1-8538-6F695F0F3AC2}"/>
    <hyperlink ref="D129" r:id="rId239" xr:uid="{6A9652A4-8620-4E03-BE8B-22FD2AC66925}"/>
    <hyperlink ref="B130" r:id="rId240" xr:uid="{71336B30-3FCA-40CD-8779-EAC0A34CDF95}"/>
    <hyperlink ref="D130" r:id="rId241" xr:uid="{DD42C01C-82EB-407C-B45F-64C04B4DDAB2}"/>
    <hyperlink ref="D131" r:id="rId242" xr:uid="{FADAEFE6-67AA-4F2C-9BB0-C51554A348A3}"/>
    <hyperlink ref="B131" r:id="rId243" xr:uid="{291D533F-9BA9-4DA2-A43B-045D4A2876F6}"/>
    <hyperlink ref="B132" r:id="rId244" xr:uid="{C606D206-C59F-4272-9947-E7436C0218DD}"/>
    <hyperlink ref="D132" r:id="rId245" xr:uid="{E9EAD88D-11DF-42F2-9DBA-2B3D219BC5B2}"/>
    <hyperlink ref="B133" r:id="rId246" xr:uid="{4FDD5D9E-8422-4AC0-80E2-270FA8EB2429}"/>
    <hyperlink ref="D133" r:id="rId247" xr:uid="{F4D00077-E9EA-421C-93A9-185AA1621448}"/>
    <hyperlink ref="B134" r:id="rId248" xr:uid="{74677751-20E3-46D8-B317-2BCBD86E4D58}"/>
    <hyperlink ref="D134" r:id="rId249" xr:uid="{3844DFA9-9112-41B2-AE83-C5F6C408F2AF}"/>
    <hyperlink ref="B135" r:id="rId250" xr:uid="{E6EFCE5E-ABF1-480A-84ED-7121476DFF42}"/>
    <hyperlink ref="D135" r:id="rId251" xr:uid="{44EBDEC5-2977-4A45-A505-86450B1597A9}"/>
    <hyperlink ref="B136" r:id="rId252" xr:uid="{77601B04-02EF-4F59-91A2-C11F4A590DE6}"/>
    <hyperlink ref="D136" r:id="rId253" xr:uid="{B9391225-EAA0-4945-A108-11BF7A95E961}"/>
    <hyperlink ref="D137" r:id="rId254" xr:uid="{E38CFF93-48C6-4830-B0AF-D2F4D8E2559B}"/>
    <hyperlink ref="B137" r:id="rId255" xr:uid="{DFF1E958-F84F-4F6D-A6E5-526F88755039}"/>
    <hyperlink ref="B138" r:id="rId256" xr:uid="{F000E47C-5DC1-4B39-9674-B36D3F8434BD}"/>
    <hyperlink ref="D138" r:id="rId257" xr:uid="{65B18763-EF07-4063-80E4-DD9F28E8535A}"/>
    <hyperlink ref="B139" r:id="rId258" xr:uid="{A2963B71-B4D6-4EA8-9B0F-FD05CCF7DA4B}"/>
    <hyperlink ref="D139" r:id="rId259" xr:uid="{2CB4E319-3E03-418F-A3A0-A188D707D6EC}"/>
    <hyperlink ref="B140" r:id="rId260" xr:uid="{DB9F2DF3-35F3-48BE-9FBB-C5AC60BAD9B9}"/>
    <hyperlink ref="D140" r:id="rId261" xr:uid="{16868927-DA83-430F-A754-F51FA6C29150}"/>
    <hyperlink ref="B141" r:id="rId262" xr:uid="{15E5BCAD-FAA3-4BEE-BA9F-5BEC8CB0A478}"/>
    <hyperlink ref="D141" r:id="rId263" xr:uid="{EF37C52A-4A25-4058-9F4B-A00AA3156987}"/>
    <hyperlink ref="B142" r:id="rId264" xr:uid="{885881C0-F625-4686-B676-737DB4DA1C53}"/>
    <hyperlink ref="D142" r:id="rId265" xr:uid="{AF287052-8CF6-4495-BAB9-4AD761ED5819}"/>
    <hyperlink ref="B143" r:id="rId266" xr:uid="{487A055E-670F-4FB4-92E8-F37B8E870A56}"/>
    <hyperlink ref="D143" r:id="rId267" xr:uid="{04C6A370-5699-403B-96C6-5F5A7F80C08C}"/>
    <hyperlink ref="B144" r:id="rId268" xr:uid="{E7A99E65-E111-45A7-A3D3-BBE61B844D36}"/>
    <hyperlink ref="B145" r:id="rId269" xr:uid="{952327D7-1805-48E6-9ACD-F5D0E7B8F998}"/>
    <hyperlink ref="D145" r:id="rId270" xr:uid="{DDD380F8-4275-448B-9DD1-0411A52CBF02}"/>
    <hyperlink ref="B146" r:id="rId271" xr:uid="{3476E4D0-C64C-4C75-B503-118E09FF6D76}"/>
    <hyperlink ref="D146" r:id="rId272" xr:uid="{15B2EECE-3211-45DD-B63F-56B0566607DE}"/>
    <hyperlink ref="B147" r:id="rId273" xr:uid="{E4823CD5-2B00-4E0B-B5C8-14492FFCBE46}"/>
    <hyperlink ref="D147" r:id="rId274" xr:uid="{C9E4623C-6215-4AD4-98B1-28E97D62C681}"/>
    <hyperlink ref="B148" r:id="rId275" xr:uid="{7A97FE19-6D9B-4008-ACA7-C73E68D1415F}"/>
    <hyperlink ref="D148" r:id="rId276" xr:uid="{2AA2C4A1-4A37-43EF-B035-C07EBA1CF36E}"/>
    <hyperlink ref="B149" r:id="rId277" xr:uid="{0F9BEFCC-671E-4F44-820F-0C1D01D77783}"/>
    <hyperlink ref="D149" r:id="rId278" xr:uid="{101BBB03-958C-459D-897C-746B7DF62A0B}"/>
    <hyperlink ref="B150" r:id="rId279" xr:uid="{98208183-782B-470F-88E8-EFAF41B8F90E}"/>
    <hyperlink ref="D150" r:id="rId280" xr:uid="{4112C701-4F89-4F4B-9CFB-89C87ADF1664}"/>
    <hyperlink ref="B151" r:id="rId281" xr:uid="{AE1F8A59-5E44-4054-921C-0242EEB9E9F9}"/>
    <hyperlink ref="D151" r:id="rId282" xr:uid="{B8344EB5-1FCC-47B1-A72E-CE5015224C9D}"/>
    <hyperlink ref="B152" r:id="rId283" xr:uid="{8F22738D-1E7C-40CB-8EB6-646855A9E9F5}"/>
    <hyperlink ref="D152" r:id="rId284" xr:uid="{1B67B4CC-80CC-472E-894B-421DE0AED194}"/>
    <hyperlink ref="B153" r:id="rId285" xr:uid="{93DE032C-1E52-41FA-915C-9E319FD8E029}"/>
    <hyperlink ref="D153" r:id="rId286" xr:uid="{C750E5F0-D1DD-4746-B60E-99CD06E8A2F9}"/>
    <hyperlink ref="B154" r:id="rId287" xr:uid="{8AB5B31B-9CF8-4142-9691-B91C47FE190B}"/>
    <hyperlink ref="D154" r:id="rId288" xr:uid="{78C9CF82-9762-4196-8AFA-B823E9368628}"/>
    <hyperlink ref="B155" r:id="rId289" xr:uid="{163DCC7B-960F-484B-A445-F64A2A610367}"/>
    <hyperlink ref="D155" r:id="rId290" xr:uid="{06625754-EF74-472A-AC0A-14814EC03387}"/>
    <hyperlink ref="B156" r:id="rId291" xr:uid="{36DFB998-D925-44CF-B257-DEBB1136C55C}"/>
    <hyperlink ref="D156" r:id="rId292" xr:uid="{CE8C01ED-013F-49EB-B294-02771B033639}"/>
    <hyperlink ref="B157" r:id="rId293" xr:uid="{DB5F38C7-A920-4FCD-A9D6-E051BF659A7E}"/>
    <hyperlink ref="D157" r:id="rId294" xr:uid="{5733D7BA-2E59-4C90-AFFD-9568417A72F7}"/>
    <hyperlink ref="B158" r:id="rId295" xr:uid="{CA2010F0-932A-42A2-9CE4-5C6CFA1462F7}"/>
    <hyperlink ref="D158" r:id="rId296" xr:uid="{719C9A62-0C54-47EE-BE89-41831CF64E66}"/>
    <hyperlink ref="B159" r:id="rId297" xr:uid="{DFAF4A09-302F-4511-936E-78479C1966F2}"/>
    <hyperlink ref="B160" r:id="rId298" xr:uid="{6439D1D6-ADF5-4001-BAF5-AEC656D25FB0}"/>
    <hyperlink ref="D160" r:id="rId299" xr:uid="{0D8E0E51-3FA4-47A5-B845-9AAFC05F2CBC}"/>
    <hyperlink ref="B161" r:id="rId300" xr:uid="{D2A39A54-98BB-48A0-8085-9A16271047AD}"/>
    <hyperlink ref="D161" r:id="rId301" xr:uid="{E2E847D1-707F-4D12-8784-C9F402141862}"/>
    <hyperlink ref="B162" r:id="rId302" xr:uid="{683D48DC-6BDC-4D03-B821-C5B4980E6970}"/>
    <hyperlink ref="D162" r:id="rId303" xr:uid="{DFA0A8E6-9065-4BF7-B79B-2BE8564D85BF}"/>
    <hyperlink ref="B163" r:id="rId304" xr:uid="{03FE1FDD-D896-4F99-81F3-8699D2F77DE7}"/>
    <hyperlink ref="D163" r:id="rId305" xr:uid="{B71D9FCD-BC14-42A2-9F4C-3892D69C9EE7}"/>
    <hyperlink ref="B164" r:id="rId306" xr:uid="{E97673EC-1B6D-4A0C-92BB-96A01DF61508}"/>
    <hyperlink ref="D164" r:id="rId307" xr:uid="{6707F920-3081-48E5-AF43-E4F60F6B208D}"/>
    <hyperlink ref="B165" r:id="rId308" xr:uid="{6A762428-848B-4B58-B60F-DFA94F5DDBCE}"/>
    <hyperlink ref="D165" r:id="rId309" xr:uid="{4AF95770-53FC-4AA6-A237-F5A499B647CE}"/>
    <hyperlink ref="B166" r:id="rId310" xr:uid="{326D4FE0-D26D-4E3C-BF94-B7F424FF9CB6}"/>
    <hyperlink ref="D166" r:id="rId311" xr:uid="{AD85902E-1C86-4D3F-9AC0-9CB5350E3DCA}"/>
    <hyperlink ref="B167" r:id="rId312" xr:uid="{170C87FF-B139-45A5-BF02-A8F7F6FDB470}"/>
    <hyperlink ref="D167" r:id="rId313" xr:uid="{7646E232-D5FE-464E-BFD7-009609EBA7F5}"/>
    <hyperlink ref="B168" r:id="rId314" xr:uid="{35B982E3-5B67-4F5D-84A0-9E453BB095DC}"/>
    <hyperlink ref="D168" r:id="rId315" xr:uid="{CC3869E7-CAC4-4509-A879-08754C17E05E}"/>
    <hyperlink ref="B169" r:id="rId316" xr:uid="{A60143E8-A9AD-4FA1-88FD-5ADA5264A5B4}"/>
    <hyperlink ref="D169" r:id="rId317" xr:uid="{B9493581-BB28-4420-A4D7-6A0A72B451F6}"/>
    <hyperlink ref="D170" r:id="rId318" xr:uid="{3010FF3E-7E1B-49E4-9BC5-89D9E30ECFE3}"/>
    <hyperlink ref="B170" r:id="rId319" xr:uid="{72A98223-F591-4EF6-87D6-80A519C17385}"/>
    <hyperlink ref="B171" r:id="rId320" xr:uid="{42BB06C1-E9A0-46C6-8B04-8C91F827BBD8}"/>
    <hyperlink ref="D171" r:id="rId321" xr:uid="{58FBF151-90AA-419C-9324-757A491A9A9B}"/>
    <hyperlink ref="B172" r:id="rId322" xr:uid="{5F127D27-236F-4566-9F4B-D4CBE792BA8D}"/>
    <hyperlink ref="D172" r:id="rId323" xr:uid="{9E0CF38F-EED4-4896-A198-57ABCD8F598D}"/>
    <hyperlink ref="B173" r:id="rId324" xr:uid="{92DD5B76-7F22-4F46-91D1-4190B1B50010}"/>
    <hyperlink ref="D173" r:id="rId325" xr:uid="{9789F1FA-7B72-416F-BCCE-CB792810A7D7}"/>
    <hyperlink ref="B174" r:id="rId326" xr:uid="{A93F5117-E379-4275-B9C1-E806C63EC2E5}"/>
    <hyperlink ref="D174" r:id="rId327" xr:uid="{B5504CFB-BD7F-4178-9A16-2DB1DE0AB3A2}"/>
    <hyperlink ref="B175" r:id="rId328" xr:uid="{EA3CD694-D0B8-4E77-AAB0-E3AB4AAE64F2}"/>
    <hyperlink ref="D175" r:id="rId329" xr:uid="{840C80EB-0732-4B13-B924-09AA8FE8A349}"/>
    <hyperlink ref="B176" r:id="rId330" xr:uid="{F18720C7-6B56-4CBB-8128-46490D16ADB3}"/>
    <hyperlink ref="D176" r:id="rId331" xr:uid="{DEFCD644-5E36-43C1-AB88-630724707DB2}"/>
    <hyperlink ref="B177" r:id="rId332" xr:uid="{BA580015-E8C6-4382-800B-20788BB50053}"/>
    <hyperlink ref="D177" r:id="rId333" xr:uid="{1174F61C-D840-4044-AAAF-C17FA091CA1D}"/>
    <hyperlink ref="B178" r:id="rId334" xr:uid="{62B28A5B-7C7B-40E1-947E-29A328FD3D8B}"/>
    <hyperlink ref="D178" r:id="rId335" xr:uid="{49755626-C727-45D7-A725-95D5F35481D2}"/>
    <hyperlink ref="B179" r:id="rId336" xr:uid="{5635D3DF-FCD5-406E-BA87-542157AE163E}"/>
    <hyperlink ref="D179" r:id="rId337" xr:uid="{B2AB4C3C-D25A-4BE1-A199-4F1C3A9FB3E2}"/>
    <hyperlink ref="B180" r:id="rId338" xr:uid="{A814E73A-067A-479F-9170-A1E87EC02AD4}"/>
    <hyperlink ref="D180" r:id="rId339" xr:uid="{A33E2133-BB40-4696-B9A1-501B5CA3DE16}"/>
    <hyperlink ref="B181" r:id="rId340" xr:uid="{72A4CFCF-2131-488E-8CBA-48FD0E187A3B}"/>
    <hyperlink ref="D181" r:id="rId341" xr:uid="{5A4C983C-E5C5-4628-92D6-B392F9AD3D5C}"/>
    <hyperlink ref="B182" r:id="rId342" xr:uid="{9375BBA4-11FD-4B19-9484-F039D3BB0A0F}"/>
    <hyperlink ref="D182" r:id="rId343" xr:uid="{DD6E15AA-1302-4871-B5F7-BE9009141CDD}"/>
    <hyperlink ref="B183" r:id="rId344" xr:uid="{F2836D92-ACD2-4A21-902D-5F1DFD0AF1E5}"/>
    <hyperlink ref="D183" r:id="rId345" xr:uid="{6521E95B-0619-4FB7-9143-37E75749F370}"/>
    <hyperlink ref="B184" r:id="rId346" xr:uid="{A3D9AB11-7924-44E5-A888-858E263AC1E1}"/>
    <hyperlink ref="D184" r:id="rId347" xr:uid="{2A14A272-0478-4F2A-839E-E00BE27C1081}"/>
    <hyperlink ref="B185" r:id="rId348" xr:uid="{D16C1259-CD82-4AE9-9D1E-D86CB0CD9D4C}"/>
    <hyperlink ref="D185" r:id="rId349" xr:uid="{2DF3CF65-3545-4E17-A6C0-0D55D6328370}"/>
    <hyperlink ref="B186" r:id="rId350" xr:uid="{A7395E56-6885-482F-A603-0A1124F4DE36}"/>
    <hyperlink ref="D186" r:id="rId351" xr:uid="{690FB09C-8F47-43BF-87D5-185F612B3AD1}"/>
    <hyperlink ref="B187" r:id="rId352" xr:uid="{1E167B2A-20FE-4EDE-87DB-7C8EE9456FEA}"/>
    <hyperlink ref="D187" r:id="rId353" xr:uid="{C2BE4CEA-0DCD-4C1B-8997-07CA9C608FA7}"/>
    <hyperlink ref="B188" r:id="rId354" xr:uid="{E7DAB30C-B6B9-4679-9740-D3233681A6BE}"/>
    <hyperlink ref="D188" r:id="rId355" xr:uid="{6EB416B8-739A-4C1A-B09C-DE5C33B4B68E}"/>
    <hyperlink ref="B189" r:id="rId356" xr:uid="{9FDD1B3F-9B7D-4A7B-A59F-19F6340679A4}"/>
    <hyperlink ref="D189" r:id="rId357" xr:uid="{8F9BD130-B8E1-418B-86F6-821CAE9FBF8B}"/>
    <hyperlink ref="B190" r:id="rId358" xr:uid="{F5FE98D1-83FE-467F-B5F7-D198A474B5EB}"/>
    <hyperlink ref="D190" r:id="rId359" xr:uid="{E730E98B-E475-4D0C-8D4D-2D80F9EA5579}"/>
    <hyperlink ref="B191" r:id="rId360" xr:uid="{A7353829-19E5-4814-96F1-A1A85F685354}"/>
    <hyperlink ref="D191" r:id="rId361" xr:uid="{B808FBC8-A8A8-491E-808A-66AC029B1CA4}"/>
    <hyperlink ref="B192" r:id="rId362" xr:uid="{C4FB7DEE-DCA3-4ADE-9621-A8D8CD2D99C3}"/>
    <hyperlink ref="D192" r:id="rId363" xr:uid="{FF5ED54F-7AF4-410B-A1A1-B7CA5CDEFF20}"/>
    <hyperlink ref="B193" r:id="rId364" xr:uid="{C0156451-6997-43BC-89C7-F84E688C302D}"/>
    <hyperlink ref="D193" r:id="rId365" xr:uid="{3F7E95A1-BE37-4269-8310-8619D65A3AA1}"/>
    <hyperlink ref="B194" r:id="rId366" xr:uid="{1CCBED61-6E02-4991-B9CA-531804AF8DC2}"/>
    <hyperlink ref="D194" r:id="rId367" xr:uid="{0EE3E8CD-FCC3-498A-9F25-9AFACD291FCC}"/>
    <hyperlink ref="B195" r:id="rId368" xr:uid="{508B2D7C-FA33-4ABE-84EF-DF0D95319A0D}"/>
    <hyperlink ref="D195" r:id="rId369" xr:uid="{56332A90-EE6E-42CB-9AB9-C5B07E8947E7}"/>
    <hyperlink ref="D17" r:id="rId370" xr:uid="{7D0A6A6A-EE63-44DF-9554-D76ADEEF2CCD}"/>
    <hyperlink ref="D18" r:id="rId371" xr:uid="{82B0175D-1A6E-4B78-9B7B-B740693A2855}"/>
    <hyperlink ref="D20" r:id="rId372" xr:uid="{69803E3F-1F32-462A-8931-F7DA7E6AAE24}"/>
    <hyperlink ref="D48" r:id="rId373" xr:uid="{D13C0C8F-B173-4AA8-8E29-9CD3B55EB57E}"/>
    <hyperlink ref="D52" r:id="rId374" xr:uid="{A7BA779B-8680-4DE0-817E-5506923425F4}"/>
    <hyperlink ref="D58" r:id="rId375" xr:uid="{1840C8D7-0D41-485A-91F0-8308A4D29973}"/>
    <hyperlink ref="D78" r:id="rId376" xr:uid="{637CFF52-8B0F-4BBE-A120-03DD0F1EF48B}"/>
    <hyperlink ref="D118" r:id="rId377" xr:uid="{4A300598-979D-46BD-BC39-D587ACBCF469}"/>
    <hyperlink ref="D144" r:id="rId378" xr:uid="{0ACF7BFB-319C-43B7-9487-61DC68672E37}"/>
    <hyperlink ref="D159" r:id="rId379" xr:uid="{1C6262EB-9F00-4C5C-8D8D-89B4CE8BCBE8}"/>
    <hyperlink ref="B15" r:id="rId380" xr:uid="{C7343854-EFCA-43FC-839B-7677411CA075}"/>
    <hyperlink ref="B19" r:id="rId381" xr:uid="{22639050-7B37-41B0-A6B6-9DBFCFCE7D53}"/>
    <hyperlink ref="B48" r:id="rId382" xr:uid="{0A1AE50B-EE61-43B4-8582-C61BD47C30D6}"/>
    <hyperlink ref="B54" r:id="rId383" xr:uid="{2ABED3C4-E524-4174-9C07-F6C584E7B4BC}"/>
    <hyperlink ref="B99" r:id="rId384" xr:uid="{347ABAB2-8FE2-44A8-A9DC-F6DD867A7774}"/>
  </hyperlinks>
  <pageMargins left="0.7" right="0.7" top="0.75" bottom="0.75" header="0.3" footer="0.3"/>
  <pageSetup orientation="portrait" r:id="rId385"/>
  <tableParts count="1">
    <tablePart r:id="rId38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6E2D7-85B5-4DE3-AF5A-84404D63C2CD}">
  <dimension ref="A1:AL352"/>
  <sheetViews>
    <sheetView tabSelected="1" topLeftCell="A324" zoomScale="73" zoomScaleNormal="73" workbookViewId="0">
      <pane xSplit="1" topLeftCell="I1" activePane="topRight" state="frozen"/>
      <selection pane="topRight" activeCell="AI295" sqref="AI295:AI303"/>
    </sheetView>
  </sheetViews>
  <sheetFormatPr defaultRowHeight="15" x14ac:dyDescent="0.25"/>
  <cols>
    <col min="1" max="1" width="24.28515625" customWidth="1"/>
    <col min="2" max="2" width="11.5703125" customWidth="1"/>
    <col min="3" max="3" width="15.7109375" customWidth="1"/>
    <col min="4" max="4" width="23.28515625" customWidth="1"/>
    <col min="5" max="5" width="29.140625" customWidth="1"/>
    <col min="6" max="6" width="13.5703125" customWidth="1"/>
    <col min="7" max="7" width="18.7109375" customWidth="1"/>
    <col min="9" max="9" width="16.28515625" customWidth="1"/>
    <col min="12" max="12" width="14.140625" customWidth="1"/>
    <col min="13" max="13" width="13.85546875" customWidth="1"/>
    <col min="15" max="15" width="11.28515625" customWidth="1"/>
    <col min="17" max="17" width="16" customWidth="1"/>
    <col min="18" max="18" width="15.85546875" customWidth="1"/>
    <col min="20" max="20" width="22.140625" customWidth="1"/>
    <col min="21" max="21" width="4" customWidth="1"/>
    <col min="22" max="22" width="2.85546875" customWidth="1"/>
    <col min="23" max="23" width="3" customWidth="1"/>
    <col min="24" max="24" width="28.140625" customWidth="1"/>
    <col min="25" max="25" width="18.28515625" customWidth="1"/>
    <col min="26" max="26" width="13.85546875" customWidth="1"/>
    <col min="27" max="27" width="12.42578125" customWidth="1"/>
    <col min="28" max="28" width="11.42578125" customWidth="1"/>
    <col min="29" max="29" width="9.85546875" customWidth="1"/>
    <col min="30" max="30" width="25.85546875" customWidth="1"/>
    <col min="31" max="31" width="3.42578125" customWidth="1"/>
    <col min="32" max="32" width="2.85546875" customWidth="1"/>
    <col min="33" max="33" width="4" customWidth="1"/>
    <col min="34" max="34" width="3.28515625" customWidth="1"/>
    <col min="35" max="35" width="11.85546875" customWidth="1"/>
  </cols>
  <sheetData>
    <row r="1" spans="1:38" x14ac:dyDescent="0.25">
      <c r="A1" s="22" t="s">
        <v>0</v>
      </c>
      <c r="B1" s="22" t="s">
        <v>1</v>
      </c>
      <c r="C1" s="22" t="s">
        <v>2</v>
      </c>
      <c r="D1" s="22" t="s">
        <v>26</v>
      </c>
      <c r="E1" s="22" t="s">
        <v>3</v>
      </c>
      <c r="F1" s="22" t="s">
        <v>680</v>
      </c>
      <c r="G1" s="22" t="s">
        <v>4</v>
      </c>
      <c r="H1" s="22" t="s">
        <v>5</v>
      </c>
      <c r="I1" s="22" t="s">
        <v>6</v>
      </c>
      <c r="J1" s="22" t="s">
        <v>7</v>
      </c>
      <c r="K1" s="22" t="s">
        <v>8</v>
      </c>
      <c r="L1" s="22" t="s">
        <v>9</v>
      </c>
      <c r="M1" s="22" t="s">
        <v>10</v>
      </c>
      <c r="N1" s="21" t="s">
        <v>1714</v>
      </c>
      <c r="O1" s="21" t="s">
        <v>1715</v>
      </c>
      <c r="P1" s="21" t="s">
        <v>2308</v>
      </c>
      <c r="Q1" s="21" t="s">
        <v>11</v>
      </c>
      <c r="R1" s="21" t="s">
        <v>12</v>
      </c>
      <c r="S1" s="21" t="s">
        <v>13</v>
      </c>
      <c r="T1" s="21" t="s">
        <v>607</v>
      </c>
      <c r="U1" s="21" t="s">
        <v>1123</v>
      </c>
      <c r="V1" s="21" t="s">
        <v>1124</v>
      </c>
      <c r="W1" s="21" t="s">
        <v>1125</v>
      </c>
      <c r="X1" s="21" t="s">
        <v>608</v>
      </c>
      <c r="Y1" s="21" t="s">
        <v>1126</v>
      </c>
      <c r="Z1" s="21" t="s">
        <v>1127</v>
      </c>
      <c r="AA1" s="21" t="s">
        <v>676</v>
      </c>
      <c r="AB1" s="21" t="s">
        <v>689</v>
      </c>
      <c r="AC1" s="21" t="s">
        <v>679</v>
      </c>
      <c r="AD1" s="21" t="s">
        <v>688</v>
      </c>
      <c r="AE1" s="21" t="s">
        <v>2307</v>
      </c>
      <c r="AF1" s="21" t="s">
        <v>2306</v>
      </c>
      <c r="AG1" s="21" t="s">
        <v>2305</v>
      </c>
      <c r="AH1" s="21" t="s">
        <v>2304</v>
      </c>
      <c r="AI1" s="21" t="s">
        <v>2303</v>
      </c>
      <c r="AJ1" s="21" t="s">
        <v>2535</v>
      </c>
      <c r="AK1" s="22" t="s">
        <v>2902</v>
      </c>
      <c r="AL1" s="22" t="s">
        <v>2903</v>
      </c>
    </row>
    <row r="2" spans="1:38" x14ac:dyDescent="0.25">
      <c r="A2" s="23" t="s">
        <v>30</v>
      </c>
      <c r="B2" s="23" t="s">
        <v>31</v>
      </c>
      <c r="C2" s="23" t="s">
        <v>16</v>
      </c>
      <c r="D2" s="23" t="s">
        <v>32</v>
      </c>
      <c r="E2" s="23" t="s">
        <v>33</v>
      </c>
      <c r="F2" s="23" t="s">
        <v>681</v>
      </c>
      <c r="G2" s="23">
        <v>0</v>
      </c>
      <c r="H2" s="23">
        <v>0</v>
      </c>
      <c r="I2" s="23">
        <v>0</v>
      </c>
      <c r="J2" s="23">
        <v>0</v>
      </c>
      <c r="K2" s="23">
        <v>0</v>
      </c>
      <c r="L2" s="23">
        <v>0</v>
      </c>
      <c r="M2" s="23">
        <v>1</v>
      </c>
      <c r="N2" s="23"/>
      <c r="O2" s="23"/>
      <c r="P2" s="23"/>
      <c r="Q2" s="23">
        <v>1</v>
      </c>
      <c r="R2" s="23">
        <v>1</v>
      </c>
      <c r="S2" s="23" t="s">
        <v>592</v>
      </c>
      <c r="T2" s="23">
        <v>0</v>
      </c>
      <c r="U2" s="23"/>
      <c r="V2" s="23"/>
      <c r="W2" s="23"/>
      <c r="X2" s="23"/>
      <c r="Y2" s="23">
        <v>1</v>
      </c>
      <c r="Z2" s="23"/>
      <c r="AA2" s="23">
        <f>IF(SUM(G2:T2) &gt;0, 1, 0)</f>
        <v>1</v>
      </c>
      <c r="AB2" s="23">
        <v>1</v>
      </c>
      <c r="AC2" s="23">
        <f>IF(SUM(T2,Q2)&gt;0, 1, 0)</f>
        <v>1</v>
      </c>
      <c r="AD2" s="23">
        <f>IF(SUM(Table2[[#This Row],[cv_disclosure]],Table2[[#This Row],[nber_web_disclosure]],Table2[[#This Row],[private_interests]]) &gt;0, 1, 0)</f>
        <v>1</v>
      </c>
      <c r="AE2" s="23"/>
      <c r="AF2" s="23"/>
      <c r="AG2" s="23"/>
      <c r="AH2" s="23"/>
      <c r="AI2" s="23" t="s">
        <v>2619</v>
      </c>
      <c r="AJ2" s="23">
        <v>1</v>
      </c>
      <c r="AK2" s="23">
        <v>1</v>
      </c>
      <c r="AL2" s="23" t="s">
        <v>2904</v>
      </c>
    </row>
    <row r="3" spans="1:38" x14ac:dyDescent="0.25">
      <c r="A3" s="23" t="s">
        <v>34</v>
      </c>
      <c r="B3" s="23" t="s">
        <v>35</v>
      </c>
      <c r="C3" s="23" t="s">
        <v>16</v>
      </c>
      <c r="D3" s="24" t="s">
        <v>36</v>
      </c>
      <c r="E3" s="23" t="s">
        <v>71</v>
      </c>
      <c r="F3" s="23" t="s">
        <v>681</v>
      </c>
      <c r="G3" s="23">
        <v>0</v>
      </c>
      <c r="H3" s="23">
        <v>0</v>
      </c>
      <c r="I3" s="23">
        <v>0</v>
      </c>
      <c r="J3" s="23">
        <v>0</v>
      </c>
      <c r="K3" s="23">
        <v>0</v>
      </c>
      <c r="L3" s="23">
        <v>0</v>
      </c>
      <c r="M3" s="23">
        <v>0</v>
      </c>
      <c r="N3" s="23"/>
      <c r="O3" s="23">
        <v>1</v>
      </c>
      <c r="P3" s="23"/>
      <c r="Q3" s="23">
        <v>0</v>
      </c>
      <c r="R3" s="23">
        <v>1</v>
      </c>
      <c r="S3" s="23" t="s">
        <v>605</v>
      </c>
      <c r="T3" s="23">
        <v>1</v>
      </c>
      <c r="U3" s="23"/>
      <c r="V3" s="23"/>
      <c r="W3" s="23"/>
      <c r="X3" s="23" t="s">
        <v>610</v>
      </c>
      <c r="Y3" s="23">
        <v>1</v>
      </c>
      <c r="Z3" s="23"/>
      <c r="AA3" s="23">
        <f>IF(SUM(G3:T3) &gt;0, 1, 0)</f>
        <v>1</v>
      </c>
      <c r="AB3" s="23">
        <v>1</v>
      </c>
      <c r="AC3" s="23">
        <f>IF(SUM(T3,Q3)&gt;0, 1, 0)</f>
        <v>1</v>
      </c>
      <c r="AD3" s="23">
        <f>IF(SUM(Table2[[#This Row],[cv_disclosure]],Table2[[#This Row],[nber_web_disclosure]],Table2[[#This Row],[private_interests]]) &gt;0, 1, 0)</f>
        <v>1</v>
      </c>
      <c r="AE3" s="23"/>
      <c r="AF3" s="23"/>
      <c r="AG3" s="23"/>
      <c r="AH3" s="23"/>
      <c r="AI3" s="23" t="s">
        <v>2620</v>
      </c>
      <c r="AJ3" s="23">
        <v>0</v>
      </c>
      <c r="AK3" s="23">
        <v>2</v>
      </c>
      <c r="AL3" s="23" t="s">
        <v>2906</v>
      </c>
    </row>
    <row r="4" spans="1:38" x14ac:dyDescent="0.25">
      <c r="A4" s="23" t="s">
        <v>49</v>
      </c>
      <c r="B4" s="23" t="s">
        <v>50</v>
      </c>
      <c r="C4" s="23" t="s">
        <v>16</v>
      </c>
      <c r="D4" s="23" t="s">
        <v>51</v>
      </c>
      <c r="E4" s="23" t="s">
        <v>72</v>
      </c>
      <c r="F4" s="23" t="s">
        <v>681</v>
      </c>
      <c r="G4" s="23">
        <v>1</v>
      </c>
      <c r="H4" s="23">
        <v>0</v>
      </c>
      <c r="I4" s="23">
        <v>0</v>
      </c>
      <c r="J4" s="23">
        <v>0</v>
      </c>
      <c r="K4" s="23">
        <v>0</v>
      </c>
      <c r="L4" s="23">
        <v>0</v>
      </c>
      <c r="M4" s="23">
        <v>0</v>
      </c>
      <c r="N4" s="23"/>
      <c r="O4" s="23"/>
      <c r="P4" s="23"/>
      <c r="Q4" s="23">
        <v>0</v>
      </c>
      <c r="R4" s="23">
        <v>1</v>
      </c>
      <c r="S4" s="23" t="s">
        <v>52</v>
      </c>
      <c r="T4" s="23">
        <v>0</v>
      </c>
      <c r="U4" s="23"/>
      <c r="V4" s="23"/>
      <c r="W4" s="23"/>
      <c r="X4" s="23" t="s">
        <v>612</v>
      </c>
      <c r="Y4" s="23">
        <v>1</v>
      </c>
      <c r="Z4" s="23"/>
      <c r="AA4" s="23">
        <f>IF(SUM(G4:T4) &gt;0, 1, 0)</f>
        <v>1</v>
      </c>
      <c r="AB4" s="23">
        <v>0</v>
      </c>
      <c r="AC4" s="23">
        <f>IF(SUM(T4,Q4)&gt;0, 1, 0)</f>
        <v>0</v>
      </c>
      <c r="AD4" s="23">
        <f>IF(SUM(Table2[[#This Row],[cv_disclosure]],Table2[[#This Row],[nber_web_disclosure]],Table2[[#This Row],[private_interests]]) &gt;0, 1, 0)</f>
        <v>1</v>
      </c>
      <c r="AE4" s="23"/>
      <c r="AF4" s="23"/>
      <c r="AG4" s="23"/>
      <c r="AH4" s="23"/>
      <c r="AI4" s="23" t="s">
        <v>2624</v>
      </c>
      <c r="AJ4" s="23">
        <v>1</v>
      </c>
      <c r="AK4" s="23">
        <v>0</v>
      </c>
      <c r="AL4" s="23"/>
    </row>
    <row r="5" spans="1:38" x14ac:dyDescent="0.25">
      <c r="A5" s="23" t="s">
        <v>56</v>
      </c>
      <c r="B5" s="23" t="s">
        <v>57</v>
      </c>
      <c r="C5" s="23" t="s">
        <v>16</v>
      </c>
      <c r="D5" s="23" t="s">
        <v>58</v>
      </c>
      <c r="E5" s="23" t="s">
        <v>74</v>
      </c>
      <c r="F5" s="23" t="s">
        <v>681</v>
      </c>
      <c r="G5" s="23">
        <v>0</v>
      </c>
      <c r="H5" s="23">
        <v>0</v>
      </c>
      <c r="I5" s="23">
        <v>0</v>
      </c>
      <c r="J5" s="23">
        <v>0</v>
      </c>
      <c r="K5" s="23">
        <v>0</v>
      </c>
      <c r="L5" s="23">
        <v>0</v>
      </c>
      <c r="M5" s="23">
        <v>1</v>
      </c>
      <c r="N5" s="23"/>
      <c r="O5" s="23"/>
      <c r="P5" s="23"/>
      <c r="Q5" s="23">
        <v>0</v>
      </c>
      <c r="R5" s="23">
        <v>1</v>
      </c>
      <c r="S5" s="23" t="s">
        <v>594</v>
      </c>
      <c r="T5" s="23">
        <v>0</v>
      </c>
      <c r="U5" s="23"/>
      <c r="V5" s="23"/>
      <c r="W5" s="23"/>
      <c r="X5" s="23" t="s">
        <v>613</v>
      </c>
      <c r="Y5" s="23">
        <v>1</v>
      </c>
      <c r="Z5" s="23"/>
      <c r="AA5" s="23">
        <f>IF(SUM(G5:T5) &gt;0, 1, 0)</f>
        <v>1</v>
      </c>
      <c r="AB5" s="23">
        <v>1</v>
      </c>
      <c r="AC5" s="23">
        <f>IF(SUM(T5,Q5)&gt;0, 1, 0)</f>
        <v>0</v>
      </c>
      <c r="AD5" s="23">
        <f>IF(SUM(Table2[[#This Row],[cv_disclosure]],Table2[[#This Row],[nber_web_disclosure]],Table2[[#This Row],[private_interests]]) &gt;0, 1, 0)</f>
        <v>1</v>
      </c>
      <c r="AE5" s="23"/>
      <c r="AF5" s="23"/>
      <c r="AG5" s="23"/>
      <c r="AH5" s="23"/>
      <c r="AI5" s="23" t="s">
        <v>2626</v>
      </c>
      <c r="AJ5" s="23">
        <v>1</v>
      </c>
      <c r="AK5" s="23">
        <v>1</v>
      </c>
      <c r="AL5" s="23"/>
    </row>
    <row r="6" spans="1:38" x14ac:dyDescent="0.25">
      <c r="A6" s="23" t="s">
        <v>80</v>
      </c>
      <c r="B6" s="23" t="s">
        <v>81</v>
      </c>
      <c r="C6" s="23" t="s">
        <v>16</v>
      </c>
      <c r="D6" s="23" t="s">
        <v>82</v>
      </c>
      <c r="E6" s="23" t="s">
        <v>83</v>
      </c>
      <c r="F6" s="23" t="s">
        <v>681</v>
      </c>
      <c r="G6" s="23">
        <v>1</v>
      </c>
      <c r="H6" s="23">
        <v>0</v>
      </c>
      <c r="I6" s="23">
        <v>0</v>
      </c>
      <c r="J6" s="23">
        <v>0</v>
      </c>
      <c r="K6" s="23">
        <v>0</v>
      </c>
      <c r="L6" s="23">
        <v>0</v>
      </c>
      <c r="M6" s="23">
        <v>0</v>
      </c>
      <c r="N6" s="23"/>
      <c r="O6" s="23"/>
      <c r="P6" s="23"/>
      <c r="Q6" s="23">
        <v>1</v>
      </c>
      <c r="R6" s="23">
        <v>1</v>
      </c>
      <c r="S6" s="23" t="s">
        <v>593</v>
      </c>
      <c r="T6" s="23">
        <v>1</v>
      </c>
      <c r="U6" s="23"/>
      <c r="V6" s="23"/>
      <c r="W6" s="23"/>
      <c r="X6" s="23" t="s">
        <v>615</v>
      </c>
      <c r="Y6" s="23">
        <v>1</v>
      </c>
      <c r="Z6" s="23"/>
      <c r="AA6" s="23">
        <f>IF(SUM(G6:T6) &gt;0, 1, 0)</f>
        <v>1</v>
      </c>
      <c r="AB6" s="23">
        <v>1</v>
      </c>
      <c r="AC6" s="23">
        <f>IF(SUM(T6,Q6)&gt;0, 1, 0)</f>
        <v>1</v>
      </c>
      <c r="AD6" s="23">
        <f>IF(SUM(Table2[[#This Row],[cv_disclosure]],Table2[[#This Row],[nber_web_disclosure]],Table2[[#This Row],[private_interests]]) &gt;0, 1, 0)</f>
        <v>1</v>
      </c>
      <c r="AE6" s="23"/>
      <c r="AF6" s="23"/>
      <c r="AG6" s="23"/>
      <c r="AH6" s="23"/>
      <c r="AI6" s="23" t="s">
        <v>2630</v>
      </c>
      <c r="AJ6" s="23">
        <v>1</v>
      </c>
      <c r="AK6" s="23">
        <v>2</v>
      </c>
      <c r="AL6" s="23" t="s">
        <v>2906</v>
      </c>
    </row>
    <row r="7" spans="1:38" x14ac:dyDescent="0.25">
      <c r="A7" s="23" t="s">
        <v>84</v>
      </c>
      <c r="B7" s="23" t="s">
        <v>85</v>
      </c>
      <c r="C7" s="23" t="s">
        <v>16</v>
      </c>
      <c r="D7" s="23" t="s">
        <v>87</v>
      </c>
      <c r="E7" s="23" t="s">
        <v>86</v>
      </c>
      <c r="F7" s="23" t="s">
        <v>681</v>
      </c>
      <c r="G7" s="23">
        <v>0</v>
      </c>
      <c r="H7" s="23">
        <v>0</v>
      </c>
      <c r="I7" s="23">
        <v>1</v>
      </c>
      <c r="J7" s="23">
        <v>0</v>
      </c>
      <c r="K7" s="23">
        <v>0</v>
      </c>
      <c r="L7" s="23">
        <v>0</v>
      </c>
      <c r="M7" s="23">
        <v>0</v>
      </c>
      <c r="N7" s="23"/>
      <c r="O7" s="23"/>
      <c r="P7" s="23"/>
      <c r="Q7" s="23">
        <v>0</v>
      </c>
      <c r="R7" s="23">
        <v>1</v>
      </c>
      <c r="S7" s="23" t="s">
        <v>88</v>
      </c>
      <c r="T7" s="23">
        <v>0</v>
      </c>
      <c r="U7" s="23"/>
      <c r="V7" s="23"/>
      <c r="W7" s="23"/>
      <c r="X7" s="23" t="s">
        <v>616</v>
      </c>
      <c r="Y7" s="23">
        <v>1</v>
      </c>
      <c r="Z7" s="23"/>
      <c r="AA7" s="23">
        <f>IF(SUM(G7:T7) &gt;0, 1, 0)</f>
        <v>1</v>
      </c>
      <c r="AB7" s="23">
        <v>1</v>
      </c>
      <c r="AC7" s="23">
        <f>IF(SUM(T7,Q7)&gt;0, 1, 0)</f>
        <v>0</v>
      </c>
      <c r="AD7" s="23">
        <f>IF(SUM(Table2[[#This Row],[cv_disclosure]],Table2[[#This Row],[nber_web_disclosure]],Table2[[#This Row],[private_interests]]) &gt;0, 1, 0)</f>
        <v>1</v>
      </c>
      <c r="AE7" s="23"/>
      <c r="AF7" s="23"/>
      <c r="AG7" s="23"/>
      <c r="AH7" s="23"/>
      <c r="AI7" s="23" t="s">
        <v>2631</v>
      </c>
      <c r="AJ7" s="23">
        <v>0</v>
      </c>
      <c r="AK7" s="23">
        <v>0</v>
      </c>
      <c r="AL7" s="23"/>
    </row>
    <row r="8" spans="1:38" x14ac:dyDescent="0.25">
      <c r="A8" s="23" t="s">
        <v>122</v>
      </c>
      <c r="B8" s="23" t="s">
        <v>123</v>
      </c>
      <c r="C8" s="23" t="s">
        <v>16</v>
      </c>
      <c r="D8" s="23" t="s">
        <v>129</v>
      </c>
      <c r="E8" s="23" t="s">
        <v>124</v>
      </c>
      <c r="F8" s="23" t="s">
        <v>681</v>
      </c>
      <c r="G8" s="23">
        <v>0</v>
      </c>
      <c r="H8" s="23">
        <v>0</v>
      </c>
      <c r="I8" s="23">
        <v>0</v>
      </c>
      <c r="J8" s="23">
        <v>0</v>
      </c>
      <c r="K8" s="23">
        <v>0</v>
      </c>
      <c r="L8" s="23">
        <v>0</v>
      </c>
      <c r="M8" s="23">
        <v>0</v>
      </c>
      <c r="N8" s="23"/>
      <c r="O8" s="23"/>
      <c r="P8" s="23">
        <v>1</v>
      </c>
      <c r="Q8" s="23">
        <v>0</v>
      </c>
      <c r="R8" s="23">
        <v>1</v>
      </c>
      <c r="S8" s="23" t="s">
        <v>677</v>
      </c>
      <c r="T8" s="23">
        <v>0</v>
      </c>
      <c r="U8" s="23"/>
      <c r="V8" s="23"/>
      <c r="W8" s="23"/>
      <c r="X8" s="23" t="s">
        <v>617</v>
      </c>
      <c r="Y8" s="23">
        <v>1</v>
      </c>
      <c r="Z8" s="23"/>
      <c r="AA8" s="23">
        <f>IF(SUM(G8:T8) &gt;0, 1, 0)</f>
        <v>1</v>
      </c>
      <c r="AB8" s="23">
        <v>1</v>
      </c>
      <c r="AC8" s="23">
        <f>IF(SUM(T8,Q8)&gt;0, 1, 0)</f>
        <v>0</v>
      </c>
      <c r="AD8" s="23">
        <f>IF(SUM(Table2[[#This Row],[cv_disclosure]],Table2[[#This Row],[nber_web_disclosure]],Table2[[#This Row],[private_interests]]) &gt;0, 1, 0)</f>
        <v>1</v>
      </c>
      <c r="AE8" s="23"/>
      <c r="AF8" s="23"/>
      <c r="AG8" s="23"/>
      <c r="AH8" s="23"/>
      <c r="AI8" s="23" t="s">
        <v>2638</v>
      </c>
      <c r="AJ8" s="23">
        <v>1</v>
      </c>
      <c r="AK8" s="23">
        <v>0</v>
      </c>
      <c r="AL8" s="23"/>
    </row>
    <row r="9" spans="1:38" x14ac:dyDescent="0.25">
      <c r="A9" s="23" t="s">
        <v>126</v>
      </c>
      <c r="B9" s="23" t="s">
        <v>127</v>
      </c>
      <c r="C9" s="23" t="s">
        <v>16</v>
      </c>
      <c r="D9" s="24" t="s">
        <v>128</v>
      </c>
      <c r="E9" s="23" t="s">
        <v>83</v>
      </c>
      <c r="F9" s="23" t="s">
        <v>681</v>
      </c>
      <c r="G9" s="23">
        <v>1</v>
      </c>
      <c r="H9" s="23">
        <v>0</v>
      </c>
      <c r="I9" s="23">
        <v>0</v>
      </c>
      <c r="J9" s="23">
        <v>1</v>
      </c>
      <c r="K9" s="23">
        <v>0</v>
      </c>
      <c r="L9" s="23">
        <v>0</v>
      </c>
      <c r="M9" s="23">
        <v>0</v>
      </c>
      <c r="N9" s="23"/>
      <c r="O9" s="23"/>
      <c r="P9" s="23"/>
      <c r="Q9" s="23">
        <v>1</v>
      </c>
      <c r="R9" s="23">
        <v>1</v>
      </c>
      <c r="S9" s="23" t="s">
        <v>133</v>
      </c>
      <c r="T9" s="23">
        <v>0</v>
      </c>
      <c r="U9" s="23"/>
      <c r="V9" s="23"/>
      <c r="W9" s="23"/>
      <c r="X9" s="23" t="s">
        <v>618</v>
      </c>
      <c r="Y9" s="23">
        <v>1</v>
      </c>
      <c r="Z9" s="23"/>
      <c r="AA9" s="23">
        <f>IF(SUM(G9:T9) &gt;0, 1, 0)</f>
        <v>1</v>
      </c>
      <c r="AB9" s="23">
        <v>1</v>
      </c>
      <c r="AC9" s="23">
        <f>IF(SUM(T9,Q9)&gt;0, 1, 0)</f>
        <v>1</v>
      </c>
      <c r="AD9" s="23">
        <f>IF(SUM(Table2[[#This Row],[cv_disclosure]],Table2[[#This Row],[nber_web_disclosure]],Table2[[#This Row],[private_interests]]) &gt;0, 1, 0)</f>
        <v>1</v>
      </c>
      <c r="AE9" s="23"/>
      <c r="AF9" s="23"/>
      <c r="AG9" s="23"/>
      <c r="AH9" s="23"/>
      <c r="AI9" s="23" t="s">
        <v>2639</v>
      </c>
      <c r="AJ9" s="23">
        <v>1</v>
      </c>
      <c r="AK9" s="23">
        <v>1</v>
      </c>
      <c r="AL9" s="23" t="s">
        <v>2907</v>
      </c>
    </row>
    <row r="10" spans="1:38" x14ac:dyDescent="0.25">
      <c r="A10" s="23" t="s">
        <v>151</v>
      </c>
      <c r="B10" s="23" t="s">
        <v>152</v>
      </c>
      <c r="C10" s="23" t="s">
        <v>16</v>
      </c>
      <c r="D10" s="24" t="s">
        <v>153</v>
      </c>
      <c r="E10" s="23" t="s">
        <v>154</v>
      </c>
      <c r="F10" s="23" t="s">
        <v>681</v>
      </c>
      <c r="G10" s="23">
        <v>0</v>
      </c>
      <c r="H10" s="23">
        <v>0</v>
      </c>
      <c r="I10" s="23">
        <v>1</v>
      </c>
      <c r="J10" s="23">
        <v>0</v>
      </c>
      <c r="K10" s="23">
        <v>0</v>
      </c>
      <c r="L10" s="23">
        <v>1</v>
      </c>
      <c r="M10" s="23">
        <v>0</v>
      </c>
      <c r="N10" s="23"/>
      <c r="O10" s="23"/>
      <c r="P10" s="23"/>
      <c r="Q10" s="23">
        <v>1</v>
      </c>
      <c r="R10" s="23">
        <v>1</v>
      </c>
      <c r="S10" s="23" t="s">
        <v>155</v>
      </c>
      <c r="T10" s="23">
        <v>0</v>
      </c>
      <c r="U10" s="23"/>
      <c r="V10" s="23"/>
      <c r="W10" s="23"/>
      <c r="X10" s="23" t="s">
        <v>621</v>
      </c>
      <c r="Y10" s="23">
        <v>1</v>
      </c>
      <c r="Z10" s="23"/>
      <c r="AA10" s="23">
        <f>IF(SUM(G10:T10) &gt;0, 1, 0)</f>
        <v>1</v>
      </c>
      <c r="AB10" s="23">
        <v>1</v>
      </c>
      <c r="AC10" s="23">
        <f>IF(SUM(T10,Q10)&gt;0, 1, 0)</f>
        <v>1</v>
      </c>
      <c r="AD10" s="23">
        <f>IF(SUM(Table2[[#This Row],[cv_disclosure]],Table2[[#This Row],[nber_web_disclosure]],Table2[[#This Row],[private_interests]]) &gt;0, 1, 0)</f>
        <v>1</v>
      </c>
      <c r="AE10" s="23"/>
      <c r="AF10" s="23"/>
      <c r="AG10" s="23"/>
      <c r="AH10" s="23"/>
      <c r="AI10" s="23" t="s">
        <v>2646</v>
      </c>
      <c r="AJ10" s="23">
        <v>1</v>
      </c>
      <c r="AK10" s="23">
        <v>1</v>
      </c>
      <c r="AL10" s="23"/>
    </row>
    <row r="11" spans="1:38" x14ac:dyDescent="0.25">
      <c r="A11" s="23" t="s">
        <v>156</v>
      </c>
      <c r="B11" s="23" t="s">
        <v>157</v>
      </c>
      <c r="C11" s="23" t="s">
        <v>16</v>
      </c>
      <c r="D11" s="23" t="s">
        <v>158</v>
      </c>
      <c r="E11" s="23" t="s">
        <v>23</v>
      </c>
      <c r="F11" s="23" t="s">
        <v>681</v>
      </c>
      <c r="G11" s="23">
        <v>1</v>
      </c>
      <c r="H11" s="23">
        <v>0</v>
      </c>
      <c r="I11" s="23">
        <v>1</v>
      </c>
      <c r="J11" s="23">
        <v>0</v>
      </c>
      <c r="K11" s="23">
        <v>0</v>
      </c>
      <c r="L11" s="23">
        <v>0</v>
      </c>
      <c r="M11" s="23">
        <v>0</v>
      </c>
      <c r="N11" s="23"/>
      <c r="O11" s="23"/>
      <c r="P11" s="23"/>
      <c r="Q11" s="23">
        <v>1</v>
      </c>
      <c r="R11" s="23">
        <v>1</v>
      </c>
      <c r="S11" s="23" t="s">
        <v>159</v>
      </c>
      <c r="T11" s="23">
        <v>0</v>
      </c>
      <c r="U11" s="23"/>
      <c r="V11" s="23"/>
      <c r="W11" s="23"/>
      <c r="X11" s="23" t="s">
        <v>622</v>
      </c>
      <c r="Y11" s="23">
        <v>1</v>
      </c>
      <c r="Z11" s="23"/>
      <c r="AA11" s="23">
        <f>IF(SUM(G11:T11) &gt;0, 1, 0)</f>
        <v>1</v>
      </c>
      <c r="AB11" s="23">
        <v>1</v>
      </c>
      <c r="AC11" s="23">
        <f>IF(SUM(T11,Q11)&gt;0, 1, 0)</f>
        <v>1</v>
      </c>
      <c r="AD11" s="23">
        <f>IF(SUM(Table2[[#This Row],[cv_disclosure]],Table2[[#This Row],[nber_web_disclosure]],Table2[[#This Row],[private_interests]]) &gt;0, 1, 0)</f>
        <v>1</v>
      </c>
      <c r="AE11" s="23"/>
      <c r="AF11" s="23"/>
      <c r="AG11" s="23"/>
      <c r="AH11" s="23"/>
      <c r="AI11" s="23" t="s">
        <v>2647</v>
      </c>
      <c r="AJ11" s="23">
        <v>1</v>
      </c>
      <c r="AK11" s="23">
        <v>1</v>
      </c>
      <c r="AL11" s="23"/>
    </row>
    <row r="12" spans="1:38" x14ac:dyDescent="0.25">
      <c r="A12" s="23" t="s">
        <v>160</v>
      </c>
      <c r="B12" s="23" t="s">
        <v>161</v>
      </c>
      <c r="C12" s="23" t="s">
        <v>16</v>
      </c>
      <c r="D12" s="23" t="s">
        <v>162</v>
      </c>
      <c r="E12" s="23" t="s">
        <v>163</v>
      </c>
      <c r="F12" s="23" t="s">
        <v>681</v>
      </c>
      <c r="G12" s="23">
        <v>1</v>
      </c>
      <c r="H12" s="23">
        <v>0</v>
      </c>
      <c r="I12" s="23">
        <v>0</v>
      </c>
      <c r="J12" s="23">
        <v>0</v>
      </c>
      <c r="K12" s="23">
        <v>0</v>
      </c>
      <c r="L12" s="23">
        <v>0</v>
      </c>
      <c r="M12" s="23">
        <v>1</v>
      </c>
      <c r="N12" s="23"/>
      <c r="O12" s="23"/>
      <c r="P12" s="23"/>
      <c r="Q12" s="23">
        <v>0</v>
      </c>
      <c r="R12" s="23">
        <v>1</v>
      </c>
      <c r="S12" s="23" t="s">
        <v>595</v>
      </c>
      <c r="T12" s="23">
        <v>1</v>
      </c>
      <c r="U12" s="23"/>
      <c r="V12" s="23"/>
      <c r="W12" s="23"/>
      <c r="X12" s="23" t="s">
        <v>623</v>
      </c>
      <c r="Y12" s="23">
        <v>1</v>
      </c>
      <c r="Z12" s="23"/>
      <c r="AA12" s="23">
        <f>IF(SUM(G12:T12) &gt;0, 1, 0)</f>
        <v>1</v>
      </c>
      <c r="AB12" s="23">
        <v>1</v>
      </c>
      <c r="AC12" s="23">
        <f>IF(SUM(T12,Q12)&gt;0, 1, 0)</f>
        <v>1</v>
      </c>
      <c r="AD12" s="23">
        <f>IF(SUM(Table2[[#This Row],[cv_disclosure]],Table2[[#This Row],[nber_web_disclosure]],Table2[[#This Row],[private_interests]]) &gt;0, 1, 0)</f>
        <v>1</v>
      </c>
      <c r="AE12" s="23"/>
      <c r="AF12" s="23"/>
      <c r="AG12" s="23"/>
      <c r="AH12" s="23"/>
      <c r="AI12" s="23" t="s">
        <v>2648</v>
      </c>
      <c r="AJ12" s="23">
        <v>1</v>
      </c>
      <c r="AK12" s="23">
        <v>2</v>
      </c>
      <c r="AL12" s="23" t="s">
        <v>2908</v>
      </c>
    </row>
    <row r="13" spans="1:38" x14ac:dyDescent="0.25">
      <c r="A13" s="23" t="s">
        <v>164</v>
      </c>
      <c r="B13" s="23" t="s">
        <v>165</v>
      </c>
      <c r="C13" s="23" t="s">
        <v>16</v>
      </c>
      <c r="D13" s="23" t="s">
        <v>166</v>
      </c>
      <c r="E13" s="23" t="s">
        <v>167</v>
      </c>
      <c r="F13" s="23" t="s">
        <v>681</v>
      </c>
      <c r="G13" s="23">
        <v>1</v>
      </c>
      <c r="H13" s="23">
        <v>0</v>
      </c>
      <c r="I13" s="23">
        <v>0</v>
      </c>
      <c r="J13" s="23">
        <v>0</v>
      </c>
      <c r="K13" s="23">
        <v>0</v>
      </c>
      <c r="L13" s="23">
        <v>0</v>
      </c>
      <c r="M13" s="23">
        <v>0</v>
      </c>
      <c r="N13" s="23"/>
      <c r="O13" s="23"/>
      <c r="P13" s="23"/>
      <c r="Q13" s="23">
        <v>1</v>
      </c>
      <c r="R13" s="23">
        <v>0</v>
      </c>
      <c r="S13" s="23" t="s">
        <v>168</v>
      </c>
      <c r="T13" s="23">
        <v>0</v>
      </c>
      <c r="U13" s="23"/>
      <c r="V13" s="23"/>
      <c r="W13" s="23"/>
      <c r="X13" s="23" t="s">
        <v>624</v>
      </c>
      <c r="Y13" s="23">
        <v>1</v>
      </c>
      <c r="Z13" s="23"/>
      <c r="AA13" s="23">
        <f>IF(SUM(G13:T13) &gt;0, 1, 0)</f>
        <v>1</v>
      </c>
      <c r="AB13" s="23">
        <v>0</v>
      </c>
      <c r="AC13" s="23">
        <f>IF(SUM(T13,Q13)&gt;0, 1, 0)</f>
        <v>1</v>
      </c>
      <c r="AD13" s="23">
        <f>IF(SUM(Table2[[#This Row],[cv_disclosure]],Table2[[#This Row],[nber_web_disclosure]],Table2[[#This Row],[private_interests]]) &gt;0, 1, 0)</f>
        <v>1</v>
      </c>
      <c r="AE13" s="23"/>
      <c r="AF13" s="23"/>
      <c r="AG13" s="23"/>
      <c r="AH13" s="23"/>
      <c r="AI13" s="23" t="s">
        <v>2649</v>
      </c>
      <c r="AJ13" s="23">
        <v>1</v>
      </c>
      <c r="AK13" s="23">
        <v>2</v>
      </c>
      <c r="AL13" s="23"/>
    </row>
    <row r="14" spans="1:38" x14ac:dyDescent="0.25">
      <c r="A14" s="23" t="s">
        <v>169</v>
      </c>
      <c r="B14" s="23" t="s">
        <v>170</v>
      </c>
      <c r="C14" s="23" t="s">
        <v>16</v>
      </c>
      <c r="D14" s="23" t="s">
        <v>171</v>
      </c>
      <c r="E14" s="23" t="s">
        <v>74</v>
      </c>
      <c r="F14" s="23" t="s">
        <v>682</v>
      </c>
      <c r="G14" s="23">
        <v>0</v>
      </c>
      <c r="H14" s="23">
        <v>0</v>
      </c>
      <c r="I14" s="23">
        <v>1</v>
      </c>
      <c r="J14" s="23">
        <v>0</v>
      </c>
      <c r="K14" s="23">
        <v>0</v>
      </c>
      <c r="L14" s="23">
        <v>0</v>
      </c>
      <c r="M14" s="23">
        <v>1</v>
      </c>
      <c r="N14" s="23"/>
      <c r="O14" s="23"/>
      <c r="P14" s="23"/>
      <c r="Q14" s="23">
        <v>0</v>
      </c>
      <c r="R14" s="23">
        <v>1</v>
      </c>
      <c r="S14" s="23" t="s">
        <v>172</v>
      </c>
      <c r="T14" s="23">
        <v>0</v>
      </c>
      <c r="U14" s="23"/>
      <c r="V14" s="23"/>
      <c r="W14" s="23"/>
      <c r="X14" s="23" t="s">
        <v>626</v>
      </c>
      <c r="Y14" s="23">
        <v>1</v>
      </c>
      <c r="Z14" s="23"/>
      <c r="AA14" s="23">
        <f>IF(SUM(G14:T14) &gt;0, 1, 0)</f>
        <v>1</v>
      </c>
      <c r="AB14" s="23">
        <v>1</v>
      </c>
      <c r="AC14" s="23">
        <f>IF(SUM(T14,Q14)&gt;0, 1, 0)</f>
        <v>0</v>
      </c>
      <c r="AD14" s="23">
        <f>IF(SUM(Table2[[#This Row],[cv_disclosure]],Table2[[#This Row],[nber_web_disclosure]],Table2[[#This Row],[private_interests]]) &gt;0, 1, 0)</f>
        <v>1</v>
      </c>
      <c r="AE14" s="23"/>
      <c r="AF14" s="23"/>
      <c r="AG14" s="23"/>
      <c r="AH14" s="23"/>
      <c r="AI14" s="23" t="s">
        <v>2650</v>
      </c>
      <c r="AJ14" s="23">
        <v>1</v>
      </c>
      <c r="AK14" s="23">
        <v>0</v>
      </c>
      <c r="AL14" s="23"/>
    </row>
    <row r="15" spans="1:38" x14ac:dyDescent="0.25">
      <c r="A15" s="23" t="s">
        <v>173</v>
      </c>
      <c r="B15" s="23" t="s">
        <v>174</v>
      </c>
      <c r="C15" s="23" t="s">
        <v>16</v>
      </c>
      <c r="D15" s="23" t="s">
        <v>175</v>
      </c>
      <c r="E15" s="23" t="s">
        <v>72</v>
      </c>
      <c r="F15" s="23" t="s">
        <v>681</v>
      </c>
      <c r="G15" s="23">
        <v>1</v>
      </c>
      <c r="H15" s="23">
        <v>0</v>
      </c>
      <c r="I15" s="23">
        <v>0</v>
      </c>
      <c r="J15" s="23">
        <v>0</v>
      </c>
      <c r="K15" s="23">
        <v>0</v>
      </c>
      <c r="L15" s="23">
        <v>0</v>
      </c>
      <c r="M15" s="23">
        <v>0</v>
      </c>
      <c r="N15" s="23"/>
      <c r="O15" s="23"/>
      <c r="P15" s="23"/>
      <c r="Q15" s="23">
        <v>1</v>
      </c>
      <c r="R15" s="23">
        <v>1</v>
      </c>
      <c r="S15" s="23" t="s">
        <v>176</v>
      </c>
      <c r="T15" s="23">
        <v>0</v>
      </c>
      <c r="U15" s="23"/>
      <c r="V15" s="23"/>
      <c r="W15" s="23"/>
      <c r="X15" s="23" t="s">
        <v>627</v>
      </c>
      <c r="Y15" s="23">
        <v>1</v>
      </c>
      <c r="Z15" s="23"/>
      <c r="AA15" s="23">
        <f>IF(SUM(G15:T15) &gt;0, 1, 0)</f>
        <v>1</v>
      </c>
      <c r="AB15" s="23">
        <v>1</v>
      </c>
      <c r="AC15" s="23">
        <f>IF(SUM(T15,Q15)&gt;0, 1, 0)</f>
        <v>1</v>
      </c>
      <c r="AD15" s="23">
        <f>IF(SUM(Table2[[#This Row],[cv_disclosure]],Table2[[#This Row],[nber_web_disclosure]],Table2[[#This Row],[private_interests]]) &gt;0, 1, 0)</f>
        <v>1</v>
      </c>
      <c r="AE15" s="23"/>
      <c r="AF15" s="23"/>
      <c r="AG15" s="23"/>
      <c r="AH15" s="23"/>
      <c r="AI15" s="23" t="s">
        <v>2651</v>
      </c>
      <c r="AJ15" s="23">
        <v>1</v>
      </c>
      <c r="AK15" s="23">
        <v>1</v>
      </c>
      <c r="AL15" s="23"/>
    </row>
    <row r="16" spans="1:38" x14ac:dyDescent="0.25">
      <c r="A16" s="23" t="s">
        <v>180</v>
      </c>
      <c r="B16" s="23" t="s">
        <v>181</v>
      </c>
      <c r="C16" s="23" t="s">
        <v>16</v>
      </c>
      <c r="D16" s="23" t="s">
        <v>182</v>
      </c>
      <c r="E16" s="23" t="s">
        <v>179</v>
      </c>
      <c r="F16" s="23" t="s">
        <v>681</v>
      </c>
      <c r="G16" s="23">
        <v>0</v>
      </c>
      <c r="H16" s="23">
        <v>0</v>
      </c>
      <c r="I16" s="23">
        <v>0</v>
      </c>
      <c r="J16" s="23">
        <v>0</v>
      </c>
      <c r="K16" s="23">
        <v>0</v>
      </c>
      <c r="L16" s="23">
        <v>1</v>
      </c>
      <c r="M16" s="23">
        <v>1</v>
      </c>
      <c r="N16" s="23"/>
      <c r="O16" s="23"/>
      <c r="P16" s="23"/>
      <c r="Q16" s="23">
        <v>1</v>
      </c>
      <c r="R16" s="23">
        <v>0</v>
      </c>
      <c r="S16" s="23" t="s">
        <v>183</v>
      </c>
      <c r="T16" s="23">
        <v>0</v>
      </c>
      <c r="U16" s="23"/>
      <c r="V16" s="23"/>
      <c r="W16" s="23"/>
      <c r="X16" s="23" t="s">
        <v>629</v>
      </c>
      <c r="Y16" s="23">
        <v>1</v>
      </c>
      <c r="Z16" s="23"/>
      <c r="AA16" s="23">
        <f>IF(SUM(G16:T16) &gt;0, 1, 0)</f>
        <v>1</v>
      </c>
      <c r="AB16" s="23">
        <v>0</v>
      </c>
      <c r="AC16" s="23">
        <f>IF(SUM(T16,Q16)&gt;0, 1, 0)</f>
        <v>1</v>
      </c>
      <c r="AD16" s="23">
        <f>IF(SUM(Table2[[#This Row],[cv_disclosure]],Table2[[#This Row],[nber_web_disclosure]],Table2[[#This Row],[private_interests]]) &gt;0, 1, 0)</f>
        <v>1</v>
      </c>
      <c r="AE16" s="23"/>
      <c r="AF16" s="23"/>
      <c r="AG16" s="23"/>
      <c r="AH16" s="23"/>
      <c r="AI16" s="23" t="s">
        <v>2653</v>
      </c>
      <c r="AJ16" s="23">
        <v>1</v>
      </c>
      <c r="AK16" s="23">
        <v>1</v>
      </c>
      <c r="AL16" s="23" t="s">
        <v>2909</v>
      </c>
    </row>
    <row r="17" spans="1:38" x14ac:dyDescent="0.25">
      <c r="A17" s="23" t="s">
        <v>184</v>
      </c>
      <c r="B17" s="23" t="s">
        <v>185</v>
      </c>
      <c r="C17" s="23" t="s">
        <v>16</v>
      </c>
      <c r="D17" s="23" t="s">
        <v>186</v>
      </c>
      <c r="E17" s="23" t="s">
        <v>187</v>
      </c>
      <c r="F17" s="23" t="s">
        <v>681</v>
      </c>
      <c r="G17" s="23">
        <v>0</v>
      </c>
      <c r="H17" s="23">
        <v>0</v>
      </c>
      <c r="I17" s="23">
        <v>0</v>
      </c>
      <c r="J17" s="23">
        <v>0</v>
      </c>
      <c r="K17" s="23">
        <v>0</v>
      </c>
      <c r="L17" s="23">
        <v>0</v>
      </c>
      <c r="M17" s="23">
        <v>0</v>
      </c>
      <c r="N17" s="23"/>
      <c r="O17" s="23"/>
      <c r="P17" s="23"/>
      <c r="Q17" s="23">
        <v>1</v>
      </c>
      <c r="R17" s="23">
        <v>1</v>
      </c>
      <c r="S17" s="23" t="s">
        <v>603</v>
      </c>
      <c r="T17" s="23">
        <v>0</v>
      </c>
      <c r="U17" s="23"/>
      <c r="V17" s="23"/>
      <c r="W17" s="23"/>
      <c r="X17" s="23" t="s">
        <v>630</v>
      </c>
      <c r="Y17" s="23">
        <v>1</v>
      </c>
      <c r="Z17" s="23"/>
      <c r="AA17" s="23">
        <f>IF(SUM(G17:T17) &gt;0, 1, 0)</f>
        <v>1</v>
      </c>
      <c r="AB17" s="23">
        <v>1</v>
      </c>
      <c r="AC17" s="23">
        <f>IF(SUM(T17,Q17)&gt;0, 1, 0)</f>
        <v>1</v>
      </c>
      <c r="AD17" s="23">
        <f>IF(SUM(Table2[[#This Row],[cv_disclosure]],Table2[[#This Row],[nber_web_disclosure]],Table2[[#This Row],[private_interests]]) &gt;0, 1, 0)</f>
        <v>1</v>
      </c>
      <c r="AE17" s="23"/>
      <c r="AF17" s="23"/>
      <c r="AG17" s="23"/>
      <c r="AH17" s="23"/>
      <c r="AI17" s="23" t="s">
        <v>2654</v>
      </c>
      <c r="AJ17" s="23">
        <v>0</v>
      </c>
      <c r="AK17" s="23">
        <v>0</v>
      </c>
      <c r="AL17" s="23"/>
    </row>
    <row r="18" spans="1:38" x14ac:dyDescent="0.25">
      <c r="A18" s="23" t="s">
        <v>191</v>
      </c>
      <c r="B18" s="23" t="s">
        <v>192</v>
      </c>
      <c r="C18" s="23" t="s">
        <v>16</v>
      </c>
      <c r="D18" s="23" t="s">
        <v>193</v>
      </c>
      <c r="E18" s="23" t="s">
        <v>194</v>
      </c>
      <c r="F18" s="23" t="s">
        <v>681</v>
      </c>
      <c r="G18" s="23">
        <v>0</v>
      </c>
      <c r="H18" s="23">
        <v>0</v>
      </c>
      <c r="I18" s="23">
        <v>0</v>
      </c>
      <c r="J18" s="23">
        <v>0</v>
      </c>
      <c r="K18" s="23">
        <v>1</v>
      </c>
      <c r="L18" s="23">
        <v>0</v>
      </c>
      <c r="M18" s="23">
        <v>0</v>
      </c>
      <c r="N18" s="23"/>
      <c r="O18" s="23"/>
      <c r="P18" s="23"/>
      <c r="Q18" s="23">
        <v>0</v>
      </c>
      <c r="R18" s="23">
        <v>1</v>
      </c>
      <c r="S18" s="23" t="s">
        <v>195</v>
      </c>
      <c r="T18" s="23">
        <v>0</v>
      </c>
      <c r="U18" s="23"/>
      <c r="V18" s="23"/>
      <c r="W18" s="23"/>
      <c r="X18" s="23" t="s">
        <v>631</v>
      </c>
      <c r="Y18" s="23">
        <v>1</v>
      </c>
      <c r="Z18" s="23"/>
      <c r="AA18" s="23">
        <f>IF(SUM(G18:T18) &gt;0, 1, 0)</f>
        <v>1</v>
      </c>
      <c r="AB18" s="23">
        <v>1</v>
      </c>
      <c r="AC18" s="23">
        <f>IF(SUM(T18,Q18)&gt;0, 1, 0)</f>
        <v>0</v>
      </c>
      <c r="AD18" s="23">
        <f>IF(SUM(Table2[[#This Row],[cv_disclosure]],Table2[[#This Row],[nber_web_disclosure]],Table2[[#This Row],[private_interests]]) &gt;0, 1, 0)</f>
        <v>1</v>
      </c>
      <c r="AE18" s="23"/>
      <c r="AF18" s="23"/>
      <c r="AG18" s="23"/>
      <c r="AH18" s="23"/>
      <c r="AI18" s="23" t="s">
        <v>2656</v>
      </c>
      <c r="AJ18" s="23">
        <v>1</v>
      </c>
      <c r="AK18" s="23">
        <v>0</v>
      </c>
      <c r="AL18" s="23"/>
    </row>
    <row r="19" spans="1:38" x14ac:dyDescent="0.25">
      <c r="A19" s="23" t="s">
        <v>208</v>
      </c>
      <c r="B19" s="23" t="s">
        <v>209</v>
      </c>
      <c r="C19" s="23" t="s">
        <v>16</v>
      </c>
      <c r="D19" s="23" t="s">
        <v>210</v>
      </c>
      <c r="E19" s="23" t="s">
        <v>121</v>
      </c>
      <c r="F19" s="23" t="s">
        <v>681</v>
      </c>
      <c r="G19" s="23">
        <v>0</v>
      </c>
      <c r="H19" s="23">
        <v>0</v>
      </c>
      <c r="I19" s="23">
        <v>0</v>
      </c>
      <c r="J19" s="23">
        <v>0</v>
      </c>
      <c r="K19" s="23">
        <v>0</v>
      </c>
      <c r="L19" s="23">
        <v>0</v>
      </c>
      <c r="M19" s="23">
        <v>0</v>
      </c>
      <c r="N19" s="23"/>
      <c r="O19" s="23"/>
      <c r="P19" s="23"/>
      <c r="Q19" s="23">
        <v>0</v>
      </c>
      <c r="R19" s="23">
        <v>0</v>
      </c>
      <c r="S19" s="23" t="s">
        <v>211</v>
      </c>
      <c r="T19" s="23">
        <v>1</v>
      </c>
      <c r="U19" s="23"/>
      <c r="V19" s="23"/>
      <c r="W19" s="23"/>
      <c r="X19" s="23" t="s">
        <v>635</v>
      </c>
      <c r="Y19" s="23">
        <v>1</v>
      </c>
      <c r="Z19" s="23"/>
      <c r="AA19" s="23">
        <f>IF(SUM(G19:T19) &gt;0, 1, 0)</f>
        <v>1</v>
      </c>
      <c r="AB19" s="23">
        <v>0</v>
      </c>
      <c r="AC19" s="23">
        <f>IF(SUM(T19,Q19)&gt;0, 1, 0)</f>
        <v>1</v>
      </c>
      <c r="AD19" s="23">
        <f>IF(SUM(Table2[[#This Row],[cv_disclosure]],Table2[[#This Row],[nber_web_disclosure]],Table2[[#This Row],[private_interests]]) &gt;0, 1, 0)</f>
        <v>1</v>
      </c>
      <c r="AE19" s="23"/>
      <c r="AF19" s="23"/>
      <c r="AG19" s="23"/>
      <c r="AH19" s="23"/>
      <c r="AI19" s="23" t="s">
        <v>2659</v>
      </c>
      <c r="AJ19" s="23">
        <v>1</v>
      </c>
      <c r="AK19" s="23">
        <v>2</v>
      </c>
      <c r="AL19" s="23" t="s">
        <v>2910</v>
      </c>
    </row>
    <row r="20" spans="1:38" x14ac:dyDescent="0.25">
      <c r="A20" s="23" t="s">
        <v>216</v>
      </c>
      <c r="B20" s="23" t="s">
        <v>217</v>
      </c>
      <c r="C20" s="23" t="s">
        <v>16</v>
      </c>
      <c r="D20" s="23" t="s">
        <v>218</v>
      </c>
      <c r="E20" s="23" t="s">
        <v>79</v>
      </c>
      <c r="F20" s="23" t="s">
        <v>681</v>
      </c>
      <c r="G20" s="23">
        <v>0</v>
      </c>
      <c r="H20" s="23">
        <v>0</v>
      </c>
      <c r="I20" s="23">
        <v>0</v>
      </c>
      <c r="J20" s="23">
        <v>1</v>
      </c>
      <c r="K20" s="23">
        <v>0</v>
      </c>
      <c r="L20" s="23">
        <v>0</v>
      </c>
      <c r="M20" s="23">
        <v>0</v>
      </c>
      <c r="N20" s="23"/>
      <c r="O20" s="23"/>
      <c r="P20" s="23"/>
      <c r="Q20" s="23">
        <v>1</v>
      </c>
      <c r="R20" s="23">
        <v>1</v>
      </c>
      <c r="S20" s="23" t="s">
        <v>219</v>
      </c>
      <c r="T20" s="23">
        <v>0</v>
      </c>
      <c r="U20" s="23"/>
      <c r="V20" s="23"/>
      <c r="W20" s="23"/>
      <c r="X20" s="23" t="s">
        <v>636</v>
      </c>
      <c r="Y20" s="23">
        <v>1</v>
      </c>
      <c r="Z20" s="23"/>
      <c r="AA20" s="23">
        <f>IF(SUM(G20:T20) &gt;0, 1, 0)</f>
        <v>1</v>
      </c>
      <c r="AB20" s="23">
        <v>1</v>
      </c>
      <c r="AC20" s="23">
        <f>IF(SUM(T20,Q20)&gt;0, 1, 0)</f>
        <v>1</v>
      </c>
      <c r="AD20" s="23">
        <f>IF(SUM(Table2[[#This Row],[cv_disclosure]],Table2[[#This Row],[nber_web_disclosure]],Table2[[#This Row],[private_interests]]) &gt;0, 1, 0)</f>
        <v>1</v>
      </c>
      <c r="AE20" s="23"/>
      <c r="AF20" s="23"/>
      <c r="AG20" s="23"/>
      <c r="AH20" s="23"/>
      <c r="AI20" s="23" t="s">
        <v>2661</v>
      </c>
      <c r="AJ20" s="23">
        <v>1</v>
      </c>
      <c r="AK20" s="23">
        <v>1</v>
      </c>
      <c r="AL20" s="23"/>
    </row>
    <row r="21" spans="1:38" x14ac:dyDescent="0.25">
      <c r="A21" s="23" t="s">
        <v>223</v>
      </c>
      <c r="B21" s="23" t="s">
        <v>224</v>
      </c>
      <c r="C21" s="23" t="s">
        <v>16</v>
      </c>
      <c r="D21" s="23" t="s">
        <v>225</v>
      </c>
      <c r="E21" s="23" t="s">
        <v>226</v>
      </c>
      <c r="F21" s="23" t="s">
        <v>681</v>
      </c>
      <c r="G21" s="23">
        <v>0</v>
      </c>
      <c r="H21" s="23">
        <v>0</v>
      </c>
      <c r="I21" s="23">
        <v>0</v>
      </c>
      <c r="J21" s="23">
        <v>0</v>
      </c>
      <c r="K21" s="23">
        <v>0</v>
      </c>
      <c r="L21" s="23">
        <v>0</v>
      </c>
      <c r="M21" s="23">
        <v>0</v>
      </c>
      <c r="N21" s="23">
        <v>1</v>
      </c>
      <c r="O21" s="23"/>
      <c r="P21" s="23"/>
      <c r="Q21" s="23">
        <v>1</v>
      </c>
      <c r="R21" s="23">
        <v>0</v>
      </c>
      <c r="S21" s="23" t="s">
        <v>227</v>
      </c>
      <c r="T21" s="23">
        <v>1</v>
      </c>
      <c r="U21" s="23"/>
      <c r="V21" s="23"/>
      <c r="W21" s="23"/>
      <c r="X21" s="23" t="s">
        <v>637</v>
      </c>
      <c r="Y21" s="23">
        <v>1</v>
      </c>
      <c r="Z21" s="23"/>
      <c r="AA21" s="23">
        <f>IF(SUM(G21:T21) &gt;0, 1, 0)</f>
        <v>1</v>
      </c>
      <c r="AB21" s="23">
        <v>0</v>
      </c>
      <c r="AC21" s="23">
        <f>IF(SUM(T21,Q21)&gt;0, 1, 0)</f>
        <v>1</v>
      </c>
      <c r="AD21" s="23">
        <f>IF(SUM(Table2[[#This Row],[cv_disclosure]],Table2[[#This Row],[nber_web_disclosure]],Table2[[#This Row],[private_interests]]) &gt;0, 1, 0)</f>
        <v>1</v>
      </c>
      <c r="AE21" s="23"/>
      <c r="AF21" s="23"/>
      <c r="AG21" s="23"/>
      <c r="AH21" s="23"/>
      <c r="AI21" s="23" t="s">
        <v>2662</v>
      </c>
      <c r="AJ21" s="23">
        <v>0</v>
      </c>
      <c r="AK21" s="23">
        <v>2</v>
      </c>
      <c r="AL21" s="23" t="s">
        <v>2911</v>
      </c>
    </row>
    <row r="22" spans="1:38" x14ac:dyDescent="0.25">
      <c r="A22" s="23" t="s">
        <v>228</v>
      </c>
      <c r="B22" s="23" t="s">
        <v>229</v>
      </c>
      <c r="C22" s="23" t="s">
        <v>16</v>
      </c>
      <c r="D22" s="23" t="s">
        <v>230</v>
      </c>
      <c r="E22" s="23" t="s">
        <v>17</v>
      </c>
      <c r="F22" s="23" t="s">
        <v>681</v>
      </c>
      <c r="G22" s="23">
        <v>0</v>
      </c>
      <c r="H22" s="23">
        <v>0</v>
      </c>
      <c r="I22" s="23">
        <v>0</v>
      </c>
      <c r="J22" s="23">
        <v>0</v>
      </c>
      <c r="K22" s="23">
        <v>0</v>
      </c>
      <c r="L22" s="23">
        <v>0</v>
      </c>
      <c r="M22" s="23">
        <v>0</v>
      </c>
      <c r="N22" s="23"/>
      <c r="O22" s="23"/>
      <c r="P22" s="23"/>
      <c r="Q22" s="23">
        <v>0</v>
      </c>
      <c r="R22" s="23">
        <v>0</v>
      </c>
      <c r="S22" s="23" t="s">
        <v>639</v>
      </c>
      <c r="T22" s="23">
        <v>1</v>
      </c>
      <c r="U22" s="23"/>
      <c r="V22" s="23"/>
      <c r="W22" s="23"/>
      <c r="X22" s="23" t="s">
        <v>638</v>
      </c>
      <c r="Y22" s="23">
        <v>1</v>
      </c>
      <c r="Z22" s="23"/>
      <c r="AA22" s="23">
        <f>IF(SUM(G22:T22) &gt;0, 1, 0)</f>
        <v>1</v>
      </c>
      <c r="AB22" s="23">
        <v>0</v>
      </c>
      <c r="AC22" s="23">
        <f>IF(SUM(T22,Q22)&gt;0, 1, 0)</f>
        <v>1</v>
      </c>
      <c r="AD22" s="23">
        <f>IF(SUM(Table2[[#This Row],[cv_disclosure]],Table2[[#This Row],[nber_web_disclosure]],Table2[[#This Row],[private_interests]]) &gt;0, 1, 0)</f>
        <v>1</v>
      </c>
      <c r="AE22" s="23"/>
      <c r="AF22" s="23"/>
      <c r="AG22" s="23"/>
      <c r="AH22" s="23"/>
      <c r="AI22" s="23" t="s">
        <v>2663</v>
      </c>
      <c r="AJ22" s="23">
        <v>1</v>
      </c>
      <c r="AK22" s="23">
        <v>1</v>
      </c>
      <c r="AL22" s="23" t="s">
        <v>2912</v>
      </c>
    </row>
    <row r="23" spans="1:38" x14ac:dyDescent="0.25">
      <c r="A23" s="23" t="s">
        <v>249</v>
      </c>
      <c r="B23" s="23" t="s">
        <v>250</v>
      </c>
      <c r="C23" s="23" t="s">
        <v>16</v>
      </c>
      <c r="D23" s="23" t="s">
        <v>251</v>
      </c>
      <c r="E23" s="23" t="s">
        <v>17</v>
      </c>
      <c r="F23" s="23" t="s">
        <v>681</v>
      </c>
      <c r="G23" s="23">
        <v>0</v>
      </c>
      <c r="H23" s="23">
        <v>0</v>
      </c>
      <c r="I23" s="23">
        <v>1</v>
      </c>
      <c r="J23" s="23">
        <v>0</v>
      </c>
      <c r="K23" s="23">
        <v>0</v>
      </c>
      <c r="L23" s="23">
        <v>0</v>
      </c>
      <c r="M23" s="23">
        <v>0</v>
      </c>
      <c r="N23" s="23"/>
      <c r="O23" s="23"/>
      <c r="P23" s="23"/>
      <c r="Q23" s="23">
        <v>1</v>
      </c>
      <c r="R23" s="23">
        <v>1</v>
      </c>
      <c r="S23" s="23" t="s">
        <v>252</v>
      </c>
      <c r="T23" s="23">
        <v>1</v>
      </c>
      <c r="U23" s="23"/>
      <c r="V23" s="23"/>
      <c r="W23" s="23"/>
      <c r="X23" s="23" t="s">
        <v>640</v>
      </c>
      <c r="Y23" s="23">
        <v>1</v>
      </c>
      <c r="Z23" s="23"/>
      <c r="AA23" s="23">
        <f>IF(SUM(G23:T23) &gt;0, 1, 0)</f>
        <v>1</v>
      </c>
      <c r="AB23" s="23">
        <v>1</v>
      </c>
      <c r="AC23" s="23">
        <f>IF(SUM(T23,Q23)&gt;0, 1, 0)</f>
        <v>1</v>
      </c>
      <c r="AD23" s="23">
        <f>IF(SUM(Table2[[#This Row],[cv_disclosure]],Table2[[#This Row],[nber_web_disclosure]],Table2[[#This Row],[private_interests]]) &gt;0, 1, 0)</f>
        <v>1</v>
      </c>
      <c r="AE23" s="23"/>
      <c r="AF23" s="23"/>
      <c r="AG23" s="23"/>
      <c r="AH23" s="23"/>
      <c r="AI23" s="23" t="s">
        <v>2669</v>
      </c>
      <c r="AJ23" s="23">
        <v>1</v>
      </c>
      <c r="AK23" s="23">
        <v>2</v>
      </c>
      <c r="AL23" s="23" t="s">
        <v>2906</v>
      </c>
    </row>
    <row r="24" spans="1:38" x14ac:dyDescent="0.25">
      <c r="A24" s="23" t="s">
        <v>260</v>
      </c>
      <c r="B24" s="23" t="s">
        <v>257</v>
      </c>
      <c r="C24" s="23" t="s">
        <v>16</v>
      </c>
      <c r="D24" s="23" t="s">
        <v>258</v>
      </c>
      <c r="E24" s="23" t="s">
        <v>234</v>
      </c>
      <c r="F24" s="23" t="s">
        <v>681</v>
      </c>
      <c r="G24" s="23">
        <v>0</v>
      </c>
      <c r="H24" s="23">
        <v>0</v>
      </c>
      <c r="I24" s="23">
        <v>0</v>
      </c>
      <c r="J24" s="23">
        <v>0</v>
      </c>
      <c r="K24" s="23">
        <v>0</v>
      </c>
      <c r="L24" s="23">
        <v>1</v>
      </c>
      <c r="M24" s="23">
        <v>0</v>
      </c>
      <c r="N24" s="23"/>
      <c r="O24" s="23"/>
      <c r="P24" s="23"/>
      <c r="Q24" s="23">
        <v>0</v>
      </c>
      <c r="R24" s="23">
        <v>1</v>
      </c>
      <c r="S24" s="23" t="s">
        <v>259</v>
      </c>
      <c r="T24" s="23">
        <v>0</v>
      </c>
      <c r="U24" s="23"/>
      <c r="V24" s="23"/>
      <c r="W24" s="23"/>
      <c r="X24" s="23" t="s">
        <v>642</v>
      </c>
      <c r="Y24" s="23">
        <v>1</v>
      </c>
      <c r="Z24" s="23"/>
      <c r="AA24" s="23">
        <f>IF(SUM(G24:T24) &gt;0, 1, 0)</f>
        <v>1</v>
      </c>
      <c r="AB24" s="23">
        <v>1</v>
      </c>
      <c r="AC24" s="23">
        <f>IF(SUM(T24,Q24)&gt;0, 1, 0)</f>
        <v>0</v>
      </c>
      <c r="AD24" s="23">
        <f>IF(SUM(Table2[[#This Row],[cv_disclosure]],Table2[[#This Row],[nber_web_disclosure]],Table2[[#This Row],[private_interests]]) &gt;0, 1, 0)</f>
        <v>1</v>
      </c>
      <c r="AE24" s="23"/>
      <c r="AF24" s="23"/>
      <c r="AG24" s="23"/>
      <c r="AH24" s="23"/>
      <c r="AI24" s="23" t="s">
        <v>2671</v>
      </c>
      <c r="AJ24" s="23">
        <v>1</v>
      </c>
      <c r="AK24" s="23">
        <v>0</v>
      </c>
      <c r="AL24" s="23"/>
    </row>
    <row r="25" spans="1:38" x14ac:dyDescent="0.25">
      <c r="A25" s="23" t="s">
        <v>261</v>
      </c>
      <c r="B25" s="23" t="s">
        <v>262</v>
      </c>
      <c r="C25" s="23" t="s">
        <v>16</v>
      </c>
      <c r="D25" s="23" t="s">
        <v>263</v>
      </c>
      <c r="E25" s="23" t="s">
        <v>71</v>
      </c>
      <c r="F25" s="23" t="s">
        <v>681</v>
      </c>
      <c r="G25" s="23">
        <v>0</v>
      </c>
      <c r="H25" s="23">
        <v>0</v>
      </c>
      <c r="I25" s="23">
        <v>0</v>
      </c>
      <c r="J25" s="23">
        <v>0</v>
      </c>
      <c r="K25" s="23">
        <v>0</v>
      </c>
      <c r="L25" s="23">
        <v>0</v>
      </c>
      <c r="M25" s="23">
        <v>0</v>
      </c>
      <c r="N25" s="23"/>
      <c r="O25" s="23"/>
      <c r="P25" s="23"/>
      <c r="Q25" s="28"/>
      <c r="R25" s="23">
        <v>0</v>
      </c>
      <c r="S25" s="23" t="s">
        <v>264</v>
      </c>
      <c r="T25" s="23">
        <v>1</v>
      </c>
      <c r="U25" s="23"/>
      <c r="V25" s="23"/>
      <c r="W25" s="23"/>
      <c r="X25" s="23" t="s">
        <v>643</v>
      </c>
      <c r="Y25" s="23">
        <v>1</v>
      </c>
      <c r="Z25" s="23"/>
      <c r="AA25" s="23">
        <f>IF(SUM(G25:T25) &gt;0, 1, 0)</f>
        <v>1</v>
      </c>
      <c r="AB25" s="23">
        <v>0</v>
      </c>
      <c r="AC25" s="23">
        <f>IF(SUM(T25,Q25)&gt;0, 1, 0)</f>
        <v>1</v>
      </c>
      <c r="AD25" s="23">
        <f>IF(SUM(Table2[[#This Row],[cv_disclosure]],Table2[[#This Row],[nber_web_disclosure]],Table2[[#This Row],[private_interests]]) &gt;0, 1, 0)</f>
        <v>1</v>
      </c>
      <c r="AE25" s="23"/>
      <c r="AF25" s="23"/>
      <c r="AG25" s="23"/>
      <c r="AH25" s="23"/>
      <c r="AI25" s="23" t="s">
        <v>2672</v>
      </c>
      <c r="AJ25" s="23">
        <v>1</v>
      </c>
      <c r="AK25" s="23">
        <v>1</v>
      </c>
      <c r="AL25" s="23" t="s">
        <v>2913</v>
      </c>
    </row>
    <row r="26" spans="1:38" x14ac:dyDescent="0.25">
      <c r="A26" s="23" t="s">
        <v>273</v>
      </c>
      <c r="B26" s="23" t="s">
        <v>274</v>
      </c>
      <c r="C26" s="23" t="s">
        <v>16</v>
      </c>
      <c r="D26" s="23" t="s">
        <v>275</v>
      </c>
      <c r="E26" s="23" t="s">
        <v>86</v>
      </c>
      <c r="F26" s="23" t="s">
        <v>681</v>
      </c>
      <c r="G26" s="23">
        <v>0</v>
      </c>
      <c r="H26" s="23">
        <v>0</v>
      </c>
      <c r="I26" s="23">
        <v>0</v>
      </c>
      <c r="J26" s="23">
        <v>1</v>
      </c>
      <c r="K26" s="23">
        <v>0</v>
      </c>
      <c r="L26" s="23">
        <v>0</v>
      </c>
      <c r="M26" s="23">
        <v>0</v>
      </c>
      <c r="N26" s="23"/>
      <c r="O26" s="23"/>
      <c r="P26" s="23"/>
      <c r="Q26" s="23">
        <v>1</v>
      </c>
      <c r="R26" s="23">
        <v>1</v>
      </c>
      <c r="S26" s="23" t="s">
        <v>279</v>
      </c>
      <c r="T26" s="23">
        <v>1</v>
      </c>
      <c r="U26" s="23"/>
      <c r="V26" s="23"/>
      <c r="W26" s="23"/>
      <c r="X26" s="23" t="s">
        <v>644</v>
      </c>
      <c r="Y26" s="23">
        <v>1</v>
      </c>
      <c r="Z26" s="23"/>
      <c r="AA26" s="23">
        <f>IF(SUM(G26:T26) &gt;0, 1, 0)</f>
        <v>1</v>
      </c>
      <c r="AB26" s="23">
        <v>1</v>
      </c>
      <c r="AC26" s="23">
        <f>IF(SUM(T26,Q26)&gt;0, 1, 0)</f>
        <v>1</v>
      </c>
      <c r="AD26" s="23">
        <f>IF(SUM(Table2[[#This Row],[cv_disclosure]],Table2[[#This Row],[nber_web_disclosure]],Table2[[#This Row],[private_interests]]) &gt;0, 1, 0)</f>
        <v>1</v>
      </c>
      <c r="AE26" s="23"/>
      <c r="AF26" s="23"/>
      <c r="AG26" s="23"/>
      <c r="AH26" s="23"/>
      <c r="AI26" s="23" t="s">
        <v>2675</v>
      </c>
      <c r="AJ26" s="23">
        <v>0</v>
      </c>
      <c r="AK26" s="23">
        <v>1</v>
      </c>
      <c r="AL26" s="23" t="s">
        <v>2914</v>
      </c>
    </row>
    <row r="27" spans="1:38" x14ac:dyDescent="0.25">
      <c r="A27" s="23" t="s">
        <v>280</v>
      </c>
      <c r="B27" s="23" t="s">
        <v>281</v>
      </c>
      <c r="C27" s="23" t="s">
        <v>16</v>
      </c>
      <c r="D27" s="23" t="s">
        <v>282</v>
      </c>
      <c r="E27" s="23" t="s">
        <v>124</v>
      </c>
      <c r="F27" s="23" t="s">
        <v>681</v>
      </c>
      <c r="G27" s="23">
        <v>0</v>
      </c>
      <c r="H27" s="23">
        <v>0</v>
      </c>
      <c r="I27" s="23">
        <v>0</v>
      </c>
      <c r="J27" s="23">
        <v>0</v>
      </c>
      <c r="K27" s="23">
        <v>0</v>
      </c>
      <c r="L27" s="23">
        <v>0</v>
      </c>
      <c r="M27" s="23">
        <v>1</v>
      </c>
      <c r="N27" s="23"/>
      <c r="O27" s="23"/>
      <c r="P27" s="23"/>
      <c r="Q27" s="23">
        <v>0</v>
      </c>
      <c r="R27" s="23">
        <v>1</v>
      </c>
      <c r="S27" s="23" t="s">
        <v>283</v>
      </c>
      <c r="T27" s="23">
        <v>0</v>
      </c>
      <c r="U27" s="23"/>
      <c r="V27" s="23"/>
      <c r="W27" s="23"/>
      <c r="X27" s="23" t="s">
        <v>645</v>
      </c>
      <c r="Y27" s="23">
        <v>1</v>
      </c>
      <c r="Z27" s="23"/>
      <c r="AA27" s="23">
        <f>IF(SUM(G27:T27) &gt;0, 1, 0)</f>
        <v>1</v>
      </c>
      <c r="AB27" s="23">
        <v>1</v>
      </c>
      <c r="AC27" s="23">
        <f>IF(SUM(T27,Q27)&gt;0, 1, 0)</f>
        <v>0</v>
      </c>
      <c r="AD27" s="23">
        <f>IF(SUM(Table2[[#This Row],[cv_disclosure]],Table2[[#This Row],[nber_web_disclosure]],Table2[[#This Row],[private_interests]]) &gt;0, 1, 0)</f>
        <v>1</v>
      </c>
      <c r="AE27" s="23"/>
      <c r="AF27" s="23"/>
      <c r="AG27" s="23"/>
      <c r="AH27" s="23"/>
      <c r="AI27" s="23" t="s">
        <v>2677</v>
      </c>
      <c r="AJ27" s="23">
        <v>1</v>
      </c>
      <c r="AK27" s="23">
        <v>0</v>
      </c>
      <c r="AL27" s="23"/>
    </row>
    <row r="28" spans="1:38" x14ac:dyDescent="0.25">
      <c r="A28" s="23" t="s">
        <v>284</v>
      </c>
      <c r="B28" s="23" t="s">
        <v>285</v>
      </c>
      <c r="C28" s="23" t="s">
        <v>16</v>
      </c>
      <c r="D28" s="24" t="s">
        <v>286</v>
      </c>
      <c r="E28" s="23" t="s">
        <v>71</v>
      </c>
      <c r="F28" s="23" t="s">
        <v>681</v>
      </c>
      <c r="G28" s="23">
        <v>0</v>
      </c>
      <c r="H28" s="23">
        <v>0</v>
      </c>
      <c r="I28" s="23">
        <v>0</v>
      </c>
      <c r="J28" s="23">
        <v>0</v>
      </c>
      <c r="K28" s="23">
        <v>0</v>
      </c>
      <c r="L28" s="23">
        <v>0</v>
      </c>
      <c r="M28" s="23">
        <v>0</v>
      </c>
      <c r="N28" s="23"/>
      <c r="O28" s="23"/>
      <c r="P28" s="23"/>
      <c r="Q28" s="23">
        <v>0</v>
      </c>
      <c r="R28" s="23">
        <v>1</v>
      </c>
      <c r="S28" s="23" t="s">
        <v>288</v>
      </c>
      <c r="T28" s="23">
        <v>0</v>
      </c>
      <c r="U28" s="23"/>
      <c r="V28" s="23"/>
      <c r="W28" s="23"/>
      <c r="X28" s="23" t="s">
        <v>646</v>
      </c>
      <c r="Y28" s="23">
        <v>1</v>
      </c>
      <c r="Z28" s="23"/>
      <c r="AA28" s="23">
        <f>IF(SUM(G28:T28) &gt;0, 1, 0)</f>
        <v>1</v>
      </c>
      <c r="AB28" s="23">
        <v>0</v>
      </c>
      <c r="AC28" s="23">
        <f>IF(SUM(T28,Q28)&gt;0, 1, 0)</f>
        <v>0</v>
      </c>
      <c r="AD28" s="23">
        <f>IF(SUM(Table2[[#This Row],[cv_disclosure]],Table2[[#This Row],[nber_web_disclosure]],Table2[[#This Row],[private_interests]]) &gt;0, 1, 0)</f>
        <v>1</v>
      </c>
      <c r="AE28" s="23"/>
      <c r="AF28" s="23"/>
      <c r="AG28" s="23"/>
      <c r="AH28" s="23"/>
      <c r="AI28" s="23" t="s">
        <v>2678</v>
      </c>
      <c r="AJ28" s="23">
        <v>1</v>
      </c>
      <c r="AK28" s="23">
        <v>0</v>
      </c>
      <c r="AL28" s="23"/>
    </row>
    <row r="29" spans="1:38" x14ac:dyDescent="0.25">
      <c r="A29" s="23" t="s">
        <v>289</v>
      </c>
      <c r="B29" s="23" t="s">
        <v>290</v>
      </c>
      <c r="C29" s="23" t="s">
        <v>16</v>
      </c>
      <c r="D29" s="23" t="s">
        <v>291</v>
      </c>
      <c r="E29" s="23" t="s">
        <v>234</v>
      </c>
      <c r="F29" s="23" t="s">
        <v>681</v>
      </c>
      <c r="G29" s="23">
        <v>0</v>
      </c>
      <c r="H29" s="23">
        <v>0</v>
      </c>
      <c r="I29" s="23">
        <v>0</v>
      </c>
      <c r="J29" s="23">
        <v>0</v>
      </c>
      <c r="K29" s="23">
        <v>0</v>
      </c>
      <c r="L29" s="23">
        <v>0</v>
      </c>
      <c r="M29" s="23">
        <v>1</v>
      </c>
      <c r="N29" s="23"/>
      <c r="O29" s="23"/>
      <c r="P29" s="23"/>
      <c r="Q29" s="23">
        <v>0</v>
      </c>
      <c r="R29" s="23">
        <v>1</v>
      </c>
      <c r="S29" s="23" t="s">
        <v>292</v>
      </c>
      <c r="T29" s="23">
        <v>0</v>
      </c>
      <c r="U29" s="23"/>
      <c r="V29" s="23"/>
      <c r="W29" s="23"/>
      <c r="X29" s="23" t="s">
        <v>646</v>
      </c>
      <c r="Y29" s="23">
        <v>1</v>
      </c>
      <c r="Z29" s="23"/>
      <c r="AA29" s="23">
        <f>IF(SUM(G29:T29) &gt;0, 1, 0)</f>
        <v>1</v>
      </c>
      <c r="AB29" s="23">
        <v>1</v>
      </c>
      <c r="AC29" s="23">
        <f>IF(SUM(T29,Q29)&gt;0, 1, 0)</f>
        <v>0</v>
      </c>
      <c r="AD29" s="23">
        <f>IF(SUM(Table2[[#This Row],[cv_disclosure]],Table2[[#This Row],[nber_web_disclosure]],Table2[[#This Row],[private_interests]]) &gt;0, 1, 0)</f>
        <v>1</v>
      </c>
      <c r="AE29" s="23"/>
      <c r="AF29" s="23"/>
      <c r="AG29" s="23"/>
      <c r="AH29" s="23"/>
      <c r="AI29" s="23" t="s">
        <v>2679</v>
      </c>
      <c r="AJ29" s="23">
        <v>1</v>
      </c>
      <c r="AK29" s="23">
        <v>0</v>
      </c>
      <c r="AL29" s="23" t="s">
        <v>2915</v>
      </c>
    </row>
    <row r="30" spans="1:38" x14ac:dyDescent="0.25">
      <c r="A30" s="23" t="s">
        <v>300</v>
      </c>
      <c r="B30" s="23" t="s">
        <v>301</v>
      </c>
      <c r="C30" s="23" t="s">
        <v>16</v>
      </c>
      <c r="D30" s="23" t="s">
        <v>302</v>
      </c>
      <c r="E30" s="23" t="s">
        <v>303</v>
      </c>
      <c r="F30" s="23" t="s">
        <v>681</v>
      </c>
      <c r="G30" s="23">
        <v>0</v>
      </c>
      <c r="H30" s="23">
        <v>0</v>
      </c>
      <c r="I30" s="23">
        <v>1</v>
      </c>
      <c r="J30" s="23">
        <v>0</v>
      </c>
      <c r="K30" s="23">
        <v>0</v>
      </c>
      <c r="L30" s="23">
        <v>0</v>
      </c>
      <c r="M30" s="23">
        <v>0</v>
      </c>
      <c r="N30" s="23"/>
      <c r="O30" s="23"/>
      <c r="P30" s="23"/>
      <c r="Q30" s="23">
        <v>1</v>
      </c>
      <c r="R30" s="23">
        <v>1</v>
      </c>
      <c r="S30" s="23" t="s">
        <v>596</v>
      </c>
      <c r="T30" s="23">
        <v>0</v>
      </c>
      <c r="U30" s="23"/>
      <c r="V30" s="23"/>
      <c r="W30" s="23"/>
      <c r="X30" s="23" t="s">
        <v>648</v>
      </c>
      <c r="Y30" s="23">
        <v>1</v>
      </c>
      <c r="Z30" s="23"/>
      <c r="AA30" s="23">
        <f>IF(SUM(G30:T30) &gt;0, 1, 0)</f>
        <v>1</v>
      </c>
      <c r="AB30" s="23">
        <v>1</v>
      </c>
      <c r="AC30" s="23">
        <f>IF(SUM(T30,Q30)&gt;0, 1, 0)</f>
        <v>1</v>
      </c>
      <c r="AD30" s="23">
        <f>IF(SUM(Table2[[#This Row],[cv_disclosure]],Table2[[#This Row],[nber_web_disclosure]],Table2[[#This Row],[private_interests]]) &gt;0, 1, 0)</f>
        <v>1</v>
      </c>
      <c r="AE30" s="23"/>
      <c r="AF30" s="23"/>
      <c r="AG30" s="23"/>
      <c r="AH30" s="23"/>
      <c r="AI30" s="23" t="s">
        <v>2682</v>
      </c>
      <c r="AJ30" s="23">
        <v>1</v>
      </c>
      <c r="AK30" s="23">
        <v>1</v>
      </c>
      <c r="AL30" s="23" t="s">
        <v>2916</v>
      </c>
    </row>
    <row r="31" spans="1:38" x14ac:dyDescent="0.25">
      <c r="A31" s="23" t="s">
        <v>304</v>
      </c>
      <c r="B31" s="23" t="s">
        <v>305</v>
      </c>
      <c r="C31" s="23" t="s">
        <v>16</v>
      </c>
      <c r="D31" s="23" t="s">
        <v>306</v>
      </c>
      <c r="E31" s="23" t="s">
        <v>73</v>
      </c>
      <c r="F31" s="23" t="s">
        <v>681</v>
      </c>
      <c r="G31" s="23">
        <v>0</v>
      </c>
      <c r="H31" s="23">
        <v>0</v>
      </c>
      <c r="I31" s="23">
        <v>0</v>
      </c>
      <c r="J31" s="23">
        <v>0</v>
      </c>
      <c r="K31" s="23">
        <v>0</v>
      </c>
      <c r="L31" s="23">
        <v>0</v>
      </c>
      <c r="M31" s="23">
        <v>1</v>
      </c>
      <c r="N31" s="23"/>
      <c r="O31" s="23"/>
      <c r="P31" s="23"/>
      <c r="Q31" s="23">
        <v>0</v>
      </c>
      <c r="R31" s="23">
        <v>0</v>
      </c>
      <c r="S31" s="23" t="s">
        <v>307</v>
      </c>
      <c r="T31" s="23">
        <v>0</v>
      </c>
      <c r="U31" s="23"/>
      <c r="V31" s="23"/>
      <c r="W31" s="23"/>
      <c r="X31" s="23" t="s">
        <v>649</v>
      </c>
      <c r="Y31" s="23">
        <v>1</v>
      </c>
      <c r="Z31" s="23"/>
      <c r="AA31" s="23">
        <f>IF(SUM(G31:T31) &gt;0, 1, 0)</f>
        <v>1</v>
      </c>
      <c r="AB31" s="23">
        <v>1</v>
      </c>
      <c r="AC31" s="23">
        <f>IF(SUM(T31,Q31)&gt;0, 1, 0)</f>
        <v>0</v>
      </c>
      <c r="AD31" s="23">
        <f>IF(SUM(Table2[[#This Row],[cv_disclosure]],Table2[[#This Row],[nber_web_disclosure]],Table2[[#This Row],[private_interests]]) &gt;0, 1, 0)</f>
        <v>1</v>
      </c>
      <c r="AE31" s="23"/>
      <c r="AF31" s="23"/>
      <c r="AG31" s="23"/>
      <c r="AH31" s="23"/>
      <c r="AI31" s="23" t="s">
        <v>2683</v>
      </c>
      <c r="AJ31" s="23">
        <v>1</v>
      </c>
      <c r="AK31" s="23">
        <v>0</v>
      </c>
      <c r="AL31" s="23"/>
    </row>
    <row r="32" spans="1:38" x14ac:dyDescent="0.25">
      <c r="A32" s="23" t="s">
        <v>311</v>
      </c>
      <c r="B32" s="23" t="s">
        <v>312</v>
      </c>
      <c r="C32" s="23" t="s">
        <v>16</v>
      </c>
      <c r="D32" s="23" t="s">
        <v>313</v>
      </c>
      <c r="E32" s="23" t="s">
        <v>71</v>
      </c>
      <c r="F32" s="23" t="s">
        <v>681</v>
      </c>
      <c r="G32" s="23">
        <v>0</v>
      </c>
      <c r="H32" s="23">
        <v>0</v>
      </c>
      <c r="I32" s="23">
        <v>0</v>
      </c>
      <c r="J32" s="23">
        <v>0</v>
      </c>
      <c r="K32" s="23">
        <v>0</v>
      </c>
      <c r="L32" s="23">
        <v>0</v>
      </c>
      <c r="M32" s="23">
        <v>1</v>
      </c>
      <c r="N32" s="23"/>
      <c r="O32" s="23"/>
      <c r="P32" s="23"/>
      <c r="Q32" s="23">
        <v>0</v>
      </c>
      <c r="R32" s="23">
        <v>1</v>
      </c>
      <c r="S32" s="23" t="s">
        <v>650</v>
      </c>
      <c r="T32" s="23">
        <v>0</v>
      </c>
      <c r="U32" s="23"/>
      <c r="V32" s="23"/>
      <c r="W32" s="23"/>
      <c r="X32" s="23" t="s">
        <v>651</v>
      </c>
      <c r="Y32" s="23">
        <v>1</v>
      </c>
      <c r="Z32" s="23"/>
      <c r="AA32" s="23">
        <f>IF(SUM(G32:T32) &gt;0, 1, 0)</f>
        <v>1</v>
      </c>
      <c r="AB32" s="23">
        <v>1</v>
      </c>
      <c r="AC32" s="23">
        <f>IF(SUM(T32,Q32)&gt;0, 1, 0)</f>
        <v>0</v>
      </c>
      <c r="AD32" s="23">
        <f>IF(SUM(Table2[[#This Row],[cv_disclosure]],Table2[[#This Row],[nber_web_disclosure]],Table2[[#This Row],[private_interests]]) &gt;0, 1, 0)</f>
        <v>1</v>
      </c>
      <c r="AE32" s="23"/>
      <c r="AF32" s="23"/>
      <c r="AG32" s="23"/>
      <c r="AH32" s="23"/>
      <c r="AI32" s="23" t="s">
        <v>2685</v>
      </c>
      <c r="AJ32" s="23">
        <v>1</v>
      </c>
      <c r="AK32" s="23">
        <v>0</v>
      </c>
      <c r="AL32" s="23" t="s">
        <v>1799</v>
      </c>
    </row>
    <row r="33" spans="1:38" x14ac:dyDescent="0.25">
      <c r="A33" s="23" t="s">
        <v>319</v>
      </c>
      <c r="B33" s="23" t="s">
        <v>320</v>
      </c>
      <c r="C33" s="23" t="s">
        <v>16</v>
      </c>
      <c r="D33" s="23" t="s">
        <v>321</v>
      </c>
      <c r="E33" s="23" t="s">
        <v>17</v>
      </c>
      <c r="F33" s="23" t="s">
        <v>681</v>
      </c>
      <c r="G33" s="23">
        <v>0</v>
      </c>
      <c r="H33" s="23">
        <v>0</v>
      </c>
      <c r="I33" s="23">
        <v>0</v>
      </c>
      <c r="J33" s="23">
        <v>1</v>
      </c>
      <c r="K33" s="23">
        <v>0</v>
      </c>
      <c r="L33" s="23">
        <v>0</v>
      </c>
      <c r="M33" s="23">
        <v>0</v>
      </c>
      <c r="N33" s="23"/>
      <c r="O33" s="23"/>
      <c r="P33" s="23"/>
      <c r="Q33" s="23">
        <v>1</v>
      </c>
      <c r="R33" s="23">
        <v>1</v>
      </c>
      <c r="S33" s="23" t="s">
        <v>322</v>
      </c>
      <c r="T33" s="23">
        <v>0</v>
      </c>
      <c r="U33" s="23"/>
      <c r="V33" s="23"/>
      <c r="W33" s="23"/>
      <c r="X33" s="23" t="s">
        <v>652</v>
      </c>
      <c r="Y33" s="23">
        <v>1</v>
      </c>
      <c r="Z33" s="23"/>
      <c r="AA33" s="23">
        <f>IF(SUM(G33:T33) &gt;0, 1, 0)</f>
        <v>1</v>
      </c>
      <c r="AB33" s="23">
        <v>0</v>
      </c>
      <c r="AC33" s="23">
        <f>IF(SUM(T33,Q33)&gt;0, 1, 0)</f>
        <v>1</v>
      </c>
      <c r="AD33" s="23">
        <f>IF(SUM(Table2[[#This Row],[cv_disclosure]],Table2[[#This Row],[nber_web_disclosure]],Table2[[#This Row],[private_interests]]) &gt;0, 1, 0)</f>
        <v>1</v>
      </c>
      <c r="AE33" s="23"/>
      <c r="AF33" s="23"/>
      <c r="AG33" s="23"/>
      <c r="AH33" s="23"/>
      <c r="AI33" s="23" t="s">
        <v>2687</v>
      </c>
      <c r="AJ33" s="23">
        <v>0</v>
      </c>
      <c r="AK33" s="23">
        <v>1</v>
      </c>
      <c r="AL33" s="23" t="s">
        <v>2916</v>
      </c>
    </row>
    <row r="34" spans="1:38" x14ac:dyDescent="0.25">
      <c r="A34" s="23" t="s">
        <v>331</v>
      </c>
      <c r="B34" s="23" t="s">
        <v>332</v>
      </c>
      <c r="C34" s="23" t="s">
        <v>16</v>
      </c>
      <c r="D34" s="23" t="s">
        <v>333</v>
      </c>
      <c r="E34" s="23" t="s">
        <v>86</v>
      </c>
      <c r="F34" s="23" t="s">
        <v>681</v>
      </c>
      <c r="G34" s="23">
        <v>1</v>
      </c>
      <c r="H34" s="23">
        <v>0</v>
      </c>
      <c r="I34" s="23">
        <v>0</v>
      </c>
      <c r="J34" s="23">
        <v>0</v>
      </c>
      <c r="K34" s="23">
        <v>0</v>
      </c>
      <c r="L34" s="23">
        <v>0</v>
      </c>
      <c r="M34" s="23">
        <v>0</v>
      </c>
      <c r="N34" s="23"/>
      <c r="O34" s="23"/>
      <c r="P34" s="23">
        <v>1</v>
      </c>
      <c r="Q34" s="23">
        <v>0</v>
      </c>
      <c r="R34" s="23">
        <v>1</v>
      </c>
      <c r="S34" s="23" t="s">
        <v>334</v>
      </c>
      <c r="T34" s="23">
        <v>0</v>
      </c>
      <c r="U34" s="23"/>
      <c r="V34" s="23"/>
      <c r="W34" s="23"/>
      <c r="X34" s="23" t="s">
        <v>627</v>
      </c>
      <c r="Y34" s="23">
        <v>1</v>
      </c>
      <c r="Z34" s="23"/>
      <c r="AA34" s="23">
        <f>IF(SUM(G34:T34) &gt;0, 1, 0)</f>
        <v>1</v>
      </c>
      <c r="AB34" s="23">
        <v>1</v>
      </c>
      <c r="AC34" s="23">
        <f>IF(SUM(T34,Q34)&gt;0, 1, 0)</f>
        <v>0</v>
      </c>
      <c r="AD34" s="23">
        <f>IF(SUM(Table2[[#This Row],[cv_disclosure]],Table2[[#This Row],[nber_web_disclosure]],Table2[[#This Row],[private_interests]]) &gt;0, 1, 0)</f>
        <v>1</v>
      </c>
      <c r="AE34" s="23"/>
      <c r="AF34" s="23"/>
      <c r="AG34" s="23"/>
      <c r="AH34" s="23"/>
      <c r="AI34" s="23" t="s">
        <v>2690</v>
      </c>
      <c r="AJ34" s="23">
        <v>0</v>
      </c>
      <c r="AK34" s="23">
        <v>0</v>
      </c>
      <c r="AL34" s="23"/>
    </row>
    <row r="35" spans="1:38" x14ac:dyDescent="0.25">
      <c r="A35" s="23" t="s">
        <v>338</v>
      </c>
      <c r="B35" s="23" t="s">
        <v>339</v>
      </c>
      <c r="C35" s="23" t="s">
        <v>16</v>
      </c>
      <c r="D35" s="23" t="s">
        <v>340</v>
      </c>
      <c r="E35" s="23" t="s">
        <v>74</v>
      </c>
      <c r="F35" s="23" t="s">
        <v>681</v>
      </c>
      <c r="G35" s="23">
        <v>0</v>
      </c>
      <c r="H35" s="23">
        <v>0</v>
      </c>
      <c r="I35" s="23">
        <v>0</v>
      </c>
      <c r="J35" s="23">
        <v>1</v>
      </c>
      <c r="K35" s="23">
        <v>0</v>
      </c>
      <c r="L35" s="23">
        <v>0</v>
      </c>
      <c r="M35" s="23">
        <v>0</v>
      </c>
      <c r="N35" s="23"/>
      <c r="O35" s="23"/>
      <c r="P35" s="23"/>
      <c r="Q35" s="23">
        <v>1</v>
      </c>
      <c r="R35" s="23">
        <v>1</v>
      </c>
      <c r="S35" s="23" t="s">
        <v>344</v>
      </c>
      <c r="T35" s="23">
        <v>0</v>
      </c>
      <c r="U35" s="23"/>
      <c r="V35" s="23"/>
      <c r="W35" s="23"/>
      <c r="X35" s="23"/>
      <c r="Y35" s="23">
        <v>1</v>
      </c>
      <c r="Z35" s="23"/>
      <c r="AA35" s="23">
        <f>IF(SUM(G35:T35) &gt;0, 1, 0)</f>
        <v>1</v>
      </c>
      <c r="AB35" s="23">
        <v>1</v>
      </c>
      <c r="AC35" s="23">
        <f>IF(SUM(T35,Q35)&gt;0, 1, 0)</f>
        <v>1</v>
      </c>
      <c r="AD35" s="23">
        <f>IF(SUM(Table2[[#This Row],[cv_disclosure]],Table2[[#This Row],[nber_web_disclosure]],Table2[[#This Row],[private_interests]]) &gt;0, 1, 0)</f>
        <v>1</v>
      </c>
      <c r="AE35" s="23"/>
      <c r="AF35" s="23"/>
      <c r="AG35" s="23"/>
      <c r="AH35" s="23"/>
      <c r="AI35" s="23" t="s">
        <v>2692</v>
      </c>
      <c r="AJ35" s="23">
        <v>1</v>
      </c>
      <c r="AK35" s="23">
        <v>1</v>
      </c>
      <c r="AL35" s="23" t="s">
        <v>2917</v>
      </c>
    </row>
    <row r="36" spans="1:38" x14ac:dyDescent="0.25">
      <c r="A36" s="23" t="s">
        <v>354</v>
      </c>
      <c r="B36" s="23" t="s">
        <v>355</v>
      </c>
      <c r="C36" s="23" t="s">
        <v>16</v>
      </c>
      <c r="D36" s="23" t="s">
        <v>356</v>
      </c>
      <c r="E36" s="23" t="s">
        <v>79</v>
      </c>
      <c r="F36" s="23" t="s">
        <v>682</v>
      </c>
      <c r="G36" s="23">
        <v>0</v>
      </c>
      <c r="H36" s="23">
        <v>0</v>
      </c>
      <c r="I36" s="23">
        <v>0</v>
      </c>
      <c r="J36" s="23">
        <v>0</v>
      </c>
      <c r="K36" s="23">
        <v>0</v>
      </c>
      <c r="L36" s="23">
        <v>0</v>
      </c>
      <c r="M36" s="23">
        <v>0</v>
      </c>
      <c r="N36" s="23"/>
      <c r="O36" s="23"/>
      <c r="P36" s="23"/>
      <c r="Q36" s="23">
        <v>0</v>
      </c>
      <c r="R36" s="23">
        <v>1</v>
      </c>
      <c r="S36" s="23" t="s">
        <v>357</v>
      </c>
      <c r="T36" s="23">
        <v>1</v>
      </c>
      <c r="U36" s="23"/>
      <c r="V36" s="23"/>
      <c r="W36" s="23"/>
      <c r="X36" s="23" t="s">
        <v>655</v>
      </c>
      <c r="Y36" s="23">
        <v>1</v>
      </c>
      <c r="Z36" s="23"/>
      <c r="AA36" s="23">
        <f>IF(SUM(G36:T36) &gt;0, 1, 0)</f>
        <v>1</v>
      </c>
      <c r="AB36" s="23">
        <v>0</v>
      </c>
      <c r="AC36" s="23">
        <f>IF(SUM(T36,Q36)&gt;0, 1, 0)</f>
        <v>1</v>
      </c>
      <c r="AD36" s="23">
        <f>IF(SUM(Table2[[#This Row],[cv_disclosure]],Table2[[#This Row],[nber_web_disclosure]],Table2[[#This Row],[private_interests]]) &gt;0, 1, 0)</f>
        <v>1</v>
      </c>
      <c r="AE36" s="23"/>
      <c r="AF36" s="23"/>
      <c r="AG36" s="23"/>
      <c r="AH36" s="23"/>
      <c r="AI36" s="23" t="s">
        <v>2697</v>
      </c>
      <c r="AJ36" s="23">
        <v>0</v>
      </c>
      <c r="AK36" s="23">
        <v>1</v>
      </c>
      <c r="AL36" s="23" t="s">
        <v>2918</v>
      </c>
    </row>
    <row r="37" spans="1:38" x14ac:dyDescent="0.25">
      <c r="A37" s="23" t="s">
        <v>358</v>
      </c>
      <c r="B37" s="23" t="s">
        <v>359</v>
      </c>
      <c r="C37" s="23" t="s">
        <v>16</v>
      </c>
      <c r="D37" s="23" t="s">
        <v>360</v>
      </c>
      <c r="E37" s="23" t="s">
        <v>303</v>
      </c>
      <c r="F37" s="23" t="s">
        <v>681</v>
      </c>
      <c r="G37" s="23">
        <v>0</v>
      </c>
      <c r="H37" s="23">
        <v>0</v>
      </c>
      <c r="I37" s="23"/>
      <c r="J37" s="23">
        <v>0</v>
      </c>
      <c r="K37" s="23">
        <v>0</v>
      </c>
      <c r="L37" s="23">
        <v>0</v>
      </c>
      <c r="M37" s="23">
        <v>0</v>
      </c>
      <c r="N37" s="23">
        <v>1</v>
      </c>
      <c r="O37" s="23"/>
      <c r="P37" s="23"/>
      <c r="Q37" s="23">
        <v>1</v>
      </c>
      <c r="R37" s="23">
        <v>0</v>
      </c>
      <c r="S37" s="23" t="s">
        <v>606</v>
      </c>
      <c r="T37" s="23">
        <v>1</v>
      </c>
      <c r="U37" s="23"/>
      <c r="V37" s="23"/>
      <c r="W37" s="23"/>
      <c r="X37" s="23" t="s">
        <v>656</v>
      </c>
      <c r="Y37" s="23">
        <v>1</v>
      </c>
      <c r="Z37" s="23"/>
      <c r="AA37" s="23">
        <f>IF(SUM(G37:T37) &gt;0, 1, 0)</f>
        <v>1</v>
      </c>
      <c r="AB37" s="23">
        <v>0</v>
      </c>
      <c r="AC37" s="23">
        <f>IF(SUM(T37,Q37)&gt;0, 1, 0)</f>
        <v>1</v>
      </c>
      <c r="AD37" s="23">
        <f>IF(SUM(Table2[[#This Row],[cv_disclosure]],Table2[[#This Row],[nber_web_disclosure]],Table2[[#This Row],[private_interests]]) &gt;0, 1, 0)</f>
        <v>1</v>
      </c>
      <c r="AE37" s="23"/>
      <c r="AF37" s="23"/>
      <c r="AG37" s="23"/>
      <c r="AH37" s="23"/>
      <c r="AI37" s="23" t="s">
        <v>2698</v>
      </c>
      <c r="AJ37" s="23">
        <v>1</v>
      </c>
      <c r="AK37" s="23">
        <v>2</v>
      </c>
      <c r="AL37" s="23" t="s">
        <v>2919</v>
      </c>
    </row>
    <row r="38" spans="1:38" x14ac:dyDescent="0.25">
      <c r="A38" s="23" t="s">
        <v>361</v>
      </c>
      <c r="B38" s="23" t="s">
        <v>362</v>
      </c>
      <c r="C38" s="23" t="s">
        <v>16</v>
      </c>
      <c r="D38" s="23" t="s">
        <v>363</v>
      </c>
      <c r="E38" s="23" t="s">
        <v>226</v>
      </c>
      <c r="F38" s="23" t="s">
        <v>681</v>
      </c>
      <c r="G38" s="23">
        <v>1</v>
      </c>
      <c r="H38" s="23">
        <v>0</v>
      </c>
      <c r="I38" s="23">
        <v>0</v>
      </c>
      <c r="J38" s="23">
        <v>0</v>
      </c>
      <c r="K38" s="23">
        <v>0</v>
      </c>
      <c r="L38" s="23">
        <v>0</v>
      </c>
      <c r="M38" s="23">
        <v>1</v>
      </c>
      <c r="N38" s="23"/>
      <c r="O38" s="23"/>
      <c r="P38" s="23"/>
      <c r="Q38" s="23">
        <v>1</v>
      </c>
      <c r="R38" s="23">
        <v>1</v>
      </c>
      <c r="S38" s="23" t="s">
        <v>604</v>
      </c>
      <c r="T38" s="23">
        <v>0</v>
      </c>
      <c r="U38" s="23"/>
      <c r="V38" s="23"/>
      <c r="W38" s="23"/>
      <c r="X38" s="23" t="s">
        <v>657</v>
      </c>
      <c r="Y38" s="23">
        <v>1</v>
      </c>
      <c r="Z38" s="23"/>
      <c r="AA38" s="23">
        <f>IF(SUM(G38:T38) &gt;0, 1, 0)</f>
        <v>1</v>
      </c>
      <c r="AB38" s="23">
        <v>1</v>
      </c>
      <c r="AC38" s="23">
        <f>IF(SUM(T38,Q38)&gt;0, 1, 0)</f>
        <v>1</v>
      </c>
      <c r="AD38" s="23">
        <f>IF(SUM(Table2[[#This Row],[cv_disclosure]],Table2[[#This Row],[nber_web_disclosure]],Table2[[#This Row],[private_interests]]) &gt;0, 1, 0)</f>
        <v>1</v>
      </c>
      <c r="AE38" s="23"/>
      <c r="AF38" s="23"/>
      <c r="AG38" s="23"/>
      <c r="AH38" s="23"/>
      <c r="AI38" s="23" t="s">
        <v>2699</v>
      </c>
      <c r="AJ38" s="23">
        <v>1</v>
      </c>
      <c r="AK38" s="23">
        <v>1</v>
      </c>
      <c r="AL38" s="23" t="s">
        <v>2917</v>
      </c>
    </row>
    <row r="39" spans="1:38" x14ac:dyDescent="0.25">
      <c r="A39" s="23" t="s">
        <v>366</v>
      </c>
      <c r="B39" s="23" t="s">
        <v>364</v>
      </c>
      <c r="C39" s="23" t="s">
        <v>16</v>
      </c>
      <c r="D39" s="23" t="s">
        <v>365</v>
      </c>
      <c r="E39" s="23" t="s">
        <v>83</v>
      </c>
      <c r="F39" s="23" t="s">
        <v>681</v>
      </c>
      <c r="G39" s="23">
        <v>0</v>
      </c>
      <c r="H39" s="23">
        <v>0</v>
      </c>
      <c r="I39" s="23">
        <v>0</v>
      </c>
      <c r="J39" s="23">
        <v>0</v>
      </c>
      <c r="K39" s="23">
        <v>0</v>
      </c>
      <c r="L39" s="23">
        <v>0</v>
      </c>
      <c r="M39" s="23">
        <v>0</v>
      </c>
      <c r="N39" s="23"/>
      <c r="O39" s="23"/>
      <c r="P39" s="23"/>
      <c r="Q39" s="23">
        <v>0</v>
      </c>
      <c r="R39" s="23">
        <v>0</v>
      </c>
      <c r="S39" s="23"/>
      <c r="T39" s="23">
        <v>1</v>
      </c>
      <c r="U39" s="23"/>
      <c r="V39" s="23"/>
      <c r="W39" s="23"/>
      <c r="X39" s="23" t="s">
        <v>658</v>
      </c>
      <c r="Y39" s="23">
        <v>1</v>
      </c>
      <c r="Z39" s="23"/>
      <c r="AA39" s="23">
        <f>IF(SUM(G39:T39) &gt;0, 1, 0)</f>
        <v>1</v>
      </c>
      <c r="AB39" s="23">
        <v>0</v>
      </c>
      <c r="AC39" s="23">
        <f>IF(SUM(T39,Q39)&gt;0, 1, 0)</f>
        <v>1</v>
      </c>
      <c r="AD39" s="23">
        <f>IF(SUM(Table2[[#This Row],[cv_disclosure]],Table2[[#This Row],[nber_web_disclosure]],Table2[[#This Row],[private_interests]]) &gt;0, 1, 0)</f>
        <v>1</v>
      </c>
      <c r="AE39" s="23"/>
      <c r="AF39" s="23"/>
      <c r="AG39" s="23"/>
      <c r="AH39" s="23"/>
      <c r="AI39" s="23" t="s">
        <v>2700</v>
      </c>
      <c r="AJ39" s="23">
        <v>1</v>
      </c>
      <c r="AK39" s="23">
        <v>1</v>
      </c>
      <c r="AL39" s="23" t="s">
        <v>2918</v>
      </c>
    </row>
    <row r="40" spans="1:38" x14ac:dyDescent="0.25">
      <c r="A40" s="23" t="s">
        <v>367</v>
      </c>
      <c r="B40" s="23" t="s">
        <v>368</v>
      </c>
      <c r="C40" s="23" t="s">
        <v>16</v>
      </c>
      <c r="D40" s="23" t="s">
        <v>369</v>
      </c>
      <c r="E40" s="23" t="s">
        <v>74</v>
      </c>
      <c r="F40" s="23" t="s">
        <v>681</v>
      </c>
      <c r="G40" s="23">
        <v>0</v>
      </c>
      <c r="H40" s="23">
        <v>0</v>
      </c>
      <c r="I40" s="23">
        <v>1</v>
      </c>
      <c r="J40" s="23">
        <v>0</v>
      </c>
      <c r="K40" s="23">
        <v>0</v>
      </c>
      <c r="L40" s="23">
        <v>0</v>
      </c>
      <c r="M40" s="23">
        <v>0</v>
      </c>
      <c r="N40" s="23"/>
      <c r="O40" s="23"/>
      <c r="P40" s="23"/>
      <c r="Q40" s="23">
        <v>0</v>
      </c>
      <c r="R40" s="23">
        <v>1</v>
      </c>
      <c r="S40" s="23" t="s">
        <v>597</v>
      </c>
      <c r="T40" s="23">
        <v>1</v>
      </c>
      <c r="U40" s="23"/>
      <c r="V40" s="23"/>
      <c r="W40" s="23"/>
      <c r="X40" s="23" t="s">
        <v>659</v>
      </c>
      <c r="Y40" s="23">
        <v>1</v>
      </c>
      <c r="Z40" s="23"/>
      <c r="AA40" s="23">
        <f>IF(SUM(G40:T40) &gt;0, 1, 0)</f>
        <v>1</v>
      </c>
      <c r="AB40" s="23">
        <v>1</v>
      </c>
      <c r="AC40" s="23">
        <f>IF(SUM(T40,Q40)&gt;0, 1, 0)</f>
        <v>1</v>
      </c>
      <c r="AD40" s="23">
        <f>IF(SUM(Table2[[#This Row],[cv_disclosure]],Table2[[#This Row],[nber_web_disclosure]],Table2[[#This Row],[private_interests]]) &gt;0, 1, 0)</f>
        <v>1</v>
      </c>
      <c r="AE40" s="23"/>
      <c r="AF40" s="23"/>
      <c r="AG40" s="23"/>
      <c r="AH40" s="23"/>
      <c r="AI40" s="23" t="s">
        <v>2701</v>
      </c>
      <c r="AJ40" s="23">
        <v>1</v>
      </c>
      <c r="AK40" s="23">
        <v>1</v>
      </c>
      <c r="AL40" s="23" t="s">
        <v>2920</v>
      </c>
    </row>
    <row r="41" spans="1:38" x14ac:dyDescent="0.25">
      <c r="A41" s="23" t="s">
        <v>373</v>
      </c>
      <c r="B41" s="23" t="s">
        <v>374</v>
      </c>
      <c r="C41" s="23" t="s">
        <v>16</v>
      </c>
      <c r="D41" s="23" t="s">
        <v>375</v>
      </c>
      <c r="E41" s="23" t="s">
        <v>376</v>
      </c>
      <c r="F41" s="23" t="s">
        <v>681</v>
      </c>
      <c r="G41" s="23">
        <v>0</v>
      </c>
      <c r="H41" s="23">
        <v>0</v>
      </c>
      <c r="I41" s="23">
        <v>0</v>
      </c>
      <c r="J41" s="23">
        <v>1</v>
      </c>
      <c r="K41" s="23">
        <v>0</v>
      </c>
      <c r="L41" s="23">
        <v>0</v>
      </c>
      <c r="M41" s="23">
        <v>0</v>
      </c>
      <c r="N41" s="23"/>
      <c r="O41" s="23"/>
      <c r="P41" s="23"/>
      <c r="Q41" s="23">
        <v>0</v>
      </c>
      <c r="R41" s="23">
        <v>1</v>
      </c>
      <c r="S41" s="23" t="s">
        <v>377</v>
      </c>
      <c r="T41" s="23">
        <v>0</v>
      </c>
      <c r="U41" s="23"/>
      <c r="V41" s="23"/>
      <c r="W41" s="23"/>
      <c r="X41" s="23" t="s">
        <v>636</v>
      </c>
      <c r="Y41" s="23">
        <v>1</v>
      </c>
      <c r="Z41" s="23"/>
      <c r="AA41" s="23">
        <f>IF(SUM(G41:T41) &gt;0, 1, 0)</f>
        <v>1</v>
      </c>
      <c r="AB41" s="23">
        <v>1</v>
      </c>
      <c r="AC41" s="23">
        <f>IF(SUM(T41,Q41)&gt;0, 1, 0)</f>
        <v>0</v>
      </c>
      <c r="AD41" s="23">
        <f>IF(SUM(Table2[[#This Row],[cv_disclosure]],Table2[[#This Row],[nber_web_disclosure]],Table2[[#This Row],[private_interests]]) &gt;0, 1, 0)</f>
        <v>1</v>
      </c>
      <c r="AE41" s="23"/>
      <c r="AF41" s="23"/>
      <c r="AG41" s="23"/>
      <c r="AH41" s="23"/>
      <c r="AI41" s="23" t="s">
        <v>2703</v>
      </c>
      <c r="AJ41" s="23">
        <v>1</v>
      </c>
      <c r="AK41" s="23">
        <v>1</v>
      </c>
      <c r="AL41" s="23" t="s">
        <v>2921</v>
      </c>
    </row>
    <row r="42" spans="1:38" x14ac:dyDescent="0.25">
      <c r="A42" s="23" t="s">
        <v>381</v>
      </c>
      <c r="B42" s="23" t="s">
        <v>382</v>
      </c>
      <c r="C42" s="23" t="s">
        <v>16</v>
      </c>
      <c r="D42" s="23" t="s">
        <v>383</v>
      </c>
      <c r="E42" s="23" t="s">
        <v>384</v>
      </c>
      <c r="F42" s="23" t="s">
        <v>681</v>
      </c>
      <c r="G42" s="23">
        <v>0</v>
      </c>
      <c r="H42" s="23">
        <v>0</v>
      </c>
      <c r="I42" s="23">
        <v>0</v>
      </c>
      <c r="J42" s="23">
        <v>0</v>
      </c>
      <c r="K42" s="23">
        <v>0</v>
      </c>
      <c r="L42" s="23">
        <v>0</v>
      </c>
      <c r="M42" s="23">
        <v>1</v>
      </c>
      <c r="N42" s="23"/>
      <c r="O42" s="23"/>
      <c r="P42" s="23"/>
      <c r="Q42" s="23">
        <v>1</v>
      </c>
      <c r="R42" s="23">
        <v>1</v>
      </c>
      <c r="S42" s="23" t="s">
        <v>598</v>
      </c>
      <c r="T42" s="23">
        <v>1</v>
      </c>
      <c r="U42" s="23"/>
      <c r="V42" s="23"/>
      <c r="W42" s="23"/>
      <c r="X42" s="23" t="s">
        <v>661</v>
      </c>
      <c r="Y42" s="23">
        <v>1</v>
      </c>
      <c r="Z42" s="23"/>
      <c r="AA42" s="23">
        <f>IF(SUM(G42:T42) &gt;0, 1, 0)</f>
        <v>1</v>
      </c>
      <c r="AB42" s="23">
        <v>1</v>
      </c>
      <c r="AC42" s="23">
        <f>IF(SUM(T42,Q42)&gt;0, 1, 0)</f>
        <v>1</v>
      </c>
      <c r="AD42" s="23">
        <f>IF(SUM(Table2[[#This Row],[cv_disclosure]],Table2[[#This Row],[nber_web_disclosure]],Table2[[#This Row],[private_interests]]) &gt;0, 1, 0)</f>
        <v>1</v>
      </c>
      <c r="AE42" s="23"/>
      <c r="AF42" s="23"/>
      <c r="AG42" s="23"/>
      <c r="AH42" s="23"/>
      <c r="AI42" s="23" t="s">
        <v>2609</v>
      </c>
      <c r="AJ42" s="23">
        <v>1</v>
      </c>
      <c r="AK42" s="23">
        <v>2</v>
      </c>
      <c r="AL42" s="23" t="s">
        <v>2921</v>
      </c>
    </row>
    <row r="43" spans="1:38" x14ac:dyDescent="0.25">
      <c r="A43" s="23" t="s">
        <v>390</v>
      </c>
      <c r="B43" s="23" t="s">
        <v>391</v>
      </c>
      <c r="C43" s="23" t="s">
        <v>16</v>
      </c>
      <c r="D43" s="23" t="s">
        <v>392</v>
      </c>
      <c r="E43" s="23" t="s">
        <v>17</v>
      </c>
      <c r="F43" s="23" t="s">
        <v>681</v>
      </c>
      <c r="G43" s="23">
        <v>0</v>
      </c>
      <c r="H43" s="23">
        <v>0</v>
      </c>
      <c r="I43" s="23">
        <v>0</v>
      </c>
      <c r="J43" s="23">
        <v>0</v>
      </c>
      <c r="K43" s="23">
        <v>0</v>
      </c>
      <c r="L43" s="23">
        <v>1</v>
      </c>
      <c r="M43" s="23">
        <v>0</v>
      </c>
      <c r="N43" s="23"/>
      <c r="O43" s="23"/>
      <c r="P43" s="23"/>
      <c r="Q43" s="23">
        <v>0</v>
      </c>
      <c r="R43" s="23">
        <v>1</v>
      </c>
      <c r="S43" s="23" t="s">
        <v>599</v>
      </c>
      <c r="T43" s="23">
        <v>1</v>
      </c>
      <c r="U43" s="23"/>
      <c r="V43" s="23"/>
      <c r="W43" s="23"/>
      <c r="X43" s="23" t="s">
        <v>662</v>
      </c>
      <c r="Y43" s="23">
        <v>1</v>
      </c>
      <c r="Z43" s="23"/>
      <c r="AA43" s="23">
        <f>IF(SUM(G43:T43) &gt;0, 1, 0)</f>
        <v>1</v>
      </c>
      <c r="AB43" s="23">
        <v>1</v>
      </c>
      <c r="AC43" s="23">
        <f>IF(SUM(T43,Q43)&gt;0, 1, 0)</f>
        <v>1</v>
      </c>
      <c r="AD43" s="23">
        <f>IF(SUM(Table2[[#This Row],[cv_disclosure]],Table2[[#This Row],[nber_web_disclosure]],Table2[[#This Row],[private_interests]]) &gt;0, 1, 0)</f>
        <v>1</v>
      </c>
      <c r="AE43" s="23"/>
      <c r="AF43" s="23"/>
      <c r="AG43" s="23"/>
      <c r="AH43" s="23"/>
      <c r="AI43" s="23" t="s">
        <v>2706</v>
      </c>
      <c r="AJ43" s="23">
        <v>1</v>
      </c>
      <c r="AK43" s="23">
        <v>1</v>
      </c>
      <c r="AL43" s="23" t="s">
        <v>2922</v>
      </c>
    </row>
    <row r="44" spans="1:38" x14ac:dyDescent="0.25">
      <c r="A44" s="23" t="s">
        <v>403</v>
      </c>
      <c r="B44" s="23" t="s">
        <v>404</v>
      </c>
      <c r="C44" s="23" t="s">
        <v>16</v>
      </c>
      <c r="D44" s="23" t="s">
        <v>405</v>
      </c>
      <c r="E44" s="23" t="s">
        <v>83</v>
      </c>
      <c r="F44" s="23" t="s">
        <v>682</v>
      </c>
      <c r="G44" s="23">
        <v>0</v>
      </c>
      <c r="H44" s="23">
        <v>0</v>
      </c>
      <c r="I44" s="23">
        <v>0</v>
      </c>
      <c r="J44" s="23">
        <v>0</v>
      </c>
      <c r="K44" s="23">
        <v>0</v>
      </c>
      <c r="L44" s="23">
        <v>0</v>
      </c>
      <c r="M44" s="23">
        <v>0</v>
      </c>
      <c r="N44" s="23"/>
      <c r="O44" s="23"/>
      <c r="P44" s="23"/>
      <c r="Q44" s="23">
        <v>1</v>
      </c>
      <c r="R44" s="23">
        <v>0</v>
      </c>
      <c r="S44" s="23" t="s">
        <v>406</v>
      </c>
      <c r="T44" s="23">
        <v>0</v>
      </c>
      <c r="U44" s="23"/>
      <c r="V44" s="23"/>
      <c r="W44" s="23"/>
      <c r="X44" s="23"/>
      <c r="Y44" s="23">
        <v>1</v>
      </c>
      <c r="Z44" s="23"/>
      <c r="AA44" s="23">
        <f>IF(SUM(G44:T44) &gt;0, 1, 0)</f>
        <v>1</v>
      </c>
      <c r="AB44" s="23">
        <v>0</v>
      </c>
      <c r="AC44" s="23">
        <f>IF(SUM(T44,Q44)&gt;0, 1, 0)</f>
        <v>1</v>
      </c>
      <c r="AD44" s="23">
        <f>IF(SUM(Table2[[#This Row],[cv_disclosure]],Table2[[#This Row],[nber_web_disclosure]],Table2[[#This Row],[private_interests]]) &gt;0, 1, 0)</f>
        <v>1</v>
      </c>
      <c r="AE44" s="23"/>
      <c r="AF44" s="23"/>
      <c r="AG44" s="23"/>
      <c r="AH44" s="23"/>
      <c r="AI44" s="23" t="s">
        <v>2710</v>
      </c>
      <c r="AJ44" s="23">
        <v>1</v>
      </c>
      <c r="AK44" s="23">
        <v>0</v>
      </c>
      <c r="AL44" s="23" t="s">
        <v>2923</v>
      </c>
    </row>
    <row r="45" spans="1:38" x14ac:dyDescent="0.25">
      <c r="A45" s="23" t="s">
        <v>407</v>
      </c>
      <c r="B45" s="23" t="s">
        <v>408</v>
      </c>
      <c r="C45" s="23" t="s">
        <v>16</v>
      </c>
      <c r="D45" s="23" t="s">
        <v>409</v>
      </c>
      <c r="E45" s="23" t="s">
        <v>71</v>
      </c>
      <c r="F45" s="23" t="s">
        <v>681</v>
      </c>
      <c r="G45" s="23">
        <v>1</v>
      </c>
      <c r="H45" s="23">
        <v>0</v>
      </c>
      <c r="I45" s="23">
        <v>0</v>
      </c>
      <c r="J45" s="23">
        <v>0</v>
      </c>
      <c r="K45" s="23">
        <v>0</v>
      </c>
      <c r="L45" s="23">
        <v>0</v>
      </c>
      <c r="M45" s="23">
        <v>0</v>
      </c>
      <c r="N45" s="23"/>
      <c r="O45" s="23"/>
      <c r="P45" s="23"/>
      <c r="Q45" s="23">
        <v>1</v>
      </c>
      <c r="R45" s="23">
        <v>0</v>
      </c>
      <c r="S45" s="23" t="s">
        <v>410</v>
      </c>
      <c r="T45" s="23">
        <v>0</v>
      </c>
      <c r="U45" s="23"/>
      <c r="V45" s="23"/>
      <c r="W45" s="23"/>
      <c r="X45" s="23" t="s">
        <v>663</v>
      </c>
      <c r="Y45" s="23">
        <v>1</v>
      </c>
      <c r="Z45" s="23"/>
      <c r="AA45" s="23">
        <f>IF(SUM(G45:T45) &gt;0, 1, 0)</f>
        <v>1</v>
      </c>
      <c r="AB45" s="23">
        <v>1</v>
      </c>
      <c r="AC45" s="23">
        <f>IF(SUM(T45,Q45)&gt;0, 1, 0)</f>
        <v>1</v>
      </c>
      <c r="AD45" s="23">
        <f>IF(SUM(Table2[[#This Row],[cv_disclosure]],Table2[[#This Row],[nber_web_disclosure]],Table2[[#This Row],[private_interests]]) &gt;0, 1, 0)</f>
        <v>1</v>
      </c>
      <c r="AE45" s="23"/>
      <c r="AF45" s="23"/>
      <c r="AG45" s="23"/>
      <c r="AH45" s="23"/>
      <c r="AI45" s="23" t="s">
        <v>2711</v>
      </c>
      <c r="AJ45" s="23">
        <v>1</v>
      </c>
      <c r="AK45" s="23">
        <v>1</v>
      </c>
      <c r="AL45" s="23" t="s">
        <v>2917</v>
      </c>
    </row>
    <row r="46" spans="1:38" x14ac:dyDescent="0.25">
      <c r="A46" s="23" t="s">
        <v>411</v>
      </c>
      <c r="B46" s="23" t="s">
        <v>412</v>
      </c>
      <c r="C46" s="23" t="s">
        <v>16</v>
      </c>
      <c r="D46" s="23" t="s">
        <v>413</v>
      </c>
      <c r="E46" s="23" t="s">
        <v>79</v>
      </c>
      <c r="F46" s="23" t="s">
        <v>681</v>
      </c>
      <c r="G46" s="23">
        <v>0</v>
      </c>
      <c r="H46" s="23">
        <v>0</v>
      </c>
      <c r="I46" s="23">
        <v>0</v>
      </c>
      <c r="J46" s="23">
        <v>0</v>
      </c>
      <c r="K46" s="23">
        <v>0</v>
      </c>
      <c r="L46" s="23">
        <v>0</v>
      </c>
      <c r="M46" s="23">
        <v>1</v>
      </c>
      <c r="N46" s="23"/>
      <c r="O46" s="23"/>
      <c r="P46" s="23"/>
      <c r="Q46" s="23">
        <v>1</v>
      </c>
      <c r="R46" s="23">
        <v>1</v>
      </c>
      <c r="S46" s="23" t="s">
        <v>678</v>
      </c>
      <c r="T46" s="23">
        <v>0</v>
      </c>
      <c r="U46" s="23"/>
      <c r="V46" s="23"/>
      <c r="W46" s="23"/>
      <c r="X46" s="23" t="s">
        <v>625</v>
      </c>
      <c r="Y46" s="23">
        <v>1</v>
      </c>
      <c r="Z46" s="23"/>
      <c r="AA46" s="23">
        <f>IF(SUM(G46:T46) &gt;0, 1, 0)</f>
        <v>1</v>
      </c>
      <c r="AB46" s="23">
        <v>0</v>
      </c>
      <c r="AC46" s="23">
        <f>IF(SUM(T46,Q46)&gt;0, 1, 0)</f>
        <v>1</v>
      </c>
      <c r="AD46" s="23">
        <f>IF(SUM(Table2[[#This Row],[cv_disclosure]],Table2[[#This Row],[nber_web_disclosure]],Table2[[#This Row],[private_interests]]) &gt;0, 1, 0)</f>
        <v>1</v>
      </c>
      <c r="AE46" s="23"/>
      <c r="AF46" s="23"/>
      <c r="AG46" s="23"/>
      <c r="AH46" s="23"/>
      <c r="AI46" s="23" t="s">
        <v>2712</v>
      </c>
      <c r="AJ46" s="23">
        <v>1</v>
      </c>
      <c r="AK46" s="23">
        <v>1</v>
      </c>
      <c r="AL46" s="23" t="s">
        <v>2917</v>
      </c>
    </row>
    <row r="47" spans="1:38" x14ac:dyDescent="0.25">
      <c r="A47" s="23" t="s">
        <v>415</v>
      </c>
      <c r="B47" s="23" t="s">
        <v>416</v>
      </c>
      <c r="C47" s="23" t="s">
        <v>421</v>
      </c>
      <c r="D47" s="23" t="s">
        <v>417</v>
      </c>
      <c r="E47" s="23" t="s">
        <v>199</v>
      </c>
      <c r="F47" s="23" t="s">
        <v>681</v>
      </c>
      <c r="G47" s="23">
        <v>0</v>
      </c>
      <c r="H47" s="23">
        <v>0</v>
      </c>
      <c r="I47" s="23">
        <v>0</v>
      </c>
      <c r="J47" s="23">
        <v>0</v>
      </c>
      <c r="K47" s="23">
        <v>0</v>
      </c>
      <c r="L47" s="23">
        <v>0</v>
      </c>
      <c r="M47" s="23">
        <v>0</v>
      </c>
      <c r="N47" s="23"/>
      <c r="O47" s="23"/>
      <c r="P47" s="23"/>
      <c r="Q47" s="23">
        <v>0</v>
      </c>
      <c r="R47" s="23">
        <v>1</v>
      </c>
      <c r="S47" s="23" t="s">
        <v>418</v>
      </c>
      <c r="T47" s="23">
        <v>0</v>
      </c>
      <c r="U47" s="23"/>
      <c r="V47" s="23"/>
      <c r="W47" s="23"/>
      <c r="X47" s="23" t="s">
        <v>664</v>
      </c>
      <c r="Y47" s="23">
        <v>1</v>
      </c>
      <c r="Z47" s="23"/>
      <c r="AA47" s="23">
        <f>IF(SUM(G47:T47) &gt;0, 1, 0)</f>
        <v>1</v>
      </c>
      <c r="AB47" s="23">
        <v>1</v>
      </c>
      <c r="AC47" s="23">
        <f>IF(SUM(T47,Q47)&gt;0, 1, 0)</f>
        <v>0</v>
      </c>
      <c r="AD47" s="23">
        <f>IF(SUM(Table2[[#This Row],[cv_disclosure]],Table2[[#This Row],[nber_web_disclosure]],Table2[[#This Row],[private_interests]]) &gt;0, 1, 0)</f>
        <v>1</v>
      </c>
      <c r="AE47" s="23"/>
      <c r="AF47" s="23"/>
      <c r="AG47" s="23"/>
      <c r="AH47" s="23"/>
      <c r="AI47" s="23" t="s">
        <v>2575</v>
      </c>
      <c r="AJ47" s="23">
        <v>1</v>
      </c>
      <c r="AK47" s="23">
        <v>0</v>
      </c>
      <c r="AL47" s="23"/>
    </row>
    <row r="48" spans="1:38" x14ac:dyDescent="0.25">
      <c r="A48" s="23" t="s">
        <v>419</v>
      </c>
      <c r="B48" s="23" t="s">
        <v>420</v>
      </c>
      <c r="C48" s="23" t="s">
        <v>421</v>
      </c>
      <c r="D48" s="23" t="s">
        <v>423</v>
      </c>
      <c r="E48" s="23" t="s">
        <v>422</v>
      </c>
      <c r="F48" s="23" t="s">
        <v>681</v>
      </c>
      <c r="G48" s="23">
        <v>0</v>
      </c>
      <c r="H48" s="23">
        <v>0</v>
      </c>
      <c r="I48" s="23">
        <v>0</v>
      </c>
      <c r="J48" s="23">
        <v>0</v>
      </c>
      <c r="K48" s="23">
        <v>0</v>
      </c>
      <c r="L48" s="23">
        <v>0</v>
      </c>
      <c r="M48" s="23">
        <v>0</v>
      </c>
      <c r="N48" s="23"/>
      <c r="O48" s="23"/>
      <c r="P48" s="23"/>
      <c r="Q48" s="23">
        <v>0</v>
      </c>
      <c r="R48" s="23">
        <v>1</v>
      </c>
      <c r="S48" s="23" t="s">
        <v>424</v>
      </c>
      <c r="T48" s="23">
        <v>0</v>
      </c>
      <c r="U48" s="23"/>
      <c r="V48" s="23"/>
      <c r="W48" s="23"/>
      <c r="X48" s="23" t="s">
        <v>646</v>
      </c>
      <c r="Y48" s="23">
        <v>1</v>
      </c>
      <c r="Z48" s="23"/>
      <c r="AA48" s="23">
        <f>IF(SUM(G48:T48) &gt;0, 1, 0)</f>
        <v>1</v>
      </c>
      <c r="AB48" s="23">
        <v>0</v>
      </c>
      <c r="AC48" s="23">
        <f>IF(SUM(T48,Q48)&gt;0, 1, 0)</f>
        <v>0</v>
      </c>
      <c r="AD48" s="23">
        <f>IF(SUM(Table2[[#This Row],[cv_disclosure]],Table2[[#This Row],[nber_web_disclosure]],Table2[[#This Row],[private_interests]]) &gt;0, 1, 0)</f>
        <v>1</v>
      </c>
      <c r="AE48" s="23"/>
      <c r="AF48" s="23"/>
      <c r="AG48" s="23"/>
      <c r="AH48" s="23"/>
      <c r="AI48" s="23" t="s">
        <v>2576</v>
      </c>
      <c r="AJ48" s="23">
        <v>1</v>
      </c>
      <c r="AK48" s="23">
        <v>0</v>
      </c>
      <c r="AL48" s="23"/>
    </row>
    <row r="49" spans="1:38" x14ac:dyDescent="0.25">
      <c r="A49" s="23" t="s">
        <v>425</v>
      </c>
      <c r="B49" s="23" t="s">
        <v>426</v>
      </c>
      <c r="C49" s="23" t="s">
        <v>421</v>
      </c>
      <c r="D49" s="23" t="s">
        <v>427</v>
      </c>
      <c r="E49" s="23" t="s">
        <v>428</v>
      </c>
      <c r="F49" s="23" t="s">
        <v>681</v>
      </c>
      <c r="G49" s="23">
        <v>0</v>
      </c>
      <c r="H49" s="23">
        <v>0</v>
      </c>
      <c r="I49" s="23">
        <v>1</v>
      </c>
      <c r="J49" s="23">
        <v>0</v>
      </c>
      <c r="K49" s="23">
        <v>0</v>
      </c>
      <c r="L49" s="23">
        <v>0</v>
      </c>
      <c r="M49" s="23">
        <v>0</v>
      </c>
      <c r="N49" s="23"/>
      <c r="O49" s="23"/>
      <c r="P49" s="23"/>
      <c r="Q49" s="23">
        <v>0</v>
      </c>
      <c r="R49" s="23">
        <v>1</v>
      </c>
      <c r="S49" s="23" t="s">
        <v>600</v>
      </c>
      <c r="T49" s="23">
        <v>0</v>
      </c>
      <c r="U49" s="23"/>
      <c r="V49" s="23"/>
      <c r="W49" s="23"/>
      <c r="X49" s="23" t="s">
        <v>646</v>
      </c>
      <c r="Y49" s="23">
        <v>1</v>
      </c>
      <c r="Z49" s="23"/>
      <c r="AA49" s="23">
        <f>IF(SUM(G49:T49) &gt;0, 1, 0)</f>
        <v>1</v>
      </c>
      <c r="AB49" s="23">
        <v>1</v>
      </c>
      <c r="AC49" s="23">
        <f>IF(SUM(T49,Q49)&gt;0, 1, 0)</f>
        <v>0</v>
      </c>
      <c r="AD49" s="23">
        <f>IF(SUM(Table2[[#This Row],[cv_disclosure]],Table2[[#This Row],[nber_web_disclosure]],Table2[[#This Row],[private_interests]]) &gt;0, 1, 0)</f>
        <v>1</v>
      </c>
      <c r="AE49" s="23"/>
      <c r="AF49" s="23"/>
      <c r="AG49" s="23"/>
      <c r="AH49" s="23"/>
      <c r="AI49" s="23" t="s">
        <v>2577</v>
      </c>
      <c r="AJ49" s="23">
        <v>1</v>
      </c>
      <c r="AK49" s="23">
        <v>1</v>
      </c>
      <c r="AL49" s="23" t="s">
        <v>2921</v>
      </c>
    </row>
    <row r="50" spans="1:38" x14ac:dyDescent="0.25">
      <c r="A50" s="23" t="s">
        <v>433</v>
      </c>
      <c r="B50" s="23" t="s">
        <v>434</v>
      </c>
      <c r="C50" s="23" t="s">
        <v>421</v>
      </c>
      <c r="D50" s="23" t="s">
        <v>435</v>
      </c>
      <c r="E50" s="23" t="s">
        <v>428</v>
      </c>
      <c r="F50" s="23" t="s">
        <v>682</v>
      </c>
      <c r="G50" s="23">
        <v>0</v>
      </c>
      <c r="H50" s="23">
        <v>0</v>
      </c>
      <c r="I50" s="23">
        <v>1</v>
      </c>
      <c r="J50" s="23">
        <v>0</v>
      </c>
      <c r="K50" s="23">
        <v>0</v>
      </c>
      <c r="L50" s="23">
        <v>0</v>
      </c>
      <c r="M50" s="23">
        <v>0</v>
      </c>
      <c r="N50" s="23"/>
      <c r="O50" s="23"/>
      <c r="P50" s="23"/>
      <c r="Q50" s="23">
        <v>1</v>
      </c>
      <c r="R50" s="23">
        <v>0</v>
      </c>
      <c r="S50" s="23" t="s">
        <v>601</v>
      </c>
      <c r="T50" s="23">
        <v>0</v>
      </c>
      <c r="U50" s="23"/>
      <c r="V50" s="23"/>
      <c r="W50" s="23"/>
      <c r="X50" s="23" t="s">
        <v>665</v>
      </c>
      <c r="Y50" s="23">
        <v>1</v>
      </c>
      <c r="Z50" s="23"/>
      <c r="AA50" s="23">
        <f>IF(SUM(G50:T50) &gt;0, 1, 0)</f>
        <v>1</v>
      </c>
      <c r="AB50" s="23">
        <v>0</v>
      </c>
      <c r="AC50" s="23">
        <f>IF(SUM(T50,Q50)&gt;0, 1, 0)</f>
        <v>1</v>
      </c>
      <c r="AD50" s="23">
        <f>IF(SUM(Table2[[#This Row],[cv_disclosure]],Table2[[#This Row],[nber_web_disclosure]],Table2[[#This Row],[private_interests]]) &gt;0, 1, 0)</f>
        <v>1</v>
      </c>
      <c r="AE50" s="23"/>
      <c r="AF50" s="23"/>
      <c r="AG50" s="23"/>
      <c r="AH50" s="23"/>
      <c r="AI50" s="23" t="s">
        <v>2579</v>
      </c>
      <c r="AJ50" s="23">
        <v>0</v>
      </c>
      <c r="AK50" s="23">
        <v>1</v>
      </c>
      <c r="AL50" s="23" t="s">
        <v>2924</v>
      </c>
    </row>
    <row r="51" spans="1:38" x14ac:dyDescent="0.25">
      <c r="A51" s="23" t="s">
        <v>440</v>
      </c>
      <c r="B51" s="23" t="s">
        <v>441</v>
      </c>
      <c r="C51" s="23" t="s">
        <v>421</v>
      </c>
      <c r="D51" s="23" t="s">
        <v>442</v>
      </c>
      <c r="E51" s="23" t="s">
        <v>443</v>
      </c>
      <c r="F51" s="23" t="s">
        <v>681</v>
      </c>
      <c r="G51" s="23">
        <v>0</v>
      </c>
      <c r="H51" s="23">
        <v>0</v>
      </c>
      <c r="I51" s="23">
        <v>0</v>
      </c>
      <c r="J51" s="23">
        <v>0</v>
      </c>
      <c r="K51" s="23">
        <v>0</v>
      </c>
      <c r="L51" s="23">
        <v>0</v>
      </c>
      <c r="M51" s="23">
        <v>0</v>
      </c>
      <c r="N51" s="23"/>
      <c r="O51" s="23"/>
      <c r="P51" s="23"/>
      <c r="Q51" s="23">
        <v>1</v>
      </c>
      <c r="R51" s="23">
        <v>0</v>
      </c>
      <c r="S51" s="23" t="s">
        <v>445</v>
      </c>
      <c r="T51" s="23">
        <v>0</v>
      </c>
      <c r="U51" s="23"/>
      <c r="V51" s="23"/>
      <c r="W51" s="23"/>
      <c r="X51" s="23" t="s">
        <v>666</v>
      </c>
      <c r="Y51" s="23">
        <v>1</v>
      </c>
      <c r="Z51" s="23"/>
      <c r="AA51" s="23">
        <f>IF(SUM(G51:T51) &gt;0, 1, 0)</f>
        <v>1</v>
      </c>
      <c r="AB51" s="23">
        <v>0</v>
      </c>
      <c r="AC51" s="23">
        <f>IF(SUM(T51,Q51)&gt;0, 1, 0)</f>
        <v>1</v>
      </c>
      <c r="AD51" s="23">
        <f>IF(SUM(Table2[[#This Row],[cv_disclosure]],Table2[[#This Row],[nber_web_disclosure]],Table2[[#This Row],[private_interests]]) &gt;0, 1, 0)</f>
        <v>1</v>
      </c>
      <c r="AE51" s="23"/>
      <c r="AF51" s="23"/>
      <c r="AG51" s="23"/>
      <c r="AH51" s="23"/>
      <c r="AI51" s="23" t="s">
        <v>2581</v>
      </c>
      <c r="AJ51" s="23">
        <v>1</v>
      </c>
      <c r="AK51" s="23">
        <v>1</v>
      </c>
      <c r="AL51" s="23" t="s">
        <v>2917</v>
      </c>
    </row>
    <row r="52" spans="1:38" x14ac:dyDescent="0.25">
      <c r="A52" s="23" t="s">
        <v>446</v>
      </c>
      <c r="B52" s="23" t="s">
        <v>447</v>
      </c>
      <c r="C52" s="23" t="s">
        <v>421</v>
      </c>
      <c r="D52" s="23" t="s">
        <v>448</v>
      </c>
      <c r="E52" s="23" t="s">
        <v>449</v>
      </c>
      <c r="F52" s="23" t="s">
        <v>681</v>
      </c>
      <c r="G52" s="23">
        <v>0</v>
      </c>
      <c r="H52" s="23">
        <v>0</v>
      </c>
      <c r="I52" s="23">
        <v>0</v>
      </c>
      <c r="J52" s="23">
        <v>0</v>
      </c>
      <c r="K52" s="23">
        <v>0</v>
      </c>
      <c r="L52" s="23">
        <v>0</v>
      </c>
      <c r="M52" s="23">
        <v>1</v>
      </c>
      <c r="N52" s="23"/>
      <c r="O52" s="23"/>
      <c r="P52" s="23"/>
      <c r="Q52" s="23">
        <v>0</v>
      </c>
      <c r="R52" s="23">
        <v>1</v>
      </c>
      <c r="S52" s="23" t="s">
        <v>450</v>
      </c>
      <c r="T52" s="23">
        <v>1</v>
      </c>
      <c r="U52" s="23"/>
      <c r="V52" s="23"/>
      <c r="W52" s="23"/>
      <c r="X52" s="23" t="s">
        <v>667</v>
      </c>
      <c r="Y52" s="23">
        <v>1</v>
      </c>
      <c r="Z52" s="23"/>
      <c r="AA52" s="23">
        <f>IF(SUM(G52:T52) &gt;0, 1, 0)</f>
        <v>1</v>
      </c>
      <c r="AB52" s="23">
        <v>1</v>
      </c>
      <c r="AC52" s="23">
        <f>IF(SUM(T52,Q52)&gt;0, 1, 0)</f>
        <v>1</v>
      </c>
      <c r="AD52" s="23">
        <f>IF(SUM(Table2[[#This Row],[cv_disclosure]],Table2[[#This Row],[nber_web_disclosure]],Table2[[#This Row],[private_interests]]) &gt;0, 1, 0)</f>
        <v>1</v>
      </c>
      <c r="AE52" s="23"/>
      <c r="AF52" s="23"/>
      <c r="AG52" s="23"/>
      <c r="AH52" s="23"/>
      <c r="AI52" s="23" t="s">
        <v>2519</v>
      </c>
      <c r="AJ52" s="23">
        <v>1</v>
      </c>
      <c r="AK52" s="23">
        <v>1</v>
      </c>
      <c r="AL52" s="23" t="s">
        <v>2918</v>
      </c>
    </row>
    <row r="53" spans="1:38" x14ac:dyDescent="0.25">
      <c r="A53" s="23" t="s">
        <v>454</v>
      </c>
      <c r="B53" s="23" t="s">
        <v>452</v>
      </c>
      <c r="C53" s="23" t="s">
        <v>421</v>
      </c>
      <c r="D53" s="23" t="s">
        <v>451</v>
      </c>
      <c r="E53" s="23" t="s">
        <v>199</v>
      </c>
      <c r="F53" s="23" t="s">
        <v>681</v>
      </c>
      <c r="G53" s="23">
        <v>0</v>
      </c>
      <c r="H53" s="23">
        <v>0</v>
      </c>
      <c r="I53" s="23">
        <v>0</v>
      </c>
      <c r="J53" s="23">
        <v>0</v>
      </c>
      <c r="K53" s="23">
        <v>0</v>
      </c>
      <c r="L53" s="23">
        <v>0</v>
      </c>
      <c r="M53" s="23">
        <v>0</v>
      </c>
      <c r="N53" s="23"/>
      <c r="O53" s="23"/>
      <c r="P53" s="23"/>
      <c r="Q53" s="23">
        <v>0</v>
      </c>
      <c r="R53" s="23">
        <v>1</v>
      </c>
      <c r="S53" s="23" t="s">
        <v>453</v>
      </c>
      <c r="T53" s="23">
        <v>0</v>
      </c>
      <c r="U53" s="23"/>
      <c r="V53" s="23"/>
      <c r="W53" s="23"/>
      <c r="X53" s="23" t="s">
        <v>668</v>
      </c>
      <c r="Y53" s="23">
        <v>1</v>
      </c>
      <c r="Z53" s="23"/>
      <c r="AA53" s="23">
        <f>IF(SUM(G53:T53) &gt;0, 1, 0)</f>
        <v>1</v>
      </c>
      <c r="AB53" s="23">
        <v>1</v>
      </c>
      <c r="AC53" s="23">
        <f>IF(SUM(T53,Q53)&gt;0, 1, 0)</f>
        <v>0</v>
      </c>
      <c r="AD53" s="23">
        <f>IF(SUM(Table2[[#This Row],[cv_disclosure]],Table2[[#This Row],[nber_web_disclosure]],Table2[[#This Row],[private_interests]]) &gt;0, 1, 0)</f>
        <v>1</v>
      </c>
      <c r="AE53" s="23"/>
      <c r="AF53" s="23"/>
      <c r="AG53" s="23"/>
      <c r="AH53" s="23"/>
      <c r="AI53" s="23" t="s">
        <v>2523</v>
      </c>
      <c r="AJ53" s="23">
        <v>1</v>
      </c>
      <c r="AK53" s="23">
        <v>0</v>
      </c>
      <c r="AL53" s="23"/>
    </row>
    <row r="54" spans="1:38" x14ac:dyDescent="0.25">
      <c r="A54" s="23" t="s">
        <v>455</v>
      </c>
      <c r="B54" s="23" t="s">
        <v>456</v>
      </c>
      <c r="C54" s="23" t="s">
        <v>421</v>
      </c>
      <c r="D54" s="23" t="s">
        <v>457</v>
      </c>
      <c r="E54" s="23" t="s">
        <v>428</v>
      </c>
      <c r="F54" s="23" t="s">
        <v>681</v>
      </c>
      <c r="G54" s="23">
        <v>1</v>
      </c>
      <c r="H54" s="23">
        <v>0</v>
      </c>
      <c r="I54" s="23">
        <v>0</v>
      </c>
      <c r="J54" s="23">
        <v>0</v>
      </c>
      <c r="K54" s="23">
        <v>0</v>
      </c>
      <c r="L54" s="23">
        <v>0</v>
      </c>
      <c r="M54" s="23">
        <v>0</v>
      </c>
      <c r="N54" s="23"/>
      <c r="O54" s="23"/>
      <c r="P54" s="23"/>
      <c r="Q54" s="23">
        <v>0</v>
      </c>
      <c r="R54" s="23">
        <v>1</v>
      </c>
      <c r="S54" s="23" t="s">
        <v>458</v>
      </c>
      <c r="T54" s="23">
        <v>0</v>
      </c>
      <c r="U54" s="23"/>
      <c r="V54" s="23"/>
      <c r="W54" s="23"/>
      <c r="X54" s="23" t="s">
        <v>627</v>
      </c>
      <c r="Y54" s="23">
        <v>1</v>
      </c>
      <c r="Z54" s="23"/>
      <c r="AA54" s="23">
        <f>IF(SUM(G54:T54) &gt;0, 1, 0)</f>
        <v>1</v>
      </c>
      <c r="AB54" s="23">
        <v>1</v>
      </c>
      <c r="AC54" s="23">
        <f>IF(SUM(T54,Q54)&gt;0, 1, 0)</f>
        <v>0</v>
      </c>
      <c r="AD54" s="23">
        <f>IF(SUM(Table2[[#This Row],[cv_disclosure]],Table2[[#This Row],[nber_web_disclosure]],Table2[[#This Row],[private_interests]]) &gt;0, 1, 0)</f>
        <v>1</v>
      </c>
      <c r="AE54" s="23"/>
      <c r="AF54" s="23"/>
      <c r="AG54" s="23"/>
      <c r="AH54" s="23"/>
      <c r="AI54" s="23" t="s">
        <v>2582</v>
      </c>
      <c r="AJ54" s="23">
        <v>1</v>
      </c>
      <c r="AK54" s="23">
        <v>1</v>
      </c>
      <c r="AL54" s="23" t="s">
        <v>2925</v>
      </c>
    </row>
    <row r="55" spans="1:38" x14ac:dyDescent="0.25">
      <c r="A55" s="23" t="s">
        <v>465</v>
      </c>
      <c r="B55" s="23" t="s">
        <v>466</v>
      </c>
      <c r="C55" s="23" t="s">
        <v>421</v>
      </c>
      <c r="D55" s="23" t="s">
        <v>467</v>
      </c>
      <c r="E55" s="23" t="s">
        <v>234</v>
      </c>
      <c r="F55" s="23" t="s">
        <v>681</v>
      </c>
      <c r="G55" s="23">
        <v>0</v>
      </c>
      <c r="H55" s="23">
        <v>0</v>
      </c>
      <c r="I55" s="23">
        <v>1</v>
      </c>
      <c r="J55" s="23">
        <v>0</v>
      </c>
      <c r="K55" s="23">
        <v>0</v>
      </c>
      <c r="L55" s="23">
        <v>0</v>
      </c>
      <c r="M55" s="23">
        <v>0</v>
      </c>
      <c r="N55" s="23"/>
      <c r="O55" s="23"/>
      <c r="P55" s="23"/>
      <c r="Q55" s="23">
        <v>1</v>
      </c>
      <c r="R55" s="23">
        <v>1</v>
      </c>
      <c r="S55" s="23" t="s">
        <v>602</v>
      </c>
      <c r="T55" s="23">
        <v>1</v>
      </c>
      <c r="U55" s="23"/>
      <c r="V55" s="23"/>
      <c r="W55" s="23"/>
      <c r="X55" s="23" t="s">
        <v>670</v>
      </c>
      <c r="Y55" s="23">
        <v>1</v>
      </c>
      <c r="Z55" s="23"/>
      <c r="AA55" s="23">
        <f>IF(SUM(G55:T55) &gt;0, 1, 0)</f>
        <v>1</v>
      </c>
      <c r="AB55" s="23">
        <v>1</v>
      </c>
      <c r="AC55" s="23">
        <f>IF(SUM(T55,Q55)&gt;0, 1, 0)</f>
        <v>1</v>
      </c>
      <c r="AD55" s="23">
        <f>IF(SUM(Table2[[#This Row],[cv_disclosure]],Table2[[#This Row],[nber_web_disclosure]],Table2[[#This Row],[private_interests]]) &gt;0, 1, 0)</f>
        <v>1</v>
      </c>
      <c r="AE55" s="23"/>
      <c r="AF55" s="23"/>
      <c r="AG55" s="23"/>
      <c r="AH55" s="23"/>
      <c r="AI55" s="23" t="s">
        <v>2585</v>
      </c>
      <c r="AJ55" s="23">
        <v>1</v>
      </c>
      <c r="AK55" s="23">
        <v>2</v>
      </c>
      <c r="AL55" s="23" t="s">
        <v>2919</v>
      </c>
    </row>
    <row r="56" spans="1:38" x14ac:dyDescent="0.25">
      <c r="A56" s="23" t="s">
        <v>468</v>
      </c>
      <c r="B56" s="23" t="s">
        <v>469</v>
      </c>
      <c r="C56" s="23" t="s">
        <v>421</v>
      </c>
      <c r="D56" s="23" t="s">
        <v>470</v>
      </c>
      <c r="E56" s="23" t="s">
        <v>471</v>
      </c>
      <c r="F56" s="23" t="s">
        <v>681</v>
      </c>
      <c r="G56" s="23">
        <v>1</v>
      </c>
      <c r="H56" s="23">
        <v>0</v>
      </c>
      <c r="I56" s="23">
        <v>0</v>
      </c>
      <c r="J56" s="23">
        <v>0</v>
      </c>
      <c r="K56" s="23">
        <v>0</v>
      </c>
      <c r="L56" s="23">
        <v>0</v>
      </c>
      <c r="M56" s="23">
        <v>0</v>
      </c>
      <c r="N56" s="23"/>
      <c r="O56" s="23"/>
      <c r="P56" s="23"/>
      <c r="Q56" s="23">
        <v>0</v>
      </c>
      <c r="R56" s="23">
        <v>0</v>
      </c>
      <c r="S56" s="23" t="s">
        <v>472</v>
      </c>
      <c r="T56" s="23">
        <v>0</v>
      </c>
      <c r="U56" s="23"/>
      <c r="V56" s="23"/>
      <c r="W56" s="23"/>
      <c r="X56" s="23" t="s">
        <v>627</v>
      </c>
      <c r="Y56" s="23">
        <v>1</v>
      </c>
      <c r="Z56" s="23"/>
      <c r="AA56" s="23">
        <f>IF(SUM(G56:T56) &gt;0, 1, 0)</f>
        <v>1</v>
      </c>
      <c r="AB56" s="23">
        <v>0</v>
      </c>
      <c r="AC56" s="23">
        <f>IF(SUM(T56,Q56)&gt;0, 1, 0)</f>
        <v>0</v>
      </c>
      <c r="AD56" s="23">
        <f>IF(SUM(Table2[[#This Row],[cv_disclosure]],Table2[[#This Row],[nber_web_disclosure]],Table2[[#This Row],[private_interests]]) &gt;0, 1, 0)</f>
        <v>1</v>
      </c>
      <c r="AE56" s="23"/>
      <c r="AF56" s="23"/>
      <c r="AG56" s="23"/>
      <c r="AH56" s="23"/>
      <c r="AI56" s="23" t="s">
        <v>2586</v>
      </c>
      <c r="AJ56" s="23">
        <v>1</v>
      </c>
      <c r="AK56" s="23">
        <v>0</v>
      </c>
      <c r="AL56" s="23"/>
    </row>
    <row r="57" spans="1:38" x14ac:dyDescent="0.25">
      <c r="A57" s="23" t="s">
        <v>476</v>
      </c>
      <c r="B57" s="23" t="s">
        <v>477</v>
      </c>
      <c r="C57" s="23" t="s">
        <v>421</v>
      </c>
      <c r="D57" s="23" t="s">
        <v>478</v>
      </c>
      <c r="E57" s="23" t="s">
        <v>428</v>
      </c>
      <c r="F57" s="23" t="s">
        <v>681</v>
      </c>
      <c r="G57" s="23">
        <v>0</v>
      </c>
      <c r="H57" s="23">
        <v>0</v>
      </c>
      <c r="I57" s="23">
        <v>0</v>
      </c>
      <c r="J57" s="23">
        <v>0</v>
      </c>
      <c r="K57" s="23">
        <v>0</v>
      </c>
      <c r="L57" s="23">
        <v>0</v>
      </c>
      <c r="M57" s="23">
        <v>0</v>
      </c>
      <c r="N57" s="23"/>
      <c r="O57" s="23"/>
      <c r="P57" s="23"/>
      <c r="Q57" s="23">
        <v>1</v>
      </c>
      <c r="R57" s="23">
        <v>0</v>
      </c>
      <c r="S57" s="23" t="s">
        <v>479</v>
      </c>
      <c r="T57" s="23">
        <v>1</v>
      </c>
      <c r="U57" s="23"/>
      <c r="V57" s="23"/>
      <c r="W57" s="23"/>
      <c r="X57" s="23" t="s">
        <v>671</v>
      </c>
      <c r="Y57" s="23">
        <v>1</v>
      </c>
      <c r="Z57" s="23"/>
      <c r="AA57" s="23">
        <f>IF(SUM(G57:T57) &gt;0, 1, 0)</f>
        <v>1</v>
      </c>
      <c r="AB57" s="23">
        <v>0</v>
      </c>
      <c r="AC57" s="23">
        <f>IF(SUM(T57,Q57)&gt;0, 1, 0)</f>
        <v>1</v>
      </c>
      <c r="AD57" s="23">
        <f>IF(SUM(Table2[[#This Row],[cv_disclosure]],Table2[[#This Row],[nber_web_disclosure]],Table2[[#This Row],[private_interests]]) &gt;0, 1, 0)</f>
        <v>1</v>
      </c>
      <c r="AE57" s="23"/>
      <c r="AF57" s="23"/>
      <c r="AG57" s="23"/>
      <c r="AH57" s="23"/>
      <c r="AI57" s="23" t="s">
        <v>2588</v>
      </c>
      <c r="AJ57" s="23">
        <v>1</v>
      </c>
      <c r="AK57" s="23">
        <v>2</v>
      </c>
      <c r="AL57" s="23" t="s">
        <v>2906</v>
      </c>
    </row>
    <row r="58" spans="1:38" x14ac:dyDescent="0.25">
      <c r="A58" s="23" t="s">
        <v>480</v>
      </c>
      <c r="B58" s="23" t="s">
        <v>481</v>
      </c>
      <c r="C58" s="23" t="s">
        <v>421</v>
      </c>
      <c r="D58" s="23" t="s">
        <v>482</v>
      </c>
      <c r="E58" s="23" t="s">
        <v>71</v>
      </c>
      <c r="F58" s="23" t="s">
        <v>681</v>
      </c>
      <c r="G58" s="23">
        <v>0</v>
      </c>
      <c r="H58" s="23">
        <v>0</v>
      </c>
      <c r="I58" s="23">
        <v>0</v>
      </c>
      <c r="J58" s="23">
        <v>0</v>
      </c>
      <c r="K58" s="23">
        <v>0</v>
      </c>
      <c r="L58" s="23">
        <v>0</v>
      </c>
      <c r="M58" s="23">
        <v>1</v>
      </c>
      <c r="N58" s="23"/>
      <c r="O58" s="23"/>
      <c r="P58" s="23"/>
      <c r="Q58" s="23">
        <v>0</v>
      </c>
      <c r="R58" s="23">
        <v>1</v>
      </c>
      <c r="S58" s="23" t="s">
        <v>483</v>
      </c>
      <c r="T58" s="23">
        <v>1</v>
      </c>
      <c r="U58" s="23"/>
      <c r="V58" s="23"/>
      <c r="W58" s="23"/>
      <c r="X58" s="23" t="s">
        <v>672</v>
      </c>
      <c r="Y58" s="23">
        <v>1</v>
      </c>
      <c r="Z58" s="23"/>
      <c r="AA58" s="23">
        <f>IF(SUM(G58:T58) &gt;0, 1, 0)</f>
        <v>1</v>
      </c>
      <c r="AB58" s="23">
        <v>1</v>
      </c>
      <c r="AC58" s="23">
        <f>IF(SUM(T58,Q58)&gt;0, 1, 0)</f>
        <v>1</v>
      </c>
      <c r="AD58" s="23">
        <f>IF(SUM(Table2[[#This Row],[cv_disclosure]],Table2[[#This Row],[nber_web_disclosure]],Table2[[#This Row],[private_interests]]) &gt;0, 1, 0)</f>
        <v>1</v>
      </c>
      <c r="AE58" s="23"/>
      <c r="AF58" s="23"/>
      <c r="AG58" s="23"/>
      <c r="AH58" s="23"/>
      <c r="AI58" s="23" t="s">
        <v>2589</v>
      </c>
      <c r="AJ58" s="23">
        <v>1</v>
      </c>
      <c r="AK58" s="23">
        <v>1</v>
      </c>
      <c r="AL58" s="23" t="s">
        <v>2922</v>
      </c>
    </row>
    <row r="59" spans="1:38" x14ac:dyDescent="0.25">
      <c r="A59" s="23" t="s">
        <v>484</v>
      </c>
      <c r="B59" s="23" t="s">
        <v>485</v>
      </c>
      <c r="C59" s="23" t="s">
        <v>421</v>
      </c>
      <c r="D59" s="23" t="s">
        <v>486</v>
      </c>
      <c r="E59" s="23" t="s">
        <v>121</v>
      </c>
      <c r="F59" s="23" t="s">
        <v>681</v>
      </c>
      <c r="G59" s="23">
        <v>0</v>
      </c>
      <c r="H59" s="23">
        <v>0</v>
      </c>
      <c r="I59" s="23">
        <v>0</v>
      </c>
      <c r="J59" s="23">
        <v>0</v>
      </c>
      <c r="K59" s="23">
        <v>0</v>
      </c>
      <c r="L59" s="23">
        <v>0</v>
      </c>
      <c r="M59" s="23">
        <v>0</v>
      </c>
      <c r="N59" s="23"/>
      <c r="O59" s="23"/>
      <c r="P59" s="23"/>
      <c r="Q59" s="23">
        <v>1</v>
      </c>
      <c r="R59" s="23">
        <v>0</v>
      </c>
      <c r="S59" s="23" t="s">
        <v>487</v>
      </c>
      <c r="T59" s="23">
        <v>0</v>
      </c>
      <c r="U59" s="23"/>
      <c r="V59" s="23"/>
      <c r="W59" s="23"/>
      <c r="X59" s="23"/>
      <c r="Y59" s="23">
        <v>1</v>
      </c>
      <c r="Z59" s="23"/>
      <c r="AA59" s="23">
        <f>IF(SUM(G59:T59) &gt;0, 1, 0)</f>
        <v>1</v>
      </c>
      <c r="AB59" s="23">
        <v>0</v>
      </c>
      <c r="AC59" s="23">
        <f>IF(SUM(T59,Q59)&gt;0, 1, 0)</f>
        <v>1</v>
      </c>
      <c r="AD59" s="23">
        <f>IF(SUM(Table2[[#This Row],[cv_disclosure]],Table2[[#This Row],[nber_web_disclosure]],Table2[[#This Row],[private_interests]]) &gt;0, 1, 0)</f>
        <v>1</v>
      </c>
      <c r="AE59" s="23"/>
      <c r="AF59" s="23"/>
      <c r="AG59" s="23"/>
      <c r="AH59" s="23"/>
      <c r="AI59" s="23" t="s">
        <v>2590</v>
      </c>
      <c r="AJ59" s="23">
        <v>1</v>
      </c>
      <c r="AK59" s="23">
        <v>1</v>
      </c>
      <c r="AL59" s="23" t="s">
        <v>2926</v>
      </c>
    </row>
    <row r="60" spans="1:38" x14ac:dyDescent="0.25">
      <c r="A60" s="23" t="s">
        <v>503</v>
      </c>
      <c r="B60" s="23" t="s">
        <v>504</v>
      </c>
      <c r="C60" s="23" t="s">
        <v>421</v>
      </c>
      <c r="D60" s="23" t="s">
        <v>505</v>
      </c>
      <c r="E60" s="23" t="s">
        <v>506</v>
      </c>
      <c r="F60" s="23" t="s">
        <v>681</v>
      </c>
      <c r="G60" s="23">
        <v>0</v>
      </c>
      <c r="H60" s="23">
        <v>0</v>
      </c>
      <c r="I60" s="23">
        <v>1</v>
      </c>
      <c r="J60" s="23">
        <v>0</v>
      </c>
      <c r="K60" s="23">
        <v>0</v>
      </c>
      <c r="L60" s="23">
        <v>0</v>
      </c>
      <c r="M60" s="23">
        <v>0</v>
      </c>
      <c r="N60" s="23"/>
      <c r="O60" s="23"/>
      <c r="P60" s="23"/>
      <c r="Q60" s="23">
        <v>0</v>
      </c>
      <c r="R60" s="23">
        <v>1</v>
      </c>
      <c r="S60" s="23" t="s">
        <v>507</v>
      </c>
      <c r="T60" s="23">
        <v>0</v>
      </c>
      <c r="U60" s="23"/>
      <c r="V60" s="23"/>
      <c r="W60" s="23"/>
      <c r="X60" s="23" t="s">
        <v>665</v>
      </c>
      <c r="Y60" s="23">
        <v>1</v>
      </c>
      <c r="Z60" s="23"/>
      <c r="AA60" s="23">
        <f>IF(SUM(G60:T60) &gt;0, 1, 0)</f>
        <v>1</v>
      </c>
      <c r="AB60" s="23">
        <v>1</v>
      </c>
      <c r="AC60" s="23">
        <f>IF(SUM(T60,Q60)&gt;0, 1, 0)</f>
        <v>0</v>
      </c>
      <c r="AD60" s="23">
        <f>IF(SUM(Table2[[#This Row],[cv_disclosure]],Table2[[#This Row],[nber_web_disclosure]],Table2[[#This Row],[private_interests]]) &gt;0, 1, 0)</f>
        <v>1</v>
      </c>
      <c r="AE60" s="23"/>
      <c r="AF60" s="23"/>
      <c r="AG60" s="23"/>
      <c r="AH60" s="23"/>
      <c r="AI60" s="23" t="s">
        <v>2595</v>
      </c>
      <c r="AJ60" s="23">
        <v>1</v>
      </c>
      <c r="AK60" s="23">
        <v>0</v>
      </c>
      <c r="AL60" s="23"/>
    </row>
    <row r="61" spans="1:38" x14ac:dyDescent="0.25">
      <c r="A61" s="23" t="s">
        <v>508</v>
      </c>
      <c r="B61" s="23" t="s">
        <v>509</v>
      </c>
      <c r="C61" s="23" t="s">
        <v>421</v>
      </c>
      <c r="D61" s="23" t="s">
        <v>510</v>
      </c>
      <c r="E61" s="23" t="s">
        <v>71</v>
      </c>
      <c r="F61" s="23" t="s">
        <v>681</v>
      </c>
      <c r="G61" s="23">
        <v>0</v>
      </c>
      <c r="H61" s="23">
        <v>0</v>
      </c>
      <c r="I61" s="23">
        <v>1</v>
      </c>
      <c r="J61" s="23">
        <v>0</v>
      </c>
      <c r="K61" s="23">
        <v>0</v>
      </c>
      <c r="L61" s="23">
        <v>0</v>
      </c>
      <c r="M61" s="23">
        <v>1</v>
      </c>
      <c r="N61" s="23"/>
      <c r="O61" s="23"/>
      <c r="P61" s="23"/>
      <c r="Q61" s="23">
        <v>0</v>
      </c>
      <c r="R61" s="23">
        <v>1</v>
      </c>
      <c r="S61" s="23" t="s">
        <v>511</v>
      </c>
      <c r="T61" s="23">
        <v>0</v>
      </c>
      <c r="U61" s="23"/>
      <c r="V61" s="23"/>
      <c r="W61" s="23"/>
      <c r="X61" s="23" t="s">
        <v>673</v>
      </c>
      <c r="Y61" s="23">
        <v>1</v>
      </c>
      <c r="Z61" s="23"/>
      <c r="AA61" s="23">
        <f>IF(SUM(G61:T61) &gt;0, 1, 0)</f>
        <v>1</v>
      </c>
      <c r="AB61" s="23">
        <v>1</v>
      </c>
      <c r="AC61" s="23">
        <f>IF(SUM(T61,Q61)&gt;0, 1, 0)</f>
        <v>0</v>
      </c>
      <c r="AD61" s="23">
        <f>IF(SUM(Table2[[#This Row],[cv_disclosure]],Table2[[#This Row],[nber_web_disclosure]],Table2[[#This Row],[private_interests]]) &gt;0, 1, 0)</f>
        <v>1</v>
      </c>
      <c r="AE61" s="23"/>
      <c r="AF61" s="23"/>
      <c r="AG61" s="23"/>
      <c r="AH61" s="23"/>
      <c r="AI61" s="23" t="s">
        <v>2596</v>
      </c>
      <c r="AJ61" s="23">
        <v>1</v>
      </c>
      <c r="AK61" s="23">
        <v>0</v>
      </c>
      <c r="AL61" s="23"/>
    </row>
    <row r="62" spans="1:38" x14ac:dyDescent="0.25">
      <c r="A62" s="23" t="s">
        <v>520</v>
      </c>
      <c r="B62" s="23" t="s">
        <v>521</v>
      </c>
      <c r="C62" s="23" t="s">
        <v>421</v>
      </c>
      <c r="D62" s="23" t="s">
        <v>522</v>
      </c>
      <c r="E62" s="23" t="s">
        <v>523</v>
      </c>
      <c r="F62" s="23" t="s">
        <v>681</v>
      </c>
      <c r="G62" s="23">
        <v>0</v>
      </c>
      <c r="H62" s="23">
        <v>0</v>
      </c>
      <c r="I62" s="23">
        <v>1</v>
      </c>
      <c r="J62" s="23">
        <v>0</v>
      </c>
      <c r="K62" s="23">
        <v>0</v>
      </c>
      <c r="L62" s="23">
        <v>0</v>
      </c>
      <c r="M62" s="23">
        <v>1</v>
      </c>
      <c r="N62" s="23"/>
      <c r="O62" s="23"/>
      <c r="P62" s="23"/>
      <c r="Q62" s="23">
        <v>0</v>
      </c>
      <c r="R62" s="23">
        <v>1</v>
      </c>
      <c r="S62" s="23" t="s">
        <v>524</v>
      </c>
      <c r="T62" s="23">
        <v>0</v>
      </c>
      <c r="U62" s="23"/>
      <c r="V62" s="23"/>
      <c r="W62" s="23"/>
      <c r="X62" s="23" t="s">
        <v>673</v>
      </c>
      <c r="Y62" s="23">
        <v>1</v>
      </c>
      <c r="Z62" s="23"/>
      <c r="AA62" s="23">
        <f>IF(SUM(G62:T62) &gt;0, 1, 0)</f>
        <v>1</v>
      </c>
      <c r="AB62" s="23">
        <v>1</v>
      </c>
      <c r="AC62" s="23">
        <f>IF(SUM(T62,Q62)&gt;0, 1, 0)</f>
        <v>0</v>
      </c>
      <c r="AD62" s="23">
        <f>IF(SUM(Table2[[#This Row],[cv_disclosure]],Table2[[#This Row],[nber_web_disclosure]],Table2[[#This Row],[private_interests]]) &gt;0, 1, 0)</f>
        <v>1</v>
      </c>
      <c r="AE62" s="23"/>
      <c r="AF62" s="23"/>
      <c r="AG62" s="23"/>
      <c r="AH62" s="23"/>
      <c r="AI62" s="23" t="s">
        <v>2599</v>
      </c>
      <c r="AJ62" s="23">
        <v>1</v>
      </c>
      <c r="AK62" s="23">
        <v>0</v>
      </c>
      <c r="AL62" s="23"/>
    </row>
    <row r="63" spans="1:38" x14ac:dyDescent="0.25">
      <c r="A63" s="23" t="s">
        <v>525</v>
      </c>
      <c r="B63" s="23" t="s">
        <v>526</v>
      </c>
      <c r="C63" s="23" t="s">
        <v>421</v>
      </c>
      <c r="D63" s="23" t="s">
        <v>527</v>
      </c>
      <c r="E63" s="23" t="s">
        <v>528</v>
      </c>
      <c r="F63" s="23" t="s">
        <v>681</v>
      </c>
      <c r="G63" s="23">
        <v>1</v>
      </c>
      <c r="H63" s="23">
        <v>0</v>
      </c>
      <c r="I63" s="23">
        <v>0</v>
      </c>
      <c r="J63" s="23">
        <v>0</v>
      </c>
      <c r="K63" s="23">
        <v>0</v>
      </c>
      <c r="L63" s="23">
        <v>0</v>
      </c>
      <c r="M63" s="23">
        <v>0</v>
      </c>
      <c r="N63" s="23"/>
      <c r="O63" s="23"/>
      <c r="P63" s="23"/>
      <c r="Q63" s="23">
        <v>0</v>
      </c>
      <c r="R63" s="23">
        <v>1</v>
      </c>
      <c r="S63" s="23" t="s">
        <v>535</v>
      </c>
      <c r="T63" s="23">
        <v>0</v>
      </c>
      <c r="U63" s="23"/>
      <c r="V63" s="23"/>
      <c r="W63" s="23"/>
      <c r="X63" s="23" t="s">
        <v>627</v>
      </c>
      <c r="Y63" s="23">
        <v>1</v>
      </c>
      <c r="Z63" s="23"/>
      <c r="AA63" s="23">
        <f>IF(SUM(G63:T63) &gt;0, 1, 0)</f>
        <v>1</v>
      </c>
      <c r="AB63" s="23">
        <v>1</v>
      </c>
      <c r="AC63" s="23">
        <f>IF(SUM(T63,Q63)&gt;0, 1, 0)</f>
        <v>0</v>
      </c>
      <c r="AD63" s="23">
        <f>IF(SUM(Table2[[#This Row],[cv_disclosure]],Table2[[#This Row],[nber_web_disclosure]],Table2[[#This Row],[private_interests]]) &gt;0, 1, 0)</f>
        <v>1</v>
      </c>
      <c r="AE63" s="23"/>
      <c r="AF63" s="23"/>
      <c r="AG63" s="23"/>
      <c r="AH63" s="23"/>
      <c r="AI63" s="23" t="s">
        <v>2600</v>
      </c>
      <c r="AJ63" s="23">
        <v>1</v>
      </c>
      <c r="AK63" s="23">
        <v>0</v>
      </c>
      <c r="AL63" s="23"/>
    </row>
    <row r="64" spans="1:38" x14ac:dyDescent="0.25">
      <c r="A64" s="23" t="s">
        <v>532</v>
      </c>
      <c r="B64" s="23" t="s">
        <v>533</v>
      </c>
      <c r="C64" s="23" t="s">
        <v>421</v>
      </c>
      <c r="D64" s="23" t="s">
        <v>534</v>
      </c>
      <c r="E64" s="23" t="s">
        <v>428</v>
      </c>
      <c r="F64" s="23" t="s">
        <v>681</v>
      </c>
      <c r="G64" s="23">
        <v>1</v>
      </c>
      <c r="H64" s="23">
        <v>0</v>
      </c>
      <c r="I64" s="23">
        <v>1</v>
      </c>
      <c r="J64" s="23">
        <v>0</v>
      </c>
      <c r="K64" s="23">
        <v>0</v>
      </c>
      <c r="L64" s="23">
        <v>0</v>
      </c>
      <c r="M64" s="23">
        <v>1</v>
      </c>
      <c r="N64" s="23"/>
      <c r="O64" s="23"/>
      <c r="P64" s="23"/>
      <c r="Q64" s="23">
        <v>0</v>
      </c>
      <c r="R64" s="23">
        <v>0</v>
      </c>
      <c r="S64" s="23" t="s">
        <v>536</v>
      </c>
      <c r="T64" s="23">
        <v>0</v>
      </c>
      <c r="U64" s="23"/>
      <c r="V64" s="23"/>
      <c r="W64" s="23"/>
      <c r="X64" s="23" t="s">
        <v>627</v>
      </c>
      <c r="Y64" s="23">
        <v>1</v>
      </c>
      <c r="Z64" s="23"/>
      <c r="AA64" s="23">
        <f>IF(SUM(G64:T64) &gt;0, 1, 0)</f>
        <v>1</v>
      </c>
      <c r="AB64" s="23">
        <v>1</v>
      </c>
      <c r="AC64" s="23">
        <f>IF(SUM(T64,Q64)&gt;0, 1, 0)</f>
        <v>0</v>
      </c>
      <c r="AD64" s="23">
        <f>IF(SUM(Table2[[#This Row],[cv_disclosure]],Table2[[#This Row],[nber_web_disclosure]],Table2[[#This Row],[private_interests]]) &gt;0, 1, 0)</f>
        <v>1</v>
      </c>
      <c r="AE64" s="23"/>
      <c r="AF64" s="23"/>
      <c r="AG64" s="23"/>
      <c r="AH64" s="23"/>
      <c r="AI64" s="23" t="s">
        <v>2602</v>
      </c>
      <c r="AJ64" s="23">
        <v>1</v>
      </c>
      <c r="AK64" s="23">
        <v>0</v>
      </c>
      <c r="AL64" s="23"/>
    </row>
    <row r="65" spans="1:38" x14ac:dyDescent="0.25">
      <c r="A65" s="23" t="s">
        <v>546</v>
      </c>
      <c r="B65" s="23" t="s">
        <v>544</v>
      </c>
      <c r="C65" s="23" t="s">
        <v>421</v>
      </c>
      <c r="D65" s="23" t="s">
        <v>545</v>
      </c>
      <c r="E65" s="23" t="s">
        <v>74</v>
      </c>
      <c r="F65" s="23" t="s">
        <v>681</v>
      </c>
      <c r="G65" s="23">
        <v>1</v>
      </c>
      <c r="H65" s="23">
        <v>0</v>
      </c>
      <c r="I65" s="23">
        <v>0</v>
      </c>
      <c r="J65" s="23">
        <v>0</v>
      </c>
      <c r="K65" s="23">
        <v>0</v>
      </c>
      <c r="L65" s="23">
        <v>0</v>
      </c>
      <c r="M65" s="23">
        <v>0</v>
      </c>
      <c r="N65" s="23"/>
      <c r="O65" s="23"/>
      <c r="P65" s="23"/>
      <c r="Q65" s="23">
        <v>1</v>
      </c>
      <c r="R65" s="23">
        <v>1</v>
      </c>
      <c r="S65" s="23" t="s">
        <v>547</v>
      </c>
      <c r="T65" s="23">
        <v>0</v>
      </c>
      <c r="U65" s="23"/>
      <c r="V65" s="23"/>
      <c r="W65" s="23"/>
      <c r="X65" s="23" t="s">
        <v>627</v>
      </c>
      <c r="Y65" s="23">
        <v>1</v>
      </c>
      <c r="Z65" s="23"/>
      <c r="AA65" s="23">
        <f>IF(SUM(G65:T65) &gt;0, 1, 0)</f>
        <v>1</v>
      </c>
      <c r="AB65" s="23">
        <v>1</v>
      </c>
      <c r="AC65" s="23">
        <f>IF(SUM(T65,Q65)&gt;0, 1, 0)</f>
        <v>1</v>
      </c>
      <c r="AD65" s="23">
        <f>IF(SUM(Table2[[#This Row],[cv_disclosure]],Table2[[#This Row],[nber_web_disclosure]],Table2[[#This Row],[private_interests]]) &gt;0, 1, 0)</f>
        <v>1</v>
      </c>
      <c r="AE65" s="23"/>
      <c r="AF65" s="23"/>
      <c r="AG65" s="23"/>
      <c r="AH65" s="23"/>
      <c r="AI65" s="23" t="s">
        <v>2605</v>
      </c>
      <c r="AJ65" s="23">
        <v>1</v>
      </c>
      <c r="AK65" s="23">
        <v>1</v>
      </c>
      <c r="AL65" s="23" t="s">
        <v>2917</v>
      </c>
    </row>
    <row r="66" spans="1:38" x14ac:dyDescent="0.25">
      <c r="A66" s="23" t="s">
        <v>551</v>
      </c>
      <c r="B66" s="23" t="s">
        <v>552</v>
      </c>
      <c r="C66" s="23" t="s">
        <v>421</v>
      </c>
      <c r="D66" s="23" t="s">
        <v>553</v>
      </c>
      <c r="E66" s="23" t="s">
        <v>554</v>
      </c>
      <c r="F66" s="23" t="s">
        <v>681</v>
      </c>
      <c r="G66" s="23">
        <v>0</v>
      </c>
      <c r="H66" s="23">
        <v>0</v>
      </c>
      <c r="I66" s="23">
        <v>0</v>
      </c>
      <c r="J66" s="23">
        <v>0</v>
      </c>
      <c r="K66" s="23">
        <v>0</v>
      </c>
      <c r="L66" s="23">
        <v>0</v>
      </c>
      <c r="M66" s="23">
        <v>0</v>
      </c>
      <c r="N66" s="23"/>
      <c r="O66" s="23"/>
      <c r="P66" s="23"/>
      <c r="Q66" s="23">
        <v>0</v>
      </c>
      <c r="R66" s="23">
        <v>1</v>
      </c>
      <c r="S66" s="23" t="s">
        <v>555</v>
      </c>
      <c r="T66" s="23">
        <v>1</v>
      </c>
      <c r="U66" s="23"/>
      <c r="V66" s="23"/>
      <c r="W66" s="23"/>
      <c r="X66" s="23" t="s">
        <v>675</v>
      </c>
      <c r="Y66" s="23">
        <v>1</v>
      </c>
      <c r="Z66" s="23"/>
      <c r="AA66" s="23">
        <f>IF(SUM(G66:T66) &gt;0, 1, 0)</f>
        <v>1</v>
      </c>
      <c r="AB66" s="23">
        <v>0</v>
      </c>
      <c r="AC66" s="23">
        <f>IF(SUM(T66,Q66)&gt;0, 1, 0)</f>
        <v>1</v>
      </c>
      <c r="AD66" s="23">
        <f>IF(SUM(Table2[[#This Row],[cv_disclosure]],Table2[[#This Row],[nber_web_disclosure]],Table2[[#This Row],[private_interests]]) &gt;0, 1, 0)</f>
        <v>1</v>
      </c>
      <c r="AE66" s="23"/>
      <c r="AF66" s="23"/>
      <c r="AG66" s="23"/>
      <c r="AH66" s="23"/>
      <c r="AI66" s="23" t="s">
        <v>2607</v>
      </c>
      <c r="AJ66" s="23">
        <v>0</v>
      </c>
      <c r="AK66" s="23">
        <v>2</v>
      </c>
      <c r="AL66" s="23" t="s">
        <v>2919</v>
      </c>
    </row>
    <row r="67" spans="1:38" x14ac:dyDescent="0.25">
      <c r="A67" s="23" t="s">
        <v>557</v>
      </c>
      <c r="B67" s="23" t="s">
        <v>556</v>
      </c>
      <c r="C67" s="23" t="s">
        <v>421</v>
      </c>
      <c r="D67" s="23" t="s">
        <v>558</v>
      </c>
      <c r="E67" s="23" t="s">
        <v>559</v>
      </c>
      <c r="F67" s="23" t="s">
        <v>681</v>
      </c>
      <c r="G67" s="23">
        <v>0</v>
      </c>
      <c r="H67" s="23">
        <v>0</v>
      </c>
      <c r="I67" s="23">
        <v>0</v>
      </c>
      <c r="J67" s="23">
        <v>0</v>
      </c>
      <c r="K67" s="23">
        <v>0</v>
      </c>
      <c r="L67" s="23">
        <v>0</v>
      </c>
      <c r="M67" s="23">
        <v>0</v>
      </c>
      <c r="N67" s="23"/>
      <c r="O67" s="23"/>
      <c r="P67" s="23"/>
      <c r="Q67" s="23">
        <v>0</v>
      </c>
      <c r="R67" s="23">
        <v>1</v>
      </c>
      <c r="S67" s="23" t="s">
        <v>591</v>
      </c>
      <c r="T67" s="23">
        <v>0</v>
      </c>
      <c r="U67" s="23"/>
      <c r="V67" s="23"/>
      <c r="W67" s="23"/>
      <c r="X67" s="23" t="s">
        <v>646</v>
      </c>
      <c r="Y67" s="23">
        <v>1</v>
      </c>
      <c r="Z67" s="23"/>
      <c r="AA67" s="23">
        <f>IF(SUM(G67:T67) &gt;0, 1, 0)</f>
        <v>1</v>
      </c>
      <c r="AB67" s="23">
        <v>0</v>
      </c>
      <c r="AC67" s="23">
        <f>IF(SUM(T67,Q67)&gt;0, 1, 0)</f>
        <v>0</v>
      </c>
      <c r="AD67" s="23">
        <f>IF(SUM(Table2[[#This Row],[cv_disclosure]],Table2[[#This Row],[nber_web_disclosure]],Table2[[#This Row],[private_interests]]) &gt;0, 1, 0)</f>
        <v>1</v>
      </c>
      <c r="AE67" s="23"/>
      <c r="AF67" s="23"/>
      <c r="AG67" s="23"/>
      <c r="AH67" s="23"/>
      <c r="AI67" s="23" t="s">
        <v>2608</v>
      </c>
      <c r="AJ67" s="23">
        <v>1</v>
      </c>
      <c r="AK67" s="23">
        <v>0</v>
      </c>
      <c r="AL67" s="23"/>
    </row>
    <row r="68" spans="1:38" x14ac:dyDescent="0.25">
      <c r="A68" s="23" t="s">
        <v>381</v>
      </c>
      <c r="B68" s="23" t="s">
        <v>382</v>
      </c>
      <c r="C68" s="23" t="s">
        <v>16</v>
      </c>
      <c r="D68" s="23" t="s">
        <v>383</v>
      </c>
      <c r="E68" s="23" t="s">
        <v>384</v>
      </c>
      <c r="F68" s="23" t="s">
        <v>681</v>
      </c>
      <c r="G68" s="23">
        <v>0</v>
      </c>
      <c r="H68" s="23">
        <v>0</v>
      </c>
      <c r="I68" s="23">
        <v>0</v>
      </c>
      <c r="J68" s="23">
        <v>0</v>
      </c>
      <c r="K68" s="23">
        <v>0</v>
      </c>
      <c r="L68" s="23">
        <v>0</v>
      </c>
      <c r="M68" s="23">
        <v>1</v>
      </c>
      <c r="N68" s="23"/>
      <c r="O68" s="23"/>
      <c r="P68" s="23"/>
      <c r="Q68" s="23">
        <v>1</v>
      </c>
      <c r="R68" s="23">
        <v>1</v>
      </c>
      <c r="S68" s="23" t="s">
        <v>598</v>
      </c>
      <c r="T68" s="23">
        <v>1</v>
      </c>
      <c r="U68" s="23"/>
      <c r="V68" s="23"/>
      <c r="W68" s="23"/>
      <c r="X68" s="23" t="s">
        <v>661</v>
      </c>
      <c r="Y68" s="23">
        <v>1</v>
      </c>
      <c r="Z68" s="23"/>
      <c r="AA68" s="23">
        <f>IF(SUM(G68:T68) &gt;0, 1, 0)</f>
        <v>1</v>
      </c>
      <c r="AB68" s="23">
        <v>1</v>
      </c>
      <c r="AC68" s="23">
        <f>IF(SUM(T68,Q68)&gt;0, 1, 0)</f>
        <v>1</v>
      </c>
      <c r="AD68" s="23">
        <f>IF(SUM(Table2[[#This Row],[cv_disclosure]],Table2[[#This Row],[nber_web_disclosure]],Table2[[#This Row],[private_interests]]) &gt;0, 1, 0)</f>
        <v>1</v>
      </c>
      <c r="AE68" s="23"/>
      <c r="AF68" s="23"/>
      <c r="AG68" s="23"/>
      <c r="AH68" s="23"/>
      <c r="AI68" s="23" t="s">
        <v>2609</v>
      </c>
      <c r="AJ68" s="23">
        <v>1</v>
      </c>
      <c r="AK68" s="23">
        <v>2</v>
      </c>
      <c r="AL68" s="23" t="s">
        <v>2906</v>
      </c>
    </row>
    <row r="69" spans="1:38" x14ac:dyDescent="0.25">
      <c r="A69" s="23" t="s">
        <v>578</v>
      </c>
      <c r="B69" s="23" t="s">
        <v>579</v>
      </c>
      <c r="C69" s="23" t="s">
        <v>421</v>
      </c>
      <c r="D69" s="23" t="s">
        <v>580</v>
      </c>
      <c r="E69" s="23" t="s">
        <v>581</v>
      </c>
      <c r="F69" s="23" t="s">
        <v>681</v>
      </c>
      <c r="G69" s="23">
        <v>0</v>
      </c>
      <c r="H69" s="23">
        <v>0</v>
      </c>
      <c r="I69" s="23">
        <v>0</v>
      </c>
      <c r="J69" s="23">
        <v>0</v>
      </c>
      <c r="K69" s="23">
        <v>0</v>
      </c>
      <c r="L69" s="23">
        <v>0</v>
      </c>
      <c r="M69" s="23">
        <v>0</v>
      </c>
      <c r="N69" s="23"/>
      <c r="O69" s="23"/>
      <c r="P69" s="23"/>
      <c r="Q69" s="23">
        <v>0</v>
      </c>
      <c r="R69" s="23">
        <v>1</v>
      </c>
      <c r="S69" s="23" t="s">
        <v>582</v>
      </c>
      <c r="T69" s="23">
        <v>0</v>
      </c>
      <c r="U69" s="23"/>
      <c r="V69" s="23"/>
      <c r="W69" s="23"/>
      <c r="X69" s="23"/>
      <c r="Y69" s="23">
        <v>1</v>
      </c>
      <c r="Z69" s="23"/>
      <c r="AA69" s="23">
        <f>IF(SUM(G69:T69) &gt;0, 1, 0)</f>
        <v>1</v>
      </c>
      <c r="AB69" s="23">
        <v>0</v>
      </c>
      <c r="AC69" s="23">
        <f>IF(SUM(T69,Q69)&gt;0, 1, 0)</f>
        <v>0</v>
      </c>
      <c r="AD69" s="23">
        <f>IF(SUM(Table2[[#This Row],[cv_disclosure]],Table2[[#This Row],[nber_web_disclosure]],Table2[[#This Row],[private_interests]]) &gt;0, 1, 0)</f>
        <v>1</v>
      </c>
      <c r="AE69" s="23"/>
      <c r="AF69" s="23"/>
      <c r="AG69" s="23"/>
      <c r="AH69" s="23"/>
      <c r="AI69" s="23" t="s">
        <v>2614</v>
      </c>
      <c r="AJ69" s="23">
        <v>1</v>
      </c>
      <c r="AK69" s="23">
        <v>1</v>
      </c>
      <c r="AL69" s="23" t="s">
        <v>2917</v>
      </c>
    </row>
    <row r="70" spans="1:38" x14ac:dyDescent="0.25">
      <c r="A70" s="23" t="s">
        <v>705</v>
      </c>
      <c r="B70" s="24" t="s">
        <v>704</v>
      </c>
      <c r="C70" s="23" t="s">
        <v>694</v>
      </c>
      <c r="D70" s="24" t="s">
        <v>706</v>
      </c>
      <c r="E70" s="23" t="s">
        <v>563</v>
      </c>
      <c r="F70" s="23" t="s">
        <v>681</v>
      </c>
      <c r="G70" s="23">
        <v>0</v>
      </c>
      <c r="H70" s="23">
        <v>0</v>
      </c>
      <c r="I70" s="23">
        <v>0</v>
      </c>
      <c r="J70" s="23">
        <v>0</v>
      </c>
      <c r="K70" s="23">
        <v>0</v>
      </c>
      <c r="L70" s="23">
        <v>0</v>
      </c>
      <c r="M70" s="23">
        <v>0</v>
      </c>
      <c r="N70" s="23"/>
      <c r="O70" s="23"/>
      <c r="P70" s="23"/>
      <c r="Q70" s="23">
        <v>1</v>
      </c>
      <c r="R70" s="23">
        <v>0</v>
      </c>
      <c r="S70" s="23" t="s">
        <v>1089</v>
      </c>
      <c r="T70" s="23">
        <v>0</v>
      </c>
      <c r="U70" s="23">
        <v>0</v>
      </c>
      <c r="V70" s="23"/>
      <c r="W70" s="23"/>
      <c r="X70" s="23" t="s">
        <v>1090</v>
      </c>
      <c r="Y70" s="23">
        <v>1</v>
      </c>
      <c r="Z70" s="23">
        <v>0</v>
      </c>
      <c r="AA70" s="23">
        <f>IF(SUM(G70:T70) &gt;0, 1, 0)</f>
        <v>1</v>
      </c>
      <c r="AB70" s="23">
        <v>0</v>
      </c>
      <c r="AC70" s="23">
        <f>IF(SUM(T70,Q70)&gt;0, 1, 0)</f>
        <v>1</v>
      </c>
      <c r="AD70" s="23">
        <f>IF(SUM(Table2[[#This Row],[cv_disclosure]],Table2[[#This Row],[nber_web_disclosure]],Table2[[#This Row],[private_interests]]) &gt;0, 1, 0)</f>
        <v>1</v>
      </c>
      <c r="AE70" s="23"/>
      <c r="AF70" s="23"/>
      <c r="AG70" s="23"/>
      <c r="AH70" s="23"/>
      <c r="AI70" s="27" t="s">
        <v>2780</v>
      </c>
      <c r="AJ70" s="27">
        <v>1</v>
      </c>
      <c r="AK70" s="23">
        <v>1</v>
      </c>
      <c r="AL70" s="23" t="s">
        <v>2917</v>
      </c>
    </row>
    <row r="71" spans="1:38" x14ac:dyDescent="0.25">
      <c r="A71" s="23" t="s">
        <v>709</v>
      </c>
      <c r="B71" s="24" t="s">
        <v>707</v>
      </c>
      <c r="C71" s="23" t="s">
        <v>694</v>
      </c>
      <c r="D71" s="24" t="s">
        <v>708</v>
      </c>
      <c r="E71" s="23" t="s">
        <v>303</v>
      </c>
      <c r="F71" s="23" t="s">
        <v>681</v>
      </c>
      <c r="G71" s="23">
        <v>0</v>
      </c>
      <c r="H71" s="23">
        <v>0</v>
      </c>
      <c r="I71" s="23">
        <v>0</v>
      </c>
      <c r="J71" s="23">
        <v>0</v>
      </c>
      <c r="K71" s="23">
        <v>0</v>
      </c>
      <c r="L71" s="23">
        <v>0</v>
      </c>
      <c r="M71" s="23">
        <v>0</v>
      </c>
      <c r="N71" s="23"/>
      <c r="O71" s="23"/>
      <c r="P71" s="23"/>
      <c r="Q71" s="23">
        <v>0</v>
      </c>
      <c r="R71" s="23">
        <v>1</v>
      </c>
      <c r="S71" s="23" t="s">
        <v>1091</v>
      </c>
      <c r="T71" s="23">
        <v>0</v>
      </c>
      <c r="U71" s="23">
        <v>1</v>
      </c>
      <c r="V71" s="23" t="s">
        <v>1258</v>
      </c>
      <c r="W71" s="23" t="s">
        <v>1160</v>
      </c>
      <c r="X71" s="23" t="s">
        <v>1161</v>
      </c>
      <c r="Y71" s="23">
        <v>1</v>
      </c>
      <c r="Z71" s="23">
        <v>0</v>
      </c>
      <c r="AA71" s="23">
        <f>IF(SUM(G71:T71) &gt;0, 1, 0)</f>
        <v>1</v>
      </c>
      <c r="AB71" s="23">
        <v>0</v>
      </c>
      <c r="AC71" s="23">
        <f>IF(SUM(T71,Q71)&gt;0, 1, 0)</f>
        <v>0</v>
      </c>
      <c r="AD71" s="23">
        <f>IF(SUM(Table2[[#This Row],[cv_disclosure]],Table2[[#This Row],[nber_web_disclosure]],Table2[[#This Row],[private_interests]]) &gt;0, 1, 0)</f>
        <v>1</v>
      </c>
      <c r="AE71" s="23"/>
      <c r="AF71" s="23"/>
      <c r="AG71" s="23"/>
      <c r="AH71" s="23"/>
      <c r="AI71" s="27" t="s">
        <v>2781</v>
      </c>
      <c r="AJ71" s="27">
        <v>1</v>
      </c>
      <c r="AK71" s="23">
        <v>1</v>
      </c>
      <c r="AL71" s="23" t="s">
        <v>2917</v>
      </c>
    </row>
    <row r="72" spans="1:38" x14ac:dyDescent="0.25">
      <c r="A72" s="23" t="s">
        <v>710</v>
      </c>
      <c r="B72" s="24" t="s">
        <v>711</v>
      </c>
      <c r="C72" s="23" t="s">
        <v>694</v>
      </c>
      <c r="D72" s="24" t="s">
        <v>712</v>
      </c>
      <c r="E72" s="23" t="s">
        <v>167</v>
      </c>
      <c r="F72" s="23" t="s">
        <v>681</v>
      </c>
      <c r="G72" s="23">
        <v>0</v>
      </c>
      <c r="H72" s="23">
        <v>0</v>
      </c>
      <c r="I72" s="23">
        <v>0</v>
      </c>
      <c r="J72" s="23">
        <v>1</v>
      </c>
      <c r="K72" s="23">
        <v>0</v>
      </c>
      <c r="L72" s="23">
        <v>0</v>
      </c>
      <c r="M72" s="23">
        <v>0</v>
      </c>
      <c r="N72" s="23"/>
      <c r="O72" s="23"/>
      <c r="P72" s="23"/>
      <c r="Q72" s="23">
        <v>0</v>
      </c>
      <c r="R72" s="23">
        <v>0</v>
      </c>
      <c r="S72" s="23" t="s">
        <v>1619</v>
      </c>
      <c r="T72" s="23">
        <v>0</v>
      </c>
      <c r="U72" s="23">
        <v>1</v>
      </c>
      <c r="V72" s="23" t="s">
        <v>1164</v>
      </c>
      <c r="W72" s="23" t="s">
        <v>1165</v>
      </c>
      <c r="X72" s="23" t="s">
        <v>1093</v>
      </c>
      <c r="Y72" s="23">
        <v>1</v>
      </c>
      <c r="Z72" s="23">
        <v>0</v>
      </c>
      <c r="AA72" s="23">
        <f>IF(SUM(G72:T72) &gt;0, 1, 0)</f>
        <v>1</v>
      </c>
      <c r="AB72" s="23">
        <v>0</v>
      </c>
      <c r="AC72" s="23">
        <f>IF(SUM(T72,Q72)&gt;0, 1, 0)</f>
        <v>0</v>
      </c>
      <c r="AD72" s="23">
        <f>IF(SUM(Table2[[#This Row],[cv_disclosure]],Table2[[#This Row],[nber_web_disclosure]],Table2[[#This Row],[private_interests]]) &gt;0, 1, 0)</f>
        <v>1</v>
      </c>
      <c r="AE72" s="23"/>
      <c r="AF72" s="23"/>
      <c r="AG72" s="23"/>
      <c r="AH72" s="23"/>
      <c r="AI72" s="27" t="s">
        <v>2782</v>
      </c>
      <c r="AJ72" s="27">
        <v>1</v>
      </c>
      <c r="AK72" s="23">
        <v>2</v>
      </c>
      <c r="AL72" s="23" t="s">
        <v>2919</v>
      </c>
    </row>
    <row r="73" spans="1:38" x14ac:dyDescent="0.25">
      <c r="A73" s="23" t="s">
        <v>425</v>
      </c>
      <c r="B73" s="24" t="s">
        <v>426</v>
      </c>
      <c r="C73" s="23" t="s">
        <v>694</v>
      </c>
      <c r="D73" s="24" t="s">
        <v>427</v>
      </c>
      <c r="E73" s="23" t="s">
        <v>428</v>
      </c>
      <c r="F73" s="23" t="s">
        <v>681</v>
      </c>
      <c r="G73" s="23">
        <v>0</v>
      </c>
      <c r="H73" s="23">
        <v>0</v>
      </c>
      <c r="I73" s="23">
        <v>1</v>
      </c>
      <c r="J73" s="23">
        <v>0</v>
      </c>
      <c r="K73" s="23">
        <v>0</v>
      </c>
      <c r="L73" s="23">
        <v>0</v>
      </c>
      <c r="M73" s="23">
        <v>0</v>
      </c>
      <c r="N73" s="23"/>
      <c r="O73" s="23"/>
      <c r="P73" s="23"/>
      <c r="Q73" s="23">
        <v>0</v>
      </c>
      <c r="R73" s="23">
        <v>1</v>
      </c>
      <c r="S73" s="23" t="s">
        <v>600</v>
      </c>
      <c r="T73" s="23">
        <v>0</v>
      </c>
      <c r="U73" s="23">
        <v>0</v>
      </c>
      <c r="V73" s="23"/>
      <c r="W73" s="23"/>
      <c r="X73" s="23" t="s">
        <v>646</v>
      </c>
      <c r="Y73" s="23">
        <v>1</v>
      </c>
      <c r="Z73" s="23">
        <v>0</v>
      </c>
      <c r="AA73" s="23">
        <f>IF(SUM(G73:T73) &gt;0, 1, 0)</f>
        <v>1</v>
      </c>
      <c r="AB73" s="23">
        <v>1</v>
      </c>
      <c r="AC73" s="23">
        <f>IF(SUM(T73,Q73)&gt;0, 1, 0)</f>
        <v>0</v>
      </c>
      <c r="AD73" s="23">
        <f>IF(SUM(Table2[[#This Row],[cv_disclosure]],Table2[[#This Row],[nber_web_disclosure]],Table2[[#This Row],[private_interests]]) &gt;0, 1, 0)</f>
        <v>1</v>
      </c>
      <c r="AE73" s="23"/>
      <c r="AF73" s="23"/>
      <c r="AG73" s="23"/>
      <c r="AH73" s="23"/>
      <c r="AI73" s="27" t="s">
        <v>2577</v>
      </c>
      <c r="AJ73" s="27">
        <v>1</v>
      </c>
      <c r="AK73" s="23">
        <v>1</v>
      </c>
      <c r="AL73" s="23" t="s">
        <v>2921</v>
      </c>
    </row>
    <row r="74" spans="1:38" x14ac:dyDescent="0.25">
      <c r="A74" s="23" t="s">
        <v>716</v>
      </c>
      <c r="B74" s="24" t="s">
        <v>717</v>
      </c>
      <c r="C74" s="23" t="s">
        <v>694</v>
      </c>
      <c r="D74" s="24" t="s">
        <v>718</v>
      </c>
      <c r="E74" s="23" t="s">
        <v>719</v>
      </c>
      <c r="F74" s="23" t="s">
        <v>681</v>
      </c>
      <c r="G74" s="23">
        <v>0</v>
      </c>
      <c r="H74" s="23">
        <v>0</v>
      </c>
      <c r="I74" s="23">
        <v>0</v>
      </c>
      <c r="J74" s="23">
        <v>0</v>
      </c>
      <c r="K74" s="23">
        <v>0</v>
      </c>
      <c r="L74" s="23">
        <v>0</v>
      </c>
      <c r="M74" s="23">
        <v>0</v>
      </c>
      <c r="N74" s="23"/>
      <c r="O74" s="23"/>
      <c r="P74" s="23"/>
      <c r="Q74" s="23">
        <v>1</v>
      </c>
      <c r="R74" s="23">
        <v>1</v>
      </c>
      <c r="S74" s="23" t="s">
        <v>1096</v>
      </c>
      <c r="T74" s="23">
        <v>0</v>
      </c>
      <c r="U74" s="23">
        <v>1</v>
      </c>
      <c r="V74" s="23" t="s">
        <v>1172</v>
      </c>
      <c r="W74" s="23" t="s">
        <v>1171</v>
      </c>
      <c r="X74" s="23" t="s">
        <v>1176</v>
      </c>
      <c r="Y74" s="23">
        <v>1</v>
      </c>
      <c r="Z74" s="23">
        <v>1</v>
      </c>
      <c r="AA74" s="23">
        <f>IF(SUM(G74:T74) &gt;0, 1, 0)</f>
        <v>1</v>
      </c>
      <c r="AB74" s="23">
        <v>0</v>
      </c>
      <c r="AC74" s="23">
        <f>IF(SUM(T74,Q74)&gt;0, 1, 0)</f>
        <v>1</v>
      </c>
      <c r="AD74" s="23">
        <f>IF(SUM(Table2[[#This Row],[cv_disclosure]],Table2[[#This Row],[nber_web_disclosure]],Table2[[#This Row],[private_interests]]) &gt;0, 1, 0)</f>
        <v>1</v>
      </c>
      <c r="AE74" s="23"/>
      <c r="AF74" s="23"/>
      <c r="AG74" s="23"/>
      <c r="AH74" s="23"/>
      <c r="AI74" s="27" t="s">
        <v>2784</v>
      </c>
      <c r="AJ74" s="27">
        <v>1</v>
      </c>
      <c r="AK74" s="23">
        <v>1</v>
      </c>
      <c r="AL74" s="23" t="s">
        <v>2927</v>
      </c>
    </row>
    <row r="75" spans="1:38" x14ac:dyDescent="0.25">
      <c r="A75" s="23" t="s">
        <v>720</v>
      </c>
      <c r="B75" s="24" t="s">
        <v>721</v>
      </c>
      <c r="C75" s="23" t="s">
        <v>694</v>
      </c>
      <c r="D75" s="24" t="s">
        <v>1097</v>
      </c>
      <c r="E75" s="23" t="s">
        <v>79</v>
      </c>
      <c r="F75" s="23" t="s">
        <v>681</v>
      </c>
      <c r="G75" s="23">
        <v>0</v>
      </c>
      <c r="H75" s="23">
        <v>0</v>
      </c>
      <c r="I75" s="23">
        <v>0</v>
      </c>
      <c r="J75" s="23">
        <v>0</v>
      </c>
      <c r="K75" s="23">
        <v>0</v>
      </c>
      <c r="L75" s="23">
        <v>0</v>
      </c>
      <c r="M75" s="23">
        <v>0</v>
      </c>
      <c r="N75" s="23"/>
      <c r="O75" s="23"/>
      <c r="P75" s="23"/>
      <c r="Q75" s="23">
        <v>1</v>
      </c>
      <c r="R75" s="23">
        <v>0</v>
      </c>
      <c r="S75" s="23" t="s">
        <v>1098</v>
      </c>
      <c r="T75" s="23">
        <v>0</v>
      </c>
      <c r="U75" s="23">
        <v>1</v>
      </c>
      <c r="V75" s="23" t="s">
        <v>1164</v>
      </c>
      <c r="W75" s="23" t="s">
        <v>1177</v>
      </c>
      <c r="X75" s="23" t="s">
        <v>1178</v>
      </c>
      <c r="Y75" s="23">
        <v>1</v>
      </c>
      <c r="Z75" s="23">
        <v>1</v>
      </c>
      <c r="AA75" s="23">
        <f>IF(SUM(G75:T75) &gt;0, 1, 0)</f>
        <v>1</v>
      </c>
      <c r="AB75" s="23">
        <v>0</v>
      </c>
      <c r="AC75" s="23">
        <f>IF(SUM(T75,Q75)&gt;0, 1, 0)</f>
        <v>1</v>
      </c>
      <c r="AD75" s="23">
        <f>IF(SUM(Table2[[#This Row],[cv_disclosure]],Table2[[#This Row],[nber_web_disclosure]],Table2[[#This Row],[private_interests]]) &gt;0, 1, 0)</f>
        <v>1</v>
      </c>
      <c r="AE75" s="23"/>
      <c r="AF75" s="23"/>
      <c r="AG75" s="23"/>
      <c r="AH75" s="23"/>
      <c r="AI75" s="27" t="s">
        <v>2785</v>
      </c>
      <c r="AJ75" s="27">
        <v>1</v>
      </c>
      <c r="AK75" s="23">
        <v>1</v>
      </c>
      <c r="AL75" s="23" t="s">
        <v>2917</v>
      </c>
    </row>
    <row r="76" spans="1:38" x14ac:dyDescent="0.25">
      <c r="A76" s="23" t="s">
        <v>723</v>
      </c>
      <c r="B76" s="24" t="s">
        <v>722</v>
      </c>
      <c r="C76" s="23" t="s">
        <v>694</v>
      </c>
      <c r="D76" s="24" t="s">
        <v>1073</v>
      </c>
      <c r="E76" s="23" t="s">
        <v>167</v>
      </c>
      <c r="F76" s="23" t="s">
        <v>682</v>
      </c>
      <c r="G76" s="23">
        <v>0</v>
      </c>
      <c r="H76" s="23">
        <v>0</v>
      </c>
      <c r="I76" s="23">
        <v>0</v>
      </c>
      <c r="J76" s="23">
        <v>0</v>
      </c>
      <c r="K76" s="23">
        <v>0</v>
      </c>
      <c r="L76" s="23">
        <v>0</v>
      </c>
      <c r="M76" s="23">
        <v>0</v>
      </c>
      <c r="N76" s="23"/>
      <c r="O76" s="23"/>
      <c r="P76" s="23"/>
      <c r="Q76" s="23">
        <v>1</v>
      </c>
      <c r="R76" s="23">
        <v>0</v>
      </c>
      <c r="S76" s="23" t="s">
        <v>1099</v>
      </c>
      <c r="T76" s="23">
        <v>0</v>
      </c>
      <c r="U76" s="23">
        <v>0</v>
      </c>
      <c r="V76" s="23"/>
      <c r="W76" s="23"/>
      <c r="X76" s="23" t="s">
        <v>1181</v>
      </c>
      <c r="Y76" s="23">
        <v>1</v>
      </c>
      <c r="Z76" s="23">
        <v>0</v>
      </c>
      <c r="AA76" s="23">
        <f>IF(SUM(G76:T76) &gt;0, 1, 0)</f>
        <v>1</v>
      </c>
      <c r="AB76" s="23">
        <v>0</v>
      </c>
      <c r="AC76" s="23">
        <f>IF(SUM(T76,Q76)&gt;0, 1, 0)</f>
        <v>1</v>
      </c>
      <c r="AD76" s="23">
        <f>IF(SUM(Table2[[#This Row],[cv_disclosure]],Table2[[#This Row],[nber_web_disclosure]],Table2[[#This Row],[private_interests]]) &gt;0, 1, 0)</f>
        <v>1</v>
      </c>
      <c r="AE76" s="23"/>
      <c r="AF76" s="23"/>
      <c r="AG76" s="23"/>
      <c r="AH76" s="23"/>
      <c r="AI76" s="27" t="s">
        <v>2786</v>
      </c>
      <c r="AJ76" s="27">
        <v>1</v>
      </c>
      <c r="AK76" s="23">
        <v>2</v>
      </c>
      <c r="AL76" s="23" t="s">
        <v>2905</v>
      </c>
    </row>
    <row r="77" spans="1:38" x14ac:dyDescent="0.25">
      <c r="A77" s="23" t="s">
        <v>727</v>
      </c>
      <c r="B77" s="24" t="s">
        <v>728</v>
      </c>
      <c r="C77" s="23" t="s">
        <v>694</v>
      </c>
      <c r="D77" s="24" t="s">
        <v>729</v>
      </c>
      <c r="E77" s="23" t="s">
        <v>471</v>
      </c>
      <c r="F77" s="23" t="s">
        <v>681</v>
      </c>
      <c r="G77" s="23">
        <v>1</v>
      </c>
      <c r="H77" s="23">
        <v>0</v>
      </c>
      <c r="I77" s="23">
        <v>0</v>
      </c>
      <c r="J77" s="23">
        <v>0</v>
      </c>
      <c r="K77" s="23">
        <v>0</v>
      </c>
      <c r="L77" s="23">
        <v>0</v>
      </c>
      <c r="M77" s="23">
        <v>0</v>
      </c>
      <c r="N77" s="23"/>
      <c r="O77" s="23"/>
      <c r="P77" s="23"/>
      <c r="Q77" s="23">
        <v>1</v>
      </c>
      <c r="R77" s="23">
        <v>0</v>
      </c>
      <c r="S77" s="23" t="s">
        <v>1102</v>
      </c>
      <c r="T77" s="23">
        <v>0</v>
      </c>
      <c r="U77" s="23">
        <v>1</v>
      </c>
      <c r="V77" s="23" t="s">
        <v>1191</v>
      </c>
      <c r="W77" s="23" t="s">
        <v>1192</v>
      </c>
      <c r="X77" s="23" t="s">
        <v>1103</v>
      </c>
      <c r="Y77" s="23">
        <v>1</v>
      </c>
      <c r="Z77" s="23">
        <v>0</v>
      </c>
      <c r="AA77" s="23">
        <f>IF(SUM(G77:T77) &gt;0, 1, 0)</f>
        <v>1</v>
      </c>
      <c r="AB77" s="23">
        <v>0</v>
      </c>
      <c r="AC77" s="23">
        <f>IF(SUM(T77,Q77)&gt;0, 1, 0)</f>
        <v>1</v>
      </c>
      <c r="AD77" s="23">
        <f>IF(SUM(Table2[[#This Row],[cv_disclosure]],Table2[[#This Row],[nber_web_disclosure]],Table2[[#This Row],[private_interests]]) &gt;0, 1, 0)</f>
        <v>1</v>
      </c>
      <c r="AE77" s="23"/>
      <c r="AF77" s="23"/>
      <c r="AG77" s="23"/>
      <c r="AH77" s="23"/>
      <c r="AI77" s="27" t="s">
        <v>2788</v>
      </c>
      <c r="AJ77" s="27">
        <v>1</v>
      </c>
      <c r="AK77" s="23">
        <v>1</v>
      </c>
      <c r="AL77" s="23" t="s">
        <v>2917</v>
      </c>
    </row>
    <row r="78" spans="1:38" x14ac:dyDescent="0.25">
      <c r="A78" s="23" t="s">
        <v>740</v>
      </c>
      <c r="B78" s="24" t="s">
        <v>739</v>
      </c>
      <c r="C78" s="23" t="s">
        <v>694</v>
      </c>
      <c r="D78" s="24" t="s">
        <v>741</v>
      </c>
      <c r="E78" s="23" t="s">
        <v>833</v>
      </c>
      <c r="F78" s="23" t="s">
        <v>681</v>
      </c>
      <c r="G78" s="23">
        <v>0</v>
      </c>
      <c r="H78" s="23">
        <v>0</v>
      </c>
      <c r="I78" s="23">
        <v>0</v>
      </c>
      <c r="J78" s="23">
        <v>0</v>
      </c>
      <c r="K78" s="23">
        <v>0</v>
      </c>
      <c r="L78" s="23">
        <v>0</v>
      </c>
      <c r="M78" s="23">
        <v>1</v>
      </c>
      <c r="N78" s="23"/>
      <c r="O78" s="23"/>
      <c r="P78" s="23"/>
      <c r="Q78" s="23">
        <v>1</v>
      </c>
      <c r="R78" s="23">
        <v>1</v>
      </c>
      <c r="S78" s="23" t="s">
        <v>1105</v>
      </c>
      <c r="T78" s="23">
        <v>0</v>
      </c>
      <c r="U78" s="23">
        <v>0</v>
      </c>
      <c r="V78" s="23"/>
      <c r="W78" s="23"/>
      <c r="X78" s="23" t="s">
        <v>1107</v>
      </c>
      <c r="Y78" s="23">
        <v>1</v>
      </c>
      <c r="Z78" s="23">
        <v>0</v>
      </c>
      <c r="AA78" s="23">
        <f>IF(SUM(G78:T78) &gt;0, 1, 0)</f>
        <v>1</v>
      </c>
      <c r="AB78" s="23">
        <v>1</v>
      </c>
      <c r="AC78" s="23">
        <f>IF(SUM(T78,Q78)&gt;0, 1, 0)</f>
        <v>1</v>
      </c>
      <c r="AD78" s="23">
        <f>IF(SUM(Table2[[#This Row],[cv_disclosure]],Table2[[#This Row],[nber_web_disclosure]],Table2[[#This Row],[private_interests]]) &gt;0, 1, 0)</f>
        <v>1</v>
      </c>
      <c r="AE78" s="23"/>
      <c r="AF78" s="23"/>
      <c r="AG78" s="23"/>
      <c r="AH78" s="23"/>
      <c r="AI78" s="27" t="s">
        <v>2792</v>
      </c>
      <c r="AJ78" s="27">
        <v>1</v>
      </c>
      <c r="AK78" s="23">
        <v>1</v>
      </c>
      <c r="AL78" s="23" t="s">
        <v>2921</v>
      </c>
    </row>
    <row r="79" spans="1:38" x14ac:dyDescent="0.25">
      <c r="A79" s="23" t="s">
        <v>745</v>
      </c>
      <c r="B79" s="23" t="s">
        <v>746</v>
      </c>
      <c r="C79" s="23" t="s">
        <v>694</v>
      </c>
      <c r="D79" s="24" t="s">
        <v>747</v>
      </c>
      <c r="E79" s="23" t="s">
        <v>748</v>
      </c>
      <c r="F79" s="23" t="s">
        <v>681</v>
      </c>
      <c r="G79" s="23">
        <v>0</v>
      </c>
      <c r="H79" s="23">
        <v>0</v>
      </c>
      <c r="I79" s="23">
        <v>0</v>
      </c>
      <c r="J79" s="23">
        <v>0</v>
      </c>
      <c r="K79" s="23">
        <v>0</v>
      </c>
      <c r="L79" s="23">
        <v>0</v>
      </c>
      <c r="M79" s="23">
        <v>0</v>
      </c>
      <c r="N79" s="23"/>
      <c r="O79" s="23"/>
      <c r="P79" s="23"/>
      <c r="Q79" s="23">
        <v>0</v>
      </c>
      <c r="R79" s="23">
        <v>1</v>
      </c>
      <c r="S79" s="23" t="s">
        <v>1236</v>
      </c>
      <c r="T79" s="23">
        <v>0</v>
      </c>
      <c r="U79" s="23">
        <v>1</v>
      </c>
      <c r="V79" s="23" t="s">
        <v>1370</v>
      </c>
      <c r="W79" s="23" t="s">
        <v>1371</v>
      </c>
      <c r="X79" s="23" t="s">
        <v>1108</v>
      </c>
      <c r="Y79" s="23">
        <v>1</v>
      </c>
      <c r="Z79" s="23">
        <v>0</v>
      </c>
      <c r="AA79" s="23">
        <f>IF(SUM(G79:T79) &gt;0, 1, 0)</f>
        <v>1</v>
      </c>
      <c r="AB79" s="23">
        <v>0</v>
      </c>
      <c r="AC79" s="23">
        <f>IF(SUM(T79,Q79)&gt;0, 1, 0)</f>
        <v>0</v>
      </c>
      <c r="AD79" s="23">
        <f>IF(SUM(Table2[[#This Row],[cv_disclosure]],Table2[[#This Row],[nber_web_disclosure]],Table2[[#This Row],[private_interests]]) &gt;0, 1, 0)</f>
        <v>1</v>
      </c>
      <c r="AE79" s="23"/>
      <c r="AF79" s="23"/>
      <c r="AG79" s="23"/>
      <c r="AH79" s="23"/>
      <c r="AI79" s="27" t="s">
        <v>2794</v>
      </c>
      <c r="AJ79" s="27">
        <v>1</v>
      </c>
      <c r="AK79" s="23">
        <v>1</v>
      </c>
      <c r="AL79" s="23" t="s">
        <v>2904</v>
      </c>
    </row>
    <row r="80" spans="1:38" x14ac:dyDescent="0.25">
      <c r="A80" s="23" t="s">
        <v>755</v>
      </c>
      <c r="B80" s="24" t="s">
        <v>756</v>
      </c>
      <c r="C80" s="23" t="s">
        <v>694</v>
      </c>
      <c r="D80" s="24" t="s">
        <v>757</v>
      </c>
      <c r="E80" s="23" t="s">
        <v>167</v>
      </c>
      <c r="F80" s="23" t="s">
        <v>681</v>
      </c>
      <c r="G80" s="23">
        <v>0</v>
      </c>
      <c r="H80" s="23">
        <v>0</v>
      </c>
      <c r="I80" s="23">
        <v>1</v>
      </c>
      <c r="J80" s="23">
        <v>0</v>
      </c>
      <c r="K80" s="23">
        <v>0</v>
      </c>
      <c r="L80" s="23">
        <v>0</v>
      </c>
      <c r="M80" s="23">
        <v>0</v>
      </c>
      <c r="N80" s="23"/>
      <c r="O80" s="23"/>
      <c r="P80" s="23"/>
      <c r="Q80" s="23">
        <v>0</v>
      </c>
      <c r="R80" s="23">
        <v>1</v>
      </c>
      <c r="S80" s="23" t="s">
        <v>1109</v>
      </c>
      <c r="T80" s="23">
        <v>0</v>
      </c>
      <c r="U80" s="23">
        <v>0</v>
      </c>
      <c r="V80" s="23"/>
      <c r="W80" s="23"/>
      <c r="X80" s="23" t="s">
        <v>1701</v>
      </c>
      <c r="Y80" s="23">
        <v>1</v>
      </c>
      <c r="Z80" s="23">
        <v>0</v>
      </c>
      <c r="AA80" s="23">
        <f>IF(SUM(G80:T80) &gt;0, 1, 0)</f>
        <v>1</v>
      </c>
      <c r="AB80" s="23">
        <v>1</v>
      </c>
      <c r="AC80" s="23">
        <f>IF(SUM(T80,Q80)&gt;0, 1, 0)</f>
        <v>0</v>
      </c>
      <c r="AD80" s="23">
        <f>IF(SUM(Table2[[#This Row],[cv_disclosure]],Table2[[#This Row],[nber_web_disclosure]],Table2[[#This Row],[private_interests]]) &gt;0, 1, 0)</f>
        <v>1</v>
      </c>
      <c r="AE80" s="23"/>
      <c r="AF80" s="23"/>
      <c r="AG80" s="23"/>
      <c r="AH80" s="23"/>
      <c r="AI80" s="27" t="s">
        <v>2797</v>
      </c>
      <c r="AJ80" s="27">
        <v>1</v>
      </c>
      <c r="AK80" s="23">
        <v>1</v>
      </c>
      <c r="AL80" s="23" t="s">
        <v>2928</v>
      </c>
    </row>
    <row r="81" spans="1:38" x14ac:dyDescent="0.25">
      <c r="A81" s="23" t="s">
        <v>759</v>
      </c>
      <c r="B81" s="24" t="s">
        <v>758</v>
      </c>
      <c r="C81" s="23" t="s">
        <v>694</v>
      </c>
      <c r="D81" s="24" t="s">
        <v>760</v>
      </c>
      <c r="E81" s="23" t="s">
        <v>167</v>
      </c>
      <c r="F81" s="23" t="s">
        <v>682</v>
      </c>
      <c r="G81" s="23">
        <v>0</v>
      </c>
      <c r="H81" s="23">
        <v>0</v>
      </c>
      <c r="I81" s="23">
        <v>0</v>
      </c>
      <c r="J81" s="23">
        <v>0</v>
      </c>
      <c r="K81" s="23">
        <v>0</v>
      </c>
      <c r="L81" s="23">
        <v>0</v>
      </c>
      <c r="M81" s="23">
        <v>0</v>
      </c>
      <c r="N81" s="23"/>
      <c r="O81" s="23"/>
      <c r="P81" s="23">
        <v>1</v>
      </c>
      <c r="Q81" s="23">
        <v>1</v>
      </c>
      <c r="R81" s="23">
        <v>1</v>
      </c>
      <c r="S81" s="23" t="s">
        <v>1110</v>
      </c>
      <c r="T81" s="23">
        <v>0</v>
      </c>
      <c r="U81" s="23">
        <v>1</v>
      </c>
      <c r="V81" s="23" t="s">
        <v>1207</v>
      </c>
      <c r="W81" s="23" t="s">
        <v>1208</v>
      </c>
      <c r="X81" s="23" t="s">
        <v>1111</v>
      </c>
      <c r="Y81" s="23">
        <v>1</v>
      </c>
      <c r="Z81" s="23">
        <v>1</v>
      </c>
      <c r="AA81" s="23">
        <f>IF(SUM(G81:T81) &gt;0, 1, 0)</f>
        <v>1</v>
      </c>
      <c r="AB81" s="23">
        <v>0</v>
      </c>
      <c r="AC81" s="23">
        <f>IF(SUM(T81,Q81)&gt;0, 1, 0)</f>
        <v>1</v>
      </c>
      <c r="AD81" s="23">
        <f>IF(SUM(Table2[[#This Row],[cv_disclosure]],Table2[[#This Row],[nber_web_disclosure]],Table2[[#This Row],[private_interests]]) &gt;0, 1, 0)</f>
        <v>1</v>
      </c>
      <c r="AE81" s="23"/>
      <c r="AF81" s="23"/>
      <c r="AG81" s="23"/>
      <c r="AH81" s="23"/>
      <c r="AI81" s="27" t="s">
        <v>2798</v>
      </c>
      <c r="AJ81" s="27">
        <v>1</v>
      </c>
      <c r="AK81" s="23">
        <v>1</v>
      </c>
      <c r="AL81" s="23" t="s">
        <v>2917</v>
      </c>
    </row>
    <row r="82" spans="1:38" x14ac:dyDescent="0.25">
      <c r="A82" s="23" t="s">
        <v>767</v>
      </c>
      <c r="B82" s="24" t="s">
        <v>768</v>
      </c>
      <c r="C82" s="23" t="s">
        <v>694</v>
      </c>
      <c r="D82" s="24" t="s">
        <v>769</v>
      </c>
      <c r="E82" s="23" t="s">
        <v>33</v>
      </c>
      <c r="F82" s="23" t="s">
        <v>681</v>
      </c>
      <c r="G82" s="23">
        <v>0</v>
      </c>
      <c r="H82" s="23">
        <v>0</v>
      </c>
      <c r="I82" s="23">
        <v>0</v>
      </c>
      <c r="J82" s="23">
        <v>0</v>
      </c>
      <c r="K82" s="23">
        <v>0</v>
      </c>
      <c r="L82" s="23">
        <v>0</v>
      </c>
      <c r="M82" s="23">
        <v>1</v>
      </c>
      <c r="N82" s="23"/>
      <c r="O82" s="23"/>
      <c r="P82" s="23"/>
      <c r="Q82" s="23">
        <v>1</v>
      </c>
      <c r="R82" s="23">
        <v>1</v>
      </c>
      <c r="S82" s="23" t="s">
        <v>1114</v>
      </c>
      <c r="T82" s="23">
        <v>1</v>
      </c>
      <c r="U82" s="23">
        <v>0</v>
      </c>
      <c r="V82" s="23"/>
      <c r="W82" s="23"/>
      <c r="X82" s="23" t="s">
        <v>1115</v>
      </c>
      <c r="Y82" s="23">
        <v>1</v>
      </c>
      <c r="Z82" s="23">
        <v>0</v>
      </c>
      <c r="AA82" s="23">
        <f>IF(SUM(G82:T82) &gt;0, 1, 0)</f>
        <v>1</v>
      </c>
      <c r="AB82" s="23">
        <v>1</v>
      </c>
      <c r="AC82" s="23">
        <f>IF(SUM(T82,Q82)&gt;0, 1, 0)</f>
        <v>1</v>
      </c>
      <c r="AD82" s="23">
        <f>IF(SUM(Table2[[#This Row],[cv_disclosure]],Table2[[#This Row],[nber_web_disclosure]],Table2[[#This Row],[private_interests]]) &gt;0, 1, 0)</f>
        <v>1</v>
      </c>
      <c r="AE82" s="23"/>
      <c r="AF82" s="23"/>
      <c r="AG82" s="23"/>
      <c r="AH82" s="23"/>
      <c r="AI82" s="27" t="s">
        <v>2801</v>
      </c>
      <c r="AJ82" s="27">
        <v>0</v>
      </c>
      <c r="AK82" s="23">
        <v>2</v>
      </c>
      <c r="AL82" s="23" t="s">
        <v>2919</v>
      </c>
    </row>
    <row r="83" spans="1:38" x14ac:dyDescent="0.25">
      <c r="A83" s="23" t="s">
        <v>784</v>
      </c>
      <c r="B83" s="24" t="s">
        <v>785</v>
      </c>
      <c r="C83" s="23" t="s">
        <v>694</v>
      </c>
      <c r="D83" s="24" t="s">
        <v>786</v>
      </c>
      <c r="E83" s="23" t="s">
        <v>167</v>
      </c>
      <c r="F83" s="23" t="s">
        <v>681</v>
      </c>
      <c r="G83" s="23">
        <v>0</v>
      </c>
      <c r="H83" s="23">
        <v>0</v>
      </c>
      <c r="I83" s="23">
        <v>0</v>
      </c>
      <c r="J83" s="23">
        <v>0</v>
      </c>
      <c r="K83" s="23">
        <v>0</v>
      </c>
      <c r="L83" s="23">
        <v>0</v>
      </c>
      <c r="M83" s="23">
        <v>0</v>
      </c>
      <c r="N83" s="23"/>
      <c r="O83" s="23"/>
      <c r="P83" s="23"/>
      <c r="Q83" s="23">
        <v>1</v>
      </c>
      <c r="R83" s="23">
        <v>1</v>
      </c>
      <c r="S83" s="23" t="s">
        <v>1118</v>
      </c>
      <c r="T83" s="23">
        <v>0</v>
      </c>
      <c r="U83" s="23">
        <v>1</v>
      </c>
      <c r="V83" s="23" t="s">
        <v>1231</v>
      </c>
      <c r="W83" s="23" t="s">
        <v>1232</v>
      </c>
      <c r="X83" s="23" t="s">
        <v>1119</v>
      </c>
      <c r="Y83" s="23">
        <v>1</v>
      </c>
      <c r="Z83" s="23">
        <v>1</v>
      </c>
      <c r="AA83" s="23">
        <f>IF(SUM(G83:T83) &gt;0, 1, 0)</f>
        <v>1</v>
      </c>
      <c r="AB83" s="23">
        <v>0</v>
      </c>
      <c r="AC83" s="23">
        <f>IF(SUM(T83,Q83)&gt;0, 1, 0)</f>
        <v>1</v>
      </c>
      <c r="AD83" s="23">
        <f>IF(SUM(Table2[[#This Row],[cv_disclosure]],Table2[[#This Row],[nber_web_disclosure]],Table2[[#This Row],[private_interests]]) &gt;0, 1, 0)</f>
        <v>1</v>
      </c>
      <c r="AE83" s="23"/>
      <c r="AF83" s="23"/>
      <c r="AG83" s="23"/>
      <c r="AH83" s="23"/>
      <c r="AI83" s="27" t="s">
        <v>2806</v>
      </c>
      <c r="AJ83" s="27">
        <v>1</v>
      </c>
      <c r="AK83" s="23">
        <v>1</v>
      </c>
      <c r="AL83" s="23" t="s">
        <v>2917</v>
      </c>
    </row>
    <row r="84" spans="1:38" x14ac:dyDescent="0.25">
      <c r="A84" s="23" t="s">
        <v>802</v>
      </c>
      <c r="B84" s="24" t="s">
        <v>803</v>
      </c>
      <c r="C84" s="23" t="s">
        <v>694</v>
      </c>
      <c r="D84" s="23" t="s">
        <v>804</v>
      </c>
      <c r="E84" s="23" t="s">
        <v>124</v>
      </c>
      <c r="F84" s="23" t="s">
        <v>681</v>
      </c>
      <c r="G84" s="23">
        <v>0</v>
      </c>
      <c r="H84" s="23">
        <v>0</v>
      </c>
      <c r="I84" s="23">
        <v>1</v>
      </c>
      <c r="J84" s="23">
        <v>0</v>
      </c>
      <c r="K84" s="23">
        <v>0</v>
      </c>
      <c r="L84" s="23">
        <v>0</v>
      </c>
      <c r="M84" s="23">
        <v>0</v>
      </c>
      <c r="N84" s="23"/>
      <c r="O84" s="23"/>
      <c r="P84" s="23"/>
      <c r="Q84" s="23">
        <v>1</v>
      </c>
      <c r="R84" s="23">
        <v>0</v>
      </c>
      <c r="S84" s="23" t="s">
        <v>1251</v>
      </c>
      <c r="T84" s="23">
        <v>1</v>
      </c>
      <c r="U84" s="23">
        <v>0</v>
      </c>
      <c r="V84" s="23"/>
      <c r="W84" s="23"/>
      <c r="X84" s="23" t="s">
        <v>1255</v>
      </c>
      <c r="Y84" s="23">
        <v>1</v>
      </c>
      <c r="Z84" s="23">
        <v>1</v>
      </c>
      <c r="AA84" s="23">
        <f>IF(SUM(G84:T84) &gt;0, 1, 0)</f>
        <v>1</v>
      </c>
      <c r="AB84" s="23">
        <v>0</v>
      </c>
      <c r="AC84" s="23">
        <f>IF(SUM(T84,Q84)&gt;0, 1, 0)</f>
        <v>1</v>
      </c>
      <c r="AD84" s="23">
        <f>IF(SUM(Table2[[#This Row],[cv_disclosure]],Table2[[#This Row],[nber_web_disclosure]],Table2[[#This Row],[private_interests]]) &gt;0, 1, 0)</f>
        <v>1</v>
      </c>
      <c r="AE84" s="23"/>
      <c r="AF84" s="23"/>
      <c r="AG84" s="23"/>
      <c r="AH84" s="23"/>
      <c r="AI84" s="27" t="s">
        <v>2812</v>
      </c>
      <c r="AJ84" s="27">
        <v>1</v>
      </c>
      <c r="AK84" s="23">
        <v>2</v>
      </c>
      <c r="AL84" s="23" t="s">
        <v>2905</v>
      </c>
    </row>
    <row r="85" spans="1:38" x14ac:dyDescent="0.25">
      <c r="A85" s="23" t="s">
        <v>805</v>
      </c>
      <c r="B85" s="24" t="s">
        <v>806</v>
      </c>
      <c r="C85" s="23" t="s">
        <v>694</v>
      </c>
      <c r="D85" s="24" t="s">
        <v>807</v>
      </c>
      <c r="E85" s="23" t="s">
        <v>167</v>
      </c>
      <c r="F85" s="23" t="s">
        <v>681</v>
      </c>
      <c r="G85" s="23">
        <v>0</v>
      </c>
      <c r="H85" s="23">
        <v>0</v>
      </c>
      <c r="I85" s="23">
        <v>0</v>
      </c>
      <c r="J85" s="23">
        <v>0</v>
      </c>
      <c r="K85" s="23">
        <v>0</v>
      </c>
      <c r="L85" s="23">
        <v>0</v>
      </c>
      <c r="M85" s="23">
        <v>1</v>
      </c>
      <c r="N85" s="23"/>
      <c r="O85" s="23"/>
      <c r="P85" s="23"/>
      <c r="Q85" s="28"/>
      <c r="R85" s="23">
        <v>1</v>
      </c>
      <c r="S85" s="23" t="s">
        <v>1256</v>
      </c>
      <c r="T85" s="23">
        <v>1</v>
      </c>
      <c r="U85" s="23">
        <v>1</v>
      </c>
      <c r="V85" s="23" t="s">
        <v>1257</v>
      </c>
      <c r="W85" s="23" t="s">
        <v>1259</v>
      </c>
      <c r="X85" s="23" t="s">
        <v>1703</v>
      </c>
      <c r="Y85" s="23">
        <v>1</v>
      </c>
      <c r="Z85" s="23">
        <v>0</v>
      </c>
      <c r="AA85" s="23">
        <f>IF(SUM(G85:T85) &gt;0, 1, 0)</f>
        <v>1</v>
      </c>
      <c r="AB85" s="23">
        <v>1</v>
      </c>
      <c r="AC85" s="23">
        <f>IF(SUM(T85,Q85)&gt;0, 1, 0)</f>
        <v>1</v>
      </c>
      <c r="AD85" s="23">
        <f>IF(SUM(Table2[[#This Row],[cv_disclosure]],Table2[[#This Row],[nber_web_disclosure]],Table2[[#This Row],[private_interests]]) &gt;0, 1, 0)</f>
        <v>1</v>
      </c>
      <c r="AE85" s="23"/>
      <c r="AF85" s="23"/>
      <c r="AG85" s="23"/>
      <c r="AH85" s="23"/>
      <c r="AI85" s="27" t="s">
        <v>2813</v>
      </c>
      <c r="AJ85" s="27">
        <v>1</v>
      </c>
      <c r="AK85" s="23">
        <v>1</v>
      </c>
      <c r="AL85" s="23" t="s">
        <v>2930</v>
      </c>
    </row>
    <row r="86" spans="1:38" x14ac:dyDescent="0.25">
      <c r="A86" s="23" t="s">
        <v>812</v>
      </c>
      <c r="B86" s="24" t="s">
        <v>813</v>
      </c>
      <c r="C86" s="23" t="s">
        <v>694</v>
      </c>
      <c r="D86" s="24" t="s">
        <v>814</v>
      </c>
      <c r="E86" s="23" t="s">
        <v>86</v>
      </c>
      <c r="F86" s="23" t="s">
        <v>681</v>
      </c>
      <c r="G86" s="23">
        <v>0</v>
      </c>
      <c r="H86" s="23">
        <v>0</v>
      </c>
      <c r="I86" s="23">
        <v>0</v>
      </c>
      <c r="J86" s="23">
        <v>0</v>
      </c>
      <c r="K86" s="23">
        <v>0</v>
      </c>
      <c r="L86" s="23">
        <v>0</v>
      </c>
      <c r="M86" s="23">
        <v>0</v>
      </c>
      <c r="N86" s="23"/>
      <c r="O86" s="23"/>
      <c r="P86" s="23"/>
      <c r="Q86" s="23">
        <v>0</v>
      </c>
      <c r="R86" s="23">
        <v>1</v>
      </c>
      <c r="S86" s="23" t="s">
        <v>1266</v>
      </c>
      <c r="T86" s="23">
        <v>1</v>
      </c>
      <c r="U86" s="23">
        <v>1</v>
      </c>
      <c r="V86" s="23" t="s">
        <v>1410</v>
      </c>
      <c r="W86" s="23" t="s">
        <v>1411</v>
      </c>
      <c r="X86" s="23" t="s">
        <v>1704</v>
      </c>
      <c r="Y86" s="23">
        <v>1</v>
      </c>
      <c r="Z86" s="23">
        <v>1</v>
      </c>
      <c r="AA86" s="23">
        <f>IF(SUM(G86:T86) &gt;0, 1, 0)</f>
        <v>1</v>
      </c>
      <c r="AB86" s="23">
        <v>0</v>
      </c>
      <c r="AC86" s="23">
        <f>IF(SUM(T86,Q86)&gt;0, 1, 0)</f>
        <v>1</v>
      </c>
      <c r="AD86" s="23">
        <f>IF(SUM(Table2[[#This Row],[cv_disclosure]],Table2[[#This Row],[nber_web_disclosure]],Table2[[#This Row],[private_interests]]) &gt;0, 1, 0)</f>
        <v>1</v>
      </c>
      <c r="AE86" s="23"/>
      <c r="AF86" s="23"/>
      <c r="AG86" s="23"/>
      <c r="AH86" s="23"/>
      <c r="AI86" s="27" t="s">
        <v>2815</v>
      </c>
      <c r="AJ86" s="27">
        <v>1</v>
      </c>
      <c r="AK86" s="23">
        <v>1</v>
      </c>
      <c r="AL86" s="23" t="s">
        <v>2918</v>
      </c>
    </row>
    <row r="87" spans="1:38" x14ac:dyDescent="0.25">
      <c r="A87" s="23" t="s">
        <v>815</v>
      </c>
      <c r="B87" s="24" t="s">
        <v>816</v>
      </c>
      <c r="C87" s="23" t="s">
        <v>694</v>
      </c>
      <c r="D87" s="24" t="s">
        <v>817</v>
      </c>
      <c r="E87" s="23" t="s">
        <v>699</v>
      </c>
      <c r="F87" s="23" t="s">
        <v>681</v>
      </c>
      <c r="G87" s="23">
        <v>0</v>
      </c>
      <c r="H87" s="23">
        <v>0</v>
      </c>
      <c r="I87" s="23">
        <v>0</v>
      </c>
      <c r="J87" s="23">
        <v>0</v>
      </c>
      <c r="K87" s="23">
        <v>0</v>
      </c>
      <c r="L87" s="23">
        <v>0</v>
      </c>
      <c r="M87" s="23">
        <v>0</v>
      </c>
      <c r="N87" s="23"/>
      <c r="O87" s="23"/>
      <c r="P87" s="23"/>
      <c r="Q87" s="23">
        <v>1</v>
      </c>
      <c r="R87" s="23">
        <v>0</v>
      </c>
      <c r="S87" s="23" t="s">
        <v>2931</v>
      </c>
      <c r="T87" s="23">
        <v>0</v>
      </c>
      <c r="U87" s="23">
        <v>1</v>
      </c>
      <c r="V87" s="23" t="s">
        <v>1271</v>
      </c>
      <c r="W87" s="23" t="s">
        <v>1272</v>
      </c>
      <c r="X87" s="23" t="s">
        <v>1705</v>
      </c>
      <c r="Y87" s="23">
        <v>1</v>
      </c>
      <c r="Z87" s="23">
        <v>1</v>
      </c>
      <c r="AA87" s="23">
        <f>IF(SUM(G87:T87) &gt;0, 1, 0)</f>
        <v>1</v>
      </c>
      <c r="AB87" s="23">
        <v>0</v>
      </c>
      <c r="AC87" s="23">
        <f>IF(SUM(T87,Q87)&gt;0, 1, 0)</f>
        <v>1</v>
      </c>
      <c r="AD87" s="23">
        <f>IF(SUM(Table2[[#This Row],[cv_disclosure]],Table2[[#This Row],[nber_web_disclosure]],Table2[[#This Row],[private_interests]]) &gt;0, 1, 0)</f>
        <v>1</v>
      </c>
      <c r="AE87" s="23"/>
      <c r="AF87" s="23"/>
      <c r="AG87" s="23"/>
      <c r="AH87" s="23"/>
      <c r="AI87" s="27" t="s">
        <v>2816</v>
      </c>
      <c r="AJ87" s="27">
        <v>1</v>
      </c>
      <c r="AK87" s="23">
        <v>1</v>
      </c>
      <c r="AL87" s="23" t="s">
        <v>2920</v>
      </c>
    </row>
    <row r="88" spans="1:38" x14ac:dyDescent="0.25">
      <c r="A88" s="23" t="s">
        <v>818</v>
      </c>
      <c r="B88" s="24" t="s">
        <v>819</v>
      </c>
      <c r="C88" s="23" t="s">
        <v>694</v>
      </c>
      <c r="D88" s="23" t="s">
        <v>820</v>
      </c>
      <c r="E88" s="23" t="s">
        <v>167</v>
      </c>
      <c r="F88" s="23" t="s">
        <v>681</v>
      </c>
      <c r="G88" s="23">
        <v>0</v>
      </c>
      <c r="H88" s="23">
        <v>0</v>
      </c>
      <c r="I88" s="23">
        <v>0</v>
      </c>
      <c r="J88" s="23">
        <v>0</v>
      </c>
      <c r="K88" s="23">
        <v>0</v>
      </c>
      <c r="L88" s="23">
        <v>0</v>
      </c>
      <c r="M88" s="23">
        <v>0</v>
      </c>
      <c r="N88" s="23"/>
      <c r="O88" s="23"/>
      <c r="P88" s="23"/>
      <c r="Q88" s="23">
        <v>0</v>
      </c>
      <c r="R88" s="23">
        <v>0</v>
      </c>
      <c r="S88" s="23" t="s">
        <v>1653</v>
      </c>
      <c r="T88" s="23">
        <v>1</v>
      </c>
      <c r="U88" s="23">
        <v>1</v>
      </c>
      <c r="V88" s="23" t="s">
        <v>1280</v>
      </c>
      <c r="W88" s="23" t="s">
        <v>1281</v>
      </c>
      <c r="X88" s="23" t="s">
        <v>1279</v>
      </c>
      <c r="Y88" s="23">
        <v>1</v>
      </c>
      <c r="Z88" s="23">
        <v>1</v>
      </c>
      <c r="AA88" s="23">
        <f>IF(SUM(G88:T88) &gt;0, 1, 0)</f>
        <v>1</v>
      </c>
      <c r="AB88" s="23">
        <v>0</v>
      </c>
      <c r="AC88" s="23">
        <f>IF(SUM(T88,Q88)&gt;0, 1, 0)</f>
        <v>1</v>
      </c>
      <c r="AD88" s="23">
        <f>IF(SUM(Table2[[#This Row],[cv_disclosure]],Table2[[#This Row],[nber_web_disclosure]],Table2[[#This Row],[private_interests]]) &gt;0, 1, 0)</f>
        <v>1</v>
      </c>
      <c r="AE88" s="23"/>
      <c r="AF88" s="23"/>
      <c r="AG88" s="23"/>
      <c r="AH88" s="23"/>
      <c r="AI88" s="27" t="s">
        <v>2817</v>
      </c>
      <c r="AJ88" s="27">
        <v>1</v>
      </c>
      <c r="AK88" s="23">
        <v>2</v>
      </c>
      <c r="AL88" s="23" t="s">
        <v>2919</v>
      </c>
    </row>
    <row r="89" spans="1:38" x14ac:dyDescent="0.25">
      <c r="A89" s="23" t="s">
        <v>465</v>
      </c>
      <c r="B89" s="24" t="s">
        <v>466</v>
      </c>
      <c r="C89" s="23" t="s">
        <v>694</v>
      </c>
      <c r="D89" s="24" t="s">
        <v>467</v>
      </c>
      <c r="E89" s="23" t="s">
        <v>234</v>
      </c>
      <c r="F89" s="23" t="s">
        <v>681</v>
      </c>
      <c r="G89" s="23">
        <v>0</v>
      </c>
      <c r="H89" s="23">
        <v>0</v>
      </c>
      <c r="I89" s="23">
        <v>1</v>
      </c>
      <c r="J89" s="23">
        <v>0</v>
      </c>
      <c r="K89" s="23">
        <v>0</v>
      </c>
      <c r="L89" s="23">
        <v>0</v>
      </c>
      <c r="M89" s="23">
        <v>0</v>
      </c>
      <c r="N89" s="23"/>
      <c r="O89" s="23"/>
      <c r="P89" s="23"/>
      <c r="Q89" s="23">
        <v>1</v>
      </c>
      <c r="R89" s="23">
        <v>1</v>
      </c>
      <c r="S89" s="23" t="s">
        <v>602</v>
      </c>
      <c r="T89" s="23">
        <v>1</v>
      </c>
      <c r="U89" s="23">
        <v>0</v>
      </c>
      <c r="V89" s="23"/>
      <c r="W89" s="23"/>
      <c r="X89" s="23" t="s">
        <v>670</v>
      </c>
      <c r="Y89" s="23">
        <v>1</v>
      </c>
      <c r="Z89" s="23">
        <v>0</v>
      </c>
      <c r="AA89" s="23">
        <f>IF(SUM(G89:T89) &gt;0, 1, 0)</f>
        <v>1</v>
      </c>
      <c r="AB89" s="23">
        <v>1</v>
      </c>
      <c r="AC89" s="23">
        <f>IF(SUM(T89,Q89)&gt;0, 1, 0)</f>
        <v>1</v>
      </c>
      <c r="AD89" s="23">
        <f>IF(SUM(Table2[[#This Row],[cv_disclosure]],Table2[[#This Row],[nber_web_disclosure]],Table2[[#This Row],[private_interests]]) &gt;0, 1, 0)</f>
        <v>1</v>
      </c>
      <c r="AE89" s="23"/>
      <c r="AF89" s="23"/>
      <c r="AG89" s="23"/>
      <c r="AH89" s="23"/>
      <c r="AI89" s="27" t="s">
        <v>2585</v>
      </c>
      <c r="AJ89" s="27">
        <v>1</v>
      </c>
      <c r="AK89" s="23">
        <v>2</v>
      </c>
      <c r="AL89" s="23" t="s">
        <v>2919</v>
      </c>
    </row>
    <row r="90" spans="1:38" x14ac:dyDescent="0.25">
      <c r="A90" s="23" t="s">
        <v>827</v>
      </c>
      <c r="B90" s="24" t="s">
        <v>829</v>
      </c>
      <c r="C90" s="23" t="s">
        <v>694</v>
      </c>
      <c r="D90" s="24" t="s">
        <v>828</v>
      </c>
      <c r="E90" s="23" t="s">
        <v>703</v>
      </c>
      <c r="F90" s="23" t="s">
        <v>681</v>
      </c>
      <c r="G90" s="23">
        <v>0</v>
      </c>
      <c r="H90" s="23">
        <v>0</v>
      </c>
      <c r="I90" s="23">
        <v>0</v>
      </c>
      <c r="J90" s="23">
        <v>0</v>
      </c>
      <c r="K90" s="23">
        <v>0</v>
      </c>
      <c r="L90" s="23">
        <v>0</v>
      </c>
      <c r="M90" s="23">
        <v>0</v>
      </c>
      <c r="N90" s="23"/>
      <c r="O90" s="23"/>
      <c r="P90" s="23"/>
      <c r="Q90" s="23">
        <v>0</v>
      </c>
      <c r="R90" s="23">
        <v>1</v>
      </c>
      <c r="S90" s="23" t="s">
        <v>1291</v>
      </c>
      <c r="T90" s="23">
        <v>0</v>
      </c>
      <c r="U90" s="23">
        <v>1</v>
      </c>
      <c r="V90" s="23" t="s">
        <v>1293</v>
      </c>
      <c r="W90" s="23" t="s">
        <v>1294</v>
      </c>
      <c r="X90" s="23" t="s">
        <v>1295</v>
      </c>
      <c r="Y90" s="23">
        <v>1</v>
      </c>
      <c r="Z90" s="23">
        <v>0</v>
      </c>
      <c r="AA90" s="23">
        <f>IF(SUM(G90:T90) &gt;0, 1, 0)</f>
        <v>1</v>
      </c>
      <c r="AB90" s="23">
        <v>0</v>
      </c>
      <c r="AC90" s="23">
        <f>IF(SUM(T90,Q90)&gt;0, 1, 0)</f>
        <v>0</v>
      </c>
      <c r="AD90" s="23">
        <f>IF(SUM(Table2[[#This Row],[cv_disclosure]],Table2[[#This Row],[nber_web_disclosure]],Table2[[#This Row],[private_interests]]) &gt;0, 1, 0)</f>
        <v>1</v>
      </c>
      <c r="AE90" s="23"/>
      <c r="AF90" s="23"/>
      <c r="AG90" s="23"/>
      <c r="AH90" s="23"/>
      <c r="AI90" s="27" t="s">
        <v>2820</v>
      </c>
      <c r="AJ90" s="27">
        <v>1</v>
      </c>
      <c r="AK90" s="23">
        <v>1</v>
      </c>
      <c r="AL90" s="23" t="s">
        <v>2917</v>
      </c>
    </row>
    <row r="91" spans="1:38" x14ac:dyDescent="0.25">
      <c r="A91" s="23" t="s">
        <v>830</v>
      </c>
      <c r="B91" s="24" t="s">
        <v>831</v>
      </c>
      <c r="C91" s="23" t="s">
        <v>694</v>
      </c>
      <c r="D91" s="23" t="s">
        <v>832</v>
      </c>
      <c r="E91" s="23" t="s">
        <v>833</v>
      </c>
      <c r="F91" s="23" t="s">
        <v>681</v>
      </c>
      <c r="G91" s="23">
        <v>0</v>
      </c>
      <c r="H91" s="23">
        <v>0</v>
      </c>
      <c r="I91" s="23">
        <v>1</v>
      </c>
      <c r="J91" s="23">
        <v>0</v>
      </c>
      <c r="K91" s="23">
        <v>0</v>
      </c>
      <c r="L91" s="23">
        <v>0</v>
      </c>
      <c r="M91" s="23">
        <v>0</v>
      </c>
      <c r="N91" s="23"/>
      <c r="O91" s="23"/>
      <c r="P91" s="23"/>
      <c r="Q91" s="23">
        <v>0</v>
      </c>
      <c r="R91" s="23">
        <v>1</v>
      </c>
      <c r="S91" s="23" t="s">
        <v>1299</v>
      </c>
      <c r="T91" s="23">
        <v>0</v>
      </c>
      <c r="U91" s="23">
        <v>1</v>
      </c>
      <c r="V91" s="23" t="s">
        <v>1302</v>
      </c>
      <c r="W91" s="23" t="s">
        <v>1300</v>
      </c>
      <c r="X91" s="23" t="s">
        <v>1707</v>
      </c>
      <c r="Y91" s="23">
        <v>1</v>
      </c>
      <c r="Z91" s="23">
        <v>0</v>
      </c>
      <c r="AA91" s="23">
        <f>IF(SUM(G91:T91) &gt;0, 1, 0)</f>
        <v>1</v>
      </c>
      <c r="AB91" s="23">
        <v>1</v>
      </c>
      <c r="AC91" s="23">
        <f>IF(SUM(T91,Q91)&gt;0, 1, 0)</f>
        <v>0</v>
      </c>
      <c r="AD91" s="23">
        <f>IF(SUM(Table2[[#This Row],[cv_disclosure]],Table2[[#This Row],[nber_web_disclosure]],Table2[[#This Row],[private_interests]]) &gt;0, 1, 0)</f>
        <v>1</v>
      </c>
      <c r="AE91" s="23"/>
      <c r="AF91" s="23"/>
      <c r="AG91" s="23"/>
      <c r="AH91" s="23"/>
      <c r="AI91" s="27" t="s">
        <v>2821</v>
      </c>
      <c r="AJ91" s="27">
        <v>0</v>
      </c>
      <c r="AK91" s="23">
        <v>1</v>
      </c>
      <c r="AL91" s="23" t="s">
        <v>2932</v>
      </c>
    </row>
    <row r="92" spans="1:38" x14ac:dyDescent="0.25">
      <c r="A92" s="23" t="s">
        <v>834</v>
      </c>
      <c r="B92" s="24" t="s">
        <v>835</v>
      </c>
      <c r="C92" s="23" t="s">
        <v>694</v>
      </c>
      <c r="D92" s="24" t="s">
        <v>836</v>
      </c>
      <c r="E92" s="23" t="s">
        <v>17</v>
      </c>
      <c r="F92" s="23" t="s">
        <v>681</v>
      </c>
      <c r="G92" s="23">
        <v>0</v>
      </c>
      <c r="H92" s="23">
        <v>0</v>
      </c>
      <c r="I92" s="23">
        <v>0</v>
      </c>
      <c r="J92" s="23">
        <v>0</v>
      </c>
      <c r="K92" s="23">
        <v>0</v>
      </c>
      <c r="L92" s="23">
        <v>0</v>
      </c>
      <c r="M92" s="23">
        <v>0</v>
      </c>
      <c r="N92" s="23"/>
      <c r="O92" s="23"/>
      <c r="P92" s="23"/>
      <c r="Q92" s="23">
        <v>1</v>
      </c>
      <c r="R92" s="23">
        <v>1</v>
      </c>
      <c r="S92" s="23" t="s">
        <v>1305</v>
      </c>
      <c r="T92" s="23">
        <v>0</v>
      </c>
      <c r="U92" s="23">
        <v>0</v>
      </c>
      <c r="V92" s="23"/>
      <c r="W92" s="23"/>
      <c r="X92" s="23" t="s">
        <v>1101</v>
      </c>
      <c r="Y92" s="23">
        <v>1</v>
      </c>
      <c r="Z92" s="23">
        <v>0</v>
      </c>
      <c r="AA92" s="23">
        <f>IF(SUM(G92:T92) &gt;0, 1, 0)</f>
        <v>1</v>
      </c>
      <c r="AB92" s="23">
        <v>0</v>
      </c>
      <c r="AC92" s="23">
        <f>IF(SUM(T92,Q92)&gt;0, 1, 0)</f>
        <v>1</v>
      </c>
      <c r="AD92" s="23">
        <f>IF(SUM(Table2[[#This Row],[cv_disclosure]],Table2[[#This Row],[nber_web_disclosure]],Table2[[#This Row],[private_interests]]) &gt;0, 1, 0)</f>
        <v>1</v>
      </c>
      <c r="AE92" s="23"/>
      <c r="AF92" s="23"/>
      <c r="AG92" s="23"/>
      <c r="AH92" s="23"/>
      <c r="AI92" s="27" t="s">
        <v>2822</v>
      </c>
      <c r="AJ92" s="27">
        <v>1</v>
      </c>
      <c r="AK92" s="23">
        <v>1</v>
      </c>
      <c r="AL92" s="23" t="s">
        <v>2917</v>
      </c>
    </row>
    <row r="93" spans="1:38" x14ac:dyDescent="0.25">
      <c r="A93" s="25" t="s">
        <v>841</v>
      </c>
      <c r="B93" s="24" t="s">
        <v>842</v>
      </c>
      <c r="C93" s="23" t="s">
        <v>694</v>
      </c>
      <c r="D93" s="24" t="s">
        <v>843</v>
      </c>
      <c r="E93" s="23" t="s">
        <v>471</v>
      </c>
      <c r="F93" s="23" t="s">
        <v>681</v>
      </c>
      <c r="G93" s="23">
        <v>0</v>
      </c>
      <c r="H93" s="23">
        <v>0</v>
      </c>
      <c r="I93" s="23">
        <v>1</v>
      </c>
      <c r="J93" s="23">
        <v>0</v>
      </c>
      <c r="K93" s="23">
        <v>0</v>
      </c>
      <c r="L93" s="23">
        <v>0</v>
      </c>
      <c r="M93" s="23">
        <v>0</v>
      </c>
      <c r="N93" s="23"/>
      <c r="O93" s="23"/>
      <c r="P93" s="23"/>
      <c r="Q93" s="23">
        <v>1</v>
      </c>
      <c r="R93" s="23">
        <v>1</v>
      </c>
      <c r="S93" s="23" t="s">
        <v>1637</v>
      </c>
      <c r="T93" s="23">
        <v>0</v>
      </c>
      <c r="U93" s="23">
        <v>0</v>
      </c>
      <c r="V93" s="23"/>
      <c r="W93" s="23"/>
      <c r="X93" s="23" t="s">
        <v>1639</v>
      </c>
      <c r="Y93" s="23">
        <v>1</v>
      </c>
      <c r="Z93" s="23">
        <v>1</v>
      </c>
      <c r="AA93" s="23">
        <f>IF(SUM(G93:T93) &gt;0, 1, 0)</f>
        <v>1</v>
      </c>
      <c r="AB93" s="23">
        <v>1</v>
      </c>
      <c r="AC93" s="23">
        <f>IF(SUM(T93,Q93)&gt;0, 1, 0)</f>
        <v>1</v>
      </c>
      <c r="AD93" s="23">
        <f>IF(SUM(Table2[[#This Row],[cv_disclosure]],Table2[[#This Row],[nber_web_disclosure]],Table2[[#This Row],[private_interests]]) &gt;0, 1, 0)</f>
        <v>1</v>
      </c>
      <c r="AE93" s="23"/>
      <c r="AF93" s="23"/>
      <c r="AG93" s="23"/>
      <c r="AH93" s="23"/>
      <c r="AI93" s="27" t="s">
        <v>2824</v>
      </c>
      <c r="AJ93" s="27">
        <v>1</v>
      </c>
      <c r="AK93" s="23">
        <v>1</v>
      </c>
      <c r="AL93" s="23" t="s">
        <v>2921</v>
      </c>
    </row>
    <row r="94" spans="1:38" x14ac:dyDescent="0.25">
      <c r="A94" s="23" t="s">
        <v>844</v>
      </c>
      <c r="B94" s="24" t="s">
        <v>845</v>
      </c>
      <c r="C94" s="23" t="s">
        <v>694</v>
      </c>
      <c r="D94" s="23" t="s">
        <v>846</v>
      </c>
      <c r="E94" s="23" t="s">
        <v>167</v>
      </c>
      <c r="F94" s="23" t="s">
        <v>681</v>
      </c>
      <c r="G94" s="23">
        <v>0</v>
      </c>
      <c r="H94" s="23">
        <v>0</v>
      </c>
      <c r="I94" s="23">
        <v>0</v>
      </c>
      <c r="J94" s="23">
        <v>0</v>
      </c>
      <c r="K94" s="23">
        <v>0</v>
      </c>
      <c r="L94" s="23">
        <v>0</v>
      </c>
      <c r="M94" s="23">
        <v>0</v>
      </c>
      <c r="N94" s="23"/>
      <c r="O94" s="23"/>
      <c r="P94" s="23"/>
      <c r="Q94" s="23">
        <v>1</v>
      </c>
      <c r="R94" s="23">
        <v>1</v>
      </c>
      <c r="S94" s="23" t="s">
        <v>1316</v>
      </c>
      <c r="T94" s="23">
        <v>1</v>
      </c>
      <c r="U94" s="23">
        <v>1</v>
      </c>
      <c r="V94" s="23" t="s">
        <v>1319</v>
      </c>
      <c r="W94" s="23" t="s">
        <v>1320</v>
      </c>
      <c r="X94" s="23" t="s">
        <v>1317</v>
      </c>
      <c r="Y94" s="23">
        <v>1</v>
      </c>
      <c r="Z94" s="23">
        <v>1</v>
      </c>
      <c r="AA94" s="23">
        <f>IF(SUM(G94:T94) &gt;0, 1, 0)</f>
        <v>1</v>
      </c>
      <c r="AB94" s="23">
        <v>0</v>
      </c>
      <c r="AC94" s="23">
        <f>IF(SUM(T94,Q94)&gt;0, 1, 0)</f>
        <v>1</v>
      </c>
      <c r="AD94" s="23">
        <f>IF(SUM(Table2[[#This Row],[cv_disclosure]],Table2[[#This Row],[nber_web_disclosure]],Table2[[#This Row],[private_interests]]) &gt;0, 1, 0)</f>
        <v>1</v>
      </c>
      <c r="AE94" s="23"/>
      <c r="AF94" s="23"/>
      <c r="AG94" s="23"/>
      <c r="AH94" s="23"/>
      <c r="AI94" s="27" t="s">
        <v>2825</v>
      </c>
      <c r="AJ94" s="27">
        <v>0</v>
      </c>
      <c r="AK94" s="23">
        <v>0</v>
      </c>
      <c r="AL94" s="23" t="s">
        <v>2933</v>
      </c>
    </row>
    <row r="95" spans="1:38" x14ac:dyDescent="0.25">
      <c r="A95" s="23" t="s">
        <v>847</v>
      </c>
      <c r="B95" s="24" t="s">
        <v>848</v>
      </c>
      <c r="C95" s="23" t="s">
        <v>694</v>
      </c>
      <c r="D95" s="24" t="s">
        <v>849</v>
      </c>
      <c r="E95" s="23" t="s">
        <v>167</v>
      </c>
      <c r="F95" s="23" t="s">
        <v>681</v>
      </c>
      <c r="G95" s="23">
        <v>0</v>
      </c>
      <c r="H95" s="23">
        <v>0</v>
      </c>
      <c r="I95" s="23">
        <v>0</v>
      </c>
      <c r="J95" s="23">
        <v>0</v>
      </c>
      <c r="K95" s="23">
        <v>0</v>
      </c>
      <c r="L95" s="23">
        <v>0</v>
      </c>
      <c r="M95" s="23">
        <v>0</v>
      </c>
      <c r="N95" s="23"/>
      <c r="O95" s="23"/>
      <c r="P95" s="23"/>
      <c r="Q95" s="28"/>
      <c r="R95" s="23">
        <v>1</v>
      </c>
      <c r="S95" s="23" t="s">
        <v>1321</v>
      </c>
      <c r="T95" s="23">
        <v>1</v>
      </c>
      <c r="U95" s="23">
        <v>0</v>
      </c>
      <c r="V95" s="23"/>
      <c r="W95" s="23"/>
      <c r="X95" s="23" t="s">
        <v>1712</v>
      </c>
      <c r="Y95" s="23">
        <v>1</v>
      </c>
      <c r="Z95" s="23">
        <v>0</v>
      </c>
      <c r="AA95" s="23">
        <f>IF(SUM(G95:T95) &gt;0, 1, 0)</f>
        <v>1</v>
      </c>
      <c r="AB95" s="23">
        <v>0</v>
      </c>
      <c r="AC95" s="23">
        <f>IF(SUM(T95,Q95)&gt;0, 1, 0)</f>
        <v>1</v>
      </c>
      <c r="AD95" s="23">
        <f>IF(SUM(Table2[[#This Row],[cv_disclosure]],Table2[[#This Row],[nber_web_disclosure]],Table2[[#This Row],[private_interests]]) &gt;0, 1, 0)</f>
        <v>1</v>
      </c>
      <c r="AE95" s="23"/>
      <c r="AF95" s="23"/>
      <c r="AG95" s="23"/>
      <c r="AH95" s="23"/>
      <c r="AI95" s="27" t="s">
        <v>2826</v>
      </c>
      <c r="AJ95" s="27">
        <v>1</v>
      </c>
      <c r="AK95" s="23">
        <v>2</v>
      </c>
      <c r="AL95" s="23" t="s">
        <v>2906</v>
      </c>
    </row>
    <row r="96" spans="1:38" x14ac:dyDescent="0.25">
      <c r="A96" s="23" t="s">
        <v>468</v>
      </c>
      <c r="B96" s="24" t="s">
        <v>469</v>
      </c>
      <c r="C96" s="23" t="s">
        <v>694</v>
      </c>
      <c r="D96" s="23" t="s">
        <v>470</v>
      </c>
      <c r="E96" s="23" t="s">
        <v>471</v>
      </c>
      <c r="F96" s="23" t="s">
        <v>681</v>
      </c>
      <c r="G96" s="23">
        <v>1</v>
      </c>
      <c r="H96" s="23">
        <v>0</v>
      </c>
      <c r="I96" s="23">
        <v>0</v>
      </c>
      <c r="J96" s="23">
        <v>0</v>
      </c>
      <c r="K96" s="23">
        <v>0</v>
      </c>
      <c r="L96" s="23">
        <v>0</v>
      </c>
      <c r="M96" s="23">
        <v>0</v>
      </c>
      <c r="N96" s="23"/>
      <c r="O96" s="23"/>
      <c r="P96" s="23"/>
      <c r="Q96" s="23">
        <v>0</v>
      </c>
      <c r="R96" s="23">
        <v>0</v>
      </c>
      <c r="S96" s="23" t="s">
        <v>472</v>
      </c>
      <c r="T96" s="23">
        <v>0</v>
      </c>
      <c r="U96" s="23">
        <v>0</v>
      </c>
      <c r="V96" s="23"/>
      <c r="W96" s="23"/>
      <c r="X96" s="23" t="s">
        <v>627</v>
      </c>
      <c r="Y96" s="23">
        <v>1</v>
      </c>
      <c r="Z96" s="23">
        <v>0</v>
      </c>
      <c r="AA96" s="23">
        <f>IF(SUM(G96:T96) &gt;0, 1, 0)</f>
        <v>1</v>
      </c>
      <c r="AB96" s="23">
        <v>0</v>
      </c>
      <c r="AC96" s="23">
        <f>IF(SUM(T96,Q96)&gt;0, 1, 0)</f>
        <v>0</v>
      </c>
      <c r="AD96" s="23">
        <f>IF(SUM(Table2[[#This Row],[cv_disclosure]],Table2[[#This Row],[nber_web_disclosure]],Table2[[#This Row],[private_interests]]) &gt;0, 1, 0)</f>
        <v>1</v>
      </c>
      <c r="AE96" s="23"/>
      <c r="AF96" s="23"/>
      <c r="AG96" s="23"/>
      <c r="AH96" s="23"/>
      <c r="AI96" s="27" t="s">
        <v>2586</v>
      </c>
      <c r="AJ96" s="27">
        <v>1</v>
      </c>
      <c r="AK96" s="23">
        <v>0</v>
      </c>
      <c r="AL96" s="23"/>
    </row>
    <row r="97" spans="1:38" x14ac:dyDescent="0.25">
      <c r="A97" s="23" t="s">
        <v>853</v>
      </c>
      <c r="B97" s="24" t="s">
        <v>854</v>
      </c>
      <c r="C97" s="23" t="s">
        <v>694</v>
      </c>
      <c r="D97" s="23" t="s">
        <v>855</v>
      </c>
      <c r="E97" s="23" t="s">
        <v>272</v>
      </c>
      <c r="F97" s="23" t="s">
        <v>681</v>
      </c>
      <c r="G97" s="23">
        <v>0</v>
      </c>
      <c r="H97" s="23">
        <v>0</v>
      </c>
      <c r="I97" s="23">
        <v>0</v>
      </c>
      <c r="J97" s="23">
        <v>0</v>
      </c>
      <c r="K97" s="23">
        <v>0</v>
      </c>
      <c r="L97" s="23">
        <v>0</v>
      </c>
      <c r="M97" s="23">
        <v>0</v>
      </c>
      <c r="N97" s="23"/>
      <c r="O97" s="23"/>
      <c r="P97" s="23"/>
      <c r="Q97" s="23">
        <v>1</v>
      </c>
      <c r="R97" s="23">
        <v>1</v>
      </c>
      <c r="S97" s="23" t="s">
        <v>1333</v>
      </c>
      <c r="T97" s="23">
        <v>0</v>
      </c>
      <c r="U97" s="23">
        <v>0</v>
      </c>
      <c r="V97" s="23"/>
      <c r="W97" s="23"/>
      <c r="X97" s="23" t="s">
        <v>1335</v>
      </c>
      <c r="Y97" s="23">
        <v>1</v>
      </c>
      <c r="Z97" s="23">
        <v>1</v>
      </c>
      <c r="AA97" s="23">
        <f>IF(SUM(G97:T97) &gt;0, 1, 0)</f>
        <v>1</v>
      </c>
      <c r="AB97" s="23">
        <v>0</v>
      </c>
      <c r="AC97" s="23">
        <f>IF(SUM(T97,Q97)&gt;0, 1, 0)</f>
        <v>1</v>
      </c>
      <c r="AD97" s="23">
        <f>IF(SUM(Table2[[#This Row],[cv_disclosure]],Table2[[#This Row],[nber_web_disclosure]],Table2[[#This Row],[private_interests]]) &gt;0, 1, 0)</f>
        <v>1</v>
      </c>
      <c r="AE97" s="23"/>
      <c r="AF97" s="23"/>
      <c r="AG97" s="23"/>
      <c r="AH97" s="23"/>
      <c r="AI97" s="27" t="s">
        <v>2828</v>
      </c>
      <c r="AJ97" s="27">
        <v>1</v>
      </c>
      <c r="AK97" s="23">
        <v>1</v>
      </c>
      <c r="AL97" s="23" t="s">
        <v>2920</v>
      </c>
    </row>
    <row r="98" spans="1:38" x14ac:dyDescent="0.25">
      <c r="A98" s="23" t="s">
        <v>856</v>
      </c>
      <c r="B98" s="24" t="s">
        <v>857</v>
      </c>
      <c r="C98" s="23" t="s">
        <v>694</v>
      </c>
      <c r="D98" s="24" t="s">
        <v>858</v>
      </c>
      <c r="E98" s="23" t="s">
        <v>83</v>
      </c>
      <c r="F98" s="23" t="s">
        <v>681</v>
      </c>
      <c r="G98" s="23">
        <v>0</v>
      </c>
      <c r="H98" s="23">
        <v>0</v>
      </c>
      <c r="I98" s="23">
        <v>0</v>
      </c>
      <c r="J98" s="23">
        <v>0</v>
      </c>
      <c r="K98" s="23">
        <v>0</v>
      </c>
      <c r="L98" s="23">
        <v>0</v>
      </c>
      <c r="M98" s="23">
        <v>0</v>
      </c>
      <c r="N98" s="23"/>
      <c r="O98" s="23"/>
      <c r="P98" s="23"/>
      <c r="Q98" s="23">
        <v>0</v>
      </c>
      <c r="R98" s="23">
        <v>0</v>
      </c>
      <c r="S98" s="23" t="s">
        <v>1341</v>
      </c>
      <c r="T98" s="23">
        <v>1</v>
      </c>
      <c r="U98" s="23">
        <v>1</v>
      </c>
      <c r="V98" s="23" t="s">
        <v>1343</v>
      </c>
      <c r="W98" s="23" t="s">
        <v>1344</v>
      </c>
      <c r="X98" s="23" t="s">
        <v>1345</v>
      </c>
      <c r="Y98" s="23">
        <v>1</v>
      </c>
      <c r="Z98" s="23">
        <v>0</v>
      </c>
      <c r="AA98" s="23">
        <f>IF(SUM(G98:T98) &gt;0, 1, 0)</f>
        <v>1</v>
      </c>
      <c r="AB98" s="23">
        <v>0</v>
      </c>
      <c r="AC98" s="23">
        <f>IF(SUM(T98,Q98)&gt;0, 1, 0)</f>
        <v>1</v>
      </c>
      <c r="AD98" s="23">
        <f>IF(SUM(Table2[[#This Row],[cv_disclosure]],Table2[[#This Row],[nber_web_disclosure]],Table2[[#This Row],[private_interests]]) &gt;0, 1, 0)</f>
        <v>1</v>
      </c>
      <c r="AE98" s="23"/>
      <c r="AF98" s="23"/>
      <c r="AG98" s="23"/>
      <c r="AH98" s="23"/>
      <c r="AI98" s="27" t="s">
        <v>2829</v>
      </c>
      <c r="AJ98" s="27">
        <v>1</v>
      </c>
      <c r="AK98" s="23">
        <v>1</v>
      </c>
      <c r="AL98" s="23" t="s">
        <v>2934</v>
      </c>
    </row>
    <row r="99" spans="1:38" x14ac:dyDescent="0.25">
      <c r="A99" s="23" t="s">
        <v>859</v>
      </c>
      <c r="B99" s="24" t="s">
        <v>860</v>
      </c>
      <c r="C99" s="23" t="s">
        <v>694</v>
      </c>
      <c r="D99" s="23" t="s">
        <v>861</v>
      </c>
      <c r="E99" s="23" t="s">
        <v>83</v>
      </c>
      <c r="F99" s="23" t="s">
        <v>681</v>
      </c>
      <c r="G99" s="23">
        <v>0</v>
      </c>
      <c r="H99" s="23">
        <v>0</v>
      </c>
      <c r="I99" s="23">
        <v>0</v>
      </c>
      <c r="J99" s="23">
        <v>0</v>
      </c>
      <c r="K99" s="23">
        <v>0</v>
      </c>
      <c r="L99" s="23">
        <v>0</v>
      </c>
      <c r="M99" s="23">
        <v>0</v>
      </c>
      <c r="N99" s="23"/>
      <c r="O99" s="23"/>
      <c r="P99" s="23"/>
      <c r="Q99" s="23">
        <v>0</v>
      </c>
      <c r="R99" s="23">
        <v>1</v>
      </c>
      <c r="S99" s="23" t="s">
        <v>1348</v>
      </c>
      <c r="T99" s="23">
        <v>0</v>
      </c>
      <c r="U99" s="23">
        <v>1</v>
      </c>
      <c r="V99" s="23" t="s">
        <v>1350</v>
      </c>
      <c r="W99" s="23" t="s">
        <v>1351</v>
      </c>
      <c r="X99" s="23" t="s">
        <v>1349</v>
      </c>
      <c r="Y99" s="23">
        <v>1</v>
      </c>
      <c r="Z99" s="23">
        <v>1</v>
      </c>
      <c r="AA99" s="23">
        <f>IF(SUM(G99:T99) &gt;0, 1, 0)</f>
        <v>1</v>
      </c>
      <c r="AB99" s="23">
        <v>0</v>
      </c>
      <c r="AC99" s="23">
        <f>IF(SUM(T99,Q99)&gt;0, 1, 0)</f>
        <v>0</v>
      </c>
      <c r="AD99" s="23">
        <f>IF(SUM(Table2[[#This Row],[cv_disclosure]],Table2[[#This Row],[nber_web_disclosure]],Table2[[#This Row],[private_interests]]) &gt;0, 1, 0)</f>
        <v>1</v>
      </c>
      <c r="AE99" s="23"/>
      <c r="AF99" s="23"/>
      <c r="AG99" s="23"/>
      <c r="AH99" s="23"/>
      <c r="AI99" s="27" t="s">
        <v>2830</v>
      </c>
      <c r="AJ99" s="27">
        <v>1</v>
      </c>
      <c r="AK99" s="23">
        <v>0</v>
      </c>
      <c r="AL99" s="23"/>
    </row>
    <row r="100" spans="1:38" x14ac:dyDescent="0.25">
      <c r="A100" s="23" t="s">
        <v>869</v>
      </c>
      <c r="B100" s="24" t="s">
        <v>870</v>
      </c>
      <c r="C100" s="23" t="s">
        <v>694</v>
      </c>
      <c r="D100" s="24" t="s">
        <v>871</v>
      </c>
      <c r="E100" s="23" t="s">
        <v>83</v>
      </c>
      <c r="F100" s="23" t="s">
        <v>681</v>
      </c>
      <c r="G100" s="23">
        <v>0</v>
      </c>
      <c r="H100" s="23">
        <v>0</v>
      </c>
      <c r="I100" s="23">
        <v>0</v>
      </c>
      <c r="J100" s="23">
        <v>0</v>
      </c>
      <c r="K100" s="23">
        <v>0</v>
      </c>
      <c r="L100" s="23">
        <v>0</v>
      </c>
      <c r="M100" s="23">
        <v>0</v>
      </c>
      <c r="N100" s="23"/>
      <c r="O100" s="23"/>
      <c r="P100" s="23"/>
      <c r="Q100" s="23">
        <v>1</v>
      </c>
      <c r="R100" s="23">
        <v>1</v>
      </c>
      <c r="S100" s="23" t="s">
        <v>1360</v>
      </c>
      <c r="T100" s="23">
        <v>0</v>
      </c>
      <c r="U100" s="23">
        <v>0</v>
      </c>
      <c r="V100" s="23"/>
      <c r="W100" s="23"/>
      <c r="X100" s="23" t="s">
        <v>1362</v>
      </c>
      <c r="Y100" s="23">
        <v>1</v>
      </c>
      <c r="Z100" s="23">
        <v>1</v>
      </c>
      <c r="AA100" s="23">
        <f>IF(SUM(G100:T100) &gt;0, 1, 0)</f>
        <v>1</v>
      </c>
      <c r="AB100" s="23">
        <v>0</v>
      </c>
      <c r="AC100" s="23">
        <f>IF(SUM(T100,Q100)&gt;0, 1, 0)</f>
        <v>1</v>
      </c>
      <c r="AD100" s="23">
        <f>IF(SUM(Table2[[#This Row],[cv_disclosure]],Table2[[#This Row],[nber_web_disclosure]],Table2[[#This Row],[private_interests]]) &gt;0, 1, 0)</f>
        <v>1</v>
      </c>
      <c r="AE100" s="23"/>
      <c r="AF100" s="23"/>
      <c r="AG100" s="23"/>
      <c r="AH100" s="23"/>
      <c r="AI100" s="27" t="s">
        <v>2833</v>
      </c>
      <c r="AJ100" s="27">
        <v>1</v>
      </c>
      <c r="AK100" s="23">
        <v>1</v>
      </c>
      <c r="AL100" s="23" t="s">
        <v>2917</v>
      </c>
    </row>
    <row r="101" spans="1:38" x14ac:dyDescent="0.25">
      <c r="A101" s="23" t="s">
        <v>872</v>
      </c>
      <c r="B101" s="24" t="s">
        <v>873</v>
      </c>
      <c r="C101" s="23" t="s">
        <v>694</v>
      </c>
      <c r="D101" s="23" t="s">
        <v>874</v>
      </c>
      <c r="E101" s="23" t="s">
        <v>70</v>
      </c>
      <c r="F101" s="23" t="s">
        <v>681</v>
      </c>
      <c r="G101" s="23">
        <v>0</v>
      </c>
      <c r="H101" s="23">
        <v>0</v>
      </c>
      <c r="I101" s="23">
        <v>0</v>
      </c>
      <c r="J101" s="23">
        <v>0</v>
      </c>
      <c r="K101" s="23">
        <v>0</v>
      </c>
      <c r="L101" s="23">
        <v>0</v>
      </c>
      <c r="M101" s="23">
        <v>0</v>
      </c>
      <c r="N101" s="23"/>
      <c r="O101" s="23"/>
      <c r="P101" s="23"/>
      <c r="Q101" s="23">
        <v>0</v>
      </c>
      <c r="R101" s="23">
        <v>0</v>
      </c>
      <c r="S101" s="23" t="s">
        <v>1364</v>
      </c>
      <c r="T101" s="23">
        <v>1</v>
      </c>
      <c r="U101" s="23">
        <v>1</v>
      </c>
      <c r="V101" s="23" t="s">
        <v>1366</v>
      </c>
      <c r="W101" s="23" t="s">
        <v>1367</v>
      </c>
      <c r="X101" s="23" t="s">
        <v>1368</v>
      </c>
      <c r="Y101" s="23">
        <v>1</v>
      </c>
      <c r="Z101" s="23">
        <v>0</v>
      </c>
      <c r="AA101" s="23">
        <f>IF(SUM(G101:T101) &gt;0, 1, 0)</f>
        <v>1</v>
      </c>
      <c r="AB101" s="23">
        <v>0</v>
      </c>
      <c r="AC101" s="23">
        <f>IF(SUM(T101,Q101)&gt;0, 1, 0)</f>
        <v>1</v>
      </c>
      <c r="AD101" s="23">
        <f>IF(SUM(Table2[[#This Row],[cv_disclosure]],Table2[[#This Row],[nber_web_disclosure]],Table2[[#This Row],[private_interests]]) &gt;0, 1, 0)</f>
        <v>1</v>
      </c>
      <c r="AE101" s="23"/>
      <c r="AF101" s="23"/>
      <c r="AG101" s="23"/>
      <c r="AH101" s="23"/>
      <c r="AI101" s="27" t="s">
        <v>2834</v>
      </c>
      <c r="AJ101" s="27">
        <v>0</v>
      </c>
      <c r="AK101" s="23">
        <v>1</v>
      </c>
      <c r="AL101" s="23" t="s">
        <v>2918</v>
      </c>
    </row>
    <row r="102" spans="1:38" x14ac:dyDescent="0.25">
      <c r="A102" s="25" t="s">
        <v>882</v>
      </c>
      <c r="B102" s="24" t="s">
        <v>883</v>
      </c>
      <c r="C102" s="23" t="s">
        <v>694</v>
      </c>
      <c r="D102" s="23" t="s">
        <v>884</v>
      </c>
      <c r="E102" s="23" t="s">
        <v>167</v>
      </c>
      <c r="F102" s="23" t="s">
        <v>681</v>
      </c>
      <c r="G102" s="23">
        <v>0</v>
      </c>
      <c r="H102" s="23">
        <v>0</v>
      </c>
      <c r="I102" s="23">
        <v>0</v>
      </c>
      <c r="J102" s="23">
        <v>0</v>
      </c>
      <c r="K102" s="23">
        <v>0</v>
      </c>
      <c r="L102" s="23">
        <v>0</v>
      </c>
      <c r="M102" s="23">
        <v>0</v>
      </c>
      <c r="N102" s="23"/>
      <c r="O102" s="23"/>
      <c r="P102" s="23"/>
      <c r="Q102" s="23">
        <v>1</v>
      </c>
      <c r="R102" s="23">
        <v>1</v>
      </c>
      <c r="S102" s="23" t="s">
        <v>1643</v>
      </c>
      <c r="T102" s="23">
        <v>1</v>
      </c>
      <c r="U102" s="23">
        <v>1</v>
      </c>
      <c r="V102" s="23" t="s">
        <v>1644</v>
      </c>
      <c r="W102" s="23" t="s">
        <v>1645</v>
      </c>
      <c r="X102" s="23" t="s">
        <v>1709</v>
      </c>
      <c r="Y102" s="23">
        <v>1</v>
      </c>
      <c r="Z102" s="23">
        <v>0</v>
      </c>
      <c r="AA102" s="23">
        <f>IF(SUM(G102:T102) &gt;0, 1, 0)</f>
        <v>1</v>
      </c>
      <c r="AB102" s="30">
        <v>0</v>
      </c>
      <c r="AC102" s="23">
        <f>IF(SUM(T102,Q102)&gt;0, 1, 0)</f>
        <v>1</v>
      </c>
      <c r="AD102" s="23">
        <f>IF(SUM(Table2[[#This Row],[cv_disclosure]],Table2[[#This Row],[nber_web_disclosure]],Table2[[#This Row],[private_interests]]) &gt;0, 1, 0)</f>
        <v>1</v>
      </c>
      <c r="AE102" s="23"/>
      <c r="AF102" s="23"/>
      <c r="AG102" s="23"/>
      <c r="AH102" s="23"/>
      <c r="AI102" s="27" t="s">
        <v>2837</v>
      </c>
      <c r="AJ102" s="27">
        <v>1</v>
      </c>
      <c r="AK102" s="23">
        <v>2</v>
      </c>
      <c r="AL102" s="23" t="s">
        <v>2929</v>
      </c>
    </row>
    <row r="103" spans="1:38" x14ac:dyDescent="0.25">
      <c r="A103" s="23" t="s">
        <v>886</v>
      </c>
      <c r="B103" s="24" t="s">
        <v>885</v>
      </c>
      <c r="C103" s="23" t="s">
        <v>694</v>
      </c>
      <c r="D103" s="23" t="s">
        <v>887</v>
      </c>
      <c r="E103" s="23" t="s">
        <v>83</v>
      </c>
      <c r="F103" s="23" t="s">
        <v>681</v>
      </c>
      <c r="G103" s="23">
        <v>0</v>
      </c>
      <c r="H103" s="23">
        <v>0</v>
      </c>
      <c r="I103" s="23">
        <v>0</v>
      </c>
      <c r="J103" s="23">
        <v>0</v>
      </c>
      <c r="K103" s="23">
        <v>0</v>
      </c>
      <c r="L103" s="23">
        <v>0</v>
      </c>
      <c r="M103" s="23">
        <v>0</v>
      </c>
      <c r="N103" s="23"/>
      <c r="O103" s="23"/>
      <c r="P103" s="23"/>
      <c r="Q103" s="23">
        <v>0</v>
      </c>
      <c r="R103" s="23">
        <v>0</v>
      </c>
      <c r="S103" s="23" t="s">
        <v>1380</v>
      </c>
      <c r="T103" s="23">
        <v>1</v>
      </c>
      <c r="U103" s="23">
        <v>1</v>
      </c>
      <c r="V103" s="23" t="s">
        <v>1381</v>
      </c>
      <c r="W103" s="23" t="s">
        <v>1382</v>
      </c>
      <c r="X103" s="23" t="s">
        <v>1713</v>
      </c>
      <c r="Y103" s="23">
        <v>1</v>
      </c>
      <c r="Z103" s="23">
        <v>0</v>
      </c>
      <c r="AA103" s="23">
        <f>IF(SUM(G103:T103) &gt;0, 1, 0)</f>
        <v>1</v>
      </c>
      <c r="AB103" s="23">
        <v>0</v>
      </c>
      <c r="AC103" s="23">
        <f>IF(SUM(T103,Q103)&gt;0, 1, 0)</f>
        <v>1</v>
      </c>
      <c r="AD103" s="23">
        <f>IF(SUM(Table2[[#This Row],[cv_disclosure]],Table2[[#This Row],[nber_web_disclosure]],Table2[[#This Row],[private_interests]]) &gt;0, 1, 0)</f>
        <v>1</v>
      </c>
      <c r="AE103" s="23"/>
      <c r="AF103" s="23"/>
      <c r="AG103" s="23"/>
      <c r="AH103" s="23"/>
      <c r="AI103" s="27" t="s">
        <v>2839</v>
      </c>
      <c r="AJ103" s="27">
        <v>1</v>
      </c>
      <c r="AK103" s="23">
        <v>2</v>
      </c>
      <c r="AL103" s="23" t="s">
        <v>2919</v>
      </c>
    </row>
    <row r="104" spans="1:38" x14ac:dyDescent="0.25">
      <c r="A104" s="23" t="s">
        <v>903</v>
      </c>
      <c r="B104" s="24" t="s">
        <v>904</v>
      </c>
      <c r="C104" s="23" t="s">
        <v>694</v>
      </c>
      <c r="D104" s="23" t="s">
        <v>905</v>
      </c>
      <c r="E104" s="23" t="s">
        <v>79</v>
      </c>
      <c r="F104" s="23" t="s">
        <v>681</v>
      </c>
      <c r="G104" s="23">
        <v>0</v>
      </c>
      <c r="H104" s="23">
        <v>0</v>
      </c>
      <c r="I104" s="23">
        <v>0</v>
      </c>
      <c r="J104" s="23">
        <v>0</v>
      </c>
      <c r="K104" s="23">
        <v>0</v>
      </c>
      <c r="L104" s="23">
        <v>0</v>
      </c>
      <c r="M104" s="23">
        <v>0</v>
      </c>
      <c r="N104" s="23"/>
      <c r="O104" s="23"/>
      <c r="P104" s="23"/>
      <c r="Q104" s="23">
        <v>1</v>
      </c>
      <c r="R104" s="23">
        <v>1</v>
      </c>
      <c r="S104" s="23" t="s">
        <v>1404</v>
      </c>
      <c r="T104" s="23">
        <v>0</v>
      </c>
      <c r="U104" s="23">
        <v>0</v>
      </c>
      <c r="V104" s="23"/>
      <c r="W104" s="23"/>
      <c r="X104" s="23" t="s">
        <v>1406</v>
      </c>
      <c r="Y104" s="23">
        <v>1</v>
      </c>
      <c r="Z104" s="23">
        <v>1</v>
      </c>
      <c r="AA104" s="23">
        <f>IF(SUM(G104:T104) &gt;0, 1, 0)</f>
        <v>1</v>
      </c>
      <c r="AB104" s="23">
        <v>0</v>
      </c>
      <c r="AC104" s="23">
        <f>IF(SUM(T104,Q104)&gt;0, 1, 0)</f>
        <v>1</v>
      </c>
      <c r="AD104" s="23">
        <f>IF(SUM(Table2[[#This Row],[cv_disclosure]],Table2[[#This Row],[nber_web_disclosure]],Table2[[#This Row],[private_interests]]) &gt;0, 1, 0)</f>
        <v>1</v>
      </c>
      <c r="AE104" s="23"/>
      <c r="AF104" s="23"/>
      <c r="AG104" s="23"/>
      <c r="AH104" s="23"/>
      <c r="AI104" s="27" t="s">
        <v>2844</v>
      </c>
      <c r="AJ104" s="27">
        <v>1</v>
      </c>
      <c r="AK104" s="23">
        <v>1</v>
      </c>
      <c r="AL104" s="23" t="s">
        <v>2904</v>
      </c>
    </row>
    <row r="105" spans="1:38" x14ac:dyDescent="0.25">
      <c r="A105" s="23" t="s">
        <v>906</v>
      </c>
      <c r="B105" s="24" t="s">
        <v>908</v>
      </c>
      <c r="C105" s="23" t="s">
        <v>694</v>
      </c>
      <c r="D105" s="24" t="s">
        <v>907</v>
      </c>
      <c r="E105" s="23" t="s">
        <v>86</v>
      </c>
      <c r="F105" s="23" t="s">
        <v>681</v>
      </c>
      <c r="G105" s="23">
        <v>0</v>
      </c>
      <c r="H105" s="23">
        <v>0</v>
      </c>
      <c r="I105" s="23">
        <v>1</v>
      </c>
      <c r="J105" s="23">
        <v>0</v>
      </c>
      <c r="K105" s="23">
        <v>0</v>
      </c>
      <c r="L105" s="23">
        <v>0</v>
      </c>
      <c r="M105" s="23">
        <v>0</v>
      </c>
      <c r="N105" s="23"/>
      <c r="O105" s="23"/>
      <c r="P105" s="23"/>
      <c r="Q105" s="23">
        <v>1</v>
      </c>
      <c r="R105" s="23">
        <v>1</v>
      </c>
      <c r="S105" s="23" t="s">
        <v>1409</v>
      </c>
      <c r="T105" s="23">
        <v>0</v>
      </c>
      <c r="U105" s="23">
        <v>1</v>
      </c>
      <c r="V105" s="23" t="s">
        <v>1412</v>
      </c>
      <c r="W105" s="23" t="s">
        <v>1413</v>
      </c>
      <c r="X105" s="23" t="s">
        <v>1415</v>
      </c>
      <c r="Y105" s="23">
        <v>1</v>
      </c>
      <c r="Z105" s="23">
        <v>0</v>
      </c>
      <c r="AA105" s="23">
        <f>IF(SUM(G105:T105) &gt;0, 1, 0)</f>
        <v>1</v>
      </c>
      <c r="AB105" s="23">
        <v>1</v>
      </c>
      <c r="AC105" s="23">
        <f>IF(SUM(T105,Q105)&gt;0, 1, 0)</f>
        <v>1</v>
      </c>
      <c r="AD105" s="23">
        <f>IF(SUM(Table2[[#This Row],[cv_disclosure]],Table2[[#This Row],[nber_web_disclosure]],Table2[[#This Row],[private_interests]]) &gt;0, 1, 0)</f>
        <v>1</v>
      </c>
      <c r="AE105" s="23"/>
      <c r="AF105" s="23"/>
      <c r="AG105" s="23"/>
      <c r="AH105" s="23"/>
      <c r="AI105" s="27" t="s">
        <v>2845</v>
      </c>
      <c r="AJ105" s="27">
        <v>1</v>
      </c>
      <c r="AK105" s="23">
        <v>1</v>
      </c>
      <c r="AL105" s="23" t="s">
        <v>2917</v>
      </c>
    </row>
    <row r="106" spans="1:38" x14ac:dyDescent="0.25">
      <c r="A106" s="23" t="s">
        <v>926</v>
      </c>
      <c r="B106" s="24" t="s">
        <v>927</v>
      </c>
      <c r="C106" s="23" t="s">
        <v>694</v>
      </c>
      <c r="D106" s="23" t="s">
        <v>928</v>
      </c>
      <c r="E106" s="23" t="s">
        <v>303</v>
      </c>
      <c r="F106" s="23" t="s">
        <v>681</v>
      </c>
      <c r="G106" s="23">
        <v>0</v>
      </c>
      <c r="H106" s="23">
        <v>0</v>
      </c>
      <c r="I106" s="23">
        <v>0</v>
      </c>
      <c r="J106" s="23">
        <v>0</v>
      </c>
      <c r="K106" s="23">
        <v>0</v>
      </c>
      <c r="L106" s="23">
        <v>0</v>
      </c>
      <c r="M106" s="23">
        <v>0</v>
      </c>
      <c r="N106" s="23">
        <v>1</v>
      </c>
      <c r="O106" s="23"/>
      <c r="P106" s="23"/>
      <c r="Q106" s="23">
        <v>1</v>
      </c>
      <c r="R106" s="23">
        <v>1</v>
      </c>
      <c r="S106" s="23" t="s">
        <v>1435</v>
      </c>
      <c r="T106" s="23">
        <v>0</v>
      </c>
      <c r="U106" s="23">
        <v>0</v>
      </c>
      <c r="V106" s="23"/>
      <c r="W106" s="23"/>
      <c r="X106" s="23" t="s">
        <v>1437</v>
      </c>
      <c r="Y106" s="23">
        <v>1</v>
      </c>
      <c r="Z106" s="23">
        <v>0</v>
      </c>
      <c r="AA106" s="23">
        <f>IF(SUM(G106:T106) &gt;0, 1, 0)</f>
        <v>1</v>
      </c>
      <c r="AB106" s="31">
        <v>1</v>
      </c>
      <c r="AC106" s="23">
        <f>IF(SUM(T106,Q106)&gt;0, 1, 0)</f>
        <v>1</v>
      </c>
      <c r="AD106" s="23">
        <f>IF(SUM(Table2[[#This Row],[cv_disclosure]],Table2[[#This Row],[nber_web_disclosure]],Table2[[#This Row],[private_interests]]) &gt;0, 1, 0)</f>
        <v>1</v>
      </c>
      <c r="AE106" s="23"/>
      <c r="AF106" s="23"/>
      <c r="AG106" s="23"/>
      <c r="AH106" s="23"/>
      <c r="AI106" s="27" t="s">
        <v>2851</v>
      </c>
      <c r="AJ106" s="27">
        <v>1</v>
      </c>
      <c r="AK106" s="23">
        <v>1</v>
      </c>
      <c r="AL106" s="23" t="s">
        <v>2917</v>
      </c>
    </row>
    <row r="107" spans="1:38" x14ac:dyDescent="0.25">
      <c r="A107" s="23" t="s">
        <v>932</v>
      </c>
      <c r="B107" s="24" t="s">
        <v>934</v>
      </c>
      <c r="C107" s="23" t="s">
        <v>694</v>
      </c>
      <c r="D107" s="24" t="s">
        <v>933</v>
      </c>
      <c r="E107" s="23" t="s">
        <v>303</v>
      </c>
      <c r="F107" s="23" t="s">
        <v>682</v>
      </c>
      <c r="G107" s="23">
        <v>0</v>
      </c>
      <c r="H107" s="23">
        <v>0</v>
      </c>
      <c r="I107" s="23">
        <v>0</v>
      </c>
      <c r="J107" s="23">
        <v>0</v>
      </c>
      <c r="K107" s="23">
        <v>0</v>
      </c>
      <c r="L107" s="23">
        <v>0</v>
      </c>
      <c r="M107" s="23">
        <v>0</v>
      </c>
      <c r="N107" s="23"/>
      <c r="O107" s="23"/>
      <c r="P107" s="23">
        <v>1</v>
      </c>
      <c r="Q107" s="23">
        <v>0</v>
      </c>
      <c r="R107" s="23">
        <v>1</v>
      </c>
      <c r="S107" s="23" t="s">
        <v>1445</v>
      </c>
      <c r="T107" s="23">
        <v>0</v>
      </c>
      <c r="U107" s="23">
        <v>1</v>
      </c>
      <c r="V107" s="23" t="s">
        <v>1447</v>
      </c>
      <c r="W107" s="23" t="s">
        <v>1446</v>
      </c>
      <c r="X107" s="23" t="s">
        <v>1449</v>
      </c>
      <c r="Y107" s="23">
        <v>1</v>
      </c>
      <c r="Z107" s="23">
        <v>1</v>
      </c>
      <c r="AA107" s="23">
        <f>IF(SUM(G107:T107) &gt;0, 1, 0)</f>
        <v>1</v>
      </c>
      <c r="AB107" s="31">
        <v>1</v>
      </c>
      <c r="AC107" s="23">
        <f>IF(SUM(T107,Q107)&gt;0, 1, 0)</f>
        <v>0</v>
      </c>
      <c r="AD107" s="23">
        <f>IF(SUM(Table2[[#This Row],[cv_disclosure]],Table2[[#This Row],[nber_web_disclosure]],Table2[[#This Row],[private_interests]]) &gt;0, 1, 0)</f>
        <v>1</v>
      </c>
      <c r="AE107" s="23"/>
      <c r="AF107" s="23"/>
      <c r="AG107" s="23"/>
      <c r="AH107" s="23"/>
      <c r="AI107" s="27" t="s">
        <v>2853</v>
      </c>
      <c r="AJ107" s="27">
        <v>1</v>
      </c>
      <c r="AK107" s="23">
        <v>0</v>
      </c>
      <c r="AL107" s="23"/>
    </row>
    <row r="108" spans="1:38" x14ac:dyDescent="0.25">
      <c r="A108" s="23" t="s">
        <v>959</v>
      </c>
      <c r="B108" s="24" t="s">
        <v>960</v>
      </c>
      <c r="C108" s="23" t="s">
        <v>694</v>
      </c>
      <c r="D108" s="24" t="s">
        <v>961</v>
      </c>
      <c r="E108" s="23" t="s">
        <v>71</v>
      </c>
      <c r="F108" s="23" t="s">
        <v>681</v>
      </c>
      <c r="G108" s="23">
        <v>0</v>
      </c>
      <c r="H108" s="23">
        <v>0</v>
      </c>
      <c r="I108" s="23">
        <v>1</v>
      </c>
      <c r="J108" s="23">
        <v>0</v>
      </c>
      <c r="K108" s="23">
        <v>0</v>
      </c>
      <c r="L108" s="23">
        <v>0</v>
      </c>
      <c r="M108" s="23">
        <v>1</v>
      </c>
      <c r="N108" s="23"/>
      <c r="O108" s="23"/>
      <c r="P108" s="23"/>
      <c r="Q108" s="23">
        <v>1</v>
      </c>
      <c r="R108" s="23">
        <v>0</v>
      </c>
      <c r="S108" s="23" t="s">
        <v>1476</v>
      </c>
      <c r="T108" s="23">
        <v>1</v>
      </c>
      <c r="U108" s="23">
        <v>0</v>
      </c>
      <c r="V108" s="23"/>
      <c r="W108" s="23"/>
      <c r="X108" s="23" t="s">
        <v>1479</v>
      </c>
      <c r="Y108" s="23">
        <v>1</v>
      </c>
      <c r="Z108" s="23">
        <v>0</v>
      </c>
      <c r="AA108" s="23">
        <f>IF(SUM(G108:T108) &gt;0, 1, 0)</f>
        <v>1</v>
      </c>
      <c r="AB108" s="23">
        <v>0</v>
      </c>
      <c r="AC108" s="23">
        <f>IF(SUM(T108,Q108)&gt;0, 1, 0)</f>
        <v>1</v>
      </c>
      <c r="AD108" s="23">
        <f>IF(SUM(Table2[[#This Row],[cv_disclosure]],Table2[[#This Row],[nber_web_disclosure]],Table2[[#This Row],[private_interests]]) &gt;0, 1, 0)</f>
        <v>1</v>
      </c>
      <c r="AE108" s="23"/>
      <c r="AF108" s="23"/>
      <c r="AG108" s="23"/>
      <c r="AH108" s="23"/>
      <c r="AI108" s="27" t="s">
        <v>2862</v>
      </c>
      <c r="AJ108" s="27">
        <v>1</v>
      </c>
      <c r="AK108" s="23">
        <v>1</v>
      </c>
      <c r="AL108" s="23" t="s">
        <v>2917</v>
      </c>
    </row>
    <row r="109" spans="1:38" x14ac:dyDescent="0.25">
      <c r="A109" s="23" t="s">
        <v>962</v>
      </c>
      <c r="B109" s="24" t="s">
        <v>963</v>
      </c>
      <c r="C109" s="23" t="s">
        <v>694</v>
      </c>
      <c r="D109" s="24" t="s">
        <v>964</v>
      </c>
      <c r="E109" s="23" t="s">
        <v>124</v>
      </c>
      <c r="F109" s="23" t="s">
        <v>681</v>
      </c>
      <c r="G109" s="23">
        <v>0</v>
      </c>
      <c r="H109" s="23">
        <v>0</v>
      </c>
      <c r="I109" s="23">
        <v>0</v>
      </c>
      <c r="J109" s="23">
        <v>0</v>
      </c>
      <c r="K109" s="23">
        <v>0</v>
      </c>
      <c r="L109" s="23">
        <v>0</v>
      </c>
      <c r="M109" s="23">
        <v>0</v>
      </c>
      <c r="N109" s="23"/>
      <c r="O109" s="23"/>
      <c r="P109" s="23"/>
      <c r="Q109" s="23">
        <v>1</v>
      </c>
      <c r="R109" s="23">
        <v>1</v>
      </c>
      <c r="S109" s="23" t="s">
        <v>1482</v>
      </c>
      <c r="T109" s="23">
        <v>0</v>
      </c>
      <c r="U109" s="23">
        <v>1</v>
      </c>
      <c r="V109" s="23" t="s">
        <v>1484</v>
      </c>
      <c r="W109" s="23" t="s">
        <v>1485</v>
      </c>
      <c r="X109" s="23" t="s">
        <v>1487</v>
      </c>
      <c r="Y109" s="23">
        <v>1</v>
      </c>
      <c r="Z109" s="23">
        <v>0</v>
      </c>
      <c r="AA109" s="23">
        <f>IF(SUM(G109:T109) &gt;0, 1, 0)</f>
        <v>1</v>
      </c>
      <c r="AB109" s="23">
        <v>0</v>
      </c>
      <c r="AC109" s="23">
        <f>IF(SUM(T109,Q109)&gt;0, 1, 0)</f>
        <v>1</v>
      </c>
      <c r="AD109" s="23">
        <f>IF(SUM(Table2[[#This Row],[cv_disclosure]],Table2[[#This Row],[nber_web_disclosure]],Table2[[#This Row],[private_interests]]) &gt;0, 1, 0)</f>
        <v>1</v>
      </c>
      <c r="AE109" s="23"/>
      <c r="AF109" s="23"/>
      <c r="AG109" s="23"/>
      <c r="AH109" s="23"/>
      <c r="AI109" s="27" t="s">
        <v>2863</v>
      </c>
      <c r="AJ109" s="27">
        <v>1</v>
      </c>
      <c r="AK109" s="23">
        <v>1</v>
      </c>
      <c r="AL109" s="23" t="s">
        <v>2917</v>
      </c>
    </row>
    <row r="110" spans="1:38" x14ac:dyDescent="0.25">
      <c r="A110" s="23" t="s">
        <v>965</v>
      </c>
      <c r="B110" s="24" t="s">
        <v>966</v>
      </c>
      <c r="C110" s="23" t="s">
        <v>694</v>
      </c>
      <c r="D110" s="24" t="s">
        <v>967</v>
      </c>
      <c r="E110" s="23" t="s">
        <v>699</v>
      </c>
      <c r="F110" s="23" t="s">
        <v>681</v>
      </c>
      <c r="G110" s="23">
        <v>0</v>
      </c>
      <c r="H110" s="23">
        <v>0</v>
      </c>
      <c r="I110" s="23">
        <v>1</v>
      </c>
      <c r="J110" s="23">
        <v>0</v>
      </c>
      <c r="K110" s="23">
        <v>0</v>
      </c>
      <c r="L110" s="23">
        <v>0</v>
      </c>
      <c r="M110" s="23">
        <v>0</v>
      </c>
      <c r="N110" s="23"/>
      <c r="O110" s="23"/>
      <c r="P110" s="23"/>
      <c r="Q110" s="23">
        <v>1</v>
      </c>
      <c r="R110" s="23">
        <v>0</v>
      </c>
      <c r="S110" s="23" t="s">
        <v>1490</v>
      </c>
      <c r="T110" s="23">
        <v>0</v>
      </c>
      <c r="U110" s="23">
        <v>1</v>
      </c>
      <c r="V110" s="23" t="s">
        <v>1492</v>
      </c>
      <c r="W110" s="23" t="s">
        <v>1493</v>
      </c>
      <c r="X110" s="23" t="s">
        <v>1495</v>
      </c>
      <c r="Y110" s="23">
        <v>1</v>
      </c>
      <c r="Z110" s="23">
        <v>0</v>
      </c>
      <c r="AA110" s="23">
        <f>IF(SUM(G110:T110) &gt;0, 1, 0)</f>
        <v>1</v>
      </c>
      <c r="AB110" s="23">
        <v>0</v>
      </c>
      <c r="AC110" s="23">
        <f>IF(SUM(T110,Q110)&gt;0, 1, 0)</f>
        <v>1</v>
      </c>
      <c r="AD110" s="23">
        <f>IF(SUM(Table2[[#This Row],[cv_disclosure]],Table2[[#This Row],[nber_web_disclosure]],Table2[[#This Row],[private_interests]]) &gt;0, 1, 0)</f>
        <v>1</v>
      </c>
      <c r="AE110" s="23"/>
      <c r="AF110" s="23"/>
      <c r="AG110" s="23"/>
      <c r="AH110" s="23"/>
      <c r="AI110" s="27" t="s">
        <v>2864</v>
      </c>
      <c r="AJ110" s="27">
        <v>1</v>
      </c>
      <c r="AK110" s="23">
        <v>0</v>
      </c>
      <c r="AL110" s="23" t="s">
        <v>2935</v>
      </c>
    </row>
    <row r="111" spans="1:38" x14ac:dyDescent="0.25">
      <c r="A111" s="23" t="s">
        <v>974</v>
      </c>
      <c r="B111" s="24" t="s">
        <v>975</v>
      </c>
      <c r="C111" s="23" t="s">
        <v>694</v>
      </c>
      <c r="D111" s="23" t="s">
        <v>976</v>
      </c>
      <c r="E111" s="23" t="s">
        <v>167</v>
      </c>
      <c r="F111" s="23" t="s">
        <v>681</v>
      </c>
      <c r="G111" s="23">
        <v>0</v>
      </c>
      <c r="H111" s="23">
        <v>0</v>
      </c>
      <c r="I111" s="23">
        <v>1</v>
      </c>
      <c r="J111" s="23">
        <v>0</v>
      </c>
      <c r="K111" s="23">
        <v>0</v>
      </c>
      <c r="L111" s="23">
        <v>0</v>
      </c>
      <c r="M111" s="23">
        <v>0</v>
      </c>
      <c r="N111" s="23"/>
      <c r="O111" s="23"/>
      <c r="P111" s="23"/>
      <c r="Q111" s="23">
        <v>1</v>
      </c>
      <c r="R111" s="23">
        <v>1</v>
      </c>
      <c r="S111" s="23" t="s">
        <v>1509</v>
      </c>
      <c r="T111" s="23">
        <v>0</v>
      </c>
      <c r="U111" s="23">
        <v>1</v>
      </c>
      <c r="V111" s="23" t="s">
        <v>1570</v>
      </c>
      <c r="W111" s="23" t="s">
        <v>1571</v>
      </c>
      <c r="X111" s="23" t="s">
        <v>1511</v>
      </c>
      <c r="Y111" s="23">
        <v>1</v>
      </c>
      <c r="Z111" s="23">
        <v>1</v>
      </c>
      <c r="AA111" s="23">
        <f>IF(SUM(G111:T111) &gt;0, 1, 0)</f>
        <v>1</v>
      </c>
      <c r="AB111" s="23">
        <v>1</v>
      </c>
      <c r="AC111" s="23">
        <f>IF(SUM(T111,Q111)&gt;0, 1, 0)</f>
        <v>1</v>
      </c>
      <c r="AD111" s="23">
        <f>IF(SUM(Table2[[#This Row],[cv_disclosure]],Table2[[#This Row],[nber_web_disclosure]],Table2[[#This Row],[private_interests]]) &gt;0, 1, 0)</f>
        <v>1</v>
      </c>
      <c r="AE111" s="23"/>
      <c r="AF111" s="23"/>
      <c r="AG111" s="23"/>
      <c r="AH111" s="23"/>
      <c r="AI111" s="27" t="s">
        <v>2867</v>
      </c>
      <c r="AJ111" s="27">
        <v>1</v>
      </c>
      <c r="AK111" s="23">
        <v>1</v>
      </c>
      <c r="AL111" s="23" t="s">
        <v>2917</v>
      </c>
    </row>
    <row r="112" spans="1:38" x14ac:dyDescent="0.25">
      <c r="A112" s="23" t="s">
        <v>980</v>
      </c>
      <c r="B112" s="24" t="s">
        <v>981</v>
      </c>
      <c r="C112" s="23" t="s">
        <v>694</v>
      </c>
      <c r="D112" s="24" t="s">
        <v>982</v>
      </c>
      <c r="E112" s="23" t="s">
        <v>303</v>
      </c>
      <c r="F112" s="23" t="s">
        <v>681</v>
      </c>
      <c r="G112" s="23">
        <v>0</v>
      </c>
      <c r="H112" s="23">
        <v>0</v>
      </c>
      <c r="I112" s="23">
        <v>1</v>
      </c>
      <c r="J112" s="23">
        <v>0</v>
      </c>
      <c r="K112" s="23">
        <v>0</v>
      </c>
      <c r="L112" s="23">
        <v>0</v>
      </c>
      <c r="M112" s="23">
        <v>0</v>
      </c>
      <c r="N112" s="23"/>
      <c r="O112" s="23"/>
      <c r="P112" s="23"/>
      <c r="Q112" s="23">
        <v>0</v>
      </c>
      <c r="R112" s="23">
        <v>1</v>
      </c>
      <c r="S112" s="23" t="s">
        <v>1517</v>
      </c>
      <c r="T112" s="23">
        <v>1</v>
      </c>
      <c r="U112" s="23">
        <v>1</v>
      </c>
      <c r="V112" s="23" t="s">
        <v>1537</v>
      </c>
      <c r="W112" s="23" t="s">
        <v>1520</v>
      </c>
      <c r="X112" s="23" t="s">
        <v>1710</v>
      </c>
      <c r="Y112" s="23">
        <v>1</v>
      </c>
      <c r="Z112" s="23">
        <v>1</v>
      </c>
      <c r="AA112" s="23">
        <f>IF(SUM(G112:T112) &gt;0, 1, 0)</f>
        <v>1</v>
      </c>
      <c r="AB112" s="23">
        <v>1</v>
      </c>
      <c r="AC112" s="23">
        <f>IF(SUM(T112,Q112)&gt;0, 1, 0)</f>
        <v>1</v>
      </c>
      <c r="AD112" s="23">
        <f>IF(SUM(Table2[[#This Row],[cv_disclosure]],Table2[[#This Row],[nber_web_disclosure]],Table2[[#This Row],[private_interests]]) &gt;0, 1, 0)</f>
        <v>1</v>
      </c>
      <c r="AE112" s="23"/>
      <c r="AF112" s="23"/>
      <c r="AG112" s="23"/>
      <c r="AH112" s="23"/>
      <c r="AI112" s="27" t="s">
        <v>2869</v>
      </c>
      <c r="AJ112" s="27">
        <v>0</v>
      </c>
      <c r="AK112" s="23">
        <v>1</v>
      </c>
      <c r="AL112" s="23" t="s">
        <v>2936</v>
      </c>
    </row>
    <row r="113" spans="1:38" x14ac:dyDescent="0.25">
      <c r="A113" s="23" t="s">
        <v>987</v>
      </c>
      <c r="B113" s="24" t="s">
        <v>988</v>
      </c>
      <c r="C113" s="23" t="s">
        <v>694</v>
      </c>
      <c r="D113" s="24" t="s">
        <v>989</v>
      </c>
      <c r="E113" s="23" t="s">
        <v>71</v>
      </c>
      <c r="F113" s="23" t="s">
        <v>681</v>
      </c>
      <c r="G113" s="23">
        <v>1</v>
      </c>
      <c r="H113" s="23">
        <v>0</v>
      </c>
      <c r="I113" s="23">
        <v>0</v>
      </c>
      <c r="J113" s="23">
        <v>0</v>
      </c>
      <c r="K113" s="23">
        <v>0</v>
      </c>
      <c r="L113" s="23">
        <v>0</v>
      </c>
      <c r="M113" s="23">
        <v>0</v>
      </c>
      <c r="N113" s="23"/>
      <c r="O113" s="23"/>
      <c r="P113" s="23"/>
      <c r="Q113" s="23">
        <v>0</v>
      </c>
      <c r="R113" s="23">
        <v>1</v>
      </c>
      <c r="S113" s="23" t="s">
        <v>1524</v>
      </c>
      <c r="T113" s="23">
        <v>0</v>
      </c>
      <c r="U113" s="23">
        <v>1</v>
      </c>
      <c r="V113" s="23" t="s">
        <v>1526</v>
      </c>
      <c r="W113" s="23" t="s">
        <v>1527</v>
      </c>
      <c r="X113" s="23" t="s">
        <v>1529</v>
      </c>
      <c r="Y113" s="23">
        <v>1</v>
      </c>
      <c r="Z113" s="23">
        <v>0</v>
      </c>
      <c r="AA113" s="23">
        <f>IF(SUM(G113:T113) &gt;0, 1, 0)</f>
        <v>1</v>
      </c>
      <c r="AB113" s="23">
        <v>1</v>
      </c>
      <c r="AC113" s="23">
        <f>IF(SUM(T113,Q113)&gt;0, 1, 0)</f>
        <v>0</v>
      </c>
      <c r="AD113" s="23">
        <f>IF(SUM(Table2[[#This Row],[cv_disclosure]],Table2[[#This Row],[nber_web_disclosure]],Table2[[#This Row],[private_interests]]) &gt;0, 1, 0)</f>
        <v>1</v>
      </c>
      <c r="AE113" s="23"/>
      <c r="AF113" s="23"/>
      <c r="AG113" s="23"/>
      <c r="AH113" s="23"/>
      <c r="AI113" s="27" t="s">
        <v>2871</v>
      </c>
      <c r="AJ113" s="27">
        <v>1</v>
      </c>
      <c r="AK113" s="23">
        <v>0</v>
      </c>
      <c r="AL113" s="23"/>
    </row>
    <row r="114" spans="1:38" x14ac:dyDescent="0.25">
      <c r="A114" s="23" t="s">
        <v>999</v>
      </c>
      <c r="B114" s="24" t="s">
        <v>1000</v>
      </c>
      <c r="C114" s="23" t="s">
        <v>694</v>
      </c>
      <c r="D114" s="24" t="s">
        <v>1001</v>
      </c>
      <c r="E114" s="23" t="s">
        <v>1016</v>
      </c>
      <c r="F114" s="23" t="s">
        <v>681</v>
      </c>
      <c r="G114" s="23">
        <v>0</v>
      </c>
      <c r="H114" s="23">
        <v>0</v>
      </c>
      <c r="I114" s="23">
        <v>1</v>
      </c>
      <c r="J114" s="23">
        <v>0</v>
      </c>
      <c r="K114" s="23">
        <v>0</v>
      </c>
      <c r="L114" s="23">
        <v>0</v>
      </c>
      <c r="M114" s="23">
        <v>1</v>
      </c>
      <c r="N114" s="23"/>
      <c r="O114" s="23"/>
      <c r="P114" s="23"/>
      <c r="Q114" s="23">
        <v>1</v>
      </c>
      <c r="R114" s="23">
        <v>1</v>
      </c>
      <c r="S114" s="23" t="s">
        <v>1543</v>
      </c>
      <c r="T114" s="23">
        <v>1</v>
      </c>
      <c r="U114" s="23">
        <v>0</v>
      </c>
      <c r="V114" s="23"/>
      <c r="W114" s="23"/>
      <c r="X114" s="23" t="s">
        <v>1557</v>
      </c>
      <c r="Y114" s="23">
        <v>1</v>
      </c>
      <c r="Z114" s="23">
        <v>0</v>
      </c>
      <c r="AA114" s="23">
        <f>IF(SUM(G114:T114) &gt;0, 1, 0)</f>
        <v>1</v>
      </c>
      <c r="AB114" s="23">
        <v>1</v>
      </c>
      <c r="AC114" s="23">
        <f>IF(SUM(T114,Q114)&gt;0, 1, 0)</f>
        <v>1</v>
      </c>
      <c r="AD114" s="23">
        <f>IF(SUM(Table2[[#This Row],[cv_disclosure]],Table2[[#This Row],[nber_web_disclosure]],Table2[[#This Row],[private_interests]]) &gt;0, 1, 0)</f>
        <v>1</v>
      </c>
      <c r="AE114" s="23"/>
      <c r="AF114" s="23"/>
      <c r="AG114" s="23"/>
      <c r="AH114" s="23"/>
      <c r="AI114" s="27" t="s">
        <v>2875</v>
      </c>
      <c r="AJ114" s="27">
        <v>0</v>
      </c>
      <c r="AK114" s="23">
        <v>0</v>
      </c>
      <c r="AL114" s="23"/>
    </row>
    <row r="115" spans="1:38" x14ac:dyDescent="0.25">
      <c r="A115" s="25" t="s">
        <v>1002</v>
      </c>
      <c r="B115" s="24" t="s">
        <v>1003</v>
      </c>
      <c r="C115" s="23" t="s">
        <v>694</v>
      </c>
      <c r="D115" s="23" t="s">
        <v>1004</v>
      </c>
      <c r="E115" s="23" t="s">
        <v>234</v>
      </c>
      <c r="F115" s="23" t="s">
        <v>681</v>
      </c>
      <c r="G115" s="23">
        <v>0</v>
      </c>
      <c r="H115" s="23">
        <v>0</v>
      </c>
      <c r="I115" s="23">
        <v>0</v>
      </c>
      <c r="J115" s="23">
        <v>0</v>
      </c>
      <c r="K115" s="23">
        <v>0</v>
      </c>
      <c r="L115" s="23">
        <v>0</v>
      </c>
      <c r="M115" s="23">
        <v>0</v>
      </c>
      <c r="N115" s="23"/>
      <c r="O115" s="23"/>
      <c r="P115" s="23"/>
      <c r="Q115" s="23">
        <v>0</v>
      </c>
      <c r="R115" s="23">
        <v>0</v>
      </c>
      <c r="S115" s="23" t="s">
        <v>1668</v>
      </c>
      <c r="T115" s="23">
        <v>1</v>
      </c>
      <c r="U115" s="23">
        <v>1</v>
      </c>
      <c r="V115" s="23" t="s">
        <v>1672</v>
      </c>
      <c r="W115" s="23" t="s">
        <v>1673</v>
      </c>
      <c r="X115" s="23" t="s">
        <v>1670</v>
      </c>
      <c r="Y115" s="23">
        <v>1</v>
      </c>
      <c r="Z115" s="23">
        <v>1</v>
      </c>
      <c r="AA115" s="23">
        <f>IF(SUM(G115:T115) &gt;0, 1, 0)</f>
        <v>1</v>
      </c>
      <c r="AB115" s="23">
        <v>0</v>
      </c>
      <c r="AC115" s="23">
        <f>IF(SUM(T115,Q115)&gt;0, 1, 0)</f>
        <v>1</v>
      </c>
      <c r="AD115" s="23">
        <f>IF(SUM(Table2[[#This Row],[cv_disclosure]],Table2[[#This Row],[nber_web_disclosure]],Table2[[#This Row],[private_interests]]) &gt;0, 1, 0)</f>
        <v>1</v>
      </c>
      <c r="AE115" s="23"/>
      <c r="AF115" s="23"/>
      <c r="AG115" s="23"/>
      <c r="AH115" s="23"/>
      <c r="AI115" s="27" t="s">
        <v>2876</v>
      </c>
      <c r="AJ115" s="27">
        <v>1</v>
      </c>
      <c r="AK115" s="23">
        <v>2</v>
      </c>
      <c r="AL115" s="23" t="s">
        <v>2919</v>
      </c>
    </row>
    <row r="116" spans="1:38" x14ac:dyDescent="0.25">
      <c r="A116" s="23" t="s">
        <v>1008</v>
      </c>
      <c r="B116" s="24" t="s">
        <v>1009</v>
      </c>
      <c r="C116" s="23" t="s">
        <v>694</v>
      </c>
      <c r="D116" s="24" t="s">
        <v>1010</v>
      </c>
      <c r="E116" s="23" t="s">
        <v>71</v>
      </c>
      <c r="F116" s="23" t="s">
        <v>681</v>
      </c>
      <c r="G116" s="23">
        <v>0</v>
      </c>
      <c r="H116" s="23">
        <v>0</v>
      </c>
      <c r="I116" s="23">
        <v>0</v>
      </c>
      <c r="J116" s="23">
        <v>0</v>
      </c>
      <c r="K116" s="23">
        <v>0</v>
      </c>
      <c r="L116" s="23">
        <v>0</v>
      </c>
      <c r="M116" s="23">
        <v>1</v>
      </c>
      <c r="N116" s="23">
        <v>1</v>
      </c>
      <c r="O116" s="23"/>
      <c r="P116" s="23"/>
      <c r="Q116" s="23">
        <v>1</v>
      </c>
      <c r="R116" s="23">
        <v>1</v>
      </c>
      <c r="S116" s="23" t="s">
        <v>1553</v>
      </c>
      <c r="T116" s="23">
        <v>1</v>
      </c>
      <c r="U116" s="23">
        <v>0</v>
      </c>
      <c r="V116" s="23"/>
      <c r="W116" s="23"/>
      <c r="X116" s="23" t="s">
        <v>1555</v>
      </c>
      <c r="Y116" s="23">
        <v>1</v>
      </c>
      <c r="Z116" s="23">
        <v>0</v>
      </c>
      <c r="AA116" s="23">
        <f>IF(SUM(G116:T116) &gt;0, 1, 0)</f>
        <v>1</v>
      </c>
      <c r="AB116" s="31">
        <v>1</v>
      </c>
      <c r="AC116" s="23">
        <f>IF(SUM(T116,Q116)&gt;0, 1, 0)</f>
        <v>1</v>
      </c>
      <c r="AD116" s="23">
        <f>IF(SUM(Table2[[#This Row],[cv_disclosure]],Table2[[#This Row],[nber_web_disclosure]],Table2[[#This Row],[private_interests]]) &gt;0, 1, 0)</f>
        <v>1</v>
      </c>
      <c r="AE116" s="23"/>
      <c r="AF116" s="23"/>
      <c r="AG116" s="23"/>
      <c r="AH116" s="23"/>
      <c r="AI116" s="27" t="s">
        <v>2878</v>
      </c>
      <c r="AJ116" s="27">
        <v>1</v>
      </c>
      <c r="AK116" s="23">
        <v>2</v>
      </c>
      <c r="AL116" s="23" t="s">
        <v>2919</v>
      </c>
    </row>
    <row r="117" spans="1:38" x14ac:dyDescent="0.25">
      <c r="A117" s="23" t="s">
        <v>1012</v>
      </c>
      <c r="B117" s="24" t="s">
        <v>1011</v>
      </c>
      <c r="C117" s="23" t="s">
        <v>694</v>
      </c>
      <c r="D117" s="24" t="s">
        <v>1013</v>
      </c>
      <c r="E117" s="23" t="s">
        <v>70</v>
      </c>
      <c r="F117" s="23" t="s">
        <v>681</v>
      </c>
      <c r="G117" s="23">
        <v>0</v>
      </c>
      <c r="H117" s="23">
        <v>0</v>
      </c>
      <c r="I117" s="23">
        <v>0</v>
      </c>
      <c r="J117" s="23">
        <v>0</v>
      </c>
      <c r="K117" s="23">
        <v>0</v>
      </c>
      <c r="L117" s="23">
        <v>0</v>
      </c>
      <c r="M117" s="23">
        <v>0</v>
      </c>
      <c r="N117" s="23"/>
      <c r="O117" s="23"/>
      <c r="P117" s="23"/>
      <c r="Q117" s="23">
        <v>0</v>
      </c>
      <c r="R117" s="23">
        <v>0</v>
      </c>
      <c r="S117" s="23" t="s">
        <v>1560</v>
      </c>
      <c r="T117" s="23">
        <v>1</v>
      </c>
      <c r="U117" s="23">
        <v>1</v>
      </c>
      <c r="V117" s="23" t="s">
        <v>1562</v>
      </c>
      <c r="W117" s="23" t="s">
        <v>1563</v>
      </c>
      <c r="X117" s="23" t="s">
        <v>1564</v>
      </c>
      <c r="Y117" s="23">
        <v>1</v>
      </c>
      <c r="Z117" s="23">
        <v>1</v>
      </c>
      <c r="AA117" s="23">
        <f>IF(SUM(G117:T117) &gt;0, 1, 0)</f>
        <v>1</v>
      </c>
      <c r="AB117" s="23">
        <v>0</v>
      </c>
      <c r="AC117" s="23">
        <f>IF(SUM(T117,Q117)&gt;0, 1, 0)</f>
        <v>1</v>
      </c>
      <c r="AD117" s="23">
        <f>IF(SUM(Table2[[#This Row],[cv_disclosure]],Table2[[#This Row],[nber_web_disclosure]],Table2[[#This Row],[private_interests]]) &gt;0, 1, 0)</f>
        <v>1</v>
      </c>
      <c r="AE117" s="23"/>
      <c r="AF117" s="23"/>
      <c r="AG117" s="23"/>
      <c r="AH117" s="23"/>
      <c r="AI117" s="27" t="s">
        <v>2879</v>
      </c>
      <c r="AJ117" s="27">
        <v>1</v>
      </c>
      <c r="AK117" s="23">
        <v>1</v>
      </c>
      <c r="AL117" s="23" t="s">
        <v>2918</v>
      </c>
    </row>
    <row r="118" spans="1:38" x14ac:dyDescent="0.25">
      <c r="A118" s="25" t="s">
        <v>1100</v>
      </c>
      <c r="B118" s="24" t="s">
        <v>1014</v>
      </c>
      <c r="C118" s="23" t="s">
        <v>694</v>
      </c>
      <c r="D118" s="24" t="s">
        <v>1015</v>
      </c>
      <c r="E118" s="23" t="s">
        <v>719</v>
      </c>
      <c r="F118" s="23" t="s">
        <v>681</v>
      </c>
      <c r="G118" s="23">
        <v>0</v>
      </c>
      <c r="H118" s="23">
        <v>0</v>
      </c>
      <c r="I118" s="23">
        <v>0</v>
      </c>
      <c r="J118" s="23">
        <v>0</v>
      </c>
      <c r="K118" s="23">
        <v>0</v>
      </c>
      <c r="L118" s="23">
        <v>0</v>
      </c>
      <c r="M118" s="23">
        <v>1</v>
      </c>
      <c r="N118" s="23"/>
      <c r="O118" s="23"/>
      <c r="P118" s="23"/>
      <c r="Q118" s="23">
        <v>0</v>
      </c>
      <c r="R118" s="23">
        <v>1</v>
      </c>
      <c r="S118" s="23" t="s">
        <v>1676</v>
      </c>
      <c r="T118" s="23">
        <v>1</v>
      </c>
      <c r="U118" s="23">
        <v>1</v>
      </c>
      <c r="V118" s="23" t="s">
        <v>1679</v>
      </c>
      <c r="W118" s="23" t="s">
        <v>1680</v>
      </c>
      <c r="X118" s="23" t="s">
        <v>1678</v>
      </c>
      <c r="Y118" s="23">
        <v>1</v>
      </c>
      <c r="Z118" s="23">
        <v>1</v>
      </c>
      <c r="AA118" s="23">
        <f>IF(SUM(G118:T118) &gt;0, 1, 0)</f>
        <v>1</v>
      </c>
      <c r="AB118" s="23">
        <v>1</v>
      </c>
      <c r="AC118" s="23">
        <f>IF(SUM(T118,Q118)&gt;0, 1, 0)</f>
        <v>1</v>
      </c>
      <c r="AD118" s="23">
        <f>IF(SUM(Table2[[#This Row],[cv_disclosure]],Table2[[#This Row],[nber_web_disclosure]],Table2[[#This Row],[private_interests]]) &gt;0, 1, 0)</f>
        <v>1</v>
      </c>
      <c r="AE118" s="23"/>
      <c r="AF118" s="23"/>
      <c r="AG118" s="23"/>
      <c r="AH118" s="23"/>
      <c r="AI118" s="27" t="s">
        <v>2880</v>
      </c>
      <c r="AJ118" s="27">
        <v>1</v>
      </c>
      <c r="AK118" s="23">
        <v>2</v>
      </c>
      <c r="AL118" s="23" t="s">
        <v>2906</v>
      </c>
    </row>
    <row r="119" spans="1:38" x14ac:dyDescent="0.25">
      <c r="A119" s="23" t="s">
        <v>1030</v>
      </c>
      <c r="B119" s="24" t="s">
        <v>1032</v>
      </c>
      <c r="C119" s="23" t="s">
        <v>694</v>
      </c>
      <c r="D119" s="24" t="s">
        <v>1031</v>
      </c>
      <c r="E119" s="23" t="s">
        <v>1016</v>
      </c>
      <c r="F119" s="23" t="s">
        <v>681</v>
      </c>
      <c r="G119" s="23">
        <v>0</v>
      </c>
      <c r="H119" s="23">
        <v>0</v>
      </c>
      <c r="I119" s="23">
        <v>0</v>
      </c>
      <c r="J119" s="23">
        <v>0</v>
      </c>
      <c r="K119" s="23">
        <v>0</v>
      </c>
      <c r="L119" s="23">
        <v>0</v>
      </c>
      <c r="M119" s="23">
        <v>0</v>
      </c>
      <c r="N119" s="23"/>
      <c r="O119" s="23"/>
      <c r="P119" s="23"/>
      <c r="Q119" s="23">
        <v>0</v>
      </c>
      <c r="R119" s="23">
        <v>1</v>
      </c>
      <c r="S119" s="23" t="s">
        <v>1590</v>
      </c>
      <c r="T119" s="23">
        <v>1</v>
      </c>
      <c r="U119" s="23">
        <v>1</v>
      </c>
      <c r="V119" s="23" t="s">
        <v>1591</v>
      </c>
      <c r="W119" s="23" t="s">
        <v>1592</v>
      </c>
      <c r="X119" s="23" t="s">
        <v>1593</v>
      </c>
      <c r="Y119" s="23">
        <v>1</v>
      </c>
      <c r="Z119" s="23">
        <v>0</v>
      </c>
      <c r="AA119" s="23">
        <f>IF(SUM(G119:T119) &gt;0, 1, 0)</f>
        <v>1</v>
      </c>
      <c r="AB119" s="23">
        <v>0</v>
      </c>
      <c r="AC119" s="23">
        <f>IF(SUM(T119,Q119)&gt;0, 1, 0)</f>
        <v>1</v>
      </c>
      <c r="AD119" s="23">
        <f>IF(SUM(Table2[[#This Row],[cv_disclosure]],Table2[[#This Row],[nber_web_disclosure]],Table2[[#This Row],[private_interests]]) &gt;0, 1, 0)</f>
        <v>1</v>
      </c>
      <c r="AE119" s="23"/>
      <c r="AF119" s="23"/>
      <c r="AG119" s="23"/>
      <c r="AH119" s="23"/>
      <c r="AI119" s="27" t="s">
        <v>2885</v>
      </c>
      <c r="AJ119" s="27">
        <v>1</v>
      </c>
      <c r="AK119" s="23">
        <v>1</v>
      </c>
      <c r="AL119" s="23" t="s">
        <v>2918</v>
      </c>
    </row>
    <row r="120" spans="1:38" x14ac:dyDescent="0.25">
      <c r="A120" s="23" t="s">
        <v>1036</v>
      </c>
      <c r="B120" s="24" t="s">
        <v>1037</v>
      </c>
      <c r="C120" s="23" t="s">
        <v>694</v>
      </c>
      <c r="D120" s="24" t="s">
        <v>1038</v>
      </c>
      <c r="E120" s="23" t="s">
        <v>79</v>
      </c>
      <c r="F120" s="23" t="s">
        <v>681</v>
      </c>
      <c r="G120" s="23">
        <v>0</v>
      </c>
      <c r="H120" s="23">
        <v>0</v>
      </c>
      <c r="I120" s="23">
        <v>0</v>
      </c>
      <c r="J120" s="23">
        <v>0</v>
      </c>
      <c r="K120" s="23">
        <v>0</v>
      </c>
      <c r="L120" s="23">
        <v>0</v>
      </c>
      <c r="M120" s="23">
        <v>0</v>
      </c>
      <c r="N120" s="23"/>
      <c r="O120" s="23"/>
      <c r="P120" s="23"/>
      <c r="Q120" s="23">
        <v>0</v>
      </c>
      <c r="R120" s="23">
        <v>1</v>
      </c>
      <c r="S120" s="23" t="s">
        <v>1600</v>
      </c>
      <c r="T120" s="23">
        <v>0</v>
      </c>
      <c r="U120" s="23">
        <v>0</v>
      </c>
      <c r="V120" s="23"/>
      <c r="W120" s="23"/>
      <c r="X120" s="23" t="s">
        <v>1101</v>
      </c>
      <c r="Y120" s="23">
        <v>1</v>
      </c>
      <c r="Z120" s="23">
        <v>0</v>
      </c>
      <c r="AA120" s="23">
        <f>IF(SUM(G120:T120) &gt;0, 1, 0)</f>
        <v>1</v>
      </c>
      <c r="AB120" s="31">
        <v>0</v>
      </c>
      <c r="AC120" s="23">
        <f>IF(SUM(T120,Q120)&gt;0, 1, 0)</f>
        <v>0</v>
      </c>
      <c r="AD120" s="23">
        <f>IF(SUM(Table2[[#This Row],[cv_disclosure]],Table2[[#This Row],[nber_web_disclosure]],Table2[[#This Row],[private_interests]]) &gt;0, 1, 0)</f>
        <v>1</v>
      </c>
      <c r="AE120" s="23"/>
      <c r="AF120" s="23"/>
      <c r="AG120" s="23"/>
      <c r="AH120" s="23"/>
      <c r="AI120" s="27" t="s">
        <v>2887</v>
      </c>
      <c r="AJ120" s="27">
        <v>1</v>
      </c>
      <c r="AK120" s="23">
        <v>0</v>
      </c>
      <c r="AL120" s="23"/>
    </row>
    <row r="121" spans="1:38" x14ac:dyDescent="0.25">
      <c r="A121" s="25" t="s">
        <v>1045</v>
      </c>
      <c r="B121" s="24" t="s">
        <v>1046</v>
      </c>
      <c r="C121" s="23" t="s">
        <v>694</v>
      </c>
      <c r="D121" s="24" t="s">
        <v>1047</v>
      </c>
      <c r="E121" s="23" t="s">
        <v>719</v>
      </c>
      <c r="F121" s="23" t="s">
        <v>681</v>
      </c>
      <c r="G121" s="23">
        <v>0</v>
      </c>
      <c r="H121" s="23">
        <v>0</v>
      </c>
      <c r="I121" s="23">
        <v>1</v>
      </c>
      <c r="J121" s="23">
        <v>0</v>
      </c>
      <c r="K121" s="23">
        <v>0</v>
      </c>
      <c r="L121" s="23">
        <v>0</v>
      </c>
      <c r="M121" s="23">
        <v>1</v>
      </c>
      <c r="N121" s="23"/>
      <c r="O121" s="23"/>
      <c r="P121" s="23"/>
      <c r="Q121" s="23">
        <v>1</v>
      </c>
      <c r="R121" s="23">
        <v>1</v>
      </c>
      <c r="S121" s="23" t="s">
        <v>1688</v>
      </c>
      <c r="T121" s="23">
        <v>0</v>
      </c>
      <c r="U121" s="23">
        <v>1</v>
      </c>
      <c r="V121" s="23" t="s">
        <v>1691</v>
      </c>
      <c r="W121" s="23" t="s">
        <v>1690</v>
      </c>
      <c r="X121" s="23" t="s">
        <v>1693</v>
      </c>
      <c r="Y121" s="23">
        <v>1</v>
      </c>
      <c r="Z121" s="23">
        <v>0</v>
      </c>
      <c r="AA121" s="23">
        <f>IF(SUM(G121:T121) &gt;0, 1, 0)</f>
        <v>1</v>
      </c>
      <c r="AB121" s="23">
        <v>1</v>
      </c>
      <c r="AC121" s="23">
        <f>IF(SUM(T121,Q121)&gt;0, 1, 0)</f>
        <v>1</v>
      </c>
      <c r="AD121" s="23">
        <f>IF(SUM(Table2[[#This Row],[cv_disclosure]],Table2[[#This Row],[nber_web_disclosure]],Table2[[#This Row],[private_interests]]) &gt;0, 1, 0)</f>
        <v>1</v>
      </c>
      <c r="AE121" s="23"/>
      <c r="AF121" s="23"/>
      <c r="AG121" s="23"/>
      <c r="AH121" s="23"/>
      <c r="AI121" s="27" t="s">
        <v>2890</v>
      </c>
      <c r="AJ121" s="27">
        <v>1</v>
      </c>
      <c r="AK121" s="23">
        <v>1</v>
      </c>
      <c r="AL121" s="23" t="s">
        <v>2917</v>
      </c>
    </row>
    <row r="122" spans="1:38" x14ac:dyDescent="0.25">
      <c r="A122" s="23" t="s">
        <v>1059</v>
      </c>
      <c r="B122" s="24" t="s">
        <v>1060</v>
      </c>
      <c r="C122" s="23" t="s">
        <v>694</v>
      </c>
      <c r="D122" s="24" t="s">
        <v>1061</v>
      </c>
      <c r="E122" s="23" t="s">
        <v>471</v>
      </c>
      <c r="F122" s="23" t="s">
        <v>681</v>
      </c>
      <c r="G122" s="23">
        <v>0</v>
      </c>
      <c r="H122" s="23">
        <v>0</v>
      </c>
      <c r="I122" s="23">
        <v>0</v>
      </c>
      <c r="J122" s="23">
        <v>1</v>
      </c>
      <c r="K122" s="23">
        <v>0</v>
      </c>
      <c r="L122" s="23">
        <v>0</v>
      </c>
      <c r="M122" s="23">
        <v>0</v>
      </c>
      <c r="N122" s="23"/>
      <c r="O122" s="23"/>
      <c r="P122" s="23"/>
      <c r="Q122" s="23">
        <v>1</v>
      </c>
      <c r="R122" s="23">
        <v>0</v>
      </c>
      <c r="S122" s="23" t="s">
        <v>1618</v>
      </c>
      <c r="T122" s="23">
        <v>0</v>
      </c>
      <c r="U122" s="23">
        <v>1</v>
      </c>
      <c r="V122" s="23" t="s">
        <v>1620</v>
      </c>
      <c r="W122" s="23" t="s">
        <v>1621</v>
      </c>
      <c r="X122" s="23" t="s">
        <v>1101</v>
      </c>
      <c r="Y122" s="23">
        <v>1</v>
      </c>
      <c r="Z122" s="23">
        <v>0</v>
      </c>
      <c r="AA122" s="23">
        <f>IF(SUM(G122:T122) &gt;0, 1, 0)</f>
        <v>1</v>
      </c>
      <c r="AB122" s="23">
        <v>0</v>
      </c>
      <c r="AC122" s="23">
        <f>IF(SUM(T122,Q122)&gt;0, 1, 0)</f>
        <v>1</v>
      </c>
      <c r="AD122" s="23">
        <f>IF(SUM(Table2[[#This Row],[cv_disclosure]],Table2[[#This Row],[nber_web_disclosure]],Table2[[#This Row],[private_interests]]) &gt;0, 1, 0)</f>
        <v>1</v>
      </c>
      <c r="AE122" s="23"/>
      <c r="AF122" s="23"/>
      <c r="AG122" s="23"/>
      <c r="AH122" s="23"/>
      <c r="AI122" s="27" t="s">
        <v>2894</v>
      </c>
      <c r="AJ122" s="27">
        <v>1</v>
      </c>
      <c r="AK122" s="23">
        <v>1</v>
      </c>
      <c r="AL122" s="23" t="s">
        <v>2917</v>
      </c>
    </row>
    <row r="123" spans="1:38" x14ac:dyDescent="0.25">
      <c r="A123" s="23" t="s">
        <v>1062</v>
      </c>
      <c r="B123" s="24" t="s">
        <v>1063</v>
      </c>
      <c r="C123" s="23" t="s">
        <v>694</v>
      </c>
      <c r="D123" s="24" t="s">
        <v>1064</v>
      </c>
      <c r="E123" s="23" t="s">
        <v>70</v>
      </c>
      <c r="F123" s="23" t="s">
        <v>681</v>
      </c>
      <c r="G123" s="23">
        <v>0</v>
      </c>
      <c r="H123" s="23">
        <v>0</v>
      </c>
      <c r="I123" s="23">
        <v>0</v>
      </c>
      <c r="J123" s="23">
        <v>0</v>
      </c>
      <c r="K123" s="23">
        <v>0</v>
      </c>
      <c r="L123" s="23">
        <v>0</v>
      </c>
      <c r="M123" s="23">
        <v>0</v>
      </c>
      <c r="N123" s="23"/>
      <c r="O123" s="23"/>
      <c r="P123" s="23"/>
      <c r="Q123" s="23">
        <v>0</v>
      </c>
      <c r="R123" s="23">
        <v>0</v>
      </c>
      <c r="S123" s="23" t="s">
        <v>1623</v>
      </c>
      <c r="T123" s="23">
        <v>1</v>
      </c>
      <c r="U123" s="23">
        <v>1</v>
      </c>
      <c r="V123" s="23" t="s">
        <v>1626</v>
      </c>
      <c r="W123" s="23" t="s">
        <v>1627</v>
      </c>
      <c r="X123" s="23" t="s">
        <v>1628</v>
      </c>
      <c r="Y123" s="23">
        <v>1</v>
      </c>
      <c r="Z123" s="23">
        <v>0</v>
      </c>
      <c r="AA123" s="23">
        <f>IF(SUM(G123:T123) &gt;0, 1, 0)</f>
        <v>1</v>
      </c>
      <c r="AB123" s="23">
        <v>0</v>
      </c>
      <c r="AC123" s="23">
        <f>IF(SUM(T123,Q123)&gt;0, 1, 0)</f>
        <v>1</v>
      </c>
      <c r="AD123" s="23">
        <f>IF(SUM(Table2[[#This Row],[cv_disclosure]],Table2[[#This Row],[nber_web_disclosure]],Table2[[#This Row],[private_interests]]) &gt;0, 1, 0)</f>
        <v>1</v>
      </c>
      <c r="AE123" s="23"/>
      <c r="AF123" s="23"/>
      <c r="AG123" s="23"/>
      <c r="AH123" s="23"/>
      <c r="AI123" s="27" t="s">
        <v>2895</v>
      </c>
      <c r="AJ123" s="27">
        <v>1</v>
      </c>
      <c r="AK123" s="23">
        <v>2</v>
      </c>
      <c r="AL123" s="23" t="s">
        <v>2905</v>
      </c>
    </row>
    <row r="124" spans="1:38" x14ac:dyDescent="0.25">
      <c r="A124" s="25" t="s">
        <v>1065</v>
      </c>
      <c r="B124" s="24" t="s">
        <v>1066</v>
      </c>
      <c r="C124" s="23" t="s">
        <v>694</v>
      </c>
      <c r="D124" s="24" t="s">
        <v>1067</v>
      </c>
      <c r="E124" s="23" t="s">
        <v>83</v>
      </c>
      <c r="F124" s="23" t="s">
        <v>681</v>
      </c>
      <c r="G124" s="23">
        <v>0</v>
      </c>
      <c r="H124" s="23">
        <v>0</v>
      </c>
      <c r="I124" s="23">
        <v>0</v>
      </c>
      <c r="J124" s="23">
        <v>0</v>
      </c>
      <c r="K124" s="23">
        <v>0</v>
      </c>
      <c r="L124" s="23">
        <v>0</v>
      </c>
      <c r="M124" s="23">
        <v>0</v>
      </c>
      <c r="N124" s="23"/>
      <c r="O124" s="23"/>
      <c r="P124" s="23"/>
      <c r="Q124" s="23">
        <v>1</v>
      </c>
      <c r="R124" s="23">
        <v>0</v>
      </c>
      <c r="S124" s="23" t="s">
        <v>1695</v>
      </c>
      <c r="T124" s="23"/>
      <c r="U124" s="23">
        <v>1</v>
      </c>
      <c r="V124" s="23" t="s">
        <v>1698</v>
      </c>
      <c r="W124" s="23" t="s">
        <v>1699</v>
      </c>
      <c r="X124" s="23" t="s">
        <v>1711</v>
      </c>
      <c r="Y124" s="23">
        <v>1</v>
      </c>
      <c r="Z124" s="23">
        <v>0</v>
      </c>
      <c r="AA124" s="23">
        <f>IF(SUM(G124:T124) &gt;0, 1, 0)</f>
        <v>1</v>
      </c>
      <c r="AB124" s="23">
        <v>0</v>
      </c>
      <c r="AC124" s="23">
        <f>IF(SUM(T124,Q124)&gt;0, 1, 0)</f>
        <v>1</v>
      </c>
      <c r="AD124" s="23">
        <f>IF(SUM(Table2[[#This Row],[cv_disclosure]],Table2[[#This Row],[nber_web_disclosure]],Table2[[#This Row],[private_interests]]) &gt;0, 1, 0)</f>
        <v>1</v>
      </c>
      <c r="AE124" s="23"/>
      <c r="AF124" s="23"/>
      <c r="AG124" s="23"/>
      <c r="AH124" s="23"/>
      <c r="AI124" s="27" t="s">
        <v>2896</v>
      </c>
      <c r="AJ124" s="27">
        <v>1</v>
      </c>
      <c r="AK124" s="23">
        <v>1</v>
      </c>
      <c r="AL124" s="23" t="s">
        <v>2937</v>
      </c>
    </row>
    <row r="125" spans="1:38" x14ac:dyDescent="0.25">
      <c r="A125" s="23" t="s">
        <v>1068</v>
      </c>
      <c r="B125" s="24" t="s">
        <v>1069</v>
      </c>
      <c r="C125" s="23" t="s">
        <v>694</v>
      </c>
      <c r="D125" s="23" t="s">
        <v>1070</v>
      </c>
      <c r="E125" s="23" t="s">
        <v>83</v>
      </c>
      <c r="F125" s="23" t="s">
        <v>681</v>
      </c>
      <c r="G125" s="23">
        <v>0</v>
      </c>
      <c r="H125" s="23">
        <v>0</v>
      </c>
      <c r="I125" s="23">
        <v>0</v>
      </c>
      <c r="J125" s="23">
        <v>0</v>
      </c>
      <c r="K125" s="23">
        <v>0</v>
      </c>
      <c r="L125" s="23">
        <v>0</v>
      </c>
      <c r="M125" s="23">
        <v>0</v>
      </c>
      <c r="N125" s="23"/>
      <c r="O125" s="23"/>
      <c r="P125" s="23"/>
      <c r="Q125" s="23">
        <v>0</v>
      </c>
      <c r="R125" s="23">
        <v>0</v>
      </c>
      <c r="S125" s="23" t="s">
        <v>1694</v>
      </c>
      <c r="T125" s="23">
        <v>1</v>
      </c>
      <c r="U125" s="23">
        <v>1</v>
      </c>
      <c r="V125" s="23" t="s">
        <v>1631</v>
      </c>
      <c r="W125" s="23" t="s">
        <v>1632</v>
      </c>
      <c r="X125" s="23" t="s">
        <v>1634</v>
      </c>
      <c r="Y125" s="23">
        <v>1</v>
      </c>
      <c r="Z125" s="23">
        <v>0</v>
      </c>
      <c r="AA125" s="23">
        <f>IF(SUM(G125:T125) &gt;0, 1, 0)</f>
        <v>1</v>
      </c>
      <c r="AB125" s="23">
        <v>0</v>
      </c>
      <c r="AC125" s="23">
        <f>IF(SUM(T125,Q125)&gt;0, 1, 0)</f>
        <v>1</v>
      </c>
      <c r="AD125" s="23">
        <f>IF(SUM(Table2[[#This Row],[cv_disclosure]],Table2[[#This Row],[nber_web_disclosure]],Table2[[#This Row],[private_interests]]) &gt;0, 1, 0)</f>
        <v>1</v>
      </c>
      <c r="AE125" s="23"/>
      <c r="AF125" s="23"/>
      <c r="AG125" s="23"/>
      <c r="AH125" s="23"/>
      <c r="AI125" s="27" t="s">
        <v>2897</v>
      </c>
      <c r="AJ125" s="27">
        <v>1</v>
      </c>
      <c r="AK125" s="23">
        <v>1</v>
      </c>
      <c r="AL125" s="23" t="s">
        <v>2918</v>
      </c>
    </row>
    <row r="126" spans="1:38" x14ac:dyDescent="0.25">
      <c r="A126" s="25" t="s">
        <v>1725</v>
      </c>
      <c r="B126" s="32" t="s">
        <v>1726</v>
      </c>
      <c r="C126" s="25" t="s">
        <v>1718</v>
      </c>
      <c r="D126" s="32" t="s">
        <v>1738</v>
      </c>
      <c r="E126" s="25" t="s">
        <v>518</v>
      </c>
      <c r="F126" s="25" t="s">
        <v>682</v>
      </c>
      <c r="G126" s="25">
        <v>0</v>
      </c>
      <c r="H126" s="25">
        <v>0</v>
      </c>
      <c r="I126" s="25">
        <v>0</v>
      </c>
      <c r="J126" s="25">
        <v>0</v>
      </c>
      <c r="K126" s="25">
        <v>0</v>
      </c>
      <c r="L126" s="25">
        <v>0</v>
      </c>
      <c r="M126" s="25">
        <v>0</v>
      </c>
      <c r="N126" s="25">
        <v>0</v>
      </c>
      <c r="O126" s="25">
        <v>0</v>
      </c>
      <c r="P126" s="25">
        <v>0</v>
      </c>
      <c r="Q126" s="25">
        <v>0</v>
      </c>
      <c r="R126" s="25">
        <v>1</v>
      </c>
      <c r="S126" s="25" t="s">
        <v>2329</v>
      </c>
      <c r="T126" s="25">
        <v>0</v>
      </c>
      <c r="U126" s="25">
        <v>0</v>
      </c>
      <c r="V126" s="25"/>
      <c r="W126" s="25"/>
      <c r="X126" s="25" t="s">
        <v>1101</v>
      </c>
      <c r="Y126" s="25">
        <v>0</v>
      </c>
      <c r="Z126" s="25">
        <v>0</v>
      </c>
      <c r="AA126" s="23">
        <f>IF(SUM(G126:T126) &gt;0, 1, 0)</f>
        <v>1</v>
      </c>
      <c r="AB126" s="23">
        <v>0</v>
      </c>
      <c r="AC126" s="23">
        <f>IF(SUM(T126,Q126)&gt;0, 1, 0)</f>
        <v>0</v>
      </c>
      <c r="AD126" s="23">
        <f>IF(SUM(Table2[[#This Row],[cv_disclosure]],Table2[[#This Row],[nber_web_disclosure]],Table2[[#This Row],[private_interests]]) &gt;0, 1, 0)</f>
        <v>0</v>
      </c>
      <c r="AE126" s="23"/>
      <c r="AF126" s="23"/>
      <c r="AG126" s="23"/>
      <c r="AH126" s="23"/>
      <c r="AI126" s="23" t="s">
        <v>2487</v>
      </c>
      <c r="AJ126" s="23">
        <v>0</v>
      </c>
      <c r="AK126" s="23">
        <v>1</v>
      </c>
      <c r="AL126" s="23" t="s">
        <v>2938</v>
      </c>
    </row>
    <row r="127" spans="1:38" x14ac:dyDescent="0.25">
      <c r="A127" s="23" t="s">
        <v>415</v>
      </c>
      <c r="B127" s="23" t="s">
        <v>416</v>
      </c>
      <c r="C127" s="23" t="s">
        <v>1718</v>
      </c>
      <c r="D127" s="23" t="s">
        <v>417</v>
      </c>
      <c r="E127" s="23" t="s">
        <v>199</v>
      </c>
      <c r="F127" s="23" t="s">
        <v>681</v>
      </c>
      <c r="G127" s="23">
        <v>0</v>
      </c>
      <c r="H127" s="23">
        <v>0</v>
      </c>
      <c r="I127" s="23">
        <v>0</v>
      </c>
      <c r="J127" s="23">
        <v>0</v>
      </c>
      <c r="K127" s="23">
        <v>0</v>
      </c>
      <c r="L127" s="23">
        <v>0</v>
      </c>
      <c r="M127" s="23">
        <v>0</v>
      </c>
      <c r="N127" s="23">
        <v>0</v>
      </c>
      <c r="O127" s="23">
        <v>0</v>
      </c>
      <c r="P127" s="23">
        <v>0</v>
      </c>
      <c r="Q127" s="23">
        <v>0</v>
      </c>
      <c r="R127" s="23">
        <v>1</v>
      </c>
      <c r="S127" s="23" t="s">
        <v>418</v>
      </c>
      <c r="T127" s="23">
        <v>0</v>
      </c>
      <c r="U127" s="23"/>
      <c r="V127" s="23"/>
      <c r="W127" s="23"/>
      <c r="X127" s="23" t="s">
        <v>664</v>
      </c>
      <c r="Y127" s="23">
        <v>1</v>
      </c>
      <c r="Z127" s="23"/>
      <c r="AA127" s="23">
        <f>IF(SUM(G127:T127) &gt;0, 1, 0)</f>
        <v>1</v>
      </c>
      <c r="AB127" s="23">
        <v>0</v>
      </c>
      <c r="AC127" s="23">
        <f>IF(SUM(T127,Q127)&gt;0, 1, 0)</f>
        <v>0</v>
      </c>
      <c r="AD127" s="23">
        <f>IF(SUM(Table2[[#This Row],[cv_disclosure]],Table2[[#This Row],[nber_web_disclosure]],Table2[[#This Row],[private_interests]]) &gt;0, 1, 0)</f>
        <v>1</v>
      </c>
      <c r="AE127" s="23"/>
      <c r="AF127" s="23"/>
      <c r="AG127" s="23"/>
      <c r="AH127" s="23"/>
      <c r="AI127" s="23" t="s">
        <v>2575</v>
      </c>
      <c r="AJ127" s="23">
        <v>1</v>
      </c>
      <c r="AK127" s="23">
        <v>0</v>
      </c>
      <c r="AL127" s="23"/>
    </row>
    <row r="128" spans="1:38" x14ac:dyDescent="0.25">
      <c r="A128" s="23" t="s">
        <v>1763</v>
      </c>
      <c r="B128" s="23" t="s">
        <v>1764</v>
      </c>
      <c r="C128" s="23" t="s">
        <v>1718</v>
      </c>
      <c r="D128" s="23" t="s">
        <v>1765</v>
      </c>
      <c r="E128" s="23" t="s">
        <v>163</v>
      </c>
      <c r="F128" s="23" t="s">
        <v>681</v>
      </c>
      <c r="G128" s="23">
        <v>0</v>
      </c>
      <c r="H128" s="23">
        <v>0</v>
      </c>
      <c r="I128" s="23">
        <v>0</v>
      </c>
      <c r="J128" s="23">
        <v>0</v>
      </c>
      <c r="K128" s="23">
        <v>0</v>
      </c>
      <c r="L128" s="23">
        <v>0</v>
      </c>
      <c r="M128" s="23">
        <v>0</v>
      </c>
      <c r="N128" s="23">
        <v>0</v>
      </c>
      <c r="O128" s="23">
        <v>0</v>
      </c>
      <c r="P128" s="23">
        <v>0</v>
      </c>
      <c r="Q128" s="23">
        <v>1</v>
      </c>
      <c r="R128" s="23">
        <v>1</v>
      </c>
      <c r="S128" s="23" t="s">
        <v>2360</v>
      </c>
      <c r="T128" s="23">
        <v>0</v>
      </c>
      <c r="U128" s="23">
        <v>0</v>
      </c>
      <c r="V128" s="23"/>
      <c r="W128" s="23"/>
      <c r="X128" s="23" t="s">
        <v>2363</v>
      </c>
      <c r="Y128" s="23">
        <v>1</v>
      </c>
      <c r="Z128" s="23">
        <v>0</v>
      </c>
      <c r="AA128" s="23">
        <f>IF(SUM(G128:T128) &gt;0, 1, 0)</f>
        <v>1</v>
      </c>
      <c r="AB128" s="23">
        <v>0</v>
      </c>
      <c r="AC128" s="23">
        <f>IF(SUM(T128,Q128)&gt;0, 1, 0)</f>
        <v>1</v>
      </c>
      <c r="AD128" s="23">
        <f>IF(SUM(Table2[[#This Row],[cv_disclosure]],Table2[[#This Row],[nber_web_disclosure]],Table2[[#This Row],[private_interests]]) &gt;0, 1, 0)</f>
        <v>1</v>
      </c>
      <c r="AE128" s="23" t="s">
        <v>2361</v>
      </c>
      <c r="AF128" s="23"/>
      <c r="AG128" s="23" t="s">
        <v>2362</v>
      </c>
      <c r="AH128" s="23" t="s">
        <v>2359</v>
      </c>
      <c r="AI128" s="23" t="s">
        <v>2496</v>
      </c>
      <c r="AJ128" s="23">
        <v>0</v>
      </c>
      <c r="AK128" s="23">
        <v>1</v>
      </c>
      <c r="AL128" s="23" t="s">
        <v>2920</v>
      </c>
    </row>
    <row r="129" spans="1:38" x14ac:dyDescent="0.25">
      <c r="A129" s="23" t="s">
        <v>1778</v>
      </c>
      <c r="B129" s="23" t="s">
        <v>1779</v>
      </c>
      <c r="C129" s="23" t="s">
        <v>1718</v>
      </c>
      <c r="D129" s="23" t="s">
        <v>1780</v>
      </c>
      <c r="E129" s="23" t="s">
        <v>1781</v>
      </c>
      <c r="F129" s="23" t="s">
        <v>681</v>
      </c>
      <c r="G129" s="23">
        <v>0</v>
      </c>
      <c r="H129" s="23">
        <v>0</v>
      </c>
      <c r="I129" s="23">
        <v>0</v>
      </c>
      <c r="J129" s="23">
        <v>0</v>
      </c>
      <c r="K129" s="23">
        <v>0</v>
      </c>
      <c r="L129" s="23">
        <v>0</v>
      </c>
      <c r="M129" s="23">
        <v>0</v>
      </c>
      <c r="N129" s="23">
        <v>0</v>
      </c>
      <c r="O129" s="23">
        <v>0</v>
      </c>
      <c r="P129" s="23">
        <v>0</v>
      </c>
      <c r="Q129" s="23">
        <v>0</v>
      </c>
      <c r="R129" s="23">
        <v>1</v>
      </c>
      <c r="S129" s="23" t="s">
        <v>2939</v>
      </c>
      <c r="T129" s="23">
        <v>0</v>
      </c>
      <c r="U129" s="23">
        <v>0</v>
      </c>
      <c r="V129" s="23"/>
      <c r="W129" s="23"/>
      <c r="X129" s="23" t="s">
        <v>2375</v>
      </c>
      <c r="Y129" s="23">
        <v>1</v>
      </c>
      <c r="Z129" s="23">
        <v>0</v>
      </c>
      <c r="AA129" s="23">
        <f>IF(SUM(G129:T129) &gt;0, 1, 0)</f>
        <v>1</v>
      </c>
      <c r="AB129" s="23">
        <v>0</v>
      </c>
      <c r="AC129" s="23">
        <f>IF(SUM(T129,Q129)&gt;0, 1, 0)</f>
        <v>0</v>
      </c>
      <c r="AD129" s="23">
        <f>IF(SUM(Table2[[#This Row],[cv_disclosure]],Table2[[#This Row],[nber_web_disclosure]],Table2[[#This Row],[private_interests]]) &gt;0, 1, 0)</f>
        <v>1</v>
      </c>
      <c r="AE129" s="23"/>
      <c r="AF129" s="23"/>
      <c r="AG129" s="23" t="s">
        <v>2374</v>
      </c>
      <c r="AH129" s="23" t="s">
        <v>2373</v>
      </c>
      <c r="AI129" s="23" t="s">
        <v>2500</v>
      </c>
      <c r="AJ129" s="23">
        <v>0</v>
      </c>
      <c r="AK129" s="23">
        <v>0</v>
      </c>
      <c r="AL129" s="23"/>
    </row>
    <row r="130" spans="1:38" x14ac:dyDescent="0.25">
      <c r="A130" s="23" t="s">
        <v>1792</v>
      </c>
      <c r="B130" s="23" t="s">
        <v>1793</v>
      </c>
      <c r="C130" s="23" t="s">
        <v>1718</v>
      </c>
      <c r="D130" s="23" t="s">
        <v>2382</v>
      </c>
      <c r="E130" s="23" t="s">
        <v>65</v>
      </c>
      <c r="F130" s="23" t="s">
        <v>681</v>
      </c>
      <c r="G130" s="23">
        <v>0</v>
      </c>
      <c r="H130" s="23">
        <v>0</v>
      </c>
      <c r="I130" s="23">
        <v>0</v>
      </c>
      <c r="J130" s="23">
        <v>0</v>
      </c>
      <c r="K130" s="23">
        <v>0</v>
      </c>
      <c r="L130" s="23">
        <v>0</v>
      </c>
      <c r="M130" s="23">
        <v>0</v>
      </c>
      <c r="N130" s="23">
        <v>0</v>
      </c>
      <c r="O130" s="23">
        <v>0</v>
      </c>
      <c r="P130" s="23">
        <v>0</v>
      </c>
      <c r="Q130" s="23">
        <v>1</v>
      </c>
      <c r="R130" s="23">
        <v>0</v>
      </c>
      <c r="S130" s="23" t="s">
        <v>2379</v>
      </c>
      <c r="T130" s="23">
        <v>0</v>
      </c>
      <c r="U130" s="23">
        <v>0</v>
      </c>
      <c r="V130" s="23"/>
      <c r="W130" s="23"/>
      <c r="X130" s="23" t="s">
        <v>1101</v>
      </c>
      <c r="Y130" s="23">
        <v>0</v>
      </c>
      <c r="Z130" s="23">
        <v>0</v>
      </c>
      <c r="AA130" s="23">
        <f>IF(SUM(G130:T130) &gt;0, 1, 0)</f>
        <v>1</v>
      </c>
      <c r="AB130" s="23">
        <v>0</v>
      </c>
      <c r="AC130" s="23">
        <f>IF(SUM(T130,Q130)&gt;0, 1, 0)</f>
        <v>1</v>
      </c>
      <c r="AD130" s="23">
        <f>IF(SUM(Table2[[#This Row],[cv_disclosure]],Table2[[#This Row],[nber_web_disclosure]],Table2[[#This Row],[private_interests]]) &gt;0, 1, 0)</f>
        <v>1</v>
      </c>
      <c r="AE130" s="23"/>
      <c r="AF130" s="23"/>
      <c r="AG130" s="23" t="s">
        <v>2381</v>
      </c>
      <c r="AH130" s="23" t="s">
        <v>2380</v>
      </c>
      <c r="AI130" s="23" t="s">
        <v>2502</v>
      </c>
      <c r="AJ130" s="23">
        <v>1</v>
      </c>
      <c r="AK130" s="23">
        <v>1</v>
      </c>
      <c r="AL130" s="23" t="s">
        <v>2904</v>
      </c>
    </row>
    <row r="131" spans="1:38" x14ac:dyDescent="0.25">
      <c r="A131" s="23" t="s">
        <v>1797</v>
      </c>
      <c r="B131" s="23" t="s">
        <v>1798</v>
      </c>
      <c r="C131" s="23" t="s">
        <v>1718</v>
      </c>
      <c r="D131" s="23" t="s">
        <v>2387</v>
      </c>
      <c r="E131" s="23" t="s">
        <v>33</v>
      </c>
      <c r="F131" s="23" t="s">
        <v>681</v>
      </c>
      <c r="G131" s="23">
        <v>0</v>
      </c>
      <c r="H131" s="23">
        <v>0</v>
      </c>
      <c r="I131" s="23">
        <v>1</v>
      </c>
      <c r="J131" s="23">
        <v>0</v>
      </c>
      <c r="K131" s="23">
        <v>0</v>
      </c>
      <c r="L131" s="23">
        <v>0</v>
      </c>
      <c r="M131" s="23">
        <v>0</v>
      </c>
      <c r="N131" s="23">
        <v>0</v>
      </c>
      <c r="O131" s="23">
        <v>0</v>
      </c>
      <c r="P131" s="23">
        <v>0</v>
      </c>
      <c r="Q131" s="23"/>
      <c r="R131" s="23">
        <v>0</v>
      </c>
      <c r="S131" s="23" t="s">
        <v>2385</v>
      </c>
      <c r="T131" s="23">
        <v>0</v>
      </c>
      <c r="U131" s="23">
        <v>0</v>
      </c>
      <c r="V131" s="23"/>
      <c r="W131" s="23"/>
      <c r="X131" s="23" t="s">
        <v>2390</v>
      </c>
      <c r="Y131" s="23"/>
      <c r="Z131" s="23">
        <v>1</v>
      </c>
      <c r="AA131" s="23">
        <f>IF(SUM(G131:T131) &gt;0, 1, 0)</f>
        <v>1</v>
      </c>
      <c r="AB131" s="23">
        <v>1</v>
      </c>
      <c r="AC131" s="23">
        <f>IF(SUM(T131,Q131)&gt;0, 1, 0)</f>
        <v>0</v>
      </c>
      <c r="AD131" s="23">
        <f>IF(SUM(Table2[[#This Row],[cv_disclosure]],Table2[[#This Row],[nber_web_disclosure]],Table2[[#This Row],[private_interests]]) &gt;0, 1, 0)</f>
        <v>0</v>
      </c>
      <c r="AE131" s="23"/>
      <c r="AF131" s="23" t="s">
        <v>2386</v>
      </c>
      <c r="AG131" s="23" t="s">
        <v>2389</v>
      </c>
      <c r="AH131" s="23" t="s">
        <v>2388</v>
      </c>
      <c r="AI131" s="23" t="s">
        <v>2504</v>
      </c>
      <c r="AJ131" s="23">
        <v>1</v>
      </c>
      <c r="AK131" s="23">
        <v>0</v>
      </c>
      <c r="AL131" s="23" t="s">
        <v>1799</v>
      </c>
    </row>
    <row r="132" spans="1:38" x14ac:dyDescent="0.25">
      <c r="A132" s="23" t="s">
        <v>1804</v>
      </c>
      <c r="B132" s="23" t="s">
        <v>1805</v>
      </c>
      <c r="C132" s="23" t="s">
        <v>1718</v>
      </c>
      <c r="D132" s="23" t="s">
        <v>1806</v>
      </c>
      <c r="E132" s="23" t="s">
        <v>124</v>
      </c>
      <c r="F132" s="23" t="s">
        <v>681</v>
      </c>
      <c r="G132" s="23">
        <v>0</v>
      </c>
      <c r="H132" s="23">
        <v>0</v>
      </c>
      <c r="I132" s="23">
        <v>0</v>
      </c>
      <c r="J132" s="23">
        <v>0</v>
      </c>
      <c r="K132" s="23">
        <v>0</v>
      </c>
      <c r="L132" s="23">
        <v>0</v>
      </c>
      <c r="M132" s="23">
        <v>0</v>
      </c>
      <c r="N132" s="23">
        <v>0</v>
      </c>
      <c r="O132" s="23">
        <v>0</v>
      </c>
      <c r="P132" s="23">
        <v>0</v>
      </c>
      <c r="Q132" s="23">
        <v>1</v>
      </c>
      <c r="R132" s="23">
        <v>1</v>
      </c>
      <c r="S132" s="23" t="s">
        <v>2396</v>
      </c>
      <c r="T132" s="23">
        <v>0</v>
      </c>
      <c r="U132" s="23">
        <v>1</v>
      </c>
      <c r="V132" s="23" t="s">
        <v>2398</v>
      </c>
      <c r="W132" s="23" t="s">
        <v>2399</v>
      </c>
      <c r="X132" s="23" t="s">
        <v>1101</v>
      </c>
      <c r="Y132" s="23">
        <v>1</v>
      </c>
      <c r="Z132" s="23">
        <v>0</v>
      </c>
      <c r="AA132" s="23">
        <f>IF(SUM(G132:T132) &gt;0, 1, 0)</f>
        <v>1</v>
      </c>
      <c r="AB132" s="23"/>
      <c r="AC132" s="23">
        <f>IF(SUM(T132,Q132)&gt;0, 1, 0)</f>
        <v>1</v>
      </c>
      <c r="AD132" s="23">
        <f>IF(SUM(Table2[[#This Row],[cv_disclosure]],Table2[[#This Row],[nber_web_disclosure]],Table2[[#This Row],[private_interests]]) &gt;0, 1, 0)</f>
        <v>1</v>
      </c>
      <c r="AE132" s="23" t="s">
        <v>2395</v>
      </c>
      <c r="AF132" s="23"/>
      <c r="AG132" s="23" t="s">
        <v>2397</v>
      </c>
      <c r="AH132" s="23" t="s">
        <v>2394</v>
      </c>
      <c r="AI132" s="23" t="s">
        <v>2506</v>
      </c>
      <c r="AJ132" s="23">
        <v>1</v>
      </c>
      <c r="AK132" s="23">
        <v>1</v>
      </c>
      <c r="AL132" s="23" t="s">
        <v>2904</v>
      </c>
    </row>
    <row r="133" spans="1:38" x14ac:dyDescent="0.25">
      <c r="A133" s="23" t="s">
        <v>1810</v>
      </c>
      <c r="B133" s="23" t="s">
        <v>1811</v>
      </c>
      <c r="C133" s="23" t="s">
        <v>1718</v>
      </c>
      <c r="D133" s="23" t="s">
        <v>1812</v>
      </c>
      <c r="E133" s="23" t="s">
        <v>167</v>
      </c>
      <c r="F133" s="23" t="s">
        <v>681</v>
      </c>
      <c r="G133" s="23">
        <v>0</v>
      </c>
      <c r="H133" s="23">
        <v>0</v>
      </c>
      <c r="I133" s="23">
        <v>1</v>
      </c>
      <c r="J133" s="23">
        <v>0</v>
      </c>
      <c r="K133" s="23">
        <v>0</v>
      </c>
      <c r="L133" s="23">
        <v>0</v>
      </c>
      <c r="M133" s="23">
        <v>0</v>
      </c>
      <c r="N133" s="23">
        <v>0</v>
      </c>
      <c r="O133" s="23">
        <v>0</v>
      </c>
      <c r="P133" s="23">
        <v>0</v>
      </c>
      <c r="Q133" s="23">
        <v>1</v>
      </c>
      <c r="R133" s="23">
        <v>1</v>
      </c>
      <c r="S133" s="23" t="s">
        <v>2454</v>
      </c>
      <c r="T133" s="23">
        <v>1</v>
      </c>
      <c r="U133" s="23">
        <v>1</v>
      </c>
      <c r="V133" s="23" t="s">
        <v>2402</v>
      </c>
      <c r="W133" s="23" t="s">
        <v>2403</v>
      </c>
      <c r="X133" s="23" t="s">
        <v>2404</v>
      </c>
      <c r="Y133" s="23">
        <v>1</v>
      </c>
      <c r="Z133" s="23">
        <v>0</v>
      </c>
      <c r="AA133" s="23">
        <f>IF(SUM(G133:T133) &gt;0, 1, 0)</f>
        <v>1</v>
      </c>
      <c r="AB133" s="23">
        <v>1</v>
      </c>
      <c r="AC133" s="23">
        <f>IF(SUM(T133,Q133)&gt;0, 1, 0)</f>
        <v>1</v>
      </c>
      <c r="AD133" s="23">
        <f>IF(SUM(Table2[[#This Row],[cv_disclosure]],Table2[[#This Row],[nber_web_disclosure]],Table2[[#This Row],[private_interests]]) &gt;0, 1, 0)</f>
        <v>1</v>
      </c>
      <c r="AE133" s="23" t="s">
        <v>2400</v>
      </c>
      <c r="AF133" s="23"/>
      <c r="AG133" s="23" t="s">
        <v>2405</v>
      </c>
      <c r="AH133" s="23" t="s">
        <v>2401</v>
      </c>
      <c r="AI133" s="23" t="s">
        <v>2507</v>
      </c>
      <c r="AJ133" s="23">
        <v>1</v>
      </c>
      <c r="AK133" s="23">
        <v>1</v>
      </c>
      <c r="AL133" s="23" t="s">
        <v>2917</v>
      </c>
    </row>
    <row r="134" spans="1:38" x14ac:dyDescent="0.25">
      <c r="A134" s="23" t="s">
        <v>1850</v>
      </c>
      <c r="B134" s="23" t="s">
        <v>1851</v>
      </c>
      <c r="C134" s="23" t="s">
        <v>1718</v>
      </c>
      <c r="D134" s="23" t="s">
        <v>1852</v>
      </c>
      <c r="E134" s="23" t="s">
        <v>868</v>
      </c>
      <c r="F134" s="23" t="s">
        <v>681</v>
      </c>
      <c r="G134" s="23">
        <v>0</v>
      </c>
      <c r="H134" s="23">
        <v>0</v>
      </c>
      <c r="I134" s="23">
        <v>0</v>
      </c>
      <c r="J134" s="23">
        <v>0</v>
      </c>
      <c r="K134" s="23">
        <v>0</v>
      </c>
      <c r="L134" s="23">
        <v>0</v>
      </c>
      <c r="M134" s="23">
        <v>0</v>
      </c>
      <c r="N134" s="23">
        <v>0</v>
      </c>
      <c r="O134" s="23">
        <v>0</v>
      </c>
      <c r="P134" s="23">
        <v>0</v>
      </c>
      <c r="Q134" s="23">
        <v>0</v>
      </c>
      <c r="R134" s="23">
        <v>1</v>
      </c>
      <c r="S134" s="23" t="s">
        <v>2940</v>
      </c>
      <c r="T134" s="23">
        <v>0</v>
      </c>
      <c r="U134" s="23">
        <v>1</v>
      </c>
      <c r="V134" s="23" t="s">
        <v>2438</v>
      </c>
      <c r="W134" s="23" t="s">
        <v>2439</v>
      </c>
      <c r="X134" s="23" t="s">
        <v>1101</v>
      </c>
      <c r="Y134" s="23">
        <v>1</v>
      </c>
      <c r="Z134" s="23">
        <v>0</v>
      </c>
      <c r="AA134" s="23">
        <f>IF(SUM(G134:T134) &gt;0, 1, 0)</f>
        <v>1</v>
      </c>
      <c r="AB134" s="23">
        <v>0</v>
      </c>
      <c r="AC134" s="23">
        <f>IF(SUM(T134,Q134)&gt;0, 1, 0)</f>
        <v>0</v>
      </c>
      <c r="AD134" s="23">
        <f>IF(SUM(Table2[[#This Row],[cv_disclosure]],Table2[[#This Row],[nber_web_disclosure]],Table2[[#This Row],[private_interests]]) &gt;0, 1, 0)</f>
        <v>1</v>
      </c>
      <c r="AE134" s="23" t="s">
        <v>2437</v>
      </c>
      <c r="AF134" s="23"/>
      <c r="AG134" s="23" t="s">
        <v>2440</v>
      </c>
      <c r="AH134" s="23" t="s">
        <v>2436</v>
      </c>
      <c r="AI134" s="23" t="s">
        <v>2518</v>
      </c>
      <c r="AJ134" s="23">
        <v>1</v>
      </c>
      <c r="AK134" s="23">
        <v>0</v>
      </c>
      <c r="AL134" s="23"/>
    </row>
    <row r="135" spans="1:38" x14ac:dyDescent="0.25">
      <c r="A135" s="23" t="s">
        <v>446</v>
      </c>
      <c r="B135" s="23" t="s">
        <v>447</v>
      </c>
      <c r="C135" s="23" t="s">
        <v>1718</v>
      </c>
      <c r="D135" s="23" t="s">
        <v>448</v>
      </c>
      <c r="E135" s="23" t="s">
        <v>449</v>
      </c>
      <c r="F135" s="23" t="s">
        <v>681</v>
      </c>
      <c r="G135" s="23">
        <v>0</v>
      </c>
      <c r="H135" s="23">
        <v>0</v>
      </c>
      <c r="I135" s="23">
        <v>0</v>
      </c>
      <c r="J135" s="23">
        <v>0</v>
      </c>
      <c r="K135" s="23">
        <v>0</v>
      </c>
      <c r="L135" s="23">
        <v>0</v>
      </c>
      <c r="M135" s="23">
        <v>1</v>
      </c>
      <c r="N135" s="23">
        <v>0</v>
      </c>
      <c r="O135" s="23">
        <v>0</v>
      </c>
      <c r="P135" s="23">
        <v>0</v>
      </c>
      <c r="Q135" s="23">
        <v>0</v>
      </c>
      <c r="R135" s="23">
        <v>1</v>
      </c>
      <c r="S135" s="23" t="s">
        <v>450</v>
      </c>
      <c r="T135" s="23">
        <v>1</v>
      </c>
      <c r="U135" s="23">
        <v>0</v>
      </c>
      <c r="V135" s="23"/>
      <c r="W135" s="23"/>
      <c r="X135" s="23" t="s">
        <v>1101</v>
      </c>
      <c r="Y135" s="23">
        <v>1</v>
      </c>
      <c r="Z135" s="23">
        <v>0</v>
      </c>
      <c r="AA135" s="23">
        <f>IF(SUM(G135:T135) &gt;0, 1, 0)</f>
        <v>1</v>
      </c>
      <c r="AB135" s="23">
        <v>1</v>
      </c>
      <c r="AC135" s="23">
        <f>IF(SUM(T135,Q135)&gt;0, 1, 0)</f>
        <v>1</v>
      </c>
      <c r="AD135" s="23">
        <f>IF(SUM(Table2[[#This Row],[cv_disclosure]],Table2[[#This Row],[nber_web_disclosure]],Table2[[#This Row],[private_interests]]) &gt;0, 1, 0)</f>
        <v>1</v>
      </c>
      <c r="AE135" s="23"/>
      <c r="AF135" s="23"/>
      <c r="AG135" s="23"/>
      <c r="AH135" s="23" t="s">
        <v>2441</v>
      </c>
      <c r="AI135" s="23" t="s">
        <v>2519</v>
      </c>
      <c r="AJ135" s="23">
        <v>1</v>
      </c>
      <c r="AK135" s="23">
        <v>0</v>
      </c>
      <c r="AL135" s="23"/>
    </row>
    <row r="136" spans="1:38" x14ac:dyDescent="0.25">
      <c r="A136" s="23" t="s">
        <v>1857</v>
      </c>
      <c r="B136" s="23" t="s">
        <v>1858</v>
      </c>
      <c r="C136" s="23" t="s">
        <v>1718</v>
      </c>
      <c r="D136" s="23" t="s">
        <v>1859</v>
      </c>
      <c r="E136" s="23" t="s">
        <v>1781</v>
      </c>
      <c r="F136" s="23" t="s">
        <v>681</v>
      </c>
      <c r="G136" s="23">
        <v>0</v>
      </c>
      <c r="H136" s="23">
        <v>0</v>
      </c>
      <c r="I136" s="23">
        <v>0</v>
      </c>
      <c r="J136" s="23">
        <v>0</v>
      </c>
      <c r="K136" s="23">
        <v>0</v>
      </c>
      <c r="L136" s="23">
        <v>0</v>
      </c>
      <c r="M136" s="23">
        <v>0</v>
      </c>
      <c r="N136" s="23">
        <v>0</v>
      </c>
      <c r="O136" s="23">
        <v>0</v>
      </c>
      <c r="P136" s="23">
        <v>0</v>
      </c>
      <c r="Q136" s="23">
        <v>1</v>
      </c>
      <c r="R136" s="23">
        <v>1</v>
      </c>
      <c r="S136" s="23" t="s">
        <v>2447</v>
      </c>
      <c r="T136" s="23">
        <v>0</v>
      </c>
      <c r="U136" s="23">
        <v>0</v>
      </c>
      <c r="V136" s="23"/>
      <c r="W136" s="23"/>
      <c r="X136" s="23" t="s">
        <v>2450</v>
      </c>
      <c r="Y136" s="23">
        <v>1</v>
      </c>
      <c r="Z136" s="23">
        <v>0</v>
      </c>
      <c r="AA136" s="23">
        <f>IF(SUM(G136:T136) &gt;0, 1, 0)</f>
        <v>1</v>
      </c>
      <c r="AB136" s="23"/>
      <c r="AC136" s="23">
        <f>IF(SUM(T136,Q136)&gt;0, 1, 0)</f>
        <v>1</v>
      </c>
      <c r="AD136" s="23">
        <f>IF(SUM(Table2[[#This Row],[cv_disclosure]],Table2[[#This Row],[nber_web_disclosure]],Table2[[#This Row],[private_interests]]) &gt;0, 1, 0)</f>
        <v>1</v>
      </c>
      <c r="AE136" s="23" t="s">
        <v>2448</v>
      </c>
      <c r="AF136" s="23"/>
      <c r="AG136" s="23" t="s">
        <v>2449</v>
      </c>
      <c r="AH136" s="23" t="s">
        <v>2446</v>
      </c>
      <c r="AI136" s="23" t="s">
        <v>2521</v>
      </c>
      <c r="AJ136" s="23">
        <v>1</v>
      </c>
      <c r="AK136" s="23">
        <v>1</v>
      </c>
      <c r="AL136" s="23" t="s">
        <v>2904</v>
      </c>
    </row>
    <row r="137" spans="1:38" x14ac:dyDescent="0.25">
      <c r="A137" s="23" t="s">
        <v>454</v>
      </c>
      <c r="B137" s="23" t="s">
        <v>452</v>
      </c>
      <c r="C137" s="23" t="s">
        <v>1718</v>
      </c>
      <c r="D137" s="23" t="s">
        <v>451</v>
      </c>
      <c r="E137" s="23" t="s">
        <v>199</v>
      </c>
      <c r="F137" s="23" t="s">
        <v>681</v>
      </c>
      <c r="G137" s="23">
        <v>0</v>
      </c>
      <c r="H137" s="23">
        <v>0</v>
      </c>
      <c r="I137" s="23">
        <v>0</v>
      </c>
      <c r="J137" s="23">
        <v>0</v>
      </c>
      <c r="K137" s="23">
        <v>0</v>
      </c>
      <c r="L137" s="23">
        <v>0</v>
      </c>
      <c r="M137" s="23">
        <v>0</v>
      </c>
      <c r="N137" s="23">
        <v>0</v>
      </c>
      <c r="O137" s="23">
        <v>0</v>
      </c>
      <c r="P137" s="23">
        <v>0</v>
      </c>
      <c r="Q137" s="23">
        <v>0</v>
      </c>
      <c r="R137" s="23">
        <v>1</v>
      </c>
      <c r="S137" s="23" t="s">
        <v>453</v>
      </c>
      <c r="T137" s="23">
        <v>0</v>
      </c>
      <c r="U137" s="23">
        <v>0</v>
      </c>
      <c r="V137" s="23"/>
      <c r="W137" s="23"/>
      <c r="X137" s="23" t="s">
        <v>668</v>
      </c>
      <c r="Y137" s="23">
        <v>1</v>
      </c>
      <c r="Z137" s="23">
        <v>0</v>
      </c>
      <c r="AA137" s="23">
        <f>IF(SUM(G137:T137) &gt;0, 1, 0)</f>
        <v>1</v>
      </c>
      <c r="AB137" s="23">
        <v>0</v>
      </c>
      <c r="AC137" s="23">
        <f>IF(SUM(T137,Q137)&gt;0, 1, 0)</f>
        <v>0</v>
      </c>
      <c r="AD137" s="23">
        <f>IF(SUM(Table2[[#This Row],[cv_disclosure]],Table2[[#This Row],[nber_web_disclosure]],Table2[[#This Row],[private_interests]]) &gt;0, 1, 0)</f>
        <v>1</v>
      </c>
      <c r="AE137" s="23"/>
      <c r="AF137" s="23"/>
      <c r="AG137" s="23"/>
      <c r="AH137" s="23" t="s">
        <v>2452</v>
      </c>
      <c r="AI137" s="23" t="s">
        <v>2523</v>
      </c>
      <c r="AJ137" s="23">
        <v>1</v>
      </c>
      <c r="AK137" s="23">
        <v>0</v>
      </c>
      <c r="AL137" s="23"/>
    </row>
    <row r="138" spans="1:38" x14ac:dyDescent="0.25">
      <c r="A138" s="23" t="s">
        <v>1922</v>
      </c>
      <c r="B138" s="23" t="s">
        <v>1923</v>
      </c>
      <c r="C138" s="23" t="s">
        <v>1718</v>
      </c>
      <c r="D138" s="23" t="s">
        <v>1924</v>
      </c>
      <c r="E138" s="23" t="s">
        <v>73</v>
      </c>
      <c r="F138" s="23" t="s">
        <v>681</v>
      </c>
      <c r="G138" s="23">
        <v>0</v>
      </c>
      <c r="H138" s="23">
        <v>0</v>
      </c>
      <c r="I138" s="23">
        <v>0</v>
      </c>
      <c r="J138" s="23">
        <v>0</v>
      </c>
      <c r="K138" s="23">
        <v>0</v>
      </c>
      <c r="L138" s="23">
        <v>0</v>
      </c>
      <c r="M138" s="23">
        <v>0</v>
      </c>
      <c r="N138" s="23">
        <v>0</v>
      </c>
      <c r="O138" s="23">
        <v>0</v>
      </c>
      <c r="P138" s="23">
        <v>0</v>
      </c>
      <c r="Q138" s="23">
        <v>0</v>
      </c>
      <c r="R138" s="23">
        <v>1</v>
      </c>
      <c r="S138" s="23" t="s">
        <v>2550</v>
      </c>
      <c r="T138" s="23">
        <v>0</v>
      </c>
      <c r="U138" s="23">
        <v>0</v>
      </c>
      <c r="V138" s="23"/>
      <c r="W138" s="23"/>
      <c r="X138" s="23" t="s">
        <v>2553</v>
      </c>
      <c r="Y138" s="23">
        <v>0</v>
      </c>
      <c r="Z138" s="23">
        <v>1</v>
      </c>
      <c r="AA138" s="23">
        <f>IF(SUM(G138:T138) &gt;0, 1, 0)</f>
        <v>1</v>
      </c>
      <c r="AB138" s="23"/>
      <c r="AC138" s="23">
        <f>IF(SUM(T138,Q138)&gt;0, 1, 0)</f>
        <v>0</v>
      </c>
      <c r="AD138" s="23">
        <f>IF(SUM(Table2[[#This Row],[cv_disclosure]],Table2[[#This Row],[nber_web_disclosure]],Table2[[#This Row],[private_interests]]) &gt;0, 1, 0)</f>
        <v>0</v>
      </c>
      <c r="AE138" s="23" t="s">
        <v>2549</v>
      </c>
      <c r="AF138" s="23"/>
      <c r="AG138" s="23" t="s">
        <v>2552</v>
      </c>
      <c r="AH138" s="23" t="s">
        <v>2551</v>
      </c>
      <c r="AI138" s="23" t="s">
        <v>2548</v>
      </c>
      <c r="AJ138" s="23">
        <v>1</v>
      </c>
      <c r="AK138" s="23">
        <v>0</v>
      </c>
      <c r="AL138" s="23"/>
    </row>
    <row r="139" spans="1:38" x14ac:dyDescent="0.25">
      <c r="A139" s="23" t="s">
        <v>1931</v>
      </c>
      <c r="B139" s="23" t="s">
        <v>1932</v>
      </c>
      <c r="C139" s="23" t="s">
        <v>1718</v>
      </c>
      <c r="D139" s="23" t="s">
        <v>1933</v>
      </c>
      <c r="E139" s="23" t="s">
        <v>1934</v>
      </c>
      <c r="F139" s="23" t="s">
        <v>681</v>
      </c>
      <c r="G139" s="23">
        <v>0</v>
      </c>
      <c r="H139" s="23">
        <v>0</v>
      </c>
      <c r="I139" s="23">
        <v>0</v>
      </c>
      <c r="J139" s="23">
        <v>0</v>
      </c>
      <c r="K139" s="23">
        <v>0</v>
      </c>
      <c r="L139" s="23">
        <v>0</v>
      </c>
      <c r="M139" s="23">
        <v>0</v>
      </c>
      <c r="N139" s="23">
        <v>0</v>
      </c>
      <c r="O139" s="23">
        <v>0</v>
      </c>
      <c r="P139" s="23">
        <v>0</v>
      </c>
      <c r="Q139" s="23">
        <v>0</v>
      </c>
      <c r="R139" s="23">
        <v>1</v>
      </c>
      <c r="S139" s="23" t="s">
        <v>2561</v>
      </c>
      <c r="T139" s="23">
        <v>0</v>
      </c>
      <c r="U139" s="23">
        <v>1</v>
      </c>
      <c r="V139" s="23" t="s">
        <v>2559</v>
      </c>
      <c r="W139" s="23" t="s">
        <v>2560</v>
      </c>
      <c r="X139" s="23" t="s">
        <v>2562</v>
      </c>
      <c r="Y139" s="23">
        <v>0</v>
      </c>
      <c r="Z139" s="23">
        <v>1</v>
      </c>
      <c r="AA139" s="23">
        <f>IF(SUM(G139:T139) &gt;0, 1, 0)</f>
        <v>1</v>
      </c>
      <c r="AB139" s="23"/>
      <c r="AC139" s="23">
        <f>IF(SUM(T139,Q139)&gt;0, 1, 0)</f>
        <v>0</v>
      </c>
      <c r="AD139" s="23">
        <f>IF(SUM(Table2[[#This Row],[cv_disclosure]],Table2[[#This Row],[nber_web_disclosure]],Table2[[#This Row],[private_interests]]) &gt;0, 1, 0)</f>
        <v>0</v>
      </c>
      <c r="AE139" s="23" t="s">
        <v>2555</v>
      </c>
      <c r="AF139" s="23"/>
      <c r="AG139" s="23" t="s">
        <v>2558</v>
      </c>
      <c r="AH139" s="23" t="s">
        <v>2556</v>
      </c>
      <c r="AI139" s="23" t="s">
        <v>2557</v>
      </c>
      <c r="AJ139" s="23">
        <v>1</v>
      </c>
      <c r="AK139" s="23">
        <v>0</v>
      </c>
      <c r="AL139" s="23"/>
    </row>
    <row r="140" spans="1:38" x14ac:dyDescent="0.25">
      <c r="A140" s="23" t="s">
        <v>1939</v>
      </c>
      <c r="B140" s="23" t="s">
        <v>1940</v>
      </c>
      <c r="C140" s="23" t="s">
        <v>1718</v>
      </c>
      <c r="D140" s="23" t="s">
        <v>1941</v>
      </c>
      <c r="E140" s="23" t="s">
        <v>1942</v>
      </c>
      <c r="F140" s="23" t="s">
        <v>681</v>
      </c>
      <c r="G140" s="23">
        <v>0</v>
      </c>
      <c r="H140" s="23">
        <v>0</v>
      </c>
      <c r="I140" s="23">
        <v>0</v>
      </c>
      <c r="J140" s="23">
        <v>0</v>
      </c>
      <c r="K140" s="23">
        <v>0</v>
      </c>
      <c r="L140" s="23">
        <v>0</v>
      </c>
      <c r="M140" s="23">
        <v>0</v>
      </c>
      <c r="N140" s="23">
        <v>0</v>
      </c>
      <c r="O140" s="23">
        <v>0</v>
      </c>
      <c r="P140" s="23">
        <v>0</v>
      </c>
      <c r="Q140" s="23">
        <v>1</v>
      </c>
      <c r="R140" s="23">
        <v>1</v>
      </c>
      <c r="S140" s="23" t="s">
        <v>2568</v>
      </c>
      <c r="T140" s="23">
        <v>0</v>
      </c>
      <c r="U140" s="23">
        <v>0</v>
      </c>
      <c r="V140" s="23"/>
      <c r="W140" s="23"/>
      <c r="X140" s="23" t="s">
        <v>2567</v>
      </c>
      <c r="Y140" s="23">
        <v>1</v>
      </c>
      <c r="Z140" s="23">
        <v>0</v>
      </c>
      <c r="AA140" s="23">
        <f>IF(SUM(G140:T140) &gt;0, 1, 0)</f>
        <v>1</v>
      </c>
      <c r="AB140" s="23"/>
      <c r="AC140" s="23">
        <f>IF(SUM(T140,Q140)&gt;0, 1, 0)</f>
        <v>1</v>
      </c>
      <c r="AD140" s="23">
        <f>IF(SUM(Table2[[#This Row],[cv_disclosure]],Table2[[#This Row],[nber_web_disclosure]],Table2[[#This Row],[private_interests]]) &gt;0, 1, 0)</f>
        <v>1</v>
      </c>
      <c r="AE140" s="23" t="s">
        <v>2565</v>
      </c>
      <c r="AF140" s="23"/>
      <c r="AG140" s="23" t="s">
        <v>2566</v>
      </c>
      <c r="AH140" s="23" t="s">
        <v>2564</v>
      </c>
      <c r="AI140" s="23" t="s">
        <v>2563</v>
      </c>
      <c r="AJ140" s="23">
        <v>1</v>
      </c>
      <c r="AK140" s="23">
        <v>1</v>
      </c>
      <c r="AL140" s="23" t="s">
        <v>2904</v>
      </c>
    </row>
    <row r="141" spans="1:38" x14ac:dyDescent="0.25">
      <c r="A141" s="23" t="s">
        <v>1943</v>
      </c>
      <c r="B141" s="23" t="s">
        <v>1944</v>
      </c>
      <c r="C141" s="23" t="s">
        <v>1718</v>
      </c>
      <c r="D141" s="23" t="s">
        <v>1945</v>
      </c>
      <c r="E141" s="23" t="s">
        <v>17</v>
      </c>
      <c r="F141" s="23" t="s">
        <v>681</v>
      </c>
      <c r="G141" s="23">
        <v>0</v>
      </c>
      <c r="H141" s="23">
        <v>0</v>
      </c>
      <c r="I141" s="23">
        <v>0</v>
      </c>
      <c r="J141" s="23">
        <v>0</v>
      </c>
      <c r="K141" s="23">
        <v>0</v>
      </c>
      <c r="L141" s="23">
        <v>0</v>
      </c>
      <c r="M141" s="23">
        <v>0</v>
      </c>
      <c r="N141" s="23">
        <v>0</v>
      </c>
      <c r="O141" s="23">
        <v>0</v>
      </c>
      <c r="P141" s="23">
        <v>0</v>
      </c>
      <c r="Q141" s="23">
        <v>1</v>
      </c>
      <c r="R141" s="23">
        <v>1</v>
      </c>
      <c r="S141" s="23" t="s">
        <v>2573</v>
      </c>
      <c r="T141" s="23">
        <v>0</v>
      </c>
      <c r="U141" s="23">
        <v>1</v>
      </c>
      <c r="V141" s="23" t="s">
        <v>2571</v>
      </c>
      <c r="W141" s="23" t="s">
        <v>2570</v>
      </c>
      <c r="X141" s="23" t="s">
        <v>1101</v>
      </c>
      <c r="Y141" s="23">
        <v>0</v>
      </c>
      <c r="Z141" s="23">
        <v>0</v>
      </c>
      <c r="AA141" s="23">
        <f>IF(SUM(G141:T141) &gt;0, 1, 0)</f>
        <v>1</v>
      </c>
      <c r="AB141" s="23"/>
      <c r="AC141" s="23">
        <f>IF(SUM(T141,Q141)&gt;0, 1, 0)</f>
        <v>1</v>
      </c>
      <c r="AD141" s="23">
        <f>IF(SUM(Table2[[#This Row],[cv_disclosure]],Table2[[#This Row],[nber_web_disclosure]],Table2[[#This Row],[private_interests]]) &gt;0, 1, 0)</f>
        <v>1</v>
      </c>
      <c r="AE141" s="23"/>
      <c r="AF141" s="23"/>
      <c r="AG141" s="23" t="s">
        <v>2572</v>
      </c>
      <c r="AH141" s="23" t="s">
        <v>2569</v>
      </c>
      <c r="AI141" s="23" t="s">
        <v>2563</v>
      </c>
      <c r="AJ141" s="23">
        <v>1</v>
      </c>
      <c r="AK141" s="23">
        <v>1</v>
      </c>
      <c r="AL141" s="23" t="s">
        <v>2941</v>
      </c>
    </row>
    <row r="142" spans="1:38" x14ac:dyDescent="0.25">
      <c r="A142" s="23" t="s">
        <v>1955</v>
      </c>
      <c r="B142" s="23" t="s">
        <v>1956</v>
      </c>
      <c r="C142" s="23" t="s">
        <v>1718</v>
      </c>
      <c r="D142" s="23" t="s">
        <v>1957</v>
      </c>
      <c r="E142" s="23" t="s">
        <v>303</v>
      </c>
      <c r="F142" s="23" t="s">
        <v>682</v>
      </c>
      <c r="G142" s="23">
        <v>0</v>
      </c>
      <c r="H142" s="23">
        <v>0</v>
      </c>
      <c r="I142" s="23">
        <v>0</v>
      </c>
      <c r="J142" s="23">
        <v>0</v>
      </c>
      <c r="K142" s="23">
        <v>0</v>
      </c>
      <c r="L142" s="23">
        <v>0</v>
      </c>
      <c r="M142" s="23">
        <v>0</v>
      </c>
      <c r="N142" s="23">
        <v>0</v>
      </c>
      <c r="O142" s="23">
        <v>0</v>
      </c>
      <c r="P142" s="23">
        <v>0</v>
      </c>
      <c r="Q142" s="23">
        <v>0</v>
      </c>
      <c r="R142" s="23">
        <v>1</v>
      </c>
      <c r="S142" s="23" t="s">
        <v>2721</v>
      </c>
      <c r="T142" s="23">
        <v>1</v>
      </c>
      <c r="U142" s="23">
        <v>1</v>
      </c>
      <c r="V142" s="23" t="s">
        <v>2722</v>
      </c>
      <c r="W142" s="23" t="s">
        <v>2723</v>
      </c>
      <c r="X142" s="23" t="s">
        <v>2725</v>
      </c>
      <c r="Y142" s="23">
        <v>1</v>
      </c>
      <c r="Z142" s="23">
        <v>0</v>
      </c>
      <c r="AA142" s="23">
        <f>IF(SUM(G142:T142) &gt;0, 1, 0)</f>
        <v>1</v>
      </c>
      <c r="AB142" s="23"/>
      <c r="AC142" s="23">
        <f>IF(SUM(T142,Q142)&gt;0, 1, 0)</f>
        <v>1</v>
      </c>
      <c r="AD142" s="23">
        <f>IF(SUM(Table2[[#This Row],[cv_disclosure]],Table2[[#This Row],[nber_web_disclosure]],Table2[[#This Row],[private_interests]]) &gt;0, 1, 0)</f>
        <v>1</v>
      </c>
      <c r="AE142" s="23" t="s">
        <v>2719</v>
      </c>
      <c r="AF142" s="23"/>
      <c r="AG142" s="23" t="s">
        <v>2724</v>
      </c>
      <c r="AH142" s="23" t="s">
        <v>2720</v>
      </c>
      <c r="AI142" s="23" t="s">
        <v>2718</v>
      </c>
      <c r="AJ142" s="23">
        <v>1</v>
      </c>
      <c r="AK142" s="23">
        <v>1</v>
      </c>
      <c r="AL142" s="23" t="s">
        <v>2918</v>
      </c>
    </row>
    <row r="143" spans="1:38" x14ac:dyDescent="0.25">
      <c r="A143" s="23" t="s">
        <v>1980</v>
      </c>
      <c r="B143" s="23" t="s">
        <v>1979</v>
      </c>
      <c r="C143" s="23" t="s">
        <v>1718</v>
      </c>
      <c r="D143" s="23" t="s">
        <v>1981</v>
      </c>
      <c r="E143" s="23" t="s">
        <v>73</v>
      </c>
      <c r="F143" s="23" t="s">
        <v>681</v>
      </c>
      <c r="G143" s="23">
        <v>0</v>
      </c>
      <c r="H143" s="23">
        <v>0</v>
      </c>
      <c r="I143" s="23">
        <v>0</v>
      </c>
      <c r="J143" s="23">
        <v>0</v>
      </c>
      <c r="K143" s="23">
        <v>0</v>
      </c>
      <c r="L143" s="23">
        <v>0</v>
      </c>
      <c r="M143" s="23">
        <v>0</v>
      </c>
      <c r="N143" s="23">
        <v>0</v>
      </c>
      <c r="O143" s="23">
        <v>0</v>
      </c>
      <c r="P143" s="23">
        <v>0</v>
      </c>
      <c r="Q143" s="23">
        <v>0</v>
      </c>
      <c r="R143" s="23">
        <v>1</v>
      </c>
      <c r="S143" s="23" t="s">
        <v>2743</v>
      </c>
      <c r="T143" s="23">
        <v>0</v>
      </c>
      <c r="U143" s="23">
        <v>1</v>
      </c>
      <c r="V143" s="23" t="s">
        <v>2740</v>
      </c>
      <c r="W143" s="23" t="s">
        <v>2741</v>
      </c>
      <c r="X143" s="23" t="s">
        <v>1101</v>
      </c>
      <c r="Y143" s="23">
        <v>0</v>
      </c>
      <c r="Z143" s="23">
        <v>0</v>
      </c>
      <c r="AA143" s="23">
        <f>IF(SUM(G143:T143) &gt;0, 1, 0)</f>
        <v>1</v>
      </c>
      <c r="AB143" s="23"/>
      <c r="AC143" s="23">
        <f>IF(SUM(T143,Q143)&gt;0, 1, 0)</f>
        <v>0</v>
      </c>
      <c r="AD143" s="23">
        <f>IF(SUM(Table2[[#This Row],[cv_disclosure]],Table2[[#This Row],[nber_web_disclosure]],Table2[[#This Row],[private_interests]]) &gt;0, 1, 0)</f>
        <v>0</v>
      </c>
      <c r="AE143" s="23"/>
      <c r="AF143" s="23"/>
      <c r="AG143" s="23" t="s">
        <v>2742</v>
      </c>
      <c r="AH143" s="23" t="s">
        <v>2739</v>
      </c>
      <c r="AI143" s="23" t="s">
        <v>2738</v>
      </c>
      <c r="AJ143" s="23">
        <v>1</v>
      </c>
      <c r="AK143" s="23">
        <v>0</v>
      </c>
      <c r="AL143" s="23"/>
    </row>
    <row r="144" spans="1:38" x14ac:dyDescent="0.25">
      <c r="A144" s="23" t="s">
        <v>1996</v>
      </c>
      <c r="B144" s="23" t="s">
        <v>1999</v>
      </c>
      <c r="C144" s="23" t="s">
        <v>1718</v>
      </c>
      <c r="D144" s="23" t="s">
        <v>1997</v>
      </c>
      <c r="E144" s="23" t="s">
        <v>1998</v>
      </c>
      <c r="F144" s="23" t="s">
        <v>681</v>
      </c>
      <c r="G144" s="23">
        <v>0</v>
      </c>
      <c r="H144" s="23">
        <v>0</v>
      </c>
      <c r="I144" s="23">
        <v>0</v>
      </c>
      <c r="J144" s="23">
        <v>0</v>
      </c>
      <c r="K144" s="23">
        <v>0</v>
      </c>
      <c r="L144" s="23">
        <v>0</v>
      </c>
      <c r="M144" s="23">
        <v>0</v>
      </c>
      <c r="N144" s="23">
        <v>0</v>
      </c>
      <c r="O144" s="23">
        <v>0</v>
      </c>
      <c r="P144" s="23">
        <v>0</v>
      </c>
      <c r="Q144" s="23">
        <v>1</v>
      </c>
      <c r="R144" s="23">
        <v>1</v>
      </c>
      <c r="S144" s="23" t="s">
        <v>2763</v>
      </c>
      <c r="T144" s="23">
        <v>1</v>
      </c>
      <c r="U144" s="23">
        <v>1</v>
      </c>
      <c r="V144" s="23" t="s">
        <v>2759</v>
      </c>
      <c r="W144" s="23" t="s">
        <v>2760</v>
      </c>
      <c r="X144" s="23" t="s">
        <v>2762</v>
      </c>
      <c r="Y144" s="23">
        <v>0</v>
      </c>
      <c r="Z144" s="23">
        <v>0</v>
      </c>
      <c r="AA144" s="23">
        <f>IF(SUM(G144:T144) &gt;0, 1, 0)</f>
        <v>1</v>
      </c>
      <c r="AB144" s="23"/>
      <c r="AC144" s="23">
        <f>IF(SUM(T144,Q144)&gt;0, 1, 0)</f>
        <v>1</v>
      </c>
      <c r="AD144" s="23">
        <f>IF(SUM(Table2[[#This Row],[cv_disclosure]],Table2[[#This Row],[nber_web_disclosure]],Table2[[#This Row],[private_interests]]) &gt;0, 1, 0)</f>
        <v>1</v>
      </c>
      <c r="AE144" s="23"/>
      <c r="AF144" s="23"/>
      <c r="AG144" s="23" t="s">
        <v>2761</v>
      </c>
      <c r="AH144" s="23"/>
      <c r="AI144" s="23" t="s">
        <v>2758</v>
      </c>
      <c r="AJ144" s="23">
        <v>1</v>
      </c>
      <c r="AK144" s="23">
        <v>2</v>
      </c>
      <c r="AL144" s="23" t="s">
        <v>2905</v>
      </c>
    </row>
    <row r="145" spans="1:38" x14ac:dyDescent="0.25">
      <c r="A145" s="23" t="s">
        <v>2009</v>
      </c>
      <c r="B145" s="23" t="s">
        <v>2010</v>
      </c>
      <c r="C145" s="23" t="s">
        <v>1718</v>
      </c>
      <c r="D145" s="23" t="s">
        <v>2011</v>
      </c>
      <c r="E145" s="23" t="s">
        <v>206</v>
      </c>
      <c r="F145" s="23" t="s">
        <v>681</v>
      </c>
      <c r="G145" s="23">
        <v>0</v>
      </c>
      <c r="H145" s="23">
        <v>0</v>
      </c>
      <c r="I145" s="23">
        <v>0</v>
      </c>
      <c r="J145" s="23">
        <v>0</v>
      </c>
      <c r="K145" s="23">
        <v>0</v>
      </c>
      <c r="L145" s="23">
        <v>0</v>
      </c>
      <c r="M145" s="23">
        <v>0</v>
      </c>
      <c r="N145" s="23">
        <v>0</v>
      </c>
      <c r="O145" s="23">
        <v>0</v>
      </c>
      <c r="P145" s="23">
        <v>0</v>
      </c>
      <c r="Q145" s="23">
        <v>1</v>
      </c>
      <c r="R145" s="23">
        <v>1</v>
      </c>
      <c r="S145" s="23" t="s">
        <v>2777</v>
      </c>
      <c r="T145" s="23">
        <v>0</v>
      </c>
      <c r="U145" s="23">
        <v>1</v>
      </c>
      <c r="V145" s="23" t="s">
        <v>2774</v>
      </c>
      <c r="W145" s="23" t="s">
        <v>2775</v>
      </c>
      <c r="X145" s="23" t="s">
        <v>1101</v>
      </c>
      <c r="Y145" s="23">
        <v>1</v>
      </c>
      <c r="Z145" s="23">
        <v>1</v>
      </c>
      <c r="AA145" s="23">
        <f>IF(SUM(G145:T145) &gt;0, 1, 0)</f>
        <v>1</v>
      </c>
      <c r="AB145" s="23"/>
      <c r="AC145" s="23">
        <f>IF(SUM(T145,Q145)&gt;0, 1, 0)</f>
        <v>1</v>
      </c>
      <c r="AD145" s="23">
        <f>IF(SUM(Table2[[#This Row],[cv_disclosure]],Table2[[#This Row],[nber_web_disclosure]],Table2[[#This Row],[private_interests]]) &gt;0, 1, 0)</f>
        <v>1</v>
      </c>
      <c r="AE145" s="23" t="s">
        <v>2771</v>
      </c>
      <c r="AF145" s="23"/>
      <c r="AG145" s="23" t="s">
        <v>2773</v>
      </c>
      <c r="AH145" s="23" t="s">
        <v>2772</v>
      </c>
      <c r="AI145" s="23" t="s">
        <v>2770</v>
      </c>
      <c r="AJ145" s="23">
        <v>1</v>
      </c>
      <c r="AK145" s="23">
        <v>1</v>
      </c>
      <c r="AL145" s="23" t="s">
        <v>2904</v>
      </c>
    </row>
    <row r="146" spans="1:38" x14ac:dyDescent="0.25">
      <c r="A146" s="23" t="s">
        <v>14</v>
      </c>
      <c r="B146" s="23" t="s">
        <v>15</v>
      </c>
      <c r="C146" s="23" t="s">
        <v>16</v>
      </c>
      <c r="D146" s="23" t="s">
        <v>29</v>
      </c>
      <c r="E146" s="23" t="s">
        <v>17</v>
      </c>
      <c r="F146" s="23" t="s">
        <v>681</v>
      </c>
      <c r="G146" s="23">
        <v>0</v>
      </c>
      <c r="H146" s="23">
        <v>0</v>
      </c>
      <c r="I146" s="23">
        <v>0</v>
      </c>
      <c r="J146" s="23">
        <v>0</v>
      </c>
      <c r="K146" s="23">
        <v>0</v>
      </c>
      <c r="L146" s="23">
        <v>0</v>
      </c>
      <c r="M146" s="23">
        <v>0</v>
      </c>
      <c r="N146" s="23"/>
      <c r="O146" s="23"/>
      <c r="P146" s="23"/>
      <c r="Q146" s="23">
        <v>0</v>
      </c>
      <c r="R146" s="23">
        <v>0</v>
      </c>
      <c r="S146" s="23"/>
      <c r="T146" s="23">
        <v>0</v>
      </c>
      <c r="U146" s="23"/>
      <c r="V146" s="23"/>
      <c r="W146" s="23"/>
      <c r="X146" s="23"/>
      <c r="Y146" s="23">
        <v>0</v>
      </c>
      <c r="Z146" s="23"/>
      <c r="AA146" s="23">
        <f>IF(SUM(G146:T146) &gt;0, 1, 0)</f>
        <v>0</v>
      </c>
      <c r="AB146" s="23">
        <v>0</v>
      </c>
      <c r="AC146" s="23">
        <f>IF(SUM(T146,Q146)&gt;0, 1, 0)</f>
        <v>0</v>
      </c>
      <c r="AD146" s="23">
        <f>IF(SUM(Table2[[#This Row],[cv_disclosure]],Table2[[#This Row],[nber_web_disclosure]],Table2[[#This Row],[private_interests]]) &gt;0, 1, 0)</f>
        <v>0</v>
      </c>
      <c r="AE146" s="23"/>
      <c r="AF146" s="23"/>
      <c r="AG146" s="23"/>
      <c r="AH146" s="23"/>
      <c r="AI146" s="23" t="s">
        <v>2617</v>
      </c>
      <c r="AJ146" s="23">
        <v>1</v>
      </c>
      <c r="AK146" s="23"/>
      <c r="AL146" s="23"/>
    </row>
    <row r="147" spans="1:38" x14ac:dyDescent="0.25">
      <c r="A147" s="23" t="s">
        <v>18</v>
      </c>
      <c r="B147" s="23" t="s">
        <v>19</v>
      </c>
      <c r="C147" s="23" t="s">
        <v>16</v>
      </c>
      <c r="D147" s="24" t="s">
        <v>28</v>
      </c>
      <c r="E147" s="23" t="s">
        <v>70</v>
      </c>
      <c r="F147" s="23" t="s">
        <v>681</v>
      </c>
      <c r="G147" s="23">
        <v>0</v>
      </c>
      <c r="H147" s="23">
        <v>0</v>
      </c>
      <c r="I147" s="23">
        <v>0</v>
      </c>
      <c r="J147" s="23">
        <v>0</v>
      </c>
      <c r="K147" s="23">
        <v>0</v>
      </c>
      <c r="L147" s="23">
        <v>0</v>
      </c>
      <c r="M147" s="23">
        <v>0</v>
      </c>
      <c r="N147" s="23"/>
      <c r="O147" s="23"/>
      <c r="P147" s="23"/>
      <c r="Q147" s="23">
        <v>0</v>
      </c>
      <c r="R147" s="23">
        <v>0</v>
      </c>
      <c r="S147" s="23" t="s">
        <v>20</v>
      </c>
      <c r="T147" s="23">
        <v>0</v>
      </c>
      <c r="U147" s="23"/>
      <c r="V147" s="23"/>
      <c r="W147" s="23"/>
      <c r="X147" s="23" t="s">
        <v>609</v>
      </c>
      <c r="Y147" s="23">
        <v>1</v>
      </c>
      <c r="Z147" s="23"/>
      <c r="AA147" s="23">
        <f>IF(SUM(G147:T147) &gt;0, 1, 0)</f>
        <v>0</v>
      </c>
      <c r="AB147" s="23">
        <v>0</v>
      </c>
      <c r="AC147" s="23">
        <f>IF(SUM(T147,Q147)&gt;0, 1, 0)</f>
        <v>0</v>
      </c>
      <c r="AD147" s="23">
        <f>IF(SUM(Table2[[#This Row],[cv_disclosure]],Table2[[#This Row],[nber_web_disclosure]],Table2[[#This Row],[private_interests]]) &gt;0, 1, 0)</f>
        <v>1</v>
      </c>
      <c r="AE147" s="23"/>
      <c r="AF147" s="23"/>
      <c r="AG147" s="23"/>
      <c r="AH147" s="23"/>
      <c r="AI147" s="23" t="s">
        <v>2618</v>
      </c>
      <c r="AJ147" s="23">
        <v>1</v>
      </c>
      <c r="AK147" s="23"/>
      <c r="AL147" s="23"/>
    </row>
    <row r="148" spans="1:38" x14ac:dyDescent="0.25">
      <c r="A148" s="23" t="s">
        <v>21</v>
      </c>
      <c r="B148" s="23" t="s">
        <v>22</v>
      </c>
      <c r="C148" s="23" t="s">
        <v>16</v>
      </c>
      <c r="D148" s="23" t="s">
        <v>27</v>
      </c>
      <c r="E148" s="23" t="s">
        <v>71</v>
      </c>
      <c r="F148" s="23" t="s">
        <v>682</v>
      </c>
      <c r="G148" s="23">
        <v>0</v>
      </c>
      <c r="H148" s="23">
        <v>0</v>
      </c>
      <c r="I148" s="23">
        <v>0</v>
      </c>
      <c r="J148" s="23">
        <v>0</v>
      </c>
      <c r="K148" s="23">
        <v>0</v>
      </c>
      <c r="L148" s="23">
        <v>0</v>
      </c>
      <c r="M148" s="23">
        <v>0</v>
      </c>
      <c r="N148" s="23"/>
      <c r="O148" s="23"/>
      <c r="P148" s="23"/>
      <c r="Q148" s="23">
        <v>0</v>
      </c>
      <c r="R148" s="23">
        <v>0</v>
      </c>
      <c r="S148" s="23" t="s">
        <v>25</v>
      </c>
      <c r="T148" s="23">
        <v>0</v>
      </c>
      <c r="U148" s="23"/>
      <c r="V148" s="23"/>
      <c r="W148" s="23"/>
      <c r="X148" s="23"/>
      <c r="Y148" s="23">
        <v>0</v>
      </c>
      <c r="Z148" s="23"/>
      <c r="AA148" s="23">
        <f>IF(SUM(G148:T148) &gt;0, 1, 0)</f>
        <v>0</v>
      </c>
      <c r="AB148" s="23">
        <v>0</v>
      </c>
      <c r="AC148" s="23">
        <f>IF(SUM(T148,Q148)&gt;0, 1, 0)</f>
        <v>0</v>
      </c>
      <c r="AD148" s="23">
        <f>IF(SUM(Table2[[#This Row],[cv_disclosure]],Table2[[#This Row],[nber_web_disclosure]],Table2[[#This Row],[private_interests]]) &gt;0, 1, 0)</f>
        <v>0</v>
      </c>
      <c r="AE148" s="23"/>
      <c r="AF148" s="23"/>
      <c r="AG148" s="23"/>
      <c r="AH148" s="23"/>
      <c r="AI148" s="23" t="s">
        <v>2584</v>
      </c>
      <c r="AJ148" s="23">
        <v>0</v>
      </c>
      <c r="AK148" s="23"/>
      <c r="AL148" s="23"/>
    </row>
    <row r="149" spans="1:38" x14ac:dyDescent="0.25">
      <c r="A149" s="23" t="s">
        <v>39</v>
      </c>
      <c r="B149" s="23" t="s">
        <v>37</v>
      </c>
      <c r="C149" s="23" t="s">
        <v>16</v>
      </c>
      <c r="D149" s="23" t="s">
        <v>38</v>
      </c>
      <c r="E149" s="23" t="s">
        <v>74</v>
      </c>
      <c r="F149" s="23" t="s">
        <v>682</v>
      </c>
      <c r="G149" s="23">
        <v>0</v>
      </c>
      <c r="H149" s="23">
        <v>0</v>
      </c>
      <c r="I149" s="23">
        <v>0</v>
      </c>
      <c r="J149" s="23">
        <v>0</v>
      </c>
      <c r="K149" s="23">
        <v>0</v>
      </c>
      <c r="L149" s="23">
        <v>0</v>
      </c>
      <c r="M149" s="23">
        <v>0</v>
      </c>
      <c r="N149" s="23"/>
      <c r="O149" s="23"/>
      <c r="P149" s="23"/>
      <c r="Q149" s="23">
        <v>0</v>
      </c>
      <c r="R149" s="23">
        <v>0</v>
      </c>
      <c r="S149" s="23" t="s">
        <v>42</v>
      </c>
      <c r="T149" s="23">
        <v>0</v>
      </c>
      <c r="U149" s="23"/>
      <c r="V149" s="23"/>
      <c r="W149" s="23"/>
      <c r="X149" s="23" t="s">
        <v>611</v>
      </c>
      <c r="Y149" s="23">
        <v>1</v>
      </c>
      <c r="Z149" s="23"/>
      <c r="AA149" s="23">
        <f>IF(SUM(G149:T149) &gt;0, 1, 0)</f>
        <v>0</v>
      </c>
      <c r="AB149" s="23">
        <v>0</v>
      </c>
      <c r="AC149" s="23">
        <f>IF(SUM(T149,Q149)&gt;0, 1, 0)</f>
        <v>0</v>
      </c>
      <c r="AD149" s="23">
        <f>IF(SUM(Table2[[#This Row],[cv_disclosure]],Table2[[#This Row],[nber_web_disclosure]],Table2[[#This Row],[private_interests]]) &gt;0, 1, 0)</f>
        <v>1</v>
      </c>
      <c r="AE149" s="23"/>
      <c r="AF149" s="23"/>
      <c r="AG149" s="23"/>
      <c r="AH149" s="23"/>
      <c r="AI149" s="23" t="s">
        <v>2621</v>
      </c>
      <c r="AJ149" s="23">
        <v>1</v>
      </c>
      <c r="AK149" s="23"/>
      <c r="AL149" s="23"/>
    </row>
    <row r="150" spans="1:38" x14ac:dyDescent="0.25">
      <c r="A150" s="23" t="s">
        <v>40</v>
      </c>
      <c r="B150" s="23" t="s">
        <v>41</v>
      </c>
      <c r="C150" s="23" t="s">
        <v>16</v>
      </c>
      <c r="D150" s="23" t="s">
        <v>43</v>
      </c>
      <c r="E150" s="23" t="s">
        <v>44</v>
      </c>
      <c r="F150" s="23" t="s">
        <v>681</v>
      </c>
      <c r="G150" s="23">
        <v>0</v>
      </c>
      <c r="H150" s="23">
        <v>0</v>
      </c>
      <c r="I150" s="23">
        <v>0</v>
      </c>
      <c r="J150" s="23">
        <v>0</v>
      </c>
      <c r="K150" s="23">
        <v>0</v>
      </c>
      <c r="L150" s="23">
        <v>0</v>
      </c>
      <c r="M150" s="23">
        <v>0</v>
      </c>
      <c r="N150" s="23"/>
      <c r="O150" s="23"/>
      <c r="P150" s="23"/>
      <c r="Q150" s="23">
        <v>0</v>
      </c>
      <c r="R150" s="23">
        <v>0</v>
      </c>
      <c r="S150" s="23"/>
      <c r="T150" s="23">
        <v>0</v>
      </c>
      <c r="U150" s="23"/>
      <c r="V150" s="23"/>
      <c r="W150" s="23"/>
      <c r="X150" s="23"/>
      <c r="Y150" s="23">
        <v>0</v>
      </c>
      <c r="Z150" s="23"/>
      <c r="AA150" s="23">
        <f>IF(SUM(G150:T150) &gt;0, 1, 0)</f>
        <v>0</v>
      </c>
      <c r="AB150" s="23">
        <v>0</v>
      </c>
      <c r="AC150" s="23">
        <f>IF(SUM(T150,Q150)&gt;0, 1, 0)</f>
        <v>0</v>
      </c>
      <c r="AD150" s="23">
        <f>IF(SUM(Table2[[#This Row],[cv_disclosure]],Table2[[#This Row],[nber_web_disclosure]],Table2[[#This Row],[private_interests]]) &gt;0, 1, 0)</f>
        <v>0</v>
      </c>
      <c r="AE150" s="23"/>
      <c r="AF150" s="23"/>
      <c r="AG150" s="23"/>
      <c r="AH150" s="23"/>
      <c r="AI150" s="23" t="s">
        <v>2622</v>
      </c>
      <c r="AJ150" s="23">
        <v>0</v>
      </c>
      <c r="AK150" s="23"/>
      <c r="AL150" s="23"/>
    </row>
    <row r="151" spans="1:38" x14ac:dyDescent="0.25">
      <c r="A151" s="23" t="s">
        <v>45</v>
      </c>
      <c r="B151" s="23" t="s">
        <v>46</v>
      </c>
      <c r="C151" s="23" t="s">
        <v>16</v>
      </c>
      <c r="D151" s="23" t="s">
        <v>47</v>
      </c>
      <c r="E151" s="23" t="s">
        <v>71</v>
      </c>
      <c r="F151" s="23" t="s">
        <v>681</v>
      </c>
      <c r="G151" s="23">
        <v>0</v>
      </c>
      <c r="H151" s="23">
        <v>0</v>
      </c>
      <c r="I151" s="23">
        <v>0</v>
      </c>
      <c r="J151" s="23">
        <v>0</v>
      </c>
      <c r="K151" s="23">
        <v>0</v>
      </c>
      <c r="L151" s="23">
        <v>0</v>
      </c>
      <c r="M151" s="23">
        <v>0</v>
      </c>
      <c r="N151" s="23"/>
      <c r="O151" s="23"/>
      <c r="P151" s="23"/>
      <c r="Q151" s="23">
        <v>0</v>
      </c>
      <c r="R151" s="23">
        <v>0</v>
      </c>
      <c r="S151" s="23" t="s">
        <v>48</v>
      </c>
      <c r="T151" s="23">
        <v>0</v>
      </c>
      <c r="U151" s="23"/>
      <c r="V151" s="23"/>
      <c r="W151" s="23"/>
      <c r="X151" s="23"/>
      <c r="Y151" s="23">
        <v>1</v>
      </c>
      <c r="Z151" s="23"/>
      <c r="AA151" s="23">
        <f>IF(SUM(G151:T151) &gt;0, 1, 0)</f>
        <v>0</v>
      </c>
      <c r="AB151" s="23">
        <v>0</v>
      </c>
      <c r="AC151" s="23">
        <f>IF(SUM(T151,Q151)&gt;0, 1, 0)</f>
        <v>0</v>
      </c>
      <c r="AD151" s="23">
        <f>IF(SUM(Table2[[#This Row],[cv_disclosure]],Table2[[#This Row],[nber_web_disclosure]],Table2[[#This Row],[private_interests]]) &gt;0, 1, 0)</f>
        <v>1</v>
      </c>
      <c r="AE151" s="23"/>
      <c r="AF151" s="23"/>
      <c r="AG151" s="23"/>
      <c r="AH151" s="23"/>
      <c r="AI151" s="23" t="s">
        <v>2623</v>
      </c>
      <c r="AJ151" s="23">
        <v>1</v>
      </c>
      <c r="AK151" s="23"/>
      <c r="AL151" s="23"/>
    </row>
    <row r="152" spans="1:38" x14ac:dyDescent="0.25">
      <c r="A152" s="23" t="s">
        <v>53</v>
      </c>
      <c r="B152" s="23" t="s">
        <v>54</v>
      </c>
      <c r="C152" s="23" t="s">
        <v>16</v>
      </c>
      <c r="D152" s="23" t="s">
        <v>55</v>
      </c>
      <c r="E152" s="23" t="s">
        <v>73</v>
      </c>
      <c r="F152" s="23" t="s">
        <v>682</v>
      </c>
      <c r="G152" s="23">
        <v>0</v>
      </c>
      <c r="H152" s="23">
        <v>0</v>
      </c>
      <c r="I152" s="23">
        <v>0</v>
      </c>
      <c r="J152" s="23">
        <v>0</v>
      </c>
      <c r="K152" s="23">
        <v>0</v>
      </c>
      <c r="L152" s="23">
        <v>0</v>
      </c>
      <c r="M152" s="23">
        <v>0</v>
      </c>
      <c r="N152" s="23"/>
      <c r="O152" s="23"/>
      <c r="P152" s="23"/>
      <c r="Q152" s="23">
        <v>0</v>
      </c>
      <c r="R152" s="23">
        <v>0</v>
      </c>
      <c r="S152" s="23"/>
      <c r="T152" s="23">
        <v>0</v>
      </c>
      <c r="U152" s="23"/>
      <c r="V152" s="23"/>
      <c r="W152" s="23"/>
      <c r="X152" s="23"/>
      <c r="Y152" s="23">
        <v>0</v>
      </c>
      <c r="Z152" s="23"/>
      <c r="AA152" s="23">
        <f>IF(SUM(G152:T152) &gt;0, 1, 0)</f>
        <v>0</v>
      </c>
      <c r="AB152" s="23">
        <v>0</v>
      </c>
      <c r="AC152" s="23">
        <f>IF(SUM(T152,Q152)&gt;0, 1, 0)</f>
        <v>0</v>
      </c>
      <c r="AD152" s="23">
        <f>IF(SUM(Table2[[#This Row],[cv_disclosure]],Table2[[#This Row],[nber_web_disclosure]],Table2[[#This Row],[private_interests]]) &gt;0, 1, 0)</f>
        <v>0</v>
      </c>
      <c r="AE152" s="23"/>
      <c r="AF152" s="23"/>
      <c r="AG152" s="23"/>
      <c r="AH152" s="23"/>
      <c r="AI152" s="23" t="s">
        <v>2625</v>
      </c>
      <c r="AJ152" s="23">
        <v>1</v>
      </c>
      <c r="AK152" s="23"/>
      <c r="AL152" s="23"/>
    </row>
    <row r="153" spans="1:38" x14ac:dyDescent="0.25">
      <c r="A153" s="23" t="s">
        <v>59</v>
      </c>
      <c r="B153" s="23" t="s">
        <v>60</v>
      </c>
      <c r="C153" s="23" t="s">
        <v>16</v>
      </c>
      <c r="D153" s="23" t="s">
        <v>61</v>
      </c>
      <c r="E153" s="23" t="s">
        <v>70</v>
      </c>
      <c r="F153" s="23" t="s">
        <v>682</v>
      </c>
      <c r="G153" s="23">
        <v>0</v>
      </c>
      <c r="H153" s="23">
        <v>0</v>
      </c>
      <c r="I153" s="23">
        <v>0</v>
      </c>
      <c r="J153" s="23">
        <v>0</v>
      </c>
      <c r="K153" s="23">
        <v>0</v>
      </c>
      <c r="L153" s="23">
        <v>0</v>
      </c>
      <c r="M153" s="23">
        <v>0</v>
      </c>
      <c r="N153" s="23"/>
      <c r="O153" s="23"/>
      <c r="P153" s="23"/>
      <c r="Q153" s="23">
        <v>0</v>
      </c>
      <c r="R153" s="23">
        <v>0</v>
      </c>
      <c r="S153" s="23"/>
      <c r="T153" s="23">
        <v>0</v>
      </c>
      <c r="U153" s="23"/>
      <c r="V153" s="23"/>
      <c r="W153" s="23"/>
      <c r="X153" s="23"/>
      <c r="Y153" s="23">
        <v>0</v>
      </c>
      <c r="Z153" s="23"/>
      <c r="AA153" s="23">
        <f>IF(SUM(G153:T153) &gt;0, 1, 0)</f>
        <v>0</v>
      </c>
      <c r="AB153" s="23">
        <v>0</v>
      </c>
      <c r="AC153" s="23">
        <f>IF(SUM(T153,Q153)&gt;0, 1, 0)</f>
        <v>0</v>
      </c>
      <c r="AD153" s="23">
        <f>IF(SUM(Table2[[#This Row],[cv_disclosure]],Table2[[#This Row],[nber_web_disclosure]],Table2[[#This Row],[private_interests]]) &gt;0, 1, 0)</f>
        <v>0</v>
      </c>
      <c r="AE153" s="23"/>
      <c r="AF153" s="23"/>
      <c r="AG153" s="23"/>
      <c r="AH153" s="23"/>
      <c r="AI153" s="23" t="s">
        <v>2627</v>
      </c>
      <c r="AJ153" s="23">
        <v>0</v>
      </c>
      <c r="AK153" s="23"/>
      <c r="AL153" s="23"/>
    </row>
    <row r="154" spans="1:38" x14ac:dyDescent="0.25">
      <c r="A154" s="23" t="s">
        <v>62</v>
      </c>
      <c r="B154" s="23" t="s">
        <v>63</v>
      </c>
      <c r="C154" s="23" t="s">
        <v>16</v>
      </c>
      <c r="D154" s="23" t="s">
        <v>64</v>
      </c>
      <c r="E154" s="23" t="s">
        <v>65</v>
      </c>
      <c r="F154" s="23" t="s">
        <v>682</v>
      </c>
      <c r="G154" s="23">
        <v>0</v>
      </c>
      <c r="H154" s="23">
        <v>0</v>
      </c>
      <c r="I154" s="23">
        <v>0</v>
      </c>
      <c r="J154" s="23">
        <v>0</v>
      </c>
      <c r="K154" s="23">
        <v>0</v>
      </c>
      <c r="L154" s="23">
        <v>0</v>
      </c>
      <c r="M154" s="23">
        <v>0</v>
      </c>
      <c r="N154" s="23"/>
      <c r="O154" s="23"/>
      <c r="P154" s="23"/>
      <c r="Q154" s="23">
        <v>0</v>
      </c>
      <c r="R154" s="23">
        <v>0</v>
      </c>
      <c r="S154" s="23" t="s">
        <v>66</v>
      </c>
      <c r="T154" s="23">
        <v>0</v>
      </c>
      <c r="U154" s="23"/>
      <c r="V154" s="23"/>
      <c r="W154" s="23"/>
      <c r="X154" s="23"/>
      <c r="Y154" s="23">
        <v>0</v>
      </c>
      <c r="Z154" s="23"/>
      <c r="AA154" s="23">
        <f>IF(SUM(G154:T154) &gt;0, 1, 0)</f>
        <v>0</v>
      </c>
      <c r="AB154" s="23">
        <v>0</v>
      </c>
      <c r="AC154" s="23">
        <f>IF(SUM(T154,Q154)&gt;0, 1, 0)</f>
        <v>0</v>
      </c>
      <c r="AD154" s="23">
        <f>IF(SUM(Table2[[#This Row],[cv_disclosure]],Table2[[#This Row],[nber_web_disclosure]],Table2[[#This Row],[private_interests]]) &gt;0, 1, 0)</f>
        <v>0</v>
      </c>
      <c r="AE154" s="23"/>
      <c r="AF154" s="23"/>
      <c r="AG154" s="23"/>
      <c r="AH154" s="23"/>
      <c r="AI154" s="23" t="s">
        <v>2584</v>
      </c>
      <c r="AJ154" s="23">
        <v>1</v>
      </c>
      <c r="AK154" s="23"/>
      <c r="AL154" s="23"/>
    </row>
    <row r="155" spans="1:38" x14ac:dyDescent="0.25">
      <c r="A155" s="23" t="s">
        <v>67</v>
      </c>
      <c r="B155" s="23" t="s">
        <v>68</v>
      </c>
      <c r="C155" s="23" t="s">
        <v>16</v>
      </c>
      <c r="D155" s="23" t="s">
        <v>69</v>
      </c>
      <c r="E155" s="23" t="s">
        <v>83</v>
      </c>
      <c r="F155" s="23" t="s">
        <v>681</v>
      </c>
      <c r="G155" s="23">
        <v>0</v>
      </c>
      <c r="H155" s="23">
        <v>0</v>
      </c>
      <c r="I155" s="23">
        <v>0</v>
      </c>
      <c r="J155" s="23">
        <v>0</v>
      </c>
      <c r="K155" s="23">
        <v>0</v>
      </c>
      <c r="L155" s="23">
        <v>0</v>
      </c>
      <c r="M155" s="23">
        <v>0</v>
      </c>
      <c r="N155" s="23"/>
      <c r="O155" s="23"/>
      <c r="P155" s="23"/>
      <c r="Q155" s="23">
        <v>0</v>
      </c>
      <c r="R155" s="23">
        <v>0</v>
      </c>
      <c r="S155" s="23" t="s">
        <v>75</v>
      </c>
      <c r="T155" s="23">
        <v>0</v>
      </c>
      <c r="U155" s="23"/>
      <c r="V155" s="23"/>
      <c r="W155" s="23"/>
      <c r="X155" s="23" t="s">
        <v>614</v>
      </c>
      <c r="Y155" s="23">
        <v>1</v>
      </c>
      <c r="Z155" s="23"/>
      <c r="AA155" s="23">
        <f>IF(SUM(G155:T155) &gt;0, 1, 0)</f>
        <v>0</v>
      </c>
      <c r="AB155" s="23">
        <v>0</v>
      </c>
      <c r="AC155" s="23">
        <f>IF(SUM(T155,Q155)&gt;0, 1, 0)</f>
        <v>0</v>
      </c>
      <c r="AD155" s="23">
        <f>IF(SUM(Table2[[#This Row],[cv_disclosure]],Table2[[#This Row],[nber_web_disclosure]],Table2[[#This Row],[private_interests]]) &gt;0, 1, 0)</f>
        <v>1</v>
      </c>
      <c r="AE155" s="23"/>
      <c r="AF155" s="23"/>
      <c r="AG155" s="23"/>
      <c r="AH155" s="23"/>
      <c r="AI155" s="23" t="s">
        <v>2628</v>
      </c>
      <c r="AJ155" s="23">
        <v>1</v>
      </c>
      <c r="AK155" s="23"/>
      <c r="AL155" s="23"/>
    </row>
    <row r="156" spans="1:38" x14ac:dyDescent="0.25">
      <c r="A156" s="23" t="s">
        <v>76</v>
      </c>
      <c r="B156" s="23" t="s">
        <v>77</v>
      </c>
      <c r="C156" s="23" t="s">
        <v>16</v>
      </c>
      <c r="D156" s="23" t="s">
        <v>78</v>
      </c>
      <c r="E156" s="23" t="s">
        <v>79</v>
      </c>
      <c r="F156" s="23" t="s">
        <v>681</v>
      </c>
      <c r="G156" s="23">
        <v>0</v>
      </c>
      <c r="H156" s="23">
        <v>0</v>
      </c>
      <c r="I156" s="23">
        <v>0</v>
      </c>
      <c r="J156" s="23">
        <v>0</v>
      </c>
      <c r="K156" s="23">
        <v>0</v>
      </c>
      <c r="L156" s="23">
        <v>0</v>
      </c>
      <c r="M156" s="23">
        <v>0</v>
      </c>
      <c r="N156" s="23"/>
      <c r="O156" s="23"/>
      <c r="P156" s="23"/>
      <c r="Q156" s="23">
        <v>0</v>
      </c>
      <c r="R156" s="23">
        <v>0</v>
      </c>
      <c r="S156" s="23"/>
      <c r="T156" s="23">
        <v>0</v>
      </c>
      <c r="U156" s="23"/>
      <c r="V156" s="23"/>
      <c r="W156" s="23"/>
      <c r="X156" s="23"/>
      <c r="Y156" s="23">
        <v>0</v>
      </c>
      <c r="Z156" s="23"/>
      <c r="AA156" s="23">
        <f>IF(SUM(G156:T156) &gt;0, 1, 0)</f>
        <v>0</v>
      </c>
      <c r="AB156" s="23">
        <v>0</v>
      </c>
      <c r="AC156" s="23">
        <f>IF(SUM(T156,Q156)&gt;0, 1, 0)</f>
        <v>0</v>
      </c>
      <c r="AD156" s="23">
        <f>IF(SUM(Table2[[#This Row],[cv_disclosure]],Table2[[#This Row],[nber_web_disclosure]],Table2[[#This Row],[private_interests]]) &gt;0, 1, 0)</f>
        <v>0</v>
      </c>
      <c r="AE156" s="23"/>
      <c r="AF156" s="23"/>
      <c r="AG156" s="23"/>
      <c r="AH156" s="23"/>
      <c r="AI156" s="23" t="s">
        <v>2629</v>
      </c>
      <c r="AJ156" s="23">
        <v>0</v>
      </c>
      <c r="AK156" s="23"/>
      <c r="AL156" s="23"/>
    </row>
    <row r="157" spans="1:38" x14ac:dyDescent="0.25">
      <c r="A157" s="23" t="s">
        <v>89</v>
      </c>
      <c r="B157" s="23" t="s">
        <v>90</v>
      </c>
      <c r="C157" s="23" t="s">
        <v>16</v>
      </c>
      <c r="D157" s="24" t="s">
        <v>91</v>
      </c>
      <c r="E157" s="23" t="s">
        <v>92</v>
      </c>
      <c r="F157" s="23" t="s">
        <v>681</v>
      </c>
      <c r="G157" s="23">
        <v>0</v>
      </c>
      <c r="H157" s="23">
        <v>0</v>
      </c>
      <c r="I157" s="23">
        <v>0</v>
      </c>
      <c r="J157" s="23">
        <v>0</v>
      </c>
      <c r="K157" s="23">
        <v>0</v>
      </c>
      <c r="L157" s="23">
        <v>0</v>
      </c>
      <c r="M157" s="23">
        <v>0</v>
      </c>
      <c r="N157" s="23"/>
      <c r="O157" s="23"/>
      <c r="P157" s="23"/>
      <c r="Q157" s="23">
        <v>0</v>
      </c>
      <c r="R157" s="23">
        <v>0</v>
      </c>
      <c r="S157" s="23"/>
      <c r="T157" s="23">
        <v>0</v>
      </c>
      <c r="U157" s="23"/>
      <c r="V157" s="23"/>
      <c r="W157" s="23"/>
      <c r="X157" s="23"/>
      <c r="Y157" s="23">
        <v>0</v>
      </c>
      <c r="Z157" s="23"/>
      <c r="AA157" s="23">
        <f>IF(SUM(G157:T157) &gt;0, 1, 0)</f>
        <v>0</v>
      </c>
      <c r="AB157" s="23">
        <v>0</v>
      </c>
      <c r="AC157" s="23">
        <f>IF(SUM(T157,Q157)&gt;0, 1, 0)</f>
        <v>0</v>
      </c>
      <c r="AD157" s="23">
        <f>IF(SUM(Table2[[#This Row],[cv_disclosure]],Table2[[#This Row],[nber_web_disclosure]],Table2[[#This Row],[private_interests]]) &gt;0, 1, 0)</f>
        <v>0</v>
      </c>
      <c r="AE157" s="23"/>
      <c r="AF157" s="23"/>
      <c r="AG157" s="23"/>
      <c r="AH157" s="23"/>
      <c r="AI157" s="23" t="s">
        <v>2632</v>
      </c>
      <c r="AJ157" s="23">
        <v>1</v>
      </c>
      <c r="AK157" s="23"/>
      <c r="AL157" s="23"/>
    </row>
    <row r="158" spans="1:38" x14ac:dyDescent="0.25">
      <c r="A158" s="23" t="s">
        <v>93</v>
      </c>
      <c r="B158" s="23" t="s">
        <v>94</v>
      </c>
      <c r="C158" s="23" t="s">
        <v>16</v>
      </c>
      <c r="D158" s="23" t="s">
        <v>95</v>
      </c>
      <c r="E158" s="23" t="s">
        <v>70</v>
      </c>
      <c r="F158" s="23" t="s">
        <v>682</v>
      </c>
      <c r="G158" s="23">
        <v>0</v>
      </c>
      <c r="H158" s="23">
        <v>0</v>
      </c>
      <c r="I158" s="23">
        <v>0</v>
      </c>
      <c r="J158" s="23">
        <v>0</v>
      </c>
      <c r="K158" s="23">
        <v>0</v>
      </c>
      <c r="L158" s="23">
        <v>0</v>
      </c>
      <c r="M158" s="23">
        <v>0</v>
      </c>
      <c r="N158" s="23"/>
      <c r="O158" s="23"/>
      <c r="P158" s="23"/>
      <c r="Q158" s="23">
        <v>0</v>
      </c>
      <c r="R158" s="23">
        <v>0</v>
      </c>
      <c r="S158" s="23"/>
      <c r="T158" s="23">
        <v>0</v>
      </c>
      <c r="U158" s="23"/>
      <c r="V158" s="23"/>
      <c r="W158" s="23"/>
      <c r="X158" s="23"/>
      <c r="Y158" s="23">
        <v>0</v>
      </c>
      <c r="Z158" s="23"/>
      <c r="AA158" s="23">
        <f>IF(SUM(G158:T158) &gt;0, 1, 0)</f>
        <v>0</v>
      </c>
      <c r="AB158" s="23">
        <v>0</v>
      </c>
      <c r="AC158" s="23">
        <f>IF(SUM(T158,Q158)&gt;0, 1, 0)</f>
        <v>0</v>
      </c>
      <c r="AD158" s="23">
        <f>IF(SUM(Table2[[#This Row],[cv_disclosure]],Table2[[#This Row],[nber_web_disclosure]],Table2[[#This Row],[private_interests]]) &gt;0, 1, 0)</f>
        <v>0</v>
      </c>
      <c r="AE158" s="23"/>
      <c r="AF158" s="23"/>
      <c r="AG158" s="23"/>
      <c r="AH158" s="23"/>
      <c r="AI158" s="23" t="s">
        <v>2633</v>
      </c>
      <c r="AJ158" s="23">
        <v>1</v>
      </c>
      <c r="AK158" s="23"/>
      <c r="AL158" s="23"/>
    </row>
    <row r="159" spans="1:38" x14ac:dyDescent="0.25">
      <c r="A159" s="23" t="s">
        <v>97</v>
      </c>
      <c r="B159" s="23" t="s">
        <v>96</v>
      </c>
      <c r="C159" s="23" t="s">
        <v>16</v>
      </c>
      <c r="D159" s="23" t="s">
        <v>98</v>
      </c>
      <c r="E159" s="23" t="s">
        <v>83</v>
      </c>
      <c r="F159" s="23" t="s">
        <v>682</v>
      </c>
      <c r="G159" s="23">
        <v>0</v>
      </c>
      <c r="H159" s="23">
        <v>0</v>
      </c>
      <c r="I159" s="23">
        <v>0</v>
      </c>
      <c r="J159" s="23">
        <v>0</v>
      </c>
      <c r="K159" s="23">
        <v>0</v>
      </c>
      <c r="L159" s="23">
        <v>0</v>
      </c>
      <c r="M159" s="23">
        <v>0</v>
      </c>
      <c r="N159" s="23"/>
      <c r="O159" s="23"/>
      <c r="P159" s="23"/>
      <c r="Q159" s="23">
        <v>0</v>
      </c>
      <c r="R159" s="23">
        <v>0</v>
      </c>
      <c r="S159" s="23" t="s">
        <v>66</v>
      </c>
      <c r="T159" s="23">
        <v>0</v>
      </c>
      <c r="U159" s="23"/>
      <c r="V159" s="23"/>
      <c r="W159" s="23"/>
      <c r="X159" s="23"/>
      <c r="Y159" s="23">
        <v>0</v>
      </c>
      <c r="Z159" s="23"/>
      <c r="AA159" s="23">
        <f>IF(SUM(G159:T159) &gt;0, 1, 0)</f>
        <v>0</v>
      </c>
      <c r="AB159" s="23">
        <v>0</v>
      </c>
      <c r="AC159" s="23">
        <f>IF(SUM(T159,Q159)&gt;0, 1, 0)</f>
        <v>0</v>
      </c>
      <c r="AD159" s="23">
        <f>IF(SUM(Table2[[#This Row],[cv_disclosure]],Table2[[#This Row],[nber_web_disclosure]],Table2[[#This Row],[private_interests]]) &gt;0, 1, 0)</f>
        <v>0</v>
      </c>
      <c r="AE159" s="23"/>
      <c r="AF159" s="23"/>
      <c r="AG159" s="23"/>
      <c r="AH159" s="23"/>
      <c r="AI159" s="23" t="s">
        <v>2634</v>
      </c>
      <c r="AJ159" s="23">
        <v>1</v>
      </c>
      <c r="AK159" s="23"/>
      <c r="AL159" s="23"/>
    </row>
    <row r="160" spans="1:38" x14ac:dyDescent="0.25">
      <c r="A160" s="23" t="s">
        <v>99</v>
      </c>
      <c r="B160" s="23" t="s">
        <v>100</v>
      </c>
      <c r="C160" s="23" t="s">
        <v>16</v>
      </c>
      <c r="D160" s="23" t="s">
        <v>101</v>
      </c>
      <c r="E160" s="23" t="s">
        <v>102</v>
      </c>
      <c r="F160" s="23" t="s">
        <v>682</v>
      </c>
      <c r="G160" s="23">
        <v>0</v>
      </c>
      <c r="H160" s="23">
        <v>0</v>
      </c>
      <c r="I160" s="23">
        <v>0</v>
      </c>
      <c r="J160" s="23">
        <v>0</v>
      </c>
      <c r="K160" s="23">
        <v>0</v>
      </c>
      <c r="L160" s="23">
        <v>0</v>
      </c>
      <c r="M160" s="23">
        <v>0</v>
      </c>
      <c r="N160" s="23"/>
      <c r="O160" s="23"/>
      <c r="P160" s="23"/>
      <c r="Q160" s="23">
        <v>0</v>
      </c>
      <c r="R160" s="23">
        <v>0</v>
      </c>
      <c r="S160" s="23"/>
      <c r="T160" s="23">
        <v>0</v>
      </c>
      <c r="U160" s="23"/>
      <c r="V160" s="23"/>
      <c r="W160" s="23"/>
      <c r="X160" s="23"/>
      <c r="Y160" s="23">
        <v>0</v>
      </c>
      <c r="Z160" s="23"/>
      <c r="AA160" s="23">
        <f>IF(SUM(G160:T160) &gt;0, 1, 0)</f>
        <v>0</v>
      </c>
      <c r="AB160" s="23">
        <v>0</v>
      </c>
      <c r="AC160" s="23">
        <f>IF(SUM(T160,Q160)&gt;0, 1, 0)</f>
        <v>0</v>
      </c>
      <c r="AD160" s="23">
        <f>IF(SUM(Table2[[#This Row],[cv_disclosure]],Table2[[#This Row],[nber_web_disclosure]],Table2[[#This Row],[private_interests]]) &gt;0, 1, 0)</f>
        <v>0</v>
      </c>
      <c r="AE160" s="23"/>
      <c r="AF160" s="23"/>
      <c r="AG160" s="23"/>
      <c r="AH160" s="23"/>
      <c r="AI160" s="23" t="s">
        <v>2635</v>
      </c>
      <c r="AJ160" s="23">
        <v>1</v>
      </c>
      <c r="AK160" s="23"/>
      <c r="AL160" s="23"/>
    </row>
    <row r="161" spans="1:38" x14ac:dyDescent="0.25">
      <c r="A161" s="23" t="s">
        <v>103</v>
      </c>
      <c r="B161" s="23" t="s">
        <v>104</v>
      </c>
      <c r="C161" s="23" t="s">
        <v>16</v>
      </c>
      <c r="D161" s="23" t="s">
        <v>105</v>
      </c>
      <c r="E161" s="23" t="s">
        <v>106</v>
      </c>
      <c r="F161" s="23" t="s">
        <v>681</v>
      </c>
      <c r="G161" s="23">
        <v>0</v>
      </c>
      <c r="H161" s="23">
        <v>0</v>
      </c>
      <c r="I161" s="23">
        <v>0</v>
      </c>
      <c r="J161" s="23">
        <v>0</v>
      </c>
      <c r="K161" s="23">
        <v>0</v>
      </c>
      <c r="L161" s="23">
        <v>0</v>
      </c>
      <c r="M161" s="23">
        <v>0</v>
      </c>
      <c r="N161" s="23"/>
      <c r="O161" s="23"/>
      <c r="P161" s="23"/>
      <c r="Q161" s="23">
        <v>0</v>
      </c>
      <c r="R161" s="23">
        <v>0</v>
      </c>
      <c r="S161" s="23"/>
      <c r="T161" s="23">
        <v>0</v>
      </c>
      <c r="U161" s="23"/>
      <c r="V161" s="23"/>
      <c r="W161" s="23"/>
      <c r="X161" s="23"/>
      <c r="Y161" s="23">
        <v>0</v>
      </c>
      <c r="Z161" s="23"/>
      <c r="AA161" s="23">
        <f>IF(SUM(G161:T161) &gt;0, 1, 0)</f>
        <v>0</v>
      </c>
      <c r="AB161" s="23">
        <v>0</v>
      </c>
      <c r="AC161" s="23">
        <f>IF(SUM(T161,Q161)&gt;0, 1, 0)</f>
        <v>0</v>
      </c>
      <c r="AD161" s="23">
        <f>IF(SUM(Table2[[#This Row],[cv_disclosure]],Table2[[#This Row],[nber_web_disclosure]],Table2[[#This Row],[private_interests]]) &gt;0, 1, 0)</f>
        <v>0</v>
      </c>
      <c r="AE161" s="23"/>
      <c r="AF161" s="23"/>
      <c r="AG161" s="23"/>
      <c r="AH161" s="23"/>
      <c r="AI161" s="23" t="s">
        <v>2635</v>
      </c>
      <c r="AJ161" s="23">
        <v>1</v>
      </c>
      <c r="AK161" s="23"/>
      <c r="AL161" s="23"/>
    </row>
    <row r="162" spans="1:38" x14ac:dyDescent="0.25">
      <c r="A162" s="23" t="s">
        <v>107</v>
      </c>
      <c r="B162" s="23" t="s">
        <v>108</v>
      </c>
      <c r="C162" s="23" t="s">
        <v>16</v>
      </c>
      <c r="D162" s="23" t="s">
        <v>109</v>
      </c>
      <c r="E162" s="23" t="s">
        <v>110</v>
      </c>
      <c r="F162" s="23" t="s">
        <v>682</v>
      </c>
      <c r="G162" s="23">
        <v>0</v>
      </c>
      <c r="H162" s="23">
        <v>0</v>
      </c>
      <c r="I162" s="23">
        <v>0</v>
      </c>
      <c r="J162" s="23">
        <v>0</v>
      </c>
      <c r="K162" s="23">
        <v>0</v>
      </c>
      <c r="L162" s="23">
        <v>0</v>
      </c>
      <c r="M162" s="23">
        <v>0</v>
      </c>
      <c r="N162" s="23"/>
      <c r="O162" s="23"/>
      <c r="P162" s="23"/>
      <c r="Q162" s="23">
        <v>0</v>
      </c>
      <c r="R162" s="23">
        <v>0</v>
      </c>
      <c r="S162" s="23"/>
      <c r="T162" s="23">
        <v>0</v>
      </c>
      <c r="U162" s="23"/>
      <c r="V162" s="23"/>
      <c r="W162" s="23"/>
      <c r="X162" s="23"/>
      <c r="Y162" s="23">
        <v>0</v>
      </c>
      <c r="Z162" s="23"/>
      <c r="AA162" s="23">
        <f>IF(SUM(G162:T162) &gt;0, 1, 0)</f>
        <v>0</v>
      </c>
      <c r="AB162" s="23">
        <v>0</v>
      </c>
      <c r="AC162" s="23">
        <f>IF(SUM(T162,Q162)&gt;0, 1, 0)</f>
        <v>0</v>
      </c>
      <c r="AD162" s="23">
        <f>IF(SUM(Table2[[#This Row],[cv_disclosure]],Table2[[#This Row],[nber_web_disclosure]],Table2[[#This Row],[private_interests]]) &gt;0, 1, 0)</f>
        <v>0</v>
      </c>
      <c r="AE162" s="23"/>
      <c r="AF162" s="23"/>
      <c r="AG162" s="23"/>
      <c r="AH162" s="23"/>
      <c r="AI162" s="23" t="s">
        <v>2584</v>
      </c>
      <c r="AJ162" s="23">
        <v>1</v>
      </c>
      <c r="AK162" s="23"/>
      <c r="AL162" s="23"/>
    </row>
    <row r="163" spans="1:38" x14ac:dyDescent="0.25">
      <c r="A163" s="23" t="s">
        <v>111</v>
      </c>
      <c r="B163" s="24" t="s">
        <v>112</v>
      </c>
      <c r="C163" s="23" t="s">
        <v>16</v>
      </c>
      <c r="D163" s="23" t="s">
        <v>113</v>
      </c>
      <c r="E163" s="23" t="s">
        <v>71</v>
      </c>
      <c r="F163" s="23" t="s">
        <v>681</v>
      </c>
      <c r="G163" s="23">
        <v>0</v>
      </c>
      <c r="H163" s="23">
        <v>0</v>
      </c>
      <c r="I163" s="23">
        <v>0</v>
      </c>
      <c r="J163" s="23">
        <v>0</v>
      </c>
      <c r="K163" s="23">
        <v>0</v>
      </c>
      <c r="L163" s="23">
        <v>0</v>
      </c>
      <c r="M163" s="23">
        <v>0</v>
      </c>
      <c r="N163" s="23"/>
      <c r="O163" s="23"/>
      <c r="P163" s="23"/>
      <c r="Q163" s="23">
        <v>0</v>
      </c>
      <c r="R163" s="23">
        <v>0</v>
      </c>
      <c r="S163" s="23"/>
      <c r="T163" s="23">
        <v>0</v>
      </c>
      <c r="U163" s="23"/>
      <c r="V163" s="23"/>
      <c r="W163" s="23"/>
      <c r="X163" s="23"/>
      <c r="Y163" s="23">
        <v>0</v>
      </c>
      <c r="Z163" s="23"/>
      <c r="AA163" s="23">
        <f>IF(SUM(G163:T163) &gt;0, 1, 0)</f>
        <v>0</v>
      </c>
      <c r="AB163" s="23">
        <v>0</v>
      </c>
      <c r="AC163" s="23">
        <f>IF(SUM(T163,Q163)&gt;0, 1, 0)</f>
        <v>0</v>
      </c>
      <c r="AD163" s="23">
        <f>IF(SUM(Table2[[#This Row],[cv_disclosure]],Table2[[#This Row],[nber_web_disclosure]],Table2[[#This Row],[private_interests]]) &gt;0, 1, 0)</f>
        <v>0</v>
      </c>
      <c r="AE163" s="23"/>
      <c r="AF163" s="23"/>
      <c r="AG163" s="23"/>
      <c r="AH163" s="23"/>
      <c r="AI163" s="23" t="s">
        <v>2517</v>
      </c>
      <c r="AJ163" s="23">
        <v>0</v>
      </c>
      <c r="AK163" s="23"/>
      <c r="AL163" s="23"/>
    </row>
    <row r="164" spans="1:38" x14ac:dyDescent="0.25">
      <c r="A164" s="23" t="s">
        <v>114</v>
      </c>
      <c r="B164" s="23" t="s">
        <v>115</v>
      </c>
      <c r="C164" s="23" t="s">
        <v>16</v>
      </c>
      <c r="D164" s="23" t="s">
        <v>116</v>
      </c>
      <c r="E164" s="23" t="s">
        <v>70</v>
      </c>
      <c r="F164" s="23" t="s">
        <v>682</v>
      </c>
      <c r="G164" s="23">
        <v>0</v>
      </c>
      <c r="H164" s="23">
        <v>0</v>
      </c>
      <c r="I164" s="23">
        <v>0</v>
      </c>
      <c r="J164" s="23">
        <v>0</v>
      </c>
      <c r="K164" s="23">
        <v>0</v>
      </c>
      <c r="L164" s="23">
        <v>0</v>
      </c>
      <c r="M164" s="23">
        <v>0</v>
      </c>
      <c r="N164" s="23"/>
      <c r="O164" s="23"/>
      <c r="P164" s="23"/>
      <c r="Q164" s="23">
        <v>0</v>
      </c>
      <c r="R164" s="23">
        <v>0</v>
      </c>
      <c r="S164" s="23" t="s">
        <v>117</v>
      </c>
      <c r="T164" s="23">
        <v>0</v>
      </c>
      <c r="U164" s="23"/>
      <c r="V164" s="23"/>
      <c r="W164" s="23"/>
      <c r="X164" s="23"/>
      <c r="Y164" s="23">
        <v>0</v>
      </c>
      <c r="Z164" s="23"/>
      <c r="AA164" s="23">
        <f>IF(SUM(G164:T164) &gt;0, 1, 0)</f>
        <v>0</v>
      </c>
      <c r="AB164" s="23">
        <v>0</v>
      </c>
      <c r="AC164" s="23">
        <f>IF(SUM(T164,Q164)&gt;0, 1, 0)</f>
        <v>0</v>
      </c>
      <c r="AD164" s="23">
        <f>IF(SUM(Table2[[#This Row],[cv_disclosure]],Table2[[#This Row],[nber_web_disclosure]],Table2[[#This Row],[private_interests]]) &gt;0, 1, 0)</f>
        <v>0</v>
      </c>
      <c r="AE164" s="23"/>
      <c r="AF164" s="23"/>
      <c r="AG164" s="23"/>
      <c r="AH164" s="23"/>
      <c r="AI164" s="23" t="s">
        <v>2636</v>
      </c>
      <c r="AJ164" s="23">
        <v>1</v>
      </c>
      <c r="AK164" s="23"/>
      <c r="AL164" s="23"/>
    </row>
    <row r="165" spans="1:38" x14ac:dyDescent="0.25">
      <c r="A165" s="23" t="s">
        <v>118</v>
      </c>
      <c r="B165" s="23" t="s">
        <v>119</v>
      </c>
      <c r="C165" s="23" t="s">
        <v>16</v>
      </c>
      <c r="D165" s="23" t="s">
        <v>120</v>
      </c>
      <c r="E165" s="23" t="s">
        <v>121</v>
      </c>
      <c r="F165" s="23" t="s">
        <v>682</v>
      </c>
      <c r="G165" s="23">
        <v>0</v>
      </c>
      <c r="H165" s="23">
        <v>0</v>
      </c>
      <c r="I165" s="23">
        <v>0</v>
      </c>
      <c r="J165" s="23">
        <v>0</v>
      </c>
      <c r="K165" s="23">
        <v>0</v>
      </c>
      <c r="L165" s="23">
        <v>0</v>
      </c>
      <c r="M165" s="23">
        <v>0</v>
      </c>
      <c r="N165" s="23"/>
      <c r="O165" s="23"/>
      <c r="P165" s="23"/>
      <c r="Q165" s="23">
        <v>0</v>
      </c>
      <c r="R165" s="23">
        <v>0</v>
      </c>
      <c r="S165" s="23" t="s">
        <v>66</v>
      </c>
      <c r="T165" s="23">
        <v>0</v>
      </c>
      <c r="U165" s="23"/>
      <c r="V165" s="23"/>
      <c r="W165" s="23"/>
      <c r="X165" s="23"/>
      <c r="Y165" s="23">
        <v>0</v>
      </c>
      <c r="Z165" s="23"/>
      <c r="AA165" s="23">
        <f>IF(SUM(G165:T165) &gt;0, 1, 0)</f>
        <v>0</v>
      </c>
      <c r="AB165" s="23">
        <v>0</v>
      </c>
      <c r="AC165" s="23">
        <f>IF(SUM(T165,Q165)&gt;0, 1, 0)</f>
        <v>0</v>
      </c>
      <c r="AD165" s="23">
        <f>IF(SUM(Table2[[#This Row],[cv_disclosure]],Table2[[#This Row],[nber_web_disclosure]],Table2[[#This Row],[private_interests]]) &gt;0, 1, 0)</f>
        <v>0</v>
      </c>
      <c r="AE165" s="23"/>
      <c r="AF165" s="23"/>
      <c r="AG165" s="23"/>
      <c r="AH165" s="23"/>
      <c r="AI165" s="23" t="s">
        <v>2637</v>
      </c>
      <c r="AJ165" s="23">
        <v>1</v>
      </c>
      <c r="AK165" s="23"/>
      <c r="AL165" s="23"/>
    </row>
    <row r="166" spans="1:38" x14ac:dyDescent="0.25">
      <c r="A166" s="23" t="s">
        <v>130</v>
      </c>
      <c r="B166" s="23" t="s">
        <v>131</v>
      </c>
      <c r="C166" s="23" t="s">
        <v>16</v>
      </c>
      <c r="D166" s="23" t="s">
        <v>132</v>
      </c>
      <c r="E166" s="23" t="s">
        <v>23</v>
      </c>
      <c r="F166" s="23" t="s">
        <v>681</v>
      </c>
      <c r="G166" s="23">
        <v>0</v>
      </c>
      <c r="H166" s="23">
        <v>0</v>
      </c>
      <c r="I166" s="23">
        <v>0</v>
      </c>
      <c r="J166" s="23">
        <v>0</v>
      </c>
      <c r="K166" s="23">
        <v>0</v>
      </c>
      <c r="L166" s="23">
        <v>0</v>
      </c>
      <c r="M166" s="23">
        <v>0</v>
      </c>
      <c r="N166" s="23"/>
      <c r="O166" s="23"/>
      <c r="P166" s="23"/>
      <c r="Q166" s="23">
        <v>0</v>
      </c>
      <c r="R166" s="23">
        <v>0</v>
      </c>
      <c r="S166" s="23" t="s">
        <v>619</v>
      </c>
      <c r="T166" s="23">
        <v>0</v>
      </c>
      <c r="U166" s="23"/>
      <c r="V166" s="23"/>
      <c r="W166" s="23"/>
      <c r="X166" s="23" t="s">
        <v>620</v>
      </c>
      <c r="Y166" s="23">
        <v>1</v>
      </c>
      <c r="Z166" s="23"/>
      <c r="AA166" s="23">
        <f>IF(SUM(G166:T166) &gt;0, 1, 0)</f>
        <v>0</v>
      </c>
      <c r="AB166" s="23">
        <v>0</v>
      </c>
      <c r="AC166" s="23">
        <f>IF(SUM(T166,Q166)&gt;0, 1, 0)</f>
        <v>0</v>
      </c>
      <c r="AD166" s="23">
        <f>IF(SUM(Table2[[#This Row],[cv_disclosure]],Table2[[#This Row],[nber_web_disclosure]],Table2[[#This Row],[private_interests]]) &gt;0, 1, 0)</f>
        <v>1</v>
      </c>
      <c r="AE166" s="23"/>
      <c r="AF166" s="23"/>
      <c r="AG166" s="23"/>
      <c r="AH166" s="23"/>
      <c r="AI166" s="23" t="s">
        <v>2640</v>
      </c>
      <c r="AJ166" s="23">
        <v>1</v>
      </c>
      <c r="AK166" s="23"/>
      <c r="AL166" s="23"/>
    </row>
    <row r="167" spans="1:38" x14ac:dyDescent="0.25">
      <c r="A167" s="23" t="s">
        <v>134</v>
      </c>
      <c r="B167" s="23" t="s">
        <v>135</v>
      </c>
      <c r="C167" s="23" t="s">
        <v>16</v>
      </c>
      <c r="D167" s="23" t="s">
        <v>136</v>
      </c>
      <c r="E167" s="23" t="s">
        <v>17</v>
      </c>
      <c r="F167" s="23" t="s">
        <v>681</v>
      </c>
      <c r="G167" s="23">
        <v>0</v>
      </c>
      <c r="H167" s="23">
        <v>0</v>
      </c>
      <c r="I167" s="23">
        <v>0</v>
      </c>
      <c r="J167" s="23">
        <v>0</v>
      </c>
      <c r="K167" s="23">
        <v>0</v>
      </c>
      <c r="L167" s="23">
        <v>0</v>
      </c>
      <c r="M167" s="23">
        <v>0</v>
      </c>
      <c r="N167" s="23"/>
      <c r="O167" s="23"/>
      <c r="P167" s="23"/>
      <c r="Q167" s="23">
        <v>0</v>
      </c>
      <c r="R167" s="23">
        <v>0</v>
      </c>
      <c r="S167" s="23" t="s">
        <v>117</v>
      </c>
      <c r="T167" s="23">
        <v>0</v>
      </c>
      <c r="U167" s="23"/>
      <c r="V167" s="23"/>
      <c r="W167" s="23"/>
      <c r="X167" s="23"/>
      <c r="Y167" s="23"/>
      <c r="Z167" s="23"/>
      <c r="AA167" s="23">
        <f>IF(SUM(G167:T167) &gt;0, 1, 0)</f>
        <v>0</v>
      </c>
      <c r="AB167" s="23">
        <v>0</v>
      </c>
      <c r="AC167" s="23">
        <f>IF(SUM(T167,Q167)&gt;0, 1, 0)</f>
        <v>0</v>
      </c>
      <c r="AD167" s="23">
        <f>IF(SUM(Table2[[#This Row],[cv_disclosure]],Table2[[#This Row],[nber_web_disclosure]],Table2[[#This Row],[private_interests]]) &gt;0, 1, 0)</f>
        <v>0</v>
      </c>
      <c r="AE167" s="23"/>
      <c r="AF167" s="23"/>
      <c r="AG167" s="23"/>
      <c r="AH167" s="23"/>
      <c r="AI167" s="23" t="s">
        <v>2641</v>
      </c>
      <c r="AJ167" s="23">
        <v>1</v>
      </c>
      <c r="AK167" s="23"/>
      <c r="AL167" s="23"/>
    </row>
    <row r="168" spans="1:38" x14ac:dyDescent="0.25">
      <c r="A168" s="23" t="s">
        <v>137</v>
      </c>
      <c r="B168" s="23" t="s">
        <v>138</v>
      </c>
      <c r="C168" s="23" t="s">
        <v>16</v>
      </c>
      <c r="D168" s="23" t="s">
        <v>139</v>
      </c>
      <c r="E168" s="23" t="s">
        <v>65</v>
      </c>
      <c r="F168" s="23" t="s">
        <v>682</v>
      </c>
      <c r="G168" s="23">
        <v>0</v>
      </c>
      <c r="H168" s="23">
        <v>0</v>
      </c>
      <c r="I168" s="23">
        <v>0</v>
      </c>
      <c r="J168" s="23">
        <v>0</v>
      </c>
      <c r="K168" s="23">
        <v>0</v>
      </c>
      <c r="L168" s="23">
        <v>0</v>
      </c>
      <c r="M168" s="23">
        <v>0</v>
      </c>
      <c r="N168" s="23"/>
      <c r="O168" s="23"/>
      <c r="P168" s="23"/>
      <c r="Q168" s="23">
        <v>0</v>
      </c>
      <c r="R168" s="23">
        <v>0</v>
      </c>
      <c r="S168" s="23"/>
      <c r="T168" s="23">
        <v>0</v>
      </c>
      <c r="U168" s="23"/>
      <c r="V168" s="23"/>
      <c r="W168" s="23"/>
      <c r="X168" s="23"/>
      <c r="Y168" s="23"/>
      <c r="Z168" s="23"/>
      <c r="AA168" s="23">
        <f>IF(SUM(G168:T168) &gt;0, 1, 0)</f>
        <v>0</v>
      </c>
      <c r="AB168" s="23">
        <v>0</v>
      </c>
      <c r="AC168" s="23">
        <f>IF(SUM(T168,Q168)&gt;0, 1, 0)</f>
        <v>0</v>
      </c>
      <c r="AD168" s="23">
        <f>IF(SUM(Table2[[#This Row],[cv_disclosure]],Table2[[#This Row],[nber_web_disclosure]],Table2[[#This Row],[private_interests]]) &gt;0, 1, 0)</f>
        <v>0</v>
      </c>
      <c r="AE168" s="23"/>
      <c r="AF168" s="23"/>
      <c r="AG168" s="23"/>
      <c r="AH168" s="23"/>
      <c r="AI168" s="23" t="s">
        <v>2642</v>
      </c>
      <c r="AJ168" s="23">
        <v>0</v>
      </c>
      <c r="AK168" s="23"/>
      <c r="AL168" s="23"/>
    </row>
    <row r="169" spans="1:38" x14ac:dyDescent="0.25">
      <c r="A169" s="23" t="s">
        <v>140</v>
      </c>
      <c r="B169" s="23" t="s">
        <v>141</v>
      </c>
      <c r="C169" s="23" t="s">
        <v>16</v>
      </c>
      <c r="D169" s="23" t="s">
        <v>142</v>
      </c>
      <c r="E169" s="23" t="s">
        <v>17</v>
      </c>
      <c r="F169" s="23" t="s">
        <v>681</v>
      </c>
      <c r="G169" s="23">
        <v>0</v>
      </c>
      <c r="H169" s="23">
        <v>0</v>
      </c>
      <c r="I169" s="23">
        <v>0</v>
      </c>
      <c r="J169" s="23">
        <v>0</v>
      </c>
      <c r="K169" s="23">
        <v>0</v>
      </c>
      <c r="L169" s="23">
        <v>0</v>
      </c>
      <c r="M169" s="23">
        <v>0</v>
      </c>
      <c r="N169" s="23"/>
      <c r="O169" s="23"/>
      <c r="P169" s="23"/>
      <c r="Q169" s="23">
        <v>0</v>
      </c>
      <c r="R169" s="23">
        <v>0</v>
      </c>
      <c r="S169" s="23"/>
      <c r="T169" s="23">
        <v>0</v>
      </c>
      <c r="U169" s="23"/>
      <c r="V169" s="23"/>
      <c r="W169" s="23"/>
      <c r="X169" s="23"/>
      <c r="Y169" s="23"/>
      <c r="Z169" s="23"/>
      <c r="AA169" s="23">
        <f>IF(SUM(G169:T169) &gt;0, 1, 0)</f>
        <v>0</v>
      </c>
      <c r="AB169" s="23">
        <v>0</v>
      </c>
      <c r="AC169" s="23">
        <f>IF(SUM(T169,Q169)&gt;0, 1, 0)</f>
        <v>0</v>
      </c>
      <c r="AD169" s="23">
        <f>IF(SUM(Table2[[#This Row],[cv_disclosure]],Table2[[#This Row],[nber_web_disclosure]],Table2[[#This Row],[private_interests]]) &gt;0, 1, 0)</f>
        <v>0</v>
      </c>
      <c r="AE169" s="23"/>
      <c r="AF169" s="23"/>
      <c r="AG169" s="23"/>
      <c r="AH169" s="23"/>
      <c r="AI169" s="23" t="s">
        <v>2643</v>
      </c>
      <c r="AJ169" s="23">
        <v>0</v>
      </c>
      <c r="AK169" s="23"/>
      <c r="AL169" s="23"/>
    </row>
    <row r="170" spans="1:38" x14ac:dyDescent="0.25">
      <c r="A170" s="23" t="s">
        <v>143</v>
      </c>
      <c r="B170" s="23" t="s">
        <v>144</v>
      </c>
      <c r="C170" s="23" t="s">
        <v>16</v>
      </c>
      <c r="D170" s="23" t="s">
        <v>146</v>
      </c>
      <c r="E170" s="23" t="s">
        <v>145</v>
      </c>
      <c r="F170" s="23" t="s">
        <v>681</v>
      </c>
      <c r="G170" s="23">
        <v>0</v>
      </c>
      <c r="H170" s="23">
        <v>0</v>
      </c>
      <c r="I170" s="23">
        <v>0</v>
      </c>
      <c r="J170" s="23">
        <v>0</v>
      </c>
      <c r="K170" s="23">
        <v>0</v>
      </c>
      <c r="L170" s="23">
        <v>0</v>
      </c>
      <c r="M170" s="23">
        <v>0</v>
      </c>
      <c r="N170" s="23"/>
      <c r="O170" s="23"/>
      <c r="P170" s="23"/>
      <c r="Q170" s="23">
        <v>0</v>
      </c>
      <c r="R170" s="23">
        <v>0</v>
      </c>
      <c r="S170" s="23"/>
      <c r="T170" s="23">
        <v>0</v>
      </c>
      <c r="U170" s="23"/>
      <c r="V170" s="23"/>
      <c r="W170" s="23"/>
      <c r="X170" s="23"/>
      <c r="Y170" s="23"/>
      <c r="Z170" s="23"/>
      <c r="AA170" s="23">
        <f>IF(SUM(G170:T170) &gt;0, 1, 0)</f>
        <v>0</v>
      </c>
      <c r="AB170" s="23">
        <v>0</v>
      </c>
      <c r="AC170" s="23">
        <f>IF(SUM(T170,Q170)&gt;0, 1, 0)</f>
        <v>0</v>
      </c>
      <c r="AD170" s="23">
        <f>IF(SUM(Table2[[#This Row],[cv_disclosure]],Table2[[#This Row],[nber_web_disclosure]],Table2[[#This Row],[private_interests]]) &gt;0, 1, 0)</f>
        <v>0</v>
      </c>
      <c r="AE170" s="23"/>
      <c r="AF170" s="23"/>
      <c r="AG170" s="23"/>
      <c r="AH170" s="23"/>
      <c r="AI170" s="23" t="s">
        <v>2644</v>
      </c>
      <c r="AJ170" s="23">
        <v>0</v>
      </c>
      <c r="AK170" s="23"/>
      <c r="AL170" s="23"/>
    </row>
    <row r="171" spans="1:38" x14ac:dyDescent="0.25">
      <c r="A171" s="23" t="s">
        <v>147</v>
      </c>
      <c r="B171" s="23" t="s">
        <v>148</v>
      </c>
      <c r="C171" s="23" t="s">
        <v>16</v>
      </c>
      <c r="D171" s="23" t="s">
        <v>149</v>
      </c>
      <c r="E171" s="23" t="s">
        <v>150</v>
      </c>
      <c r="F171" s="23" t="s">
        <v>681</v>
      </c>
      <c r="G171" s="23">
        <v>0</v>
      </c>
      <c r="H171" s="23">
        <v>0</v>
      </c>
      <c r="I171" s="23">
        <v>0</v>
      </c>
      <c r="J171" s="23">
        <v>0</v>
      </c>
      <c r="K171" s="23">
        <v>0</v>
      </c>
      <c r="L171" s="23">
        <v>0</v>
      </c>
      <c r="M171" s="23">
        <v>0</v>
      </c>
      <c r="N171" s="23"/>
      <c r="O171" s="23"/>
      <c r="P171" s="23"/>
      <c r="Q171" s="23">
        <v>0</v>
      </c>
      <c r="R171" s="23">
        <v>0</v>
      </c>
      <c r="S171" s="23"/>
      <c r="T171" s="23">
        <v>0</v>
      </c>
      <c r="U171" s="23"/>
      <c r="V171" s="23"/>
      <c r="W171" s="23"/>
      <c r="X171" s="23"/>
      <c r="Y171" s="23"/>
      <c r="Z171" s="23"/>
      <c r="AA171" s="23">
        <f>IF(SUM(G171:T171) &gt;0, 1, 0)</f>
        <v>0</v>
      </c>
      <c r="AB171" s="23">
        <v>0</v>
      </c>
      <c r="AC171" s="23">
        <f>IF(SUM(T171,Q171)&gt;0, 1, 0)</f>
        <v>0</v>
      </c>
      <c r="AD171" s="23">
        <f>IF(SUM(Table2[[#This Row],[cv_disclosure]],Table2[[#This Row],[nber_web_disclosure]],Table2[[#This Row],[private_interests]]) &gt;0, 1, 0)</f>
        <v>0</v>
      </c>
      <c r="AE171" s="23"/>
      <c r="AF171" s="23"/>
      <c r="AG171" s="23"/>
      <c r="AH171" s="23"/>
      <c r="AI171" s="23" t="s">
        <v>2645</v>
      </c>
      <c r="AJ171" s="23">
        <v>1</v>
      </c>
      <c r="AK171" s="23"/>
      <c r="AL171" s="23"/>
    </row>
    <row r="172" spans="1:38" x14ac:dyDescent="0.25">
      <c r="A172" s="23" t="s">
        <v>628</v>
      </c>
      <c r="B172" s="23" t="s">
        <v>177</v>
      </c>
      <c r="C172" s="23" t="s">
        <v>16</v>
      </c>
      <c r="D172" s="23" t="s">
        <v>178</v>
      </c>
      <c r="E172" s="23" t="s">
        <v>179</v>
      </c>
      <c r="F172" s="23" t="s">
        <v>681</v>
      </c>
      <c r="G172" s="23">
        <v>0</v>
      </c>
      <c r="H172" s="23">
        <v>0</v>
      </c>
      <c r="I172" s="23">
        <v>0</v>
      </c>
      <c r="J172" s="23">
        <v>0</v>
      </c>
      <c r="K172" s="23">
        <v>0</v>
      </c>
      <c r="L172" s="23">
        <v>0</v>
      </c>
      <c r="M172" s="23">
        <v>0</v>
      </c>
      <c r="N172" s="23"/>
      <c r="O172" s="23"/>
      <c r="P172" s="23"/>
      <c r="Q172" s="23">
        <v>0</v>
      </c>
      <c r="R172" s="23">
        <v>0</v>
      </c>
      <c r="S172" s="23"/>
      <c r="T172" s="23">
        <v>0</v>
      </c>
      <c r="U172" s="23"/>
      <c r="V172" s="23"/>
      <c r="W172" s="23"/>
      <c r="X172" s="23"/>
      <c r="Y172" s="23"/>
      <c r="Z172" s="23"/>
      <c r="AA172" s="23">
        <f>IF(SUM(G172:T172) &gt;0, 1, 0)</f>
        <v>0</v>
      </c>
      <c r="AB172" s="23">
        <v>0</v>
      </c>
      <c r="AC172" s="23">
        <f>IF(SUM(T172,Q172)&gt;0, 1, 0)</f>
        <v>0</v>
      </c>
      <c r="AD172" s="23">
        <f>IF(SUM(Table2[[#This Row],[cv_disclosure]],Table2[[#This Row],[nber_web_disclosure]],Table2[[#This Row],[private_interests]]) &gt;0, 1, 0)</f>
        <v>0</v>
      </c>
      <c r="AE172" s="23"/>
      <c r="AF172" s="23"/>
      <c r="AG172" s="23"/>
      <c r="AH172" s="23"/>
      <c r="AI172" s="23" t="s">
        <v>2652</v>
      </c>
      <c r="AJ172" s="23">
        <v>0</v>
      </c>
      <c r="AK172" s="23"/>
      <c r="AL172" s="23"/>
    </row>
    <row r="173" spans="1:38" x14ac:dyDescent="0.25">
      <c r="A173" s="23" t="s">
        <v>188</v>
      </c>
      <c r="B173" s="23" t="s">
        <v>189</v>
      </c>
      <c r="C173" s="23" t="s">
        <v>16</v>
      </c>
      <c r="D173" s="23" t="s">
        <v>190</v>
      </c>
      <c r="E173" s="23" t="s">
        <v>73</v>
      </c>
      <c r="F173" s="23" t="s">
        <v>681</v>
      </c>
      <c r="G173" s="23">
        <v>0</v>
      </c>
      <c r="H173" s="23">
        <v>0</v>
      </c>
      <c r="I173" s="23">
        <v>0</v>
      </c>
      <c r="J173" s="23">
        <v>0</v>
      </c>
      <c r="K173" s="23">
        <v>0</v>
      </c>
      <c r="L173" s="23">
        <v>0</v>
      </c>
      <c r="M173" s="23">
        <v>0</v>
      </c>
      <c r="N173" s="23"/>
      <c r="O173" s="23"/>
      <c r="P173" s="23"/>
      <c r="Q173" s="23">
        <v>0</v>
      </c>
      <c r="R173" s="23">
        <v>0</v>
      </c>
      <c r="S173" s="23"/>
      <c r="T173" s="23">
        <v>0</v>
      </c>
      <c r="U173" s="23"/>
      <c r="V173" s="23"/>
      <c r="W173" s="23"/>
      <c r="X173" s="23"/>
      <c r="Y173" s="23"/>
      <c r="Z173" s="23"/>
      <c r="AA173" s="23">
        <f>IF(SUM(G173:T173) &gt;0, 1, 0)</f>
        <v>0</v>
      </c>
      <c r="AB173" s="23">
        <v>0</v>
      </c>
      <c r="AC173" s="23">
        <f>IF(SUM(T173,Q173)&gt;0, 1, 0)</f>
        <v>0</v>
      </c>
      <c r="AD173" s="23">
        <f>IF(SUM(Table2[[#This Row],[cv_disclosure]],Table2[[#This Row],[nber_web_disclosure]],Table2[[#This Row],[private_interests]]) &gt;0, 1, 0)</f>
        <v>0</v>
      </c>
      <c r="AE173" s="23"/>
      <c r="AF173" s="23"/>
      <c r="AG173" s="23"/>
      <c r="AH173" s="23"/>
      <c r="AI173" s="23" t="s">
        <v>2655</v>
      </c>
      <c r="AJ173" s="23">
        <v>1</v>
      </c>
      <c r="AK173" s="23"/>
      <c r="AL173" s="23"/>
    </row>
    <row r="174" spans="1:38" x14ac:dyDescent="0.25">
      <c r="A174" s="23" t="s">
        <v>196</v>
      </c>
      <c r="B174" s="23" t="s">
        <v>197</v>
      </c>
      <c r="C174" s="23" t="s">
        <v>16</v>
      </c>
      <c r="D174" s="23" t="s">
        <v>198</v>
      </c>
      <c r="E174" s="23" t="s">
        <v>199</v>
      </c>
      <c r="F174" s="23" t="s">
        <v>681</v>
      </c>
      <c r="G174" s="23">
        <v>0</v>
      </c>
      <c r="H174" s="23">
        <v>0</v>
      </c>
      <c r="I174" s="23">
        <v>0</v>
      </c>
      <c r="J174" s="23">
        <v>0</v>
      </c>
      <c r="K174" s="23">
        <v>0</v>
      </c>
      <c r="L174" s="23">
        <v>0</v>
      </c>
      <c r="M174" s="23">
        <v>0</v>
      </c>
      <c r="N174" s="23"/>
      <c r="O174" s="23"/>
      <c r="P174" s="23"/>
      <c r="Q174" s="23">
        <v>0</v>
      </c>
      <c r="R174" s="23">
        <v>0</v>
      </c>
      <c r="S174" s="23" t="s">
        <v>200</v>
      </c>
      <c r="T174" s="23">
        <v>0</v>
      </c>
      <c r="U174" s="23"/>
      <c r="V174" s="23"/>
      <c r="W174" s="23"/>
      <c r="X174" s="23" t="s">
        <v>632</v>
      </c>
      <c r="Y174" s="23"/>
      <c r="Z174" s="23"/>
      <c r="AA174" s="23">
        <f>IF(SUM(G174:T174) &gt;0, 1, 0)</f>
        <v>0</v>
      </c>
      <c r="AB174" s="23">
        <v>0</v>
      </c>
      <c r="AC174" s="23">
        <f>IF(SUM(T174,Q174)&gt;0, 1, 0)</f>
        <v>0</v>
      </c>
      <c r="AD174" s="23">
        <f>IF(SUM(Table2[[#This Row],[cv_disclosure]],Table2[[#This Row],[nber_web_disclosure]],Table2[[#This Row],[private_interests]]) &gt;0, 1, 0)</f>
        <v>0</v>
      </c>
      <c r="AE174" s="23"/>
      <c r="AF174" s="23"/>
      <c r="AG174" s="23"/>
      <c r="AH174" s="23"/>
      <c r="AI174" s="23" t="s">
        <v>2657</v>
      </c>
      <c r="AJ174" s="23">
        <v>0</v>
      </c>
      <c r="AK174" s="23"/>
      <c r="AL174" s="23"/>
    </row>
    <row r="175" spans="1:38" x14ac:dyDescent="0.25">
      <c r="A175" s="23" t="s">
        <v>201</v>
      </c>
      <c r="B175" s="23" t="s">
        <v>202</v>
      </c>
      <c r="C175" s="23" t="s">
        <v>16</v>
      </c>
      <c r="D175" s="23" t="s">
        <v>203</v>
      </c>
      <c r="E175" s="23" t="s">
        <v>72</v>
      </c>
      <c r="F175" s="23" t="s">
        <v>682</v>
      </c>
      <c r="G175" s="23">
        <v>0</v>
      </c>
      <c r="H175" s="23">
        <v>0</v>
      </c>
      <c r="I175" s="23">
        <v>0</v>
      </c>
      <c r="J175" s="23">
        <v>0</v>
      </c>
      <c r="K175" s="23">
        <v>0</v>
      </c>
      <c r="L175" s="23">
        <v>0</v>
      </c>
      <c r="M175" s="23">
        <v>0</v>
      </c>
      <c r="N175" s="23"/>
      <c r="O175" s="23"/>
      <c r="P175" s="23"/>
      <c r="Q175" s="23">
        <v>0</v>
      </c>
      <c r="R175" s="23">
        <v>0</v>
      </c>
      <c r="S175" s="23"/>
      <c r="T175" s="23">
        <v>0</v>
      </c>
      <c r="U175" s="23"/>
      <c r="V175" s="23"/>
      <c r="W175" s="23"/>
      <c r="X175" s="23"/>
      <c r="Y175" s="23"/>
      <c r="Z175" s="23"/>
      <c r="AA175" s="23">
        <f>IF(SUM(G175:T175) &gt;0, 1, 0)</f>
        <v>0</v>
      </c>
      <c r="AB175" s="23">
        <v>0</v>
      </c>
      <c r="AC175" s="23">
        <f>IF(SUM(T175,Q175)&gt;0, 1, 0)</f>
        <v>0</v>
      </c>
      <c r="AD175" s="23">
        <f>IF(SUM(Table2[[#This Row],[cv_disclosure]],Table2[[#This Row],[nber_web_disclosure]],Table2[[#This Row],[private_interests]]) &gt;0, 1, 0)</f>
        <v>0</v>
      </c>
      <c r="AE175" s="23"/>
      <c r="AF175" s="23"/>
      <c r="AG175" s="23"/>
      <c r="AH175" s="23"/>
      <c r="AI175" s="23" t="s">
        <v>2584</v>
      </c>
      <c r="AJ175" s="23">
        <v>1</v>
      </c>
      <c r="AK175" s="23"/>
      <c r="AL175" s="23"/>
    </row>
    <row r="176" spans="1:38" x14ac:dyDescent="0.25">
      <c r="A176" s="23" t="s">
        <v>633</v>
      </c>
      <c r="B176" s="23" t="s">
        <v>204</v>
      </c>
      <c r="C176" s="23" t="s">
        <v>16</v>
      </c>
      <c r="D176" s="23" t="s">
        <v>205</v>
      </c>
      <c r="E176" s="23" t="s">
        <v>206</v>
      </c>
      <c r="F176" s="23" t="s">
        <v>681</v>
      </c>
      <c r="G176" s="23">
        <v>0</v>
      </c>
      <c r="H176" s="23">
        <v>0</v>
      </c>
      <c r="I176" s="23">
        <v>0</v>
      </c>
      <c r="J176" s="23">
        <v>0</v>
      </c>
      <c r="K176" s="23">
        <v>0</v>
      </c>
      <c r="L176" s="23">
        <v>0</v>
      </c>
      <c r="M176" s="23">
        <v>0</v>
      </c>
      <c r="N176" s="23"/>
      <c r="O176" s="23"/>
      <c r="P176" s="23"/>
      <c r="Q176" s="23">
        <v>0</v>
      </c>
      <c r="R176" s="23">
        <v>0</v>
      </c>
      <c r="S176" s="23" t="s">
        <v>207</v>
      </c>
      <c r="T176" s="23">
        <v>0</v>
      </c>
      <c r="U176" s="23"/>
      <c r="V176" s="23"/>
      <c r="W176" s="23"/>
      <c r="X176" s="23" t="s">
        <v>634</v>
      </c>
      <c r="Y176" s="23"/>
      <c r="Z176" s="23"/>
      <c r="AA176" s="23">
        <f>IF(SUM(G176:T176) &gt;0, 1, 0)</f>
        <v>0</v>
      </c>
      <c r="AB176" s="23">
        <v>0</v>
      </c>
      <c r="AC176" s="23">
        <f>IF(SUM(T176,Q176)&gt;0, 1, 0)</f>
        <v>0</v>
      </c>
      <c r="AD176" s="23">
        <f>IF(SUM(Table2[[#This Row],[cv_disclosure]],Table2[[#This Row],[nber_web_disclosure]],Table2[[#This Row],[private_interests]]) &gt;0, 1, 0)</f>
        <v>0</v>
      </c>
      <c r="AE176" s="23"/>
      <c r="AF176" s="23"/>
      <c r="AG176" s="23"/>
      <c r="AH176" s="23"/>
      <c r="AI176" s="23" t="s">
        <v>2658</v>
      </c>
      <c r="AJ176" s="23">
        <v>1</v>
      </c>
      <c r="AK176" s="23"/>
      <c r="AL176" s="23"/>
    </row>
    <row r="177" spans="1:38" x14ac:dyDescent="0.25">
      <c r="A177" s="23" t="s">
        <v>212</v>
      </c>
      <c r="B177" s="23" t="s">
        <v>213</v>
      </c>
      <c r="C177" s="23" t="s">
        <v>16</v>
      </c>
      <c r="D177" s="23" t="s">
        <v>215</v>
      </c>
      <c r="E177" s="23" t="s">
        <v>214</v>
      </c>
      <c r="F177" s="23" t="s">
        <v>681</v>
      </c>
      <c r="G177" s="23">
        <v>0</v>
      </c>
      <c r="H177" s="23">
        <v>0</v>
      </c>
      <c r="I177" s="23">
        <v>0</v>
      </c>
      <c r="J177" s="23">
        <v>0</v>
      </c>
      <c r="K177" s="23">
        <v>0</v>
      </c>
      <c r="L177" s="23">
        <v>0</v>
      </c>
      <c r="M177" s="23">
        <v>0</v>
      </c>
      <c r="N177" s="23"/>
      <c r="O177" s="23"/>
      <c r="P177" s="23"/>
      <c r="Q177" s="23">
        <v>0</v>
      </c>
      <c r="R177" s="23">
        <v>0</v>
      </c>
      <c r="S177" s="23"/>
      <c r="T177" s="23">
        <v>0</v>
      </c>
      <c r="U177" s="23"/>
      <c r="V177" s="23"/>
      <c r="W177" s="23"/>
      <c r="X177" s="23"/>
      <c r="Y177" s="23"/>
      <c r="Z177" s="23"/>
      <c r="AA177" s="23">
        <f>IF(SUM(G177:T177) &gt;0, 1, 0)</f>
        <v>0</v>
      </c>
      <c r="AB177" s="23">
        <v>0</v>
      </c>
      <c r="AC177" s="23">
        <f>IF(SUM(T177,Q177)&gt;0, 1, 0)</f>
        <v>0</v>
      </c>
      <c r="AD177" s="23">
        <f>IF(SUM(Table2[[#This Row],[cv_disclosure]],Table2[[#This Row],[nber_web_disclosure]],Table2[[#This Row],[private_interests]]) &gt;0, 1, 0)</f>
        <v>0</v>
      </c>
      <c r="AE177" s="23"/>
      <c r="AF177" s="23"/>
      <c r="AG177" s="23"/>
      <c r="AH177" s="23"/>
      <c r="AI177" s="23" t="s">
        <v>2660</v>
      </c>
      <c r="AJ177" s="23">
        <v>1</v>
      </c>
      <c r="AK177" s="23"/>
      <c r="AL177" s="23"/>
    </row>
    <row r="178" spans="1:38" x14ac:dyDescent="0.25">
      <c r="A178" s="23" t="s">
        <v>220</v>
      </c>
      <c r="B178" s="23" t="s">
        <v>221</v>
      </c>
      <c r="C178" s="23" t="s">
        <v>16</v>
      </c>
      <c r="D178" s="23" t="s">
        <v>222</v>
      </c>
      <c r="E178" s="23" t="s">
        <v>73</v>
      </c>
      <c r="F178" s="23" t="s">
        <v>682</v>
      </c>
      <c r="G178" s="23">
        <v>0</v>
      </c>
      <c r="H178" s="23">
        <v>0</v>
      </c>
      <c r="I178" s="23">
        <v>0</v>
      </c>
      <c r="J178" s="23">
        <v>0</v>
      </c>
      <c r="K178" s="23">
        <v>0</v>
      </c>
      <c r="L178" s="23">
        <v>0</v>
      </c>
      <c r="M178" s="23">
        <v>0</v>
      </c>
      <c r="N178" s="23"/>
      <c r="O178" s="23"/>
      <c r="P178" s="23"/>
      <c r="Q178" s="23">
        <v>0</v>
      </c>
      <c r="R178" s="23">
        <v>0</v>
      </c>
      <c r="S178" s="23"/>
      <c r="T178" s="23">
        <v>0</v>
      </c>
      <c r="U178" s="23"/>
      <c r="V178" s="23"/>
      <c r="W178" s="23"/>
      <c r="X178" s="23"/>
      <c r="Y178" s="23"/>
      <c r="Z178" s="23"/>
      <c r="AA178" s="23">
        <f>IF(SUM(G178:T178) &gt;0, 1, 0)</f>
        <v>0</v>
      </c>
      <c r="AB178" s="23">
        <v>0</v>
      </c>
      <c r="AC178" s="23">
        <f>IF(SUM(T178,Q178)&gt;0, 1, 0)</f>
        <v>0</v>
      </c>
      <c r="AD178" s="23">
        <f>IF(SUM(Table2[[#This Row],[cv_disclosure]],Table2[[#This Row],[nber_web_disclosure]],Table2[[#This Row],[private_interests]]) &gt;0, 1, 0)</f>
        <v>0</v>
      </c>
      <c r="AE178" s="23"/>
      <c r="AF178" s="23"/>
      <c r="AG178" s="23"/>
      <c r="AH178" s="23"/>
      <c r="AI178" s="23" t="s">
        <v>2584</v>
      </c>
      <c r="AJ178" s="23">
        <v>1</v>
      </c>
      <c r="AK178" s="23"/>
      <c r="AL178" s="23"/>
    </row>
    <row r="179" spans="1:38" x14ac:dyDescent="0.25">
      <c r="A179" s="23" t="s">
        <v>231</v>
      </c>
      <c r="B179" s="23" t="s">
        <v>232</v>
      </c>
      <c r="C179" s="23" t="s">
        <v>16</v>
      </c>
      <c r="D179" s="23" t="s">
        <v>233</v>
      </c>
      <c r="E179" s="23" t="s">
        <v>234</v>
      </c>
      <c r="F179" s="23" t="s">
        <v>682</v>
      </c>
      <c r="G179" s="23">
        <v>0</v>
      </c>
      <c r="H179" s="23">
        <v>0</v>
      </c>
      <c r="I179" s="23">
        <v>0</v>
      </c>
      <c r="J179" s="23">
        <v>0</v>
      </c>
      <c r="K179" s="23">
        <v>0</v>
      </c>
      <c r="L179" s="23">
        <v>0</v>
      </c>
      <c r="M179" s="23">
        <v>0</v>
      </c>
      <c r="N179" s="23"/>
      <c r="O179" s="23"/>
      <c r="P179" s="23"/>
      <c r="Q179" s="23">
        <v>0</v>
      </c>
      <c r="R179" s="23">
        <v>0</v>
      </c>
      <c r="S179" s="23"/>
      <c r="T179" s="23">
        <v>0</v>
      </c>
      <c r="U179" s="23"/>
      <c r="V179" s="23"/>
      <c r="W179" s="23"/>
      <c r="X179" s="23"/>
      <c r="Y179" s="23"/>
      <c r="Z179" s="23"/>
      <c r="AA179" s="23">
        <f>IF(SUM(G179:T179) &gt;0, 1, 0)</f>
        <v>0</v>
      </c>
      <c r="AB179" s="23">
        <v>0</v>
      </c>
      <c r="AC179" s="23">
        <f>IF(SUM(T179,Q179)&gt;0, 1, 0)</f>
        <v>0</v>
      </c>
      <c r="AD179" s="23">
        <f>IF(SUM(Table2[[#This Row],[cv_disclosure]],Table2[[#This Row],[nber_web_disclosure]],Table2[[#This Row],[private_interests]]) &gt;0, 1, 0)</f>
        <v>0</v>
      </c>
      <c r="AE179" s="23"/>
      <c r="AF179" s="23"/>
      <c r="AG179" s="23"/>
      <c r="AH179" s="23"/>
      <c r="AI179" s="23" t="s">
        <v>2664</v>
      </c>
      <c r="AJ179" s="23">
        <v>0</v>
      </c>
      <c r="AK179" s="23"/>
      <c r="AL179" s="23"/>
    </row>
    <row r="180" spans="1:38" x14ac:dyDescent="0.25">
      <c r="A180" s="23" t="s">
        <v>235</v>
      </c>
      <c r="B180" s="23" t="s">
        <v>236</v>
      </c>
      <c r="C180" s="23" t="s">
        <v>16</v>
      </c>
      <c r="D180" s="23" t="s">
        <v>237</v>
      </c>
      <c r="E180" s="23" t="s">
        <v>199</v>
      </c>
      <c r="F180" s="23" t="s">
        <v>682</v>
      </c>
      <c r="G180" s="23">
        <v>0</v>
      </c>
      <c r="H180" s="23">
        <v>0</v>
      </c>
      <c r="I180" s="23">
        <v>0</v>
      </c>
      <c r="J180" s="23">
        <v>0</v>
      </c>
      <c r="K180" s="23">
        <v>0</v>
      </c>
      <c r="L180" s="23">
        <v>0</v>
      </c>
      <c r="M180" s="23">
        <v>0</v>
      </c>
      <c r="N180" s="23"/>
      <c r="O180" s="23"/>
      <c r="P180" s="23"/>
      <c r="Q180" s="23">
        <v>0</v>
      </c>
      <c r="R180" s="23">
        <v>0</v>
      </c>
      <c r="S180" s="23"/>
      <c r="T180" s="23">
        <v>0</v>
      </c>
      <c r="U180" s="23"/>
      <c r="V180" s="23"/>
      <c r="W180" s="23"/>
      <c r="X180" s="23"/>
      <c r="Y180" s="23"/>
      <c r="Z180" s="23"/>
      <c r="AA180" s="23">
        <f>IF(SUM(G180:T180) &gt;0, 1, 0)</f>
        <v>0</v>
      </c>
      <c r="AB180" s="23">
        <v>0</v>
      </c>
      <c r="AC180" s="23">
        <f>IF(SUM(T180,Q180)&gt;0, 1, 0)</f>
        <v>0</v>
      </c>
      <c r="AD180" s="23">
        <f>IF(SUM(Table2[[#This Row],[cv_disclosure]],Table2[[#This Row],[nber_web_disclosure]],Table2[[#This Row],[private_interests]]) &gt;0, 1, 0)</f>
        <v>0</v>
      </c>
      <c r="AE180" s="23"/>
      <c r="AF180" s="23"/>
      <c r="AG180" s="23"/>
      <c r="AH180" s="23"/>
      <c r="AI180" s="23" t="s">
        <v>2665</v>
      </c>
      <c r="AJ180" s="23">
        <v>1</v>
      </c>
      <c r="AK180" s="23"/>
      <c r="AL180" s="23"/>
    </row>
    <row r="181" spans="1:38" x14ac:dyDescent="0.25">
      <c r="A181" s="23" t="s">
        <v>238</v>
      </c>
      <c r="B181" s="23" t="s">
        <v>239</v>
      </c>
      <c r="C181" s="23" t="s">
        <v>16</v>
      </c>
      <c r="D181" s="23" t="s">
        <v>240</v>
      </c>
      <c r="E181" s="23" t="s">
        <v>199</v>
      </c>
      <c r="F181" s="23" t="s">
        <v>681</v>
      </c>
      <c r="G181" s="23">
        <v>0</v>
      </c>
      <c r="H181" s="23">
        <v>0</v>
      </c>
      <c r="I181" s="23">
        <v>0</v>
      </c>
      <c r="J181" s="23">
        <v>0</v>
      </c>
      <c r="K181" s="23">
        <v>0</v>
      </c>
      <c r="L181" s="23">
        <v>0</v>
      </c>
      <c r="M181" s="23">
        <v>0</v>
      </c>
      <c r="N181" s="23"/>
      <c r="O181" s="23"/>
      <c r="P181" s="23"/>
      <c r="Q181" s="23">
        <v>0</v>
      </c>
      <c r="R181" s="23">
        <v>0</v>
      </c>
      <c r="S181" s="23"/>
      <c r="T181" s="23">
        <v>0</v>
      </c>
      <c r="U181" s="23"/>
      <c r="V181" s="23"/>
      <c r="W181" s="23"/>
      <c r="X181" s="23"/>
      <c r="Y181" s="23"/>
      <c r="Z181" s="23"/>
      <c r="AA181" s="23">
        <f>IF(SUM(G181:T181) &gt;0, 1, 0)</f>
        <v>0</v>
      </c>
      <c r="AB181" s="23">
        <v>0</v>
      </c>
      <c r="AC181" s="23">
        <f>IF(SUM(T181,Q181)&gt;0, 1, 0)</f>
        <v>0</v>
      </c>
      <c r="AD181" s="23">
        <f>IF(SUM(Table2[[#This Row],[cv_disclosure]],Table2[[#This Row],[nber_web_disclosure]],Table2[[#This Row],[private_interests]]) &gt;0, 1, 0)</f>
        <v>0</v>
      </c>
      <c r="AE181" s="23"/>
      <c r="AF181" s="23"/>
      <c r="AG181" s="23"/>
      <c r="AH181" s="23"/>
      <c r="AI181" s="23" t="s">
        <v>2666</v>
      </c>
      <c r="AJ181" s="23">
        <v>1</v>
      </c>
      <c r="AK181" s="23"/>
      <c r="AL181" s="23"/>
    </row>
    <row r="182" spans="1:38" x14ac:dyDescent="0.25">
      <c r="A182" s="23" t="s">
        <v>241</v>
      </c>
      <c r="B182" s="23" t="s">
        <v>242</v>
      </c>
      <c r="C182" s="23" t="s">
        <v>16</v>
      </c>
      <c r="D182" s="23" t="s">
        <v>243</v>
      </c>
      <c r="E182" s="23" t="s">
        <v>179</v>
      </c>
      <c r="F182" s="23" t="s">
        <v>682</v>
      </c>
      <c r="G182" s="23">
        <v>0</v>
      </c>
      <c r="H182" s="23">
        <v>0</v>
      </c>
      <c r="I182" s="23">
        <v>0</v>
      </c>
      <c r="J182" s="23">
        <v>0</v>
      </c>
      <c r="K182" s="23">
        <v>0</v>
      </c>
      <c r="L182" s="23">
        <v>0</v>
      </c>
      <c r="M182" s="23">
        <v>0</v>
      </c>
      <c r="N182" s="23"/>
      <c r="O182" s="23"/>
      <c r="P182" s="23"/>
      <c r="Q182" s="23">
        <v>0</v>
      </c>
      <c r="R182" s="23">
        <v>0</v>
      </c>
      <c r="S182" s="23"/>
      <c r="T182" s="23">
        <v>0</v>
      </c>
      <c r="U182" s="23"/>
      <c r="V182" s="23"/>
      <c r="W182" s="23"/>
      <c r="X182" s="23"/>
      <c r="Y182" s="23"/>
      <c r="Z182" s="23"/>
      <c r="AA182" s="23">
        <f>IF(SUM(G182:T182) &gt;0, 1, 0)</f>
        <v>0</v>
      </c>
      <c r="AB182" s="23">
        <v>0</v>
      </c>
      <c r="AC182" s="23">
        <f>IF(SUM(T182,Q182)&gt;0, 1, 0)</f>
        <v>0</v>
      </c>
      <c r="AD182" s="23">
        <f>IF(SUM(Table2[[#This Row],[cv_disclosure]],Table2[[#This Row],[nber_web_disclosure]],Table2[[#This Row],[private_interests]]) &gt;0, 1, 0)</f>
        <v>0</v>
      </c>
      <c r="AE182" s="23"/>
      <c r="AF182" s="23"/>
      <c r="AG182" s="23"/>
      <c r="AH182" s="23"/>
      <c r="AI182" s="23" t="s">
        <v>2667</v>
      </c>
      <c r="AJ182" s="23">
        <v>1</v>
      </c>
      <c r="AK182" s="23"/>
      <c r="AL182" s="23"/>
    </row>
    <row r="183" spans="1:38" x14ac:dyDescent="0.25">
      <c r="A183" s="23" t="s">
        <v>244</v>
      </c>
      <c r="B183" s="23" t="s">
        <v>245</v>
      </c>
      <c r="C183" s="23" t="s">
        <v>16</v>
      </c>
      <c r="D183" s="23" t="s">
        <v>246</v>
      </c>
      <c r="E183" s="23" t="s">
        <v>247</v>
      </c>
      <c r="F183" s="23" t="s">
        <v>681</v>
      </c>
      <c r="G183" s="23">
        <v>0</v>
      </c>
      <c r="H183" s="23">
        <v>0</v>
      </c>
      <c r="I183" s="23">
        <v>0</v>
      </c>
      <c r="J183" s="23">
        <v>0</v>
      </c>
      <c r="K183" s="23">
        <v>0</v>
      </c>
      <c r="L183" s="23">
        <v>0</v>
      </c>
      <c r="M183" s="23">
        <v>0</v>
      </c>
      <c r="N183" s="23"/>
      <c r="O183" s="23"/>
      <c r="P183" s="23"/>
      <c r="Q183" s="23">
        <v>0</v>
      </c>
      <c r="R183" s="23">
        <v>0</v>
      </c>
      <c r="S183" s="23" t="s">
        <v>248</v>
      </c>
      <c r="T183" s="23">
        <v>0</v>
      </c>
      <c r="U183" s="23"/>
      <c r="V183" s="23"/>
      <c r="W183" s="23"/>
      <c r="X183" s="23"/>
      <c r="Y183" s="23"/>
      <c r="Z183" s="23"/>
      <c r="AA183" s="23">
        <f>IF(SUM(G183:T183) &gt;0, 1, 0)</f>
        <v>0</v>
      </c>
      <c r="AB183" s="23">
        <v>0</v>
      </c>
      <c r="AC183" s="23">
        <f>IF(SUM(T183,Q183)&gt;0, 1, 0)</f>
        <v>0</v>
      </c>
      <c r="AD183" s="23">
        <f>IF(SUM(Table2[[#This Row],[cv_disclosure]],Table2[[#This Row],[nber_web_disclosure]],Table2[[#This Row],[private_interests]]) &gt;0, 1, 0)</f>
        <v>0</v>
      </c>
      <c r="AE183" s="23"/>
      <c r="AF183" s="23"/>
      <c r="AG183" s="23"/>
      <c r="AH183" s="23"/>
      <c r="AI183" s="23" t="s">
        <v>2668</v>
      </c>
      <c r="AJ183" s="23">
        <v>1</v>
      </c>
      <c r="AK183" s="23"/>
      <c r="AL183" s="23"/>
    </row>
    <row r="184" spans="1:38" x14ac:dyDescent="0.25">
      <c r="A184" s="23" t="s">
        <v>253</v>
      </c>
      <c r="B184" s="23" t="s">
        <v>254</v>
      </c>
      <c r="C184" s="23" t="s">
        <v>16</v>
      </c>
      <c r="D184" s="23" t="s">
        <v>255</v>
      </c>
      <c r="E184" s="23" t="s">
        <v>23</v>
      </c>
      <c r="F184" s="23" t="s">
        <v>682</v>
      </c>
      <c r="G184" s="23">
        <v>0</v>
      </c>
      <c r="H184" s="23">
        <v>0</v>
      </c>
      <c r="I184" s="23">
        <v>0</v>
      </c>
      <c r="J184" s="23">
        <v>0</v>
      </c>
      <c r="K184" s="23">
        <v>0</v>
      </c>
      <c r="L184" s="23">
        <v>0</v>
      </c>
      <c r="M184" s="23">
        <v>0</v>
      </c>
      <c r="N184" s="23"/>
      <c r="O184" s="23"/>
      <c r="P184" s="23"/>
      <c r="Q184" s="23">
        <v>0</v>
      </c>
      <c r="R184" s="23">
        <v>0</v>
      </c>
      <c r="S184" s="23" t="s">
        <v>256</v>
      </c>
      <c r="T184" s="23">
        <v>0</v>
      </c>
      <c r="U184" s="23"/>
      <c r="V184" s="23"/>
      <c r="W184" s="23"/>
      <c r="X184" s="23" t="s">
        <v>641</v>
      </c>
      <c r="Y184" s="23">
        <v>1</v>
      </c>
      <c r="Z184" s="23"/>
      <c r="AA184" s="23">
        <f>IF(SUM(G184:T184) &gt;0, 1, 0)</f>
        <v>0</v>
      </c>
      <c r="AB184" s="23">
        <v>0</v>
      </c>
      <c r="AC184" s="23">
        <f>IF(SUM(T184,Q184)&gt;0, 1, 0)</f>
        <v>0</v>
      </c>
      <c r="AD184" s="23">
        <f>IF(SUM(Table2[[#This Row],[cv_disclosure]],Table2[[#This Row],[nber_web_disclosure]],Table2[[#This Row],[private_interests]]) &gt;0, 1, 0)</f>
        <v>1</v>
      </c>
      <c r="AE184" s="23"/>
      <c r="AF184" s="23"/>
      <c r="AG184" s="23"/>
      <c r="AH184" s="23"/>
      <c r="AI184" s="23" t="s">
        <v>2670</v>
      </c>
      <c r="AJ184" s="23">
        <v>1</v>
      </c>
      <c r="AK184" s="23"/>
      <c r="AL184" s="23"/>
    </row>
    <row r="185" spans="1:38" x14ac:dyDescent="0.25">
      <c r="A185" s="23" t="s">
        <v>265</v>
      </c>
      <c r="B185" s="23" t="s">
        <v>266</v>
      </c>
      <c r="C185" s="23" t="s">
        <v>16</v>
      </c>
      <c r="D185" s="23" t="s">
        <v>267</v>
      </c>
      <c r="E185" s="23" t="s">
        <v>268</v>
      </c>
      <c r="F185" s="23" t="s">
        <v>681</v>
      </c>
      <c r="G185" s="23">
        <v>0</v>
      </c>
      <c r="H185" s="23">
        <v>0</v>
      </c>
      <c r="I185" s="23">
        <v>0</v>
      </c>
      <c r="J185" s="23">
        <v>0</v>
      </c>
      <c r="K185" s="23">
        <v>0</v>
      </c>
      <c r="L185" s="23">
        <v>0</v>
      </c>
      <c r="M185" s="23">
        <v>0</v>
      </c>
      <c r="N185" s="23"/>
      <c r="O185" s="23"/>
      <c r="P185" s="23"/>
      <c r="Q185" s="23">
        <v>0</v>
      </c>
      <c r="R185" s="23">
        <v>0</v>
      </c>
      <c r="S185" s="23"/>
      <c r="T185" s="23">
        <v>0</v>
      </c>
      <c r="U185" s="23"/>
      <c r="V185" s="23"/>
      <c r="W185" s="23"/>
      <c r="X185" s="23"/>
      <c r="Y185" s="23"/>
      <c r="Z185" s="23"/>
      <c r="AA185" s="23">
        <f>IF(SUM(G185:T185) &gt;0, 1, 0)</f>
        <v>0</v>
      </c>
      <c r="AB185" s="23">
        <v>0</v>
      </c>
      <c r="AC185" s="23">
        <f>IF(SUM(T185,Q185)&gt;0, 1, 0)</f>
        <v>0</v>
      </c>
      <c r="AD185" s="23">
        <f>IF(SUM(Table2[[#This Row],[cv_disclosure]],Table2[[#This Row],[nber_web_disclosure]],Table2[[#This Row],[private_interests]]) &gt;0, 1, 0)</f>
        <v>0</v>
      </c>
      <c r="AE185" s="23"/>
      <c r="AF185" s="23"/>
      <c r="AG185" s="23"/>
      <c r="AH185" s="23"/>
      <c r="AI185" s="23" t="s">
        <v>2673</v>
      </c>
      <c r="AJ185" s="23">
        <v>1</v>
      </c>
      <c r="AK185" s="23"/>
      <c r="AL185" s="23"/>
    </row>
    <row r="186" spans="1:38" x14ac:dyDescent="0.25">
      <c r="A186" s="23" t="s">
        <v>269</v>
      </c>
      <c r="B186" s="23" t="s">
        <v>270</v>
      </c>
      <c r="C186" s="23" t="s">
        <v>16</v>
      </c>
      <c r="D186" s="23" t="s">
        <v>271</v>
      </c>
      <c r="E186" s="23" t="s">
        <v>272</v>
      </c>
      <c r="F186" s="23" t="s">
        <v>681</v>
      </c>
      <c r="G186" s="23">
        <v>0</v>
      </c>
      <c r="H186" s="23">
        <v>0</v>
      </c>
      <c r="I186" s="23">
        <v>0</v>
      </c>
      <c r="J186" s="23">
        <v>0</v>
      </c>
      <c r="K186" s="23">
        <v>0</v>
      </c>
      <c r="L186" s="23">
        <v>0</v>
      </c>
      <c r="M186" s="23">
        <v>0</v>
      </c>
      <c r="N186" s="23"/>
      <c r="O186" s="23"/>
      <c r="P186" s="23"/>
      <c r="Q186" s="23">
        <v>0</v>
      </c>
      <c r="R186" s="23">
        <v>0</v>
      </c>
      <c r="S186" s="23"/>
      <c r="T186" s="23">
        <v>0</v>
      </c>
      <c r="U186" s="23"/>
      <c r="V186" s="23"/>
      <c r="W186" s="23"/>
      <c r="X186" s="23"/>
      <c r="Y186" s="23"/>
      <c r="Z186" s="23"/>
      <c r="AA186" s="23">
        <f>IF(SUM(G186:T186) &gt;0, 1, 0)</f>
        <v>0</v>
      </c>
      <c r="AB186" s="23">
        <v>0</v>
      </c>
      <c r="AC186" s="23">
        <f>IF(SUM(T186,Q186)&gt;0, 1, 0)</f>
        <v>0</v>
      </c>
      <c r="AD186" s="23">
        <f>IF(SUM(Table2[[#This Row],[cv_disclosure]],Table2[[#This Row],[nber_web_disclosure]],Table2[[#This Row],[private_interests]]) &gt;0, 1, 0)</f>
        <v>0</v>
      </c>
      <c r="AE186" s="23"/>
      <c r="AF186" s="23"/>
      <c r="AG186" s="23"/>
      <c r="AH186" s="23"/>
      <c r="AI186" s="23" t="s">
        <v>2674</v>
      </c>
      <c r="AJ186" s="23">
        <v>0</v>
      </c>
      <c r="AK186" s="23"/>
      <c r="AL186" s="23"/>
    </row>
    <row r="187" spans="1:38" x14ac:dyDescent="0.25">
      <c r="A187" s="23" t="s">
        <v>276</v>
      </c>
      <c r="B187" s="23" t="s">
        <v>277</v>
      </c>
      <c r="C187" s="23" t="s">
        <v>16</v>
      </c>
      <c r="D187" s="23" t="s">
        <v>278</v>
      </c>
      <c r="E187" s="23" t="s">
        <v>199</v>
      </c>
      <c r="F187" s="23" t="s">
        <v>682</v>
      </c>
      <c r="G187" s="23">
        <v>0</v>
      </c>
      <c r="H187" s="23">
        <v>0</v>
      </c>
      <c r="I187" s="23">
        <v>0</v>
      </c>
      <c r="J187" s="23">
        <v>0</v>
      </c>
      <c r="K187" s="23">
        <v>0</v>
      </c>
      <c r="L187" s="23">
        <v>0</v>
      </c>
      <c r="M187" s="23">
        <v>0</v>
      </c>
      <c r="N187" s="23"/>
      <c r="O187" s="23"/>
      <c r="P187" s="23"/>
      <c r="Q187" s="23">
        <v>0</v>
      </c>
      <c r="R187" s="23">
        <v>0</v>
      </c>
      <c r="S187" s="23" t="s">
        <v>287</v>
      </c>
      <c r="T187" s="23">
        <v>0</v>
      </c>
      <c r="U187" s="23"/>
      <c r="V187" s="23"/>
      <c r="W187" s="23"/>
      <c r="X187" s="23"/>
      <c r="Y187" s="23">
        <v>1</v>
      </c>
      <c r="Z187" s="23"/>
      <c r="AA187" s="23">
        <f>IF(SUM(G187:T187) &gt;0, 1, 0)</f>
        <v>0</v>
      </c>
      <c r="AB187" s="23">
        <v>0</v>
      </c>
      <c r="AC187" s="23">
        <f>IF(SUM(T187,Q187)&gt;0, 1, 0)</f>
        <v>0</v>
      </c>
      <c r="AD187" s="23">
        <f>IF(SUM(Table2[[#This Row],[cv_disclosure]],Table2[[#This Row],[nber_web_disclosure]],Table2[[#This Row],[private_interests]]) &gt;0, 1, 0)</f>
        <v>1</v>
      </c>
      <c r="AE187" s="23"/>
      <c r="AF187" s="23"/>
      <c r="AG187" s="23"/>
      <c r="AH187" s="23"/>
      <c r="AI187" s="23" t="s">
        <v>2676</v>
      </c>
      <c r="AJ187" s="23">
        <v>1</v>
      </c>
      <c r="AK187" s="23"/>
      <c r="AL187" s="23"/>
    </row>
    <row r="188" spans="1:38" x14ac:dyDescent="0.25">
      <c r="A188" s="23" t="s">
        <v>293</v>
      </c>
      <c r="B188" s="23" t="s">
        <v>294</v>
      </c>
      <c r="C188" s="23" t="s">
        <v>16</v>
      </c>
      <c r="D188" s="23" t="s">
        <v>295</v>
      </c>
      <c r="E188" s="23" t="s">
        <v>17</v>
      </c>
      <c r="F188" s="23" t="s">
        <v>681</v>
      </c>
      <c r="G188" s="23">
        <v>0</v>
      </c>
      <c r="H188" s="23">
        <v>0</v>
      </c>
      <c r="I188" s="23">
        <v>0</v>
      </c>
      <c r="J188" s="23">
        <v>0</v>
      </c>
      <c r="K188" s="23">
        <v>0</v>
      </c>
      <c r="L188" s="23">
        <v>0</v>
      </c>
      <c r="M188" s="23">
        <v>0</v>
      </c>
      <c r="N188" s="23"/>
      <c r="O188" s="23"/>
      <c r="P188" s="23"/>
      <c r="Q188" s="23">
        <v>0</v>
      </c>
      <c r="R188" s="23">
        <v>0</v>
      </c>
      <c r="S188" s="23" t="s">
        <v>296</v>
      </c>
      <c r="T188" s="23">
        <v>0</v>
      </c>
      <c r="U188" s="23"/>
      <c r="V188" s="23"/>
      <c r="W188" s="23"/>
      <c r="X188" s="23" t="s">
        <v>647</v>
      </c>
      <c r="Y188" s="23">
        <v>1</v>
      </c>
      <c r="Z188" s="23"/>
      <c r="AA188" s="23">
        <f>IF(SUM(G188:T188) &gt;0, 1, 0)</f>
        <v>0</v>
      </c>
      <c r="AB188" s="23">
        <v>0</v>
      </c>
      <c r="AC188" s="23">
        <f>IF(SUM(T188,Q188)&gt;0, 1, 0)</f>
        <v>0</v>
      </c>
      <c r="AD188" s="23">
        <f>IF(SUM(Table2[[#This Row],[cv_disclosure]],Table2[[#This Row],[nber_web_disclosure]],Table2[[#This Row],[private_interests]]) &gt;0, 1, 0)</f>
        <v>1</v>
      </c>
      <c r="AE188" s="23"/>
      <c r="AF188" s="23"/>
      <c r="AG188" s="23"/>
      <c r="AH188" s="23"/>
      <c r="AI188" s="23" t="s">
        <v>2680</v>
      </c>
      <c r="AJ188" s="23">
        <v>1</v>
      </c>
      <c r="AK188" s="23"/>
      <c r="AL188" s="23"/>
    </row>
    <row r="189" spans="1:38" x14ac:dyDescent="0.25">
      <c r="A189" s="23" t="s">
        <v>297</v>
      </c>
      <c r="B189" s="23" t="s">
        <v>298</v>
      </c>
      <c r="C189" s="23" t="s">
        <v>16</v>
      </c>
      <c r="D189" s="23" t="s">
        <v>299</v>
      </c>
      <c r="E189" s="23" t="s">
        <v>206</v>
      </c>
      <c r="F189" s="23" t="s">
        <v>681</v>
      </c>
      <c r="G189" s="23">
        <v>0</v>
      </c>
      <c r="H189" s="23">
        <v>0</v>
      </c>
      <c r="I189" s="23">
        <v>0</v>
      </c>
      <c r="J189" s="23">
        <v>0</v>
      </c>
      <c r="K189" s="23">
        <v>0</v>
      </c>
      <c r="L189" s="23">
        <v>0</v>
      </c>
      <c r="M189" s="23">
        <v>0</v>
      </c>
      <c r="N189" s="23"/>
      <c r="O189" s="23"/>
      <c r="P189" s="23"/>
      <c r="Q189" s="23">
        <v>0</v>
      </c>
      <c r="R189" s="23">
        <v>0</v>
      </c>
      <c r="S189" s="23"/>
      <c r="T189" s="23">
        <v>0</v>
      </c>
      <c r="U189" s="23"/>
      <c r="V189" s="23"/>
      <c r="W189" s="23"/>
      <c r="X189" s="23"/>
      <c r="Y189" s="23"/>
      <c r="Z189" s="23"/>
      <c r="AA189" s="23">
        <f>IF(SUM(G189:T189) &gt;0, 1, 0)</f>
        <v>0</v>
      </c>
      <c r="AB189" s="23">
        <v>0</v>
      </c>
      <c r="AC189" s="23">
        <f>IF(SUM(T189,Q189)&gt;0, 1, 0)</f>
        <v>0</v>
      </c>
      <c r="AD189" s="23">
        <f>IF(SUM(Table2[[#This Row],[cv_disclosure]],Table2[[#This Row],[nber_web_disclosure]],Table2[[#This Row],[private_interests]]) &gt;0, 1, 0)</f>
        <v>0</v>
      </c>
      <c r="AE189" s="23"/>
      <c r="AF189" s="23"/>
      <c r="AG189" s="23"/>
      <c r="AH189" s="23"/>
      <c r="AI189" s="23" t="s">
        <v>2681</v>
      </c>
      <c r="AJ189" s="23">
        <v>1</v>
      </c>
      <c r="AK189" s="23"/>
      <c r="AL189" s="23"/>
    </row>
    <row r="190" spans="1:38" x14ac:dyDescent="0.25">
      <c r="A190" s="23" t="s">
        <v>308</v>
      </c>
      <c r="B190" s="23" t="s">
        <v>309</v>
      </c>
      <c r="C190" s="23" t="s">
        <v>16</v>
      </c>
      <c r="D190" s="23" t="s">
        <v>310</v>
      </c>
      <c r="E190" s="23" t="s">
        <v>73</v>
      </c>
      <c r="F190" s="23" t="s">
        <v>681</v>
      </c>
      <c r="G190" s="23">
        <v>0</v>
      </c>
      <c r="H190" s="23">
        <v>0</v>
      </c>
      <c r="I190" s="23">
        <v>0</v>
      </c>
      <c r="J190" s="23">
        <v>0</v>
      </c>
      <c r="K190" s="23">
        <v>0</v>
      </c>
      <c r="L190" s="23">
        <v>0</v>
      </c>
      <c r="M190" s="23">
        <v>0</v>
      </c>
      <c r="N190" s="23"/>
      <c r="O190" s="23"/>
      <c r="P190" s="23"/>
      <c r="Q190" s="23">
        <v>0</v>
      </c>
      <c r="R190" s="23">
        <v>0</v>
      </c>
      <c r="S190" s="23"/>
      <c r="T190" s="23">
        <v>0</v>
      </c>
      <c r="U190" s="23"/>
      <c r="V190" s="23"/>
      <c r="W190" s="23"/>
      <c r="X190" s="23"/>
      <c r="Y190" s="23"/>
      <c r="Z190" s="23"/>
      <c r="AA190" s="23">
        <f>IF(SUM(G190:T190) &gt;0, 1, 0)</f>
        <v>0</v>
      </c>
      <c r="AB190" s="23">
        <v>0</v>
      </c>
      <c r="AC190" s="23">
        <f>IF(SUM(T190,Q190)&gt;0, 1, 0)</f>
        <v>0</v>
      </c>
      <c r="AD190" s="23">
        <f>IF(SUM(Table2[[#This Row],[cv_disclosure]],Table2[[#This Row],[nber_web_disclosure]],Table2[[#This Row],[private_interests]]) &gt;0, 1, 0)</f>
        <v>0</v>
      </c>
      <c r="AE190" s="23"/>
      <c r="AF190" s="23"/>
      <c r="AG190" s="23"/>
      <c r="AH190" s="23"/>
      <c r="AI190" s="23" t="s">
        <v>2684</v>
      </c>
      <c r="AJ190" s="23">
        <v>0</v>
      </c>
      <c r="AK190" s="23"/>
      <c r="AL190" s="23"/>
    </row>
    <row r="191" spans="1:38" x14ac:dyDescent="0.25">
      <c r="A191" s="23" t="s">
        <v>314</v>
      </c>
      <c r="B191" s="23" t="s">
        <v>315</v>
      </c>
      <c r="C191" s="23" t="s">
        <v>16</v>
      </c>
      <c r="D191" s="23" t="s">
        <v>316</v>
      </c>
      <c r="E191" s="23" t="s">
        <v>317</v>
      </c>
      <c r="F191" s="23" t="s">
        <v>681</v>
      </c>
      <c r="G191" s="23">
        <v>0</v>
      </c>
      <c r="H191" s="23">
        <v>0</v>
      </c>
      <c r="I191" s="23">
        <v>0</v>
      </c>
      <c r="J191" s="23">
        <v>0</v>
      </c>
      <c r="K191" s="23">
        <v>0</v>
      </c>
      <c r="L191" s="23">
        <v>0</v>
      </c>
      <c r="M191" s="23">
        <v>0</v>
      </c>
      <c r="N191" s="23"/>
      <c r="O191" s="23"/>
      <c r="P191" s="23"/>
      <c r="Q191" s="23">
        <v>0</v>
      </c>
      <c r="R191" s="23">
        <v>0</v>
      </c>
      <c r="S191" s="23" t="s">
        <v>318</v>
      </c>
      <c r="T191" s="23">
        <v>0</v>
      </c>
      <c r="U191" s="23"/>
      <c r="V191" s="23"/>
      <c r="W191" s="23"/>
      <c r="X191" s="23"/>
      <c r="Y191" s="23"/>
      <c r="Z191" s="23"/>
      <c r="AA191" s="23">
        <f>IF(SUM(G191:T191) &gt;0, 1, 0)</f>
        <v>0</v>
      </c>
      <c r="AB191" s="23">
        <v>0</v>
      </c>
      <c r="AC191" s="23">
        <f>IF(SUM(T191,Q191)&gt;0, 1, 0)</f>
        <v>0</v>
      </c>
      <c r="AD191" s="23">
        <f>IF(SUM(Table2[[#This Row],[cv_disclosure]],Table2[[#This Row],[nber_web_disclosure]],Table2[[#This Row],[private_interests]]) &gt;0, 1, 0)</f>
        <v>0</v>
      </c>
      <c r="AE191" s="23"/>
      <c r="AF191" s="23"/>
      <c r="AG191" s="23"/>
      <c r="AH191" s="23"/>
      <c r="AI191" s="23" t="s">
        <v>2686</v>
      </c>
      <c r="AJ191" s="23">
        <v>1</v>
      </c>
      <c r="AK191" s="23"/>
      <c r="AL191" s="23"/>
    </row>
    <row r="192" spans="1:38" x14ac:dyDescent="0.25">
      <c r="A192" s="23" t="s">
        <v>323</v>
      </c>
      <c r="B192" s="23" t="s">
        <v>324</v>
      </c>
      <c r="C192" s="23" t="s">
        <v>16</v>
      </c>
      <c r="D192" s="23" t="s">
        <v>325</v>
      </c>
      <c r="E192" s="23" t="s">
        <v>326</v>
      </c>
      <c r="F192" s="23" t="s">
        <v>681</v>
      </c>
      <c r="G192" s="23">
        <v>0</v>
      </c>
      <c r="H192" s="23">
        <v>0</v>
      </c>
      <c r="I192" s="23">
        <v>0</v>
      </c>
      <c r="J192" s="23">
        <v>0</v>
      </c>
      <c r="K192" s="23">
        <v>0</v>
      </c>
      <c r="L192" s="23">
        <v>0</v>
      </c>
      <c r="M192" s="23">
        <v>0</v>
      </c>
      <c r="N192" s="23"/>
      <c r="O192" s="23"/>
      <c r="P192" s="23"/>
      <c r="Q192" s="23">
        <v>0</v>
      </c>
      <c r="R192" s="23">
        <v>0</v>
      </c>
      <c r="S192" s="23" t="s">
        <v>327</v>
      </c>
      <c r="T192" s="23">
        <v>0</v>
      </c>
      <c r="U192" s="23"/>
      <c r="V192" s="23"/>
      <c r="W192" s="23"/>
      <c r="X192" s="23"/>
      <c r="Y192" s="23"/>
      <c r="Z192" s="23"/>
      <c r="AA192" s="23">
        <f>IF(SUM(G192:T192) &gt;0, 1, 0)</f>
        <v>0</v>
      </c>
      <c r="AB192" s="23">
        <v>0</v>
      </c>
      <c r="AC192" s="23">
        <f>IF(SUM(T192,Q192)&gt;0, 1, 0)</f>
        <v>0</v>
      </c>
      <c r="AD192" s="23">
        <f>IF(SUM(Table2[[#This Row],[cv_disclosure]],Table2[[#This Row],[nber_web_disclosure]],Table2[[#This Row],[private_interests]]) &gt;0, 1, 0)</f>
        <v>0</v>
      </c>
      <c r="AE192" s="23"/>
      <c r="AF192" s="23"/>
      <c r="AG192" s="23"/>
      <c r="AH192" s="23"/>
      <c r="AI192" s="23" t="s">
        <v>2688</v>
      </c>
      <c r="AJ192" s="23">
        <v>1</v>
      </c>
      <c r="AK192" s="23"/>
      <c r="AL192" s="23"/>
    </row>
    <row r="193" spans="1:38" x14ac:dyDescent="0.25">
      <c r="A193" s="23" t="s">
        <v>328</v>
      </c>
      <c r="B193" s="23" t="s">
        <v>329</v>
      </c>
      <c r="C193" s="23" t="s">
        <v>16</v>
      </c>
      <c r="D193" s="23" t="s">
        <v>330</v>
      </c>
      <c r="E193" s="23" t="s">
        <v>17</v>
      </c>
      <c r="F193" s="23" t="s">
        <v>682</v>
      </c>
      <c r="G193" s="23">
        <v>0</v>
      </c>
      <c r="H193" s="23">
        <v>0</v>
      </c>
      <c r="I193" s="23">
        <v>0</v>
      </c>
      <c r="J193" s="23">
        <v>0</v>
      </c>
      <c r="K193" s="23">
        <v>0</v>
      </c>
      <c r="L193" s="23">
        <v>0</v>
      </c>
      <c r="M193" s="23">
        <v>0</v>
      </c>
      <c r="N193" s="23"/>
      <c r="O193" s="23"/>
      <c r="P193" s="23"/>
      <c r="Q193" s="23">
        <v>0</v>
      </c>
      <c r="R193" s="23">
        <v>0</v>
      </c>
      <c r="S193" s="23"/>
      <c r="T193" s="23">
        <v>0</v>
      </c>
      <c r="U193" s="23"/>
      <c r="V193" s="23"/>
      <c r="W193" s="23"/>
      <c r="X193" s="23"/>
      <c r="Y193" s="23"/>
      <c r="Z193" s="23"/>
      <c r="AA193" s="23">
        <f>IF(SUM(G193:T193) &gt;0, 1, 0)</f>
        <v>0</v>
      </c>
      <c r="AB193" s="23">
        <v>0</v>
      </c>
      <c r="AC193" s="23">
        <f>IF(SUM(T193,Q193)&gt;0, 1, 0)</f>
        <v>0</v>
      </c>
      <c r="AD193" s="23">
        <f>IF(SUM(Table2[[#This Row],[cv_disclosure]],Table2[[#This Row],[nber_web_disclosure]],Table2[[#This Row],[private_interests]]) &gt;0, 1, 0)</f>
        <v>0</v>
      </c>
      <c r="AE193" s="23"/>
      <c r="AF193" s="23"/>
      <c r="AG193" s="23"/>
      <c r="AH193" s="23"/>
      <c r="AI193" s="23" t="s">
        <v>2689</v>
      </c>
      <c r="AJ193" s="23">
        <v>1</v>
      </c>
      <c r="AK193" s="23"/>
      <c r="AL193" s="23"/>
    </row>
    <row r="194" spans="1:38" x14ac:dyDescent="0.25">
      <c r="A194" s="23" t="s">
        <v>335</v>
      </c>
      <c r="B194" s="23" t="s">
        <v>336</v>
      </c>
      <c r="C194" s="23" t="s">
        <v>16</v>
      </c>
      <c r="D194" s="23" t="s">
        <v>337</v>
      </c>
      <c r="E194" s="23" t="s">
        <v>234</v>
      </c>
      <c r="F194" s="23" t="s">
        <v>681</v>
      </c>
      <c r="G194" s="23">
        <v>0</v>
      </c>
      <c r="H194" s="23">
        <v>0</v>
      </c>
      <c r="I194" s="23">
        <v>0</v>
      </c>
      <c r="J194" s="23">
        <v>0</v>
      </c>
      <c r="K194" s="23">
        <v>0</v>
      </c>
      <c r="L194" s="23">
        <v>0</v>
      </c>
      <c r="M194" s="23">
        <v>0</v>
      </c>
      <c r="N194" s="23"/>
      <c r="O194" s="23"/>
      <c r="P194" s="23"/>
      <c r="Q194" s="23">
        <v>0</v>
      </c>
      <c r="R194" s="23">
        <v>0</v>
      </c>
      <c r="S194" s="23"/>
      <c r="T194" s="23">
        <v>0</v>
      </c>
      <c r="U194" s="23"/>
      <c r="V194" s="23"/>
      <c r="W194" s="23"/>
      <c r="X194" s="23" t="s">
        <v>653</v>
      </c>
      <c r="Y194" s="23"/>
      <c r="Z194" s="23"/>
      <c r="AA194" s="23">
        <f>IF(SUM(G194:T194) &gt;0, 1, 0)</f>
        <v>0</v>
      </c>
      <c r="AB194" s="23">
        <v>0</v>
      </c>
      <c r="AC194" s="23">
        <f>IF(SUM(T194,Q194)&gt;0, 1, 0)</f>
        <v>0</v>
      </c>
      <c r="AD194" s="23">
        <f>IF(SUM(Table2[[#This Row],[cv_disclosure]],Table2[[#This Row],[nber_web_disclosure]],Table2[[#This Row],[private_interests]]) &gt;0, 1, 0)</f>
        <v>0</v>
      </c>
      <c r="AE194" s="23"/>
      <c r="AF194" s="23"/>
      <c r="AG194" s="23"/>
      <c r="AH194" s="23"/>
      <c r="AI194" s="23" t="s">
        <v>2691</v>
      </c>
      <c r="AJ194" s="23">
        <v>1</v>
      </c>
      <c r="AK194" s="23"/>
      <c r="AL194" s="23"/>
    </row>
    <row r="195" spans="1:38" x14ac:dyDescent="0.25">
      <c r="A195" s="23" t="s">
        <v>341</v>
      </c>
      <c r="B195" s="23" t="s">
        <v>342</v>
      </c>
      <c r="C195" s="23" t="s">
        <v>16</v>
      </c>
      <c r="D195" s="23" t="s">
        <v>343</v>
      </c>
      <c r="E195" s="23" t="s">
        <v>83</v>
      </c>
      <c r="F195" s="23" t="s">
        <v>682</v>
      </c>
      <c r="G195" s="23">
        <v>0</v>
      </c>
      <c r="H195" s="23">
        <v>0</v>
      </c>
      <c r="I195" s="23">
        <v>0</v>
      </c>
      <c r="J195" s="23">
        <v>0</v>
      </c>
      <c r="K195" s="23">
        <v>0</v>
      </c>
      <c r="L195" s="23">
        <v>0</v>
      </c>
      <c r="M195" s="23">
        <v>0</v>
      </c>
      <c r="N195" s="23"/>
      <c r="O195" s="23"/>
      <c r="P195" s="23"/>
      <c r="Q195" s="23">
        <v>0</v>
      </c>
      <c r="R195" s="23">
        <v>0</v>
      </c>
      <c r="S195" s="23"/>
      <c r="T195" s="23">
        <v>0</v>
      </c>
      <c r="U195" s="23"/>
      <c r="V195" s="23"/>
      <c r="W195" s="23"/>
      <c r="X195" s="23"/>
      <c r="Y195" s="23"/>
      <c r="Z195" s="23"/>
      <c r="AA195" s="23">
        <f>IF(SUM(G195:T195) &gt;0, 1, 0)</f>
        <v>0</v>
      </c>
      <c r="AB195" s="23">
        <v>0</v>
      </c>
      <c r="AC195" s="23">
        <f>IF(SUM(T195,Q195)&gt;0, 1, 0)</f>
        <v>0</v>
      </c>
      <c r="AD195" s="23">
        <f>IF(SUM(Table2[[#This Row],[cv_disclosure]],Table2[[#This Row],[nber_web_disclosure]],Table2[[#This Row],[private_interests]]) &gt;0, 1, 0)</f>
        <v>0</v>
      </c>
      <c r="AE195" s="23"/>
      <c r="AF195" s="23"/>
      <c r="AG195" s="23"/>
      <c r="AH195" s="23"/>
      <c r="AI195" s="23" t="s">
        <v>2693</v>
      </c>
      <c r="AJ195" s="23">
        <v>1</v>
      </c>
      <c r="AK195" s="23"/>
      <c r="AL195" s="23"/>
    </row>
    <row r="196" spans="1:38" x14ac:dyDescent="0.25">
      <c r="A196" s="23" t="s">
        <v>345</v>
      </c>
      <c r="B196" s="23" t="s">
        <v>346</v>
      </c>
      <c r="C196" s="23" t="s">
        <v>16</v>
      </c>
      <c r="D196" s="23" t="s">
        <v>347</v>
      </c>
      <c r="E196" s="23" t="s">
        <v>86</v>
      </c>
      <c r="F196" s="23" t="s">
        <v>682</v>
      </c>
      <c r="G196" s="23">
        <v>0</v>
      </c>
      <c r="H196" s="23">
        <v>0</v>
      </c>
      <c r="I196" s="23">
        <v>0</v>
      </c>
      <c r="J196" s="23">
        <v>0</v>
      </c>
      <c r="K196" s="23">
        <v>0</v>
      </c>
      <c r="L196" s="23">
        <v>0</v>
      </c>
      <c r="M196" s="23">
        <v>0</v>
      </c>
      <c r="N196" s="23"/>
      <c r="O196" s="23"/>
      <c r="P196" s="23"/>
      <c r="Q196" s="23">
        <v>0</v>
      </c>
      <c r="R196" s="23">
        <v>0</v>
      </c>
      <c r="S196" s="23" t="s">
        <v>348</v>
      </c>
      <c r="T196" s="23">
        <v>0</v>
      </c>
      <c r="U196" s="23"/>
      <c r="V196" s="23"/>
      <c r="W196" s="23"/>
      <c r="X196" s="23"/>
      <c r="Y196" s="23"/>
      <c r="Z196" s="23"/>
      <c r="AA196" s="23">
        <f>IF(SUM(G196:T196) &gt;0, 1, 0)</f>
        <v>0</v>
      </c>
      <c r="AB196" s="23">
        <v>0</v>
      </c>
      <c r="AC196" s="23">
        <f>IF(SUM(T196,Q196)&gt;0, 1, 0)</f>
        <v>0</v>
      </c>
      <c r="AD196" s="23">
        <f>IF(SUM(Table2[[#This Row],[cv_disclosure]],Table2[[#This Row],[nber_web_disclosure]],Table2[[#This Row],[private_interests]]) &gt;0, 1, 0)</f>
        <v>0</v>
      </c>
      <c r="AE196" s="23"/>
      <c r="AF196" s="23"/>
      <c r="AG196" s="23"/>
      <c r="AH196" s="23"/>
      <c r="AI196" s="23" t="s">
        <v>2694</v>
      </c>
      <c r="AJ196" s="23">
        <v>1</v>
      </c>
      <c r="AK196" s="23"/>
      <c r="AL196" s="23"/>
    </row>
    <row r="197" spans="1:38" x14ac:dyDescent="0.25">
      <c r="A197" s="23" t="s">
        <v>349</v>
      </c>
      <c r="B197" s="23" t="s">
        <v>350</v>
      </c>
      <c r="C197" s="23" t="s">
        <v>16</v>
      </c>
      <c r="D197" s="23" t="s">
        <v>351</v>
      </c>
      <c r="E197" s="23" t="s">
        <v>71</v>
      </c>
      <c r="F197" s="23" t="s">
        <v>682</v>
      </c>
      <c r="G197" s="23">
        <v>0</v>
      </c>
      <c r="H197" s="23">
        <v>0</v>
      </c>
      <c r="I197" s="23">
        <v>0</v>
      </c>
      <c r="J197" s="23">
        <v>0</v>
      </c>
      <c r="K197" s="23">
        <v>0</v>
      </c>
      <c r="L197" s="23">
        <v>0</v>
      </c>
      <c r="M197" s="23">
        <v>0</v>
      </c>
      <c r="N197" s="23"/>
      <c r="O197" s="23"/>
      <c r="P197" s="23"/>
      <c r="Q197" s="23">
        <v>0</v>
      </c>
      <c r="R197" s="23">
        <v>0</v>
      </c>
      <c r="S197" s="23"/>
      <c r="T197" s="23">
        <v>0</v>
      </c>
      <c r="U197" s="23"/>
      <c r="V197" s="23"/>
      <c r="W197" s="23"/>
      <c r="X197" s="23"/>
      <c r="Y197" s="23"/>
      <c r="Z197" s="23"/>
      <c r="AA197" s="23">
        <f>IF(SUM(G197:T197) &gt;0, 1, 0)</f>
        <v>0</v>
      </c>
      <c r="AB197" s="23">
        <v>0</v>
      </c>
      <c r="AC197" s="23">
        <f>IF(SUM(T197,Q197)&gt;0, 1, 0)</f>
        <v>0</v>
      </c>
      <c r="AD197" s="23">
        <f>IF(SUM(Table2[[#This Row],[cv_disclosure]],Table2[[#This Row],[nber_web_disclosure]],Table2[[#This Row],[private_interests]]) &gt;0, 1, 0)</f>
        <v>0</v>
      </c>
      <c r="AE197" s="23"/>
      <c r="AF197" s="23"/>
      <c r="AG197" s="23"/>
      <c r="AH197" s="23"/>
      <c r="AI197" s="23" t="s">
        <v>2695</v>
      </c>
      <c r="AJ197" s="23">
        <v>1</v>
      </c>
      <c r="AK197" s="23"/>
      <c r="AL197" s="23"/>
    </row>
    <row r="198" spans="1:38" x14ac:dyDescent="0.25">
      <c r="A198" s="23" t="s">
        <v>654</v>
      </c>
      <c r="B198" s="23" t="s">
        <v>352</v>
      </c>
      <c r="C198" s="23" t="s">
        <v>16</v>
      </c>
      <c r="D198" s="23" t="s">
        <v>353</v>
      </c>
      <c r="E198" s="23" t="s">
        <v>194</v>
      </c>
      <c r="F198" s="23" t="s">
        <v>681</v>
      </c>
      <c r="G198" s="23">
        <v>0</v>
      </c>
      <c r="H198" s="23">
        <v>0</v>
      </c>
      <c r="I198" s="23">
        <v>0</v>
      </c>
      <c r="J198" s="23">
        <v>0</v>
      </c>
      <c r="K198" s="23">
        <v>0</v>
      </c>
      <c r="L198" s="23">
        <v>0</v>
      </c>
      <c r="M198" s="23">
        <v>0</v>
      </c>
      <c r="N198" s="23"/>
      <c r="O198" s="23"/>
      <c r="P198" s="23"/>
      <c r="Q198" s="23">
        <v>0</v>
      </c>
      <c r="R198" s="23">
        <v>0</v>
      </c>
      <c r="S198" s="23"/>
      <c r="T198" s="23">
        <v>0</v>
      </c>
      <c r="U198" s="23"/>
      <c r="V198" s="23"/>
      <c r="W198" s="23"/>
      <c r="X198" s="23"/>
      <c r="Y198" s="23"/>
      <c r="Z198" s="23"/>
      <c r="AA198" s="23">
        <f>IF(SUM(G198:T198) &gt;0, 1, 0)</f>
        <v>0</v>
      </c>
      <c r="AB198" s="23">
        <v>0</v>
      </c>
      <c r="AC198" s="23">
        <f>IF(SUM(T198,Q198)&gt;0, 1, 0)</f>
        <v>0</v>
      </c>
      <c r="AD198" s="23">
        <f>IF(SUM(Table2[[#This Row],[cv_disclosure]],Table2[[#This Row],[nber_web_disclosure]],Table2[[#This Row],[private_interests]]) &gt;0, 1, 0)</f>
        <v>0</v>
      </c>
      <c r="AE198" s="23"/>
      <c r="AF198" s="23"/>
      <c r="AG198" s="23"/>
      <c r="AH198" s="23"/>
      <c r="AI198" s="23" t="s">
        <v>2696</v>
      </c>
      <c r="AJ198" s="23">
        <v>1</v>
      </c>
      <c r="AK198" s="23"/>
      <c r="AL198" s="23"/>
    </row>
    <row r="199" spans="1:38" x14ac:dyDescent="0.25">
      <c r="A199" s="23" t="s">
        <v>370</v>
      </c>
      <c r="B199" s="23" t="s">
        <v>371</v>
      </c>
      <c r="C199" s="23" t="s">
        <v>16</v>
      </c>
      <c r="D199" s="23" t="s">
        <v>372</v>
      </c>
      <c r="E199" s="23" t="s">
        <v>163</v>
      </c>
      <c r="F199" s="23" t="s">
        <v>682</v>
      </c>
      <c r="G199" s="23">
        <v>0</v>
      </c>
      <c r="H199" s="23">
        <v>0</v>
      </c>
      <c r="I199" s="23">
        <v>0</v>
      </c>
      <c r="J199" s="23">
        <v>0</v>
      </c>
      <c r="K199" s="23">
        <v>0</v>
      </c>
      <c r="L199" s="23">
        <v>0</v>
      </c>
      <c r="M199" s="23">
        <v>0</v>
      </c>
      <c r="N199" s="23"/>
      <c r="O199" s="23"/>
      <c r="P199" s="23"/>
      <c r="Q199" s="23">
        <v>0</v>
      </c>
      <c r="R199" s="23">
        <v>0</v>
      </c>
      <c r="S199" s="23"/>
      <c r="T199" s="23">
        <v>0</v>
      </c>
      <c r="U199" s="23"/>
      <c r="V199" s="23"/>
      <c r="W199" s="23"/>
      <c r="X199" s="23"/>
      <c r="Y199" s="23"/>
      <c r="Z199" s="23"/>
      <c r="AA199" s="23">
        <f>IF(SUM(G199:T199) &gt;0, 1, 0)</f>
        <v>0</v>
      </c>
      <c r="AB199" s="23">
        <v>0</v>
      </c>
      <c r="AC199" s="23">
        <f>IF(SUM(T199,Q199)&gt;0, 1, 0)</f>
        <v>0</v>
      </c>
      <c r="AD199" s="23">
        <f>IF(SUM(Table2[[#This Row],[cv_disclosure]],Table2[[#This Row],[nber_web_disclosure]],Table2[[#This Row],[private_interests]]) &gt;0, 1, 0)</f>
        <v>0</v>
      </c>
      <c r="AE199" s="23"/>
      <c r="AF199" s="23"/>
      <c r="AG199" s="23"/>
      <c r="AH199" s="23"/>
      <c r="AI199" s="23" t="s">
        <v>2702</v>
      </c>
      <c r="AJ199" s="23">
        <v>1</v>
      </c>
      <c r="AK199" s="23"/>
      <c r="AL199" s="23"/>
    </row>
    <row r="200" spans="1:38" x14ac:dyDescent="0.25">
      <c r="A200" s="23" t="s">
        <v>378</v>
      </c>
      <c r="B200" s="23" t="s">
        <v>379</v>
      </c>
      <c r="C200" s="23" t="s">
        <v>16</v>
      </c>
      <c r="D200" s="23" t="s">
        <v>380</v>
      </c>
      <c r="E200" s="23" t="s">
        <v>71</v>
      </c>
      <c r="F200" s="23" t="s">
        <v>682</v>
      </c>
      <c r="G200" s="23">
        <v>0</v>
      </c>
      <c r="H200" s="23">
        <v>0</v>
      </c>
      <c r="I200" s="23">
        <v>0</v>
      </c>
      <c r="J200" s="23">
        <v>0</v>
      </c>
      <c r="K200" s="23">
        <v>0</v>
      </c>
      <c r="L200" s="23">
        <v>0</v>
      </c>
      <c r="M200" s="23">
        <v>0</v>
      </c>
      <c r="N200" s="23"/>
      <c r="O200" s="23"/>
      <c r="P200" s="23"/>
      <c r="Q200" s="23">
        <v>0</v>
      </c>
      <c r="R200" s="23">
        <v>0</v>
      </c>
      <c r="S200" s="23"/>
      <c r="T200" s="23">
        <v>0</v>
      </c>
      <c r="U200" s="23"/>
      <c r="V200" s="23"/>
      <c r="W200" s="23"/>
      <c r="X200" s="23" t="s">
        <v>660</v>
      </c>
      <c r="Y200" s="23"/>
      <c r="Z200" s="23"/>
      <c r="AA200" s="23">
        <f>IF(SUM(G200:T200) &gt;0, 1, 0)</f>
        <v>0</v>
      </c>
      <c r="AB200" s="23">
        <v>0</v>
      </c>
      <c r="AC200" s="23">
        <f>IF(SUM(T200,Q200)&gt;0, 1, 0)</f>
        <v>0</v>
      </c>
      <c r="AD200" s="23">
        <f>IF(SUM(Table2[[#This Row],[cv_disclosure]],Table2[[#This Row],[nber_web_disclosure]],Table2[[#This Row],[private_interests]]) &gt;0, 1, 0)</f>
        <v>0</v>
      </c>
      <c r="AE200" s="23"/>
      <c r="AF200" s="23"/>
      <c r="AG200" s="23"/>
      <c r="AH200" s="23"/>
      <c r="AI200" s="23" t="s">
        <v>2704</v>
      </c>
      <c r="AJ200" s="23">
        <v>0</v>
      </c>
      <c r="AK200" s="23"/>
      <c r="AL200" s="23"/>
    </row>
    <row r="201" spans="1:38" x14ac:dyDescent="0.25">
      <c r="A201" s="23" t="s">
        <v>386</v>
      </c>
      <c r="B201" s="23" t="s">
        <v>387</v>
      </c>
      <c r="C201" s="23" t="s">
        <v>16</v>
      </c>
      <c r="D201" s="23" t="s">
        <v>388</v>
      </c>
      <c r="E201" s="23" t="s">
        <v>389</v>
      </c>
      <c r="F201" s="23" t="s">
        <v>682</v>
      </c>
      <c r="G201" s="23">
        <v>0</v>
      </c>
      <c r="H201" s="23">
        <v>0</v>
      </c>
      <c r="I201" s="23">
        <v>0</v>
      </c>
      <c r="J201" s="23">
        <v>0</v>
      </c>
      <c r="K201" s="23">
        <v>0</v>
      </c>
      <c r="L201" s="23">
        <v>0</v>
      </c>
      <c r="M201" s="23">
        <v>0</v>
      </c>
      <c r="N201" s="23"/>
      <c r="O201" s="23"/>
      <c r="P201" s="23"/>
      <c r="Q201" s="23">
        <v>0</v>
      </c>
      <c r="R201" s="23">
        <v>0</v>
      </c>
      <c r="S201" s="23"/>
      <c r="T201" s="23">
        <v>0</v>
      </c>
      <c r="U201" s="23"/>
      <c r="V201" s="23"/>
      <c r="W201" s="23"/>
      <c r="X201" s="23"/>
      <c r="Y201" s="23"/>
      <c r="Z201" s="23"/>
      <c r="AA201" s="23">
        <f>IF(SUM(G201:T201) &gt;0, 1, 0)</f>
        <v>0</v>
      </c>
      <c r="AB201" s="23">
        <v>0</v>
      </c>
      <c r="AC201" s="23">
        <f>IF(SUM(T201,Q201)&gt;0, 1, 0)</f>
        <v>0</v>
      </c>
      <c r="AD201" s="23">
        <f>IF(SUM(Table2[[#This Row],[cv_disclosure]],Table2[[#This Row],[nber_web_disclosure]],Table2[[#This Row],[private_interests]]) &gt;0, 1, 0)</f>
        <v>0</v>
      </c>
      <c r="AE201" s="23"/>
      <c r="AF201" s="23"/>
      <c r="AG201" s="23"/>
      <c r="AH201" s="23"/>
      <c r="AI201" s="23" t="s">
        <v>2705</v>
      </c>
      <c r="AJ201" s="23">
        <v>1</v>
      </c>
      <c r="AK201" s="23"/>
      <c r="AL201" s="23"/>
    </row>
    <row r="202" spans="1:38" x14ac:dyDescent="0.25">
      <c r="A202" s="23" t="s">
        <v>393</v>
      </c>
      <c r="B202" s="23" t="s">
        <v>394</v>
      </c>
      <c r="C202" s="23" t="s">
        <v>16</v>
      </c>
      <c r="D202" s="23" t="s">
        <v>395</v>
      </c>
      <c r="E202" s="23" t="s">
        <v>86</v>
      </c>
      <c r="F202" s="23" t="s">
        <v>682</v>
      </c>
      <c r="G202" s="23">
        <v>0</v>
      </c>
      <c r="H202" s="23">
        <v>0</v>
      </c>
      <c r="I202" s="23">
        <v>0</v>
      </c>
      <c r="J202" s="23">
        <v>0</v>
      </c>
      <c r="K202" s="23">
        <v>0</v>
      </c>
      <c r="L202" s="23">
        <v>0</v>
      </c>
      <c r="M202" s="23">
        <v>0</v>
      </c>
      <c r="N202" s="23"/>
      <c r="O202" s="23"/>
      <c r="P202" s="23"/>
      <c r="Q202" s="23">
        <v>0</v>
      </c>
      <c r="R202" s="23">
        <v>0</v>
      </c>
      <c r="S202" s="23"/>
      <c r="T202" s="23">
        <v>0</v>
      </c>
      <c r="U202" s="23"/>
      <c r="V202" s="23"/>
      <c r="W202" s="23"/>
      <c r="X202" s="23"/>
      <c r="Y202" s="23"/>
      <c r="Z202" s="23"/>
      <c r="AA202" s="23">
        <f>IF(SUM(G202:T202) &gt;0, 1, 0)</f>
        <v>0</v>
      </c>
      <c r="AB202" s="23">
        <v>0</v>
      </c>
      <c r="AC202" s="23">
        <f>IF(SUM(T202,Q202)&gt;0, 1, 0)</f>
        <v>0</v>
      </c>
      <c r="AD202" s="23">
        <f>IF(SUM(Table2[[#This Row],[cv_disclosure]],Table2[[#This Row],[nber_web_disclosure]],Table2[[#This Row],[private_interests]]) &gt;0, 1, 0)</f>
        <v>0</v>
      </c>
      <c r="AE202" s="23"/>
      <c r="AF202" s="23"/>
      <c r="AG202" s="23"/>
      <c r="AH202" s="23"/>
      <c r="AI202" s="23" t="s">
        <v>2707</v>
      </c>
      <c r="AJ202" s="23">
        <v>1</v>
      </c>
      <c r="AK202" s="23"/>
      <c r="AL202" s="23"/>
    </row>
    <row r="203" spans="1:38" x14ac:dyDescent="0.25">
      <c r="A203" s="23" t="s">
        <v>396</v>
      </c>
      <c r="B203" s="23" t="s">
        <v>397</v>
      </c>
      <c r="C203" s="23" t="s">
        <v>16</v>
      </c>
      <c r="D203" s="23" t="s">
        <v>398</v>
      </c>
      <c r="E203" s="23" t="s">
        <v>23</v>
      </c>
      <c r="F203" s="23" t="s">
        <v>681</v>
      </c>
      <c r="G203" s="23">
        <v>0</v>
      </c>
      <c r="H203" s="23">
        <v>0</v>
      </c>
      <c r="I203" s="23">
        <v>0</v>
      </c>
      <c r="J203" s="23">
        <v>0</v>
      </c>
      <c r="K203" s="23">
        <v>0</v>
      </c>
      <c r="L203" s="23">
        <v>0</v>
      </c>
      <c r="M203" s="23">
        <v>0</v>
      </c>
      <c r="N203" s="23"/>
      <c r="O203" s="23"/>
      <c r="P203" s="23"/>
      <c r="Q203" s="28"/>
      <c r="R203" s="23">
        <v>0</v>
      </c>
      <c r="S203" s="23" t="s">
        <v>399</v>
      </c>
      <c r="T203" s="23">
        <v>0</v>
      </c>
      <c r="U203" s="23"/>
      <c r="V203" s="23"/>
      <c r="W203" s="23"/>
      <c r="X203" s="23"/>
      <c r="Y203" s="23"/>
      <c r="Z203" s="23"/>
      <c r="AA203" s="23">
        <f>IF(SUM(G203:T203) &gt;0, 1, 0)</f>
        <v>0</v>
      </c>
      <c r="AB203" s="23">
        <v>0</v>
      </c>
      <c r="AC203" s="23">
        <f>IF(SUM(T203,Q203)&gt;0, 1, 0)</f>
        <v>0</v>
      </c>
      <c r="AD203" s="23">
        <f>IF(SUM(Table2[[#This Row],[cv_disclosure]],Table2[[#This Row],[nber_web_disclosure]],Table2[[#This Row],[private_interests]]) &gt;0, 1, 0)</f>
        <v>0</v>
      </c>
      <c r="AE203" s="23"/>
      <c r="AF203" s="23"/>
      <c r="AG203" s="23"/>
      <c r="AH203" s="23"/>
      <c r="AI203" s="23" t="s">
        <v>2708</v>
      </c>
      <c r="AJ203" s="23">
        <v>1</v>
      </c>
      <c r="AK203" s="23"/>
      <c r="AL203" s="23"/>
    </row>
    <row r="204" spans="1:38" x14ac:dyDescent="0.25">
      <c r="A204" s="23" t="s">
        <v>400</v>
      </c>
      <c r="B204" s="23" t="s">
        <v>401</v>
      </c>
      <c r="C204" s="23" t="s">
        <v>16</v>
      </c>
      <c r="D204" s="23" t="s">
        <v>402</v>
      </c>
      <c r="E204" s="23" t="s">
        <v>74</v>
      </c>
      <c r="F204" s="23" t="s">
        <v>683</v>
      </c>
      <c r="G204" s="23">
        <v>0</v>
      </c>
      <c r="H204" s="23">
        <v>0</v>
      </c>
      <c r="I204" s="23">
        <v>0</v>
      </c>
      <c r="J204" s="23">
        <v>0</v>
      </c>
      <c r="K204" s="23">
        <v>0</v>
      </c>
      <c r="L204" s="23">
        <v>0</v>
      </c>
      <c r="M204" s="23">
        <v>0</v>
      </c>
      <c r="N204" s="23"/>
      <c r="O204" s="23"/>
      <c r="P204" s="23"/>
      <c r="Q204" s="23">
        <v>0</v>
      </c>
      <c r="R204" s="23">
        <v>0</v>
      </c>
      <c r="S204" s="23"/>
      <c r="T204" s="23">
        <v>0</v>
      </c>
      <c r="U204" s="23"/>
      <c r="V204" s="23"/>
      <c r="W204" s="23"/>
      <c r="X204" s="23"/>
      <c r="Y204" s="23"/>
      <c r="Z204" s="23"/>
      <c r="AA204" s="23">
        <f>IF(SUM(G204:T204) &gt;0, 1, 0)</f>
        <v>0</v>
      </c>
      <c r="AB204" s="23">
        <v>0</v>
      </c>
      <c r="AC204" s="23">
        <f>IF(SUM(T204,Q204)&gt;0, 1, 0)</f>
        <v>0</v>
      </c>
      <c r="AD204" s="23">
        <f>IF(SUM(Table2[[#This Row],[cv_disclosure]],Table2[[#This Row],[nber_web_disclosure]],Table2[[#This Row],[private_interests]]) &gt;0, 1, 0)</f>
        <v>0</v>
      </c>
      <c r="AE204" s="23"/>
      <c r="AF204" s="23"/>
      <c r="AG204" s="23"/>
      <c r="AH204" s="23"/>
      <c r="AI204" s="23" t="s">
        <v>2709</v>
      </c>
      <c r="AJ204" s="23">
        <v>0</v>
      </c>
      <c r="AK204" s="23"/>
      <c r="AL204" s="23"/>
    </row>
    <row r="205" spans="1:38" x14ac:dyDescent="0.25">
      <c r="A205" s="23" t="s">
        <v>429</v>
      </c>
      <c r="B205" s="23" t="s">
        <v>430</v>
      </c>
      <c r="C205" s="23" t="s">
        <v>421</v>
      </c>
      <c r="D205" s="23" t="s">
        <v>432</v>
      </c>
      <c r="E205" s="23" t="s">
        <v>431</v>
      </c>
      <c r="F205" s="23" t="s">
        <v>682</v>
      </c>
      <c r="G205" s="23">
        <v>0</v>
      </c>
      <c r="H205" s="23">
        <v>0</v>
      </c>
      <c r="I205" s="23">
        <v>0</v>
      </c>
      <c r="J205" s="23">
        <v>0</v>
      </c>
      <c r="K205" s="23">
        <v>0</v>
      </c>
      <c r="L205" s="23">
        <v>0</v>
      </c>
      <c r="M205" s="23">
        <v>0</v>
      </c>
      <c r="N205" s="23"/>
      <c r="O205" s="23"/>
      <c r="P205" s="23"/>
      <c r="Q205" s="23">
        <v>0</v>
      </c>
      <c r="R205" s="23">
        <v>0</v>
      </c>
      <c r="S205" s="23"/>
      <c r="T205" s="23">
        <v>0</v>
      </c>
      <c r="U205" s="23"/>
      <c r="V205" s="23"/>
      <c r="W205" s="23"/>
      <c r="X205" s="23"/>
      <c r="Y205" s="23"/>
      <c r="Z205" s="23"/>
      <c r="AA205" s="23">
        <f>IF(SUM(G205:T205) &gt;0, 1, 0)</f>
        <v>0</v>
      </c>
      <c r="AB205" s="23">
        <v>0</v>
      </c>
      <c r="AC205" s="23">
        <f>IF(SUM(T205,Q205)&gt;0, 1, 0)</f>
        <v>0</v>
      </c>
      <c r="AD205" s="23">
        <f>IF(SUM(Table2[[#This Row],[cv_disclosure]],Table2[[#This Row],[nber_web_disclosure]],Table2[[#This Row],[private_interests]]) &gt;0, 1, 0)</f>
        <v>0</v>
      </c>
      <c r="AE205" s="23"/>
      <c r="AF205" s="23"/>
      <c r="AG205" s="23"/>
      <c r="AH205" s="23"/>
      <c r="AI205" s="23" t="s">
        <v>2578</v>
      </c>
      <c r="AJ205" s="23">
        <v>1</v>
      </c>
      <c r="AK205" s="23"/>
      <c r="AL205" s="23"/>
    </row>
    <row r="206" spans="1:38" x14ac:dyDescent="0.25">
      <c r="A206" s="23" t="s">
        <v>436</v>
      </c>
      <c r="B206" s="23" t="s">
        <v>437</v>
      </c>
      <c r="C206" s="23" t="s">
        <v>421</v>
      </c>
      <c r="D206" s="23" t="s">
        <v>438</v>
      </c>
      <c r="E206" s="23" t="s">
        <v>439</v>
      </c>
      <c r="F206" s="23" t="s">
        <v>681</v>
      </c>
      <c r="G206" s="23">
        <v>0</v>
      </c>
      <c r="H206" s="23">
        <v>0</v>
      </c>
      <c r="I206" s="23">
        <v>0</v>
      </c>
      <c r="J206" s="23">
        <v>0</v>
      </c>
      <c r="K206" s="23">
        <v>0</v>
      </c>
      <c r="L206" s="23">
        <v>0</v>
      </c>
      <c r="M206" s="23">
        <v>0</v>
      </c>
      <c r="N206" s="23"/>
      <c r="O206" s="23"/>
      <c r="P206" s="23"/>
      <c r="Q206" s="23">
        <v>0</v>
      </c>
      <c r="R206" s="23">
        <v>0</v>
      </c>
      <c r="S206" s="23" t="s">
        <v>444</v>
      </c>
      <c r="T206" s="23">
        <v>0</v>
      </c>
      <c r="U206" s="23"/>
      <c r="V206" s="23"/>
      <c r="W206" s="23"/>
      <c r="X206" s="23"/>
      <c r="Y206" s="23"/>
      <c r="Z206" s="23"/>
      <c r="AA206" s="23">
        <f>IF(SUM(G206:T206) &gt;0, 1, 0)</f>
        <v>0</v>
      </c>
      <c r="AB206" s="23">
        <v>0</v>
      </c>
      <c r="AC206" s="23">
        <f>IF(SUM(T206,Q206)&gt;0, 1, 0)</f>
        <v>0</v>
      </c>
      <c r="AD206" s="23">
        <f>IF(SUM(Table2[[#This Row],[cv_disclosure]],Table2[[#This Row],[nber_web_disclosure]],Table2[[#This Row],[private_interests]]) &gt;0, 1, 0)</f>
        <v>0</v>
      </c>
      <c r="AE206" s="23"/>
      <c r="AF206" s="23"/>
      <c r="AG206" s="23"/>
      <c r="AH206" s="23"/>
      <c r="AI206" s="23" t="s">
        <v>2580</v>
      </c>
      <c r="AJ206" s="23">
        <v>1</v>
      </c>
      <c r="AK206" s="23"/>
      <c r="AL206" s="23"/>
    </row>
    <row r="207" spans="1:38" x14ac:dyDescent="0.25">
      <c r="A207" s="23" t="s">
        <v>459</v>
      </c>
      <c r="B207" s="23" t="s">
        <v>460</v>
      </c>
      <c r="C207" s="23" t="s">
        <v>421</v>
      </c>
      <c r="D207" s="24" t="s">
        <v>461</v>
      </c>
      <c r="E207" s="23" t="s">
        <v>234</v>
      </c>
      <c r="F207" s="23" t="s">
        <v>681</v>
      </c>
      <c r="G207" s="23">
        <v>0</v>
      </c>
      <c r="H207" s="23">
        <v>0</v>
      </c>
      <c r="I207" s="23">
        <v>0</v>
      </c>
      <c r="J207" s="23">
        <v>0</v>
      </c>
      <c r="K207" s="23">
        <v>0</v>
      </c>
      <c r="L207" s="23">
        <v>0</v>
      </c>
      <c r="M207" s="23">
        <v>0</v>
      </c>
      <c r="N207" s="23"/>
      <c r="O207" s="23"/>
      <c r="P207" s="23"/>
      <c r="Q207" s="23">
        <v>0</v>
      </c>
      <c r="R207" s="23">
        <v>0</v>
      </c>
      <c r="S207" s="23"/>
      <c r="T207" s="23">
        <v>0</v>
      </c>
      <c r="U207" s="23"/>
      <c r="V207" s="23"/>
      <c r="W207" s="23"/>
      <c r="X207" s="23" t="s">
        <v>669</v>
      </c>
      <c r="Y207" s="23"/>
      <c r="Z207" s="23"/>
      <c r="AA207" s="23">
        <f>IF(SUM(G207:T207) &gt;0, 1, 0)</f>
        <v>0</v>
      </c>
      <c r="AB207" s="23">
        <v>0</v>
      </c>
      <c r="AC207" s="23">
        <f>IF(SUM(T207,Q207)&gt;0, 1, 0)</f>
        <v>0</v>
      </c>
      <c r="AD207" s="23">
        <f>IF(SUM(Table2[[#This Row],[cv_disclosure]],Table2[[#This Row],[nber_web_disclosure]],Table2[[#This Row],[private_interests]]) &gt;0, 1, 0)</f>
        <v>0</v>
      </c>
      <c r="AE207" s="23"/>
      <c r="AF207" s="23"/>
      <c r="AG207" s="23"/>
      <c r="AH207" s="23"/>
      <c r="AI207" s="23" t="s">
        <v>2583</v>
      </c>
      <c r="AJ207" s="23">
        <v>1</v>
      </c>
      <c r="AK207" s="23"/>
      <c r="AL207" s="23"/>
    </row>
    <row r="208" spans="1:38" x14ac:dyDescent="0.25">
      <c r="A208" s="23" t="s">
        <v>462</v>
      </c>
      <c r="B208" s="23" t="s">
        <v>463</v>
      </c>
      <c r="C208" s="23" t="s">
        <v>421</v>
      </c>
      <c r="D208" s="23" t="s">
        <v>464</v>
      </c>
      <c r="E208" s="23" t="s">
        <v>33</v>
      </c>
      <c r="F208" s="23" t="s">
        <v>682</v>
      </c>
      <c r="G208" s="23">
        <v>0</v>
      </c>
      <c r="H208" s="23">
        <v>0</v>
      </c>
      <c r="I208" s="23">
        <v>0</v>
      </c>
      <c r="J208" s="23">
        <v>0</v>
      </c>
      <c r="K208" s="23">
        <v>0</v>
      </c>
      <c r="L208" s="23">
        <v>0</v>
      </c>
      <c r="M208" s="23">
        <v>0</v>
      </c>
      <c r="N208" s="23"/>
      <c r="O208" s="23"/>
      <c r="P208" s="23"/>
      <c r="Q208" s="23">
        <v>0</v>
      </c>
      <c r="R208" s="23">
        <v>0</v>
      </c>
      <c r="S208" s="23"/>
      <c r="T208" s="23">
        <v>0</v>
      </c>
      <c r="U208" s="23"/>
      <c r="V208" s="23"/>
      <c r="W208" s="23"/>
      <c r="X208" s="23"/>
      <c r="Y208" s="23"/>
      <c r="Z208" s="23"/>
      <c r="AA208" s="23">
        <f>IF(SUM(G208:T208) &gt;0, 1, 0)</f>
        <v>0</v>
      </c>
      <c r="AB208" s="23">
        <v>0</v>
      </c>
      <c r="AC208" s="23">
        <f>IF(SUM(T208,Q208)&gt;0, 1, 0)</f>
        <v>0</v>
      </c>
      <c r="AD208" s="23">
        <f>IF(SUM(Table2[[#This Row],[cv_disclosure]],Table2[[#This Row],[nber_web_disclosure]],Table2[[#This Row],[private_interests]]) &gt;0, 1, 0)</f>
        <v>0</v>
      </c>
      <c r="AE208" s="23"/>
      <c r="AF208" s="23"/>
      <c r="AG208" s="23"/>
      <c r="AH208" s="23"/>
      <c r="AI208" s="23" t="s">
        <v>2584</v>
      </c>
      <c r="AJ208" s="23">
        <v>1</v>
      </c>
      <c r="AK208" s="23"/>
      <c r="AL208" s="23"/>
    </row>
    <row r="209" spans="1:38" x14ac:dyDescent="0.25">
      <c r="A209" s="23" t="s">
        <v>473</v>
      </c>
      <c r="B209" s="23" t="s">
        <v>474</v>
      </c>
      <c r="C209" s="23" t="s">
        <v>421</v>
      </c>
      <c r="D209" s="23" t="s">
        <v>475</v>
      </c>
      <c r="E209" s="23" t="s">
        <v>422</v>
      </c>
      <c r="F209" s="23" t="s">
        <v>681</v>
      </c>
      <c r="G209" s="23">
        <v>0</v>
      </c>
      <c r="H209" s="23">
        <v>0</v>
      </c>
      <c r="I209" s="23">
        <v>0</v>
      </c>
      <c r="J209" s="23">
        <v>0</v>
      </c>
      <c r="K209" s="23">
        <v>0</v>
      </c>
      <c r="L209" s="23">
        <v>0</v>
      </c>
      <c r="M209" s="23">
        <v>0</v>
      </c>
      <c r="N209" s="23"/>
      <c r="O209" s="23"/>
      <c r="P209" s="23"/>
      <c r="Q209" s="23">
        <v>0</v>
      </c>
      <c r="R209" s="23">
        <v>0</v>
      </c>
      <c r="S209" s="23"/>
      <c r="T209" s="23">
        <v>0</v>
      </c>
      <c r="U209" s="23"/>
      <c r="V209" s="23"/>
      <c r="W209" s="23"/>
      <c r="X209" s="23"/>
      <c r="Y209" s="23"/>
      <c r="Z209" s="23"/>
      <c r="AA209" s="23">
        <f>IF(SUM(G209:T209) &gt;0, 1, 0)</f>
        <v>0</v>
      </c>
      <c r="AB209" s="23">
        <v>0</v>
      </c>
      <c r="AC209" s="23">
        <f>IF(SUM(T209,Q209)&gt;0, 1, 0)</f>
        <v>0</v>
      </c>
      <c r="AD209" s="23">
        <f>IF(SUM(Table2[[#This Row],[cv_disclosure]],Table2[[#This Row],[nber_web_disclosure]],Table2[[#This Row],[private_interests]]) &gt;0, 1, 0)</f>
        <v>0</v>
      </c>
      <c r="AE209" s="23"/>
      <c r="AF209" s="23"/>
      <c r="AG209" s="23"/>
      <c r="AH209" s="23"/>
      <c r="AI209" s="23" t="s">
        <v>2587</v>
      </c>
      <c r="AJ209" s="23">
        <v>0</v>
      </c>
      <c r="AK209" s="23"/>
      <c r="AL209" s="23"/>
    </row>
    <row r="210" spans="1:38" x14ac:dyDescent="0.25">
      <c r="A210" s="23" t="s">
        <v>488</v>
      </c>
      <c r="B210" s="23" t="s">
        <v>489</v>
      </c>
      <c r="C210" s="23" t="s">
        <v>421</v>
      </c>
      <c r="D210" s="23" t="s">
        <v>490</v>
      </c>
      <c r="E210" s="23" t="s">
        <v>163</v>
      </c>
      <c r="F210" s="23" t="s">
        <v>681</v>
      </c>
      <c r="G210" s="23">
        <v>0</v>
      </c>
      <c r="H210" s="23">
        <v>0</v>
      </c>
      <c r="I210" s="23">
        <v>0</v>
      </c>
      <c r="J210" s="23">
        <v>0</v>
      </c>
      <c r="K210" s="23">
        <v>0</v>
      </c>
      <c r="L210" s="23">
        <v>0</v>
      </c>
      <c r="M210" s="23">
        <v>0</v>
      </c>
      <c r="N210" s="23"/>
      <c r="O210" s="23"/>
      <c r="P210" s="23"/>
      <c r="Q210" s="23">
        <v>0</v>
      </c>
      <c r="R210" s="23">
        <v>0</v>
      </c>
      <c r="S210" s="23"/>
      <c r="T210" s="23">
        <v>0</v>
      </c>
      <c r="U210" s="23"/>
      <c r="V210" s="23"/>
      <c r="W210" s="23"/>
      <c r="X210" s="23"/>
      <c r="Y210" s="23"/>
      <c r="Z210" s="23"/>
      <c r="AA210" s="23">
        <f>IF(SUM(G210:T210) &gt;0, 1, 0)</f>
        <v>0</v>
      </c>
      <c r="AB210" s="23">
        <v>0</v>
      </c>
      <c r="AC210" s="23">
        <f>IF(SUM(T210,Q210)&gt;0, 1, 0)</f>
        <v>0</v>
      </c>
      <c r="AD210" s="23">
        <f>IF(SUM(Table2[[#This Row],[cv_disclosure]],Table2[[#This Row],[nber_web_disclosure]],Table2[[#This Row],[private_interests]]) &gt;0, 1, 0)</f>
        <v>0</v>
      </c>
      <c r="AE210" s="23"/>
      <c r="AF210" s="23"/>
      <c r="AG210" s="23"/>
      <c r="AH210" s="23"/>
      <c r="AI210" s="23" t="s">
        <v>2591</v>
      </c>
      <c r="AJ210" s="23">
        <v>1</v>
      </c>
      <c r="AK210" s="23"/>
      <c r="AL210" s="23"/>
    </row>
    <row r="211" spans="1:38" x14ac:dyDescent="0.25">
      <c r="A211" s="23" t="s">
        <v>491</v>
      </c>
      <c r="B211" s="23" t="s">
        <v>492</v>
      </c>
      <c r="C211" s="23" t="s">
        <v>421</v>
      </c>
      <c r="D211" s="23" t="s">
        <v>493</v>
      </c>
      <c r="E211" s="23" t="s">
        <v>494</v>
      </c>
      <c r="F211" s="23" t="s">
        <v>682</v>
      </c>
      <c r="G211" s="23">
        <v>0</v>
      </c>
      <c r="H211" s="23">
        <v>0</v>
      </c>
      <c r="I211" s="23">
        <v>0</v>
      </c>
      <c r="J211" s="23">
        <v>0</v>
      </c>
      <c r="K211" s="23">
        <v>0</v>
      </c>
      <c r="L211" s="23">
        <v>0</v>
      </c>
      <c r="M211" s="23">
        <v>0</v>
      </c>
      <c r="N211" s="23"/>
      <c r="O211" s="23"/>
      <c r="P211" s="23"/>
      <c r="Q211" s="23">
        <v>0</v>
      </c>
      <c r="R211" s="23">
        <v>0</v>
      </c>
      <c r="S211" s="23"/>
      <c r="T211" s="23">
        <v>0</v>
      </c>
      <c r="U211" s="23"/>
      <c r="V211" s="23"/>
      <c r="W211" s="23"/>
      <c r="X211" s="23"/>
      <c r="Y211" s="23"/>
      <c r="Z211" s="23"/>
      <c r="AA211" s="23">
        <f>IF(SUM(G211:T211) &gt;0, 1, 0)</f>
        <v>0</v>
      </c>
      <c r="AB211" s="23">
        <v>0</v>
      </c>
      <c r="AC211" s="23">
        <f>IF(SUM(T211,Q211)&gt;0, 1, 0)</f>
        <v>0</v>
      </c>
      <c r="AD211" s="23">
        <f>IF(SUM(Table2[[#This Row],[cv_disclosure]],Table2[[#This Row],[nber_web_disclosure]],Table2[[#This Row],[private_interests]]) &gt;0, 1, 0)</f>
        <v>0</v>
      </c>
      <c r="AE211" s="23"/>
      <c r="AF211" s="23"/>
      <c r="AG211" s="23"/>
      <c r="AH211" s="23"/>
      <c r="AI211" s="23" t="s">
        <v>2592</v>
      </c>
      <c r="AJ211" s="23">
        <v>1</v>
      </c>
      <c r="AK211" s="23"/>
      <c r="AL211" s="23"/>
    </row>
    <row r="212" spans="1:38" x14ac:dyDescent="0.25">
      <c r="A212" s="23" t="s">
        <v>495</v>
      </c>
      <c r="B212" s="23" t="s">
        <v>496</v>
      </c>
      <c r="C212" s="23" t="s">
        <v>421</v>
      </c>
      <c r="D212" s="23" t="s">
        <v>497</v>
      </c>
      <c r="E212" s="23" t="s">
        <v>498</v>
      </c>
      <c r="F212" s="23" t="s">
        <v>681</v>
      </c>
      <c r="G212" s="23">
        <v>0</v>
      </c>
      <c r="H212" s="23">
        <v>0</v>
      </c>
      <c r="I212" s="23">
        <v>0</v>
      </c>
      <c r="J212" s="23">
        <v>0</v>
      </c>
      <c r="K212" s="23">
        <v>0</v>
      </c>
      <c r="L212" s="23">
        <v>0</v>
      </c>
      <c r="M212" s="23">
        <v>0</v>
      </c>
      <c r="N212" s="23"/>
      <c r="O212" s="23"/>
      <c r="P212" s="23"/>
      <c r="Q212" s="23">
        <v>0</v>
      </c>
      <c r="R212" s="23">
        <v>0</v>
      </c>
      <c r="S212" s="23"/>
      <c r="T212" s="23">
        <v>0</v>
      </c>
      <c r="U212" s="23"/>
      <c r="V212" s="23"/>
      <c r="W212" s="23"/>
      <c r="X212" s="23"/>
      <c r="Y212" s="23"/>
      <c r="Z212" s="23"/>
      <c r="AA212" s="23">
        <f>IF(SUM(G212:T212) &gt;0, 1, 0)</f>
        <v>0</v>
      </c>
      <c r="AB212" s="23">
        <v>0</v>
      </c>
      <c r="AC212" s="23">
        <f>IF(SUM(T212,Q212)&gt;0, 1, 0)</f>
        <v>0</v>
      </c>
      <c r="AD212" s="23">
        <f>IF(SUM(Table2[[#This Row],[cv_disclosure]],Table2[[#This Row],[nber_web_disclosure]],Table2[[#This Row],[private_interests]]) &gt;0, 1, 0)</f>
        <v>0</v>
      </c>
      <c r="AE212" s="23"/>
      <c r="AF212" s="23"/>
      <c r="AG212" s="23"/>
      <c r="AH212" s="23"/>
      <c r="AI212" s="23" t="s">
        <v>2593</v>
      </c>
      <c r="AJ212" s="23">
        <v>0</v>
      </c>
      <c r="AK212" s="23"/>
      <c r="AL212" s="23"/>
    </row>
    <row r="213" spans="1:38" x14ac:dyDescent="0.25">
      <c r="A213" s="23" t="s">
        <v>499</v>
      </c>
      <c r="B213" s="23" t="s">
        <v>500</v>
      </c>
      <c r="C213" s="23" t="s">
        <v>421</v>
      </c>
      <c r="D213" s="23" t="s">
        <v>501</v>
      </c>
      <c r="E213" s="23" t="s">
        <v>502</v>
      </c>
      <c r="F213" s="23" t="s">
        <v>681</v>
      </c>
      <c r="G213" s="23">
        <v>0</v>
      </c>
      <c r="H213" s="23">
        <v>0</v>
      </c>
      <c r="I213" s="23">
        <v>0</v>
      </c>
      <c r="J213" s="23">
        <v>0</v>
      </c>
      <c r="K213" s="23">
        <v>0</v>
      </c>
      <c r="L213" s="23">
        <v>0</v>
      </c>
      <c r="M213" s="23">
        <v>0</v>
      </c>
      <c r="N213" s="23"/>
      <c r="O213" s="23"/>
      <c r="P213" s="23"/>
      <c r="Q213" s="23">
        <v>0</v>
      </c>
      <c r="R213" s="23">
        <v>0</v>
      </c>
      <c r="S213" s="23"/>
      <c r="T213" s="23">
        <v>0</v>
      </c>
      <c r="U213" s="23"/>
      <c r="V213" s="23"/>
      <c r="W213" s="23"/>
      <c r="X213" s="23"/>
      <c r="Y213" s="23"/>
      <c r="Z213" s="23"/>
      <c r="AA213" s="23">
        <f>IF(SUM(G213:T213) &gt;0, 1, 0)</f>
        <v>0</v>
      </c>
      <c r="AB213" s="23">
        <v>0</v>
      </c>
      <c r="AC213" s="23">
        <f>IF(SUM(T213,Q213)&gt;0, 1, 0)</f>
        <v>0</v>
      </c>
      <c r="AD213" s="23">
        <f>IF(SUM(Table2[[#This Row],[cv_disclosure]],Table2[[#This Row],[nber_web_disclosure]],Table2[[#This Row],[private_interests]]) &gt;0, 1, 0)</f>
        <v>0</v>
      </c>
      <c r="AE213" s="23"/>
      <c r="AF213" s="23"/>
      <c r="AG213" s="23"/>
      <c r="AH213" s="23"/>
      <c r="AI213" s="23" t="s">
        <v>2594</v>
      </c>
      <c r="AJ213" s="23">
        <v>1</v>
      </c>
      <c r="AK213" s="23"/>
      <c r="AL213" s="23"/>
    </row>
    <row r="214" spans="1:38" x14ac:dyDescent="0.25">
      <c r="A214" s="23" t="s">
        <v>512</v>
      </c>
      <c r="B214" s="23" t="s">
        <v>513</v>
      </c>
      <c r="C214" s="23" t="s">
        <v>421</v>
      </c>
      <c r="D214" s="23" t="s">
        <v>514</v>
      </c>
      <c r="E214" s="23" t="s">
        <v>79</v>
      </c>
      <c r="F214" s="23" t="s">
        <v>681</v>
      </c>
      <c r="G214" s="23">
        <v>0</v>
      </c>
      <c r="H214" s="23">
        <v>0</v>
      </c>
      <c r="I214" s="23">
        <v>0</v>
      </c>
      <c r="J214" s="23">
        <v>0</v>
      </c>
      <c r="K214" s="23">
        <v>0</v>
      </c>
      <c r="L214" s="23">
        <v>0</v>
      </c>
      <c r="M214" s="23">
        <v>0</v>
      </c>
      <c r="N214" s="23"/>
      <c r="O214" s="23"/>
      <c r="P214" s="23"/>
      <c r="Q214" s="23">
        <v>0</v>
      </c>
      <c r="R214" s="23">
        <v>0</v>
      </c>
      <c r="S214" s="23"/>
      <c r="T214" s="23">
        <v>0</v>
      </c>
      <c r="U214" s="23"/>
      <c r="V214" s="23"/>
      <c r="W214" s="23"/>
      <c r="X214" s="23"/>
      <c r="Y214" s="23"/>
      <c r="Z214" s="23"/>
      <c r="AA214" s="23">
        <f>IF(SUM(G214:T214) &gt;0, 1, 0)</f>
        <v>0</v>
      </c>
      <c r="AB214" s="23">
        <v>0</v>
      </c>
      <c r="AC214" s="23">
        <f>IF(SUM(T214,Q214)&gt;0, 1, 0)</f>
        <v>0</v>
      </c>
      <c r="AD214" s="23">
        <f>IF(SUM(Table2[[#This Row],[cv_disclosure]],Table2[[#This Row],[nber_web_disclosure]],Table2[[#This Row],[private_interests]]) &gt;0, 1, 0)</f>
        <v>0</v>
      </c>
      <c r="AE214" s="23"/>
      <c r="AF214" s="23"/>
      <c r="AG214" s="23"/>
      <c r="AH214" s="23"/>
      <c r="AI214" s="23" t="s">
        <v>2597</v>
      </c>
      <c r="AJ214" s="23">
        <v>1</v>
      </c>
      <c r="AK214" s="23"/>
      <c r="AL214" s="23"/>
    </row>
    <row r="215" spans="1:38" x14ac:dyDescent="0.25">
      <c r="A215" s="23" t="s">
        <v>515</v>
      </c>
      <c r="B215" s="23" t="s">
        <v>516</v>
      </c>
      <c r="C215" s="23" t="s">
        <v>421</v>
      </c>
      <c r="D215" s="23" t="s">
        <v>517</v>
      </c>
      <c r="E215" s="23" t="s">
        <v>518</v>
      </c>
      <c r="F215" s="23" t="s">
        <v>681</v>
      </c>
      <c r="G215" s="23">
        <v>0</v>
      </c>
      <c r="H215" s="23">
        <v>0</v>
      </c>
      <c r="I215" s="23">
        <v>0</v>
      </c>
      <c r="J215" s="23">
        <v>0</v>
      </c>
      <c r="K215" s="23">
        <v>0</v>
      </c>
      <c r="L215" s="23">
        <v>0</v>
      </c>
      <c r="M215" s="23">
        <v>0</v>
      </c>
      <c r="N215" s="23"/>
      <c r="O215" s="23"/>
      <c r="P215" s="23"/>
      <c r="Q215" s="23">
        <v>0</v>
      </c>
      <c r="R215" s="23">
        <v>0</v>
      </c>
      <c r="S215" s="23" t="s">
        <v>519</v>
      </c>
      <c r="T215" s="23">
        <v>0</v>
      </c>
      <c r="U215" s="23"/>
      <c r="V215" s="23"/>
      <c r="W215" s="23"/>
      <c r="X215" s="23"/>
      <c r="Y215" s="23"/>
      <c r="Z215" s="23"/>
      <c r="AA215" s="23">
        <f>IF(SUM(G215:T215) &gt;0, 1, 0)</f>
        <v>0</v>
      </c>
      <c r="AB215" s="23">
        <v>0</v>
      </c>
      <c r="AC215" s="23">
        <f>IF(SUM(T215,Q215)&gt;0, 1, 0)</f>
        <v>0</v>
      </c>
      <c r="AD215" s="23">
        <f>IF(SUM(Table2[[#This Row],[cv_disclosure]],Table2[[#This Row],[nber_web_disclosure]],Table2[[#This Row],[private_interests]]) &gt;0, 1, 0)</f>
        <v>0</v>
      </c>
      <c r="AE215" s="23"/>
      <c r="AF215" s="23"/>
      <c r="AG215" s="23"/>
      <c r="AH215" s="23"/>
      <c r="AI215" s="23" t="s">
        <v>2598</v>
      </c>
      <c r="AJ215" s="23">
        <v>0</v>
      </c>
      <c r="AK215" s="23"/>
      <c r="AL215" s="23"/>
    </row>
    <row r="216" spans="1:38" x14ac:dyDescent="0.25">
      <c r="A216" s="23" t="s">
        <v>529</v>
      </c>
      <c r="B216" s="23" t="s">
        <v>530</v>
      </c>
      <c r="C216" s="23" t="s">
        <v>421</v>
      </c>
      <c r="D216" s="23" t="s">
        <v>531</v>
      </c>
      <c r="E216" s="23" t="s">
        <v>494</v>
      </c>
      <c r="F216" s="23" t="s">
        <v>681</v>
      </c>
      <c r="G216" s="23">
        <v>0</v>
      </c>
      <c r="H216" s="23">
        <v>0</v>
      </c>
      <c r="I216" s="23">
        <v>0</v>
      </c>
      <c r="J216" s="23">
        <v>0</v>
      </c>
      <c r="K216" s="23">
        <v>0</v>
      </c>
      <c r="L216" s="23">
        <v>0</v>
      </c>
      <c r="M216" s="23">
        <v>0</v>
      </c>
      <c r="N216" s="23"/>
      <c r="O216" s="23"/>
      <c r="P216" s="23"/>
      <c r="Q216" s="23">
        <v>0</v>
      </c>
      <c r="R216" s="23">
        <v>0</v>
      </c>
      <c r="S216" s="23"/>
      <c r="T216" s="23">
        <v>0</v>
      </c>
      <c r="U216" s="23"/>
      <c r="V216" s="23"/>
      <c r="W216" s="23"/>
      <c r="X216" s="23"/>
      <c r="Y216" s="23"/>
      <c r="Z216" s="23"/>
      <c r="AA216" s="23">
        <f>IF(SUM(G216:T216) &gt;0, 1, 0)</f>
        <v>0</v>
      </c>
      <c r="AB216" s="23">
        <v>0</v>
      </c>
      <c r="AC216" s="23">
        <f>IF(SUM(T216,Q216)&gt;0, 1, 0)</f>
        <v>0</v>
      </c>
      <c r="AD216" s="23">
        <f>IF(SUM(Table2[[#This Row],[cv_disclosure]],Table2[[#This Row],[nber_web_disclosure]],Table2[[#This Row],[private_interests]]) &gt;0, 1, 0)</f>
        <v>0</v>
      </c>
      <c r="AE216" s="23"/>
      <c r="AF216" s="23"/>
      <c r="AG216" s="23"/>
      <c r="AH216" s="23"/>
      <c r="AI216" s="23" t="s">
        <v>2601</v>
      </c>
      <c r="AJ216" s="23">
        <v>1</v>
      </c>
      <c r="AK216" s="23"/>
      <c r="AL216" s="23"/>
    </row>
    <row r="217" spans="1:38" x14ac:dyDescent="0.25">
      <c r="A217" s="23" t="s">
        <v>539</v>
      </c>
      <c r="B217" s="23" t="s">
        <v>537</v>
      </c>
      <c r="C217" s="23" t="s">
        <v>421</v>
      </c>
      <c r="D217" s="23" t="s">
        <v>538</v>
      </c>
      <c r="E217" s="23" t="s">
        <v>234</v>
      </c>
      <c r="F217" s="23" t="s">
        <v>681</v>
      </c>
      <c r="G217" s="23">
        <v>0</v>
      </c>
      <c r="H217" s="23">
        <v>0</v>
      </c>
      <c r="I217" s="23">
        <v>0</v>
      </c>
      <c r="J217" s="23">
        <v>0</v>
      </c>
      <c r="K217" s="23">
        <v>0</v>
      </c>
      <c r="L217" s="23">
        <v>0</v>
      </c>
      <c r="M217" s="23">
        <v>0</v>
      </c>
      <c r="N217" s="23"/>
      <c r="O217" s="23"/>
      <c r="P217" s="23"/>
      <c r="Q217" s="23">
        <v>0</v>
      </c>
      <c r="R217" s="23">
        <v>0</v>
      </c>
      <c r="S217" s="23"/>
      <c r="T217" s="23">
        <v>0</v>
      </c>
      <c r="U217" s="23"/>
      <c r="V217" s="23"/>
      <c r="W217" s="23"/>
      <c r="X217" s="23" t="s">
        <v>674</v>
      </c>
      <c r="Y217" s="23"/>
      <c r="Z217" s="23"/>
      <c r="AA217" s="23">
        <f>IF(SUM(G217:T217) &gt;0, 1, 0)</f>
        <v>0</v>
      </c>
      <c r="AB217" s="23">
        <v>0</v>
      </c>
      <c r="AC217" s="23">
        <f>IF(SUM(T217,Q217)&gt;0, 1, 0)</f>
        <v>0</v>
      </c>
      <c r="AD217" s="23">
        <f>IF(SUM(Table2[[#This Row],[cv_disclosure]],Table2[[#This Row],[nber_web_disclosure]],Table2[[#This Row],[private_interests]]) &gt;0, 1, 0)</f>
        <v>0</v>
      </c>
      <c r="AE217" s="23"/>
      <c r="AF217" s="23"/>
      <c r="AG217" s="23"/>
      <c r="AH217" s="23"/>
      <c r="AI217" s="23" t="s">
        <v>2603</v>
      </c>
      <c r="AJ217" s="23">
        <v>1</v>
      </c>
      <c r="AK217" s="23"/>
      <c r="AL217" s="23"/>
    </row>
    <row r="218" spans="1:38" x14ac:dyDescent="0.25">
      <c r="A218" s="23" t="s">
        <v>540</v>
      </c>
      <c r="B218" s="23" t="s">
        <v>541</v>
      </c>
      <c r="C218" s="23" t="s">
        <v>421</v>
      </c>
      <c r="D218" s="23" t="s">
        <v>542</v>
      </c>
      <c r="E218" s="23" t="s">
        <v>494</v>
      </c>
      <c r="F218" s="23" t="s">
        <v>681</v>
      </c>
      <c r="G218" s="23">
        <v>0</v>
      </c>
      <c r="H218" s="23">
        <v>0</v>
      </c>
      <c r="I218" s="23">
        <v>0</v>
      </c>
      <c r="J218" s="23">
        <v>0</v>
      </c>
      <c r="K218" s="23">
        <v>0</v>
      </c>
      <c r="L218" s="23">
        <v>0</v>
      </c>
      <c r="M218" s="23">
        <v>0</v>
      </c>
      <c r="N218" s="23"/>
      <c r="O218" s="23"/>
      <c r="P218" s="23"/>
      <c r="Q218" s="23">
        <v>0</v>
      </c>
      <c r="R218" s="23">
        <v>0</v>
      </c>
      <c r="S218" s="23" t="s">
        <v>543</v>
      </c>
      <c r="T218" s="23">
        <v>0</v>
      </c>
      <c r="U218" s="23"/>
      <c r="V218" s="23"/>
      <c r="W218" s="23"/>
      <c r="X218" s="23"/>
      <c r="Y218" s="23">
        <v>1</v>
      </c>
      <c r="Z218" s="23"/>
      <c r="AA218" s="23">
        <f>IF(SUM(G218:T218) &gt;0, 1, 0)</f>
        <v>0</v>
      </c>
      <c r="AB218" s="23">
        <v>0</v>
      </c>
      <c r="AC218" s="23">
        <f>IF(SUM(T218,Q218)&gt;0, 1, 0)</f>
        <v>0</v>
      </c>
      <c r="AD218" s="23">
        <f>IF(SUM(Table2[[#This Row],[cv_disclosure]],Table2[[#This Row],[nber_web_disclosure]],Table2[[#This Row],[private_interests]]) &gt;0, 1, 0)</f>
        <v>1</v>
      </c>
      <c r="AE218" s="23"/>
      <c r="AF218" s="23"/>
      <c r="AG218" s="23"/>
      <c r="AH218" s="23"/>
      <c r="AI218" s="23" t="s">
        <v>2604</v>
      </c>
      <c r="AJ218" s="23">
        <v>1</v>
      </c>
      <c r="AK218" s="23"/>
      <c r="AL218" s="23"/>
    </row>
    <row r="219" spans="1:38" x14ac:dyDescent="0.25">
      <c r="A219" s="23" t="s">
        <v>548</v>
      </c>
      <c r="B219" s="23" t="s">
        <v>549</v>
      </c>
      <c r="C219" s="23" t="s">
        <v>421</v>
      </c>
      <c r="D219" s="23" t="s">
        <v>550</v>
      </c>
      <c r="E219" s="23" t="s">
        <v>428</v>
      </c>
      <c r="F219" s="23" t="s">
        <v>681</v>
      </c>
      <c r="G219" s="23">
        <v>0</v>
      </c>
      <c r="H219" s="23">
        <v>0</v>
      </c>
      <c r="I219" s="23">
        <v>0</v>
      </c>
      <c r="J219" s="23">
        <v>0</v>
      </c>
      <c r="K219" s="23">
        <v>0</v>
      </c>
      <c r="L219" s="23">
        <v>0</v>
      </c>
      <c r="M219" s="23">
        <v>0</v>
      </c>
      <c r="N219" s="23"/>
      <c r="O219" s="23"/>
      <c r="P219" s="23"/>
      <c r="Q219" s="23">
        <v>0</v>
      </c>
      <c r="R219" s="23">
        <v>0</v>
      </c>
      <c r="S219" s="23"/>
      <c r="T219" s="23">
        <v>0</v>
      </c>
      <c r="U219" s="23"/>
      <c r="V219" s="23"/>
      <c r="W219" s="23"/>
      <c r="X219" s="23"/>
      <c r="Y219" s="23"/>
      <c r="Z219" s="23"/>
      <c r="AA219" s="23">
        <f>IF(SUM(G219:T219) &gt;0, 1, 0)</f>
        <v>0</v>
      </c>
      <c r="AB219" s="23">
        <v>0</v>
      </c>
      <c r="AC219" s="23">
        <f>IF(SUM(T219,Q219)&gt;0, 1, 0)</f>
        <v>0</v>
      </c>
      <c r="AD219" s="23">
        <f>IF(SUM(Table2[[#This Row],[cv_disclosure]],Table2[[#This Row],[nber_web_disclosure]],Table2[[#This Row],[private_interests]]) &gt;0, 1, 0)</f>
        <v>0</v>
      </c>
      <c r="AE219" s="23"/>
      <c r="AF219" s="23"/>
      <c r="AG219" s="23"/>
      <c r="AH219" s="23"/>
      <c r="AI219" s="23" t="s">
        <v>2606</v>
      </c>
      <c r="AJ219" s="23">
        <v>0</v>
      </c>
      <c r="AK219" s="23"/>
      <c r="AL219" s="23"/>
    </row>
    <row r="220" spans="1:38" x14ac:dyDescent="0.25">
      <c r="A220" s="23" t="s">
        <v>560</v>
      </c>
      <c r="B220" s="23" t="s">
        <v>561</v>
      </c>
      <c r="C220" s="23" t="s">
        <v>421</v>
      </c>
      <c r="D220" s="23" t="s">
        <v>562</v>
      </c>
      <c r="E220" s="23" t="s">
        <v>563</v>
      </c>
      <c r="F220" s="23" t="s">
        <v>682</v>
      </c>
      <c r="G220" s="23">
        <v>0</v>
      </c>
      <c r="H220" s="23">
        <v>0</v>
      </c>
      <c r="I220" s="23">
        <v>0</v>
      </c>
      <c r="J220" s="23">
        <v>0</v>
      </c>
      <c r="K220" s="23">
        <v>0</v>
      </c>
      <c r="L220" s="23">
        <v>0</v>
      </c>
      <c r="M220" s="23">
        <v>0</v>
      </c>
      <c r="N220" s="23"/>
      <c r="O220" s="23"/>
      <c r="P220" s="23"/>
      <c r="Q220" s="23">
        <v>0</v>
      </c>
      <c r="R220" s="23">
        <v>0</v>
      </c>
      <c r="S220" s="23" t="s">
        <v>564</v>
      </c>
      <c r="T220" s="23">
        <v>0</v>
      </c>
      <c r="U220" s="23"/>
      <c r="V220" s="23"/>
      <c r="W220" s="23"/>
      <c r="X220" s="23"/>
      <c r="Y220" s="23"/>
      <c r="Z220" s="23"/>
      <c r="AA220" s="23">
        <f>IF(SUM(G220:T220) &gt;0, 1, 0)</f>
        <v>0</v>
      </c>
      <c r="AB220" s="23">
        <v>0</v>
      </c>
      <c r="AC220" s="23">
        <f>IF(SUM(T220,Q220)&gt;0, 1, 0)</f>
        <v>0</v>
      </c>
      <c r="AD220" s="23">
        <f>IF(SUM(Table2[[#This Row],[cv_disclosure]],Table2[[#This Row],[nber_web_disclosure]],Table2[[#This Row],[private_interests]]) &gt;0, 1, 0)</f>
        <v>0</v>
      </c>
      <c r="AE220" s="23"/>
      <c r="AF220" s="23"/>
      <c r="AG220" s="23"/>
      <c r="AH220" s="23"/>
      <c r="AI220" s="23" t="s">
        <v>2610</v>
      </c>
      <c r="AJ220" s="23">
        <v>0</v>
      </c>
      <c r="AK220" s="23"/>
      <c r="AL220" s="23"/>
    </row>
    <row r="221" spans="1:38" x14ac:dyDescent="0.25">
      <c r="A221" s="23" t="s">
        <v>565</v>
      </c>
      <c r="B221" s="23" t="s">
        <v>566</v>
      </c>
      <c r="C221" s="23" t="s">
        <v>421</v>
      </c>
      <c r="D221" s="23" t="s">
        <v>567</v>
      </c>
      <c r="E221" s="23" t="s">
        <v>568</v>
      </c>
      <c r="F221" s="23" t="s">
        <v>681</v>
      </c>
      <c r="G221" s="23">
        <v>0</v>
      </c>
      <c r="H221" s="23">
        <v>0</v>
      </c>
      <c r="I221" s="23">
        <v>0</v>
      </c>
      <c r="J221" s="23">
        <v>0</v>
      </c>
      <c r="K221" s="23">
        <v>0</v>
      </c>
      <c r="L221" s="23">
        <v>0</v>
      </c>
      <c r="M221" s="23">
        <v>0</v>
      </c>
      <c r="N221" s="23"/>
      <c r="O221" s="23"/>
      <c r="P221" s="23"/>
      <c r="Q221" s="28"/>
      <c r="R221" s="23">
        <v>0</v>
      </c>
      <c r="S221" s="23" t="s">
        <v>569</v>
      </c>
      <c r="T221" s="23">
        <v>0</v>
      </c>
      <c r="U221" s="23"/>
      <c r="V221" s="23"/>
      <c r="W221" s="23"/>
      <c r="X221" s="23"/>
      <c r="Y221" s="23"/>
      <c r="Z221" s="23"/>
      <c r="AA221" s="23">
        <f>IF(SUM(G221:T221) &gt;0, 1, 0)</f>
        <v>0</v>
      </c>
      <c r="AB221" s="23">
        <v>0</v>
      </c>
      <c r="AC221" s="23">
        <f>IF(SUM(T221,Q221)&gt;0, 1, 0)</f>
        <v>0</v>
      </c>
      <c r="AD221" s="23">
        <f>IF(SUM(Table2[[#This Row],[cv_disclosure]],Table2[[#This Row],[nber_web_disclosure]],Table2[[#This Row],[private_interests]]) &gt;0, 1, 0)</f>
        <v>0</v>
      </c>
      <c r="AE221" s="23"/>
      <c r="AF221" s="23"/>
      <c r="AG221" s="23"/>
      <c r="AH221" s="23"/>
      <c r="AI221" s="23" t="s">
        <v>2611</v>
      </c>
      <c r="AJ221" s="23">
        <v>0</v>
      </c>
      <c r="AK221" s="23"/>
      <c r="AL221" s="23"/>
    </row>
    <row r="222" spans="1:38" x14ac:dyDescent="0.25">
      <c r="A222" s="23" t="s">
        <v>570</v>
      </c>
      <c r="B222" s="23" t="s">
        <v>571</v>
      </c>
      <c r="C222" s="23" t="s">
        <v>421</v>
      </c>
      <c r="D222" s="23" t="s">
        <v>572</v>
      </c>
      <c r="E222" s="23" t="s">
        <v>554</v>
      </c>
      <c r="F222" s="23" t="s">
        <v>681</v>
      </c>
      <c r="G222" s="23">
        <v>0</v>
      </c>
      <c r="H222" s="23">
        <v>0</v>
      </c>
      <c r="I222" s="23">
        <v>0</v>
      </c>
      <c r="J222" s="23">
        <v>0</v>
      </c>
      <c r="K222" s="23">
        <v>0</v>
      </c>
      <c r="L222" s="23">
        <v>0</v>
      </c>
      <c r="M222" s="23">
        <v>0</v>
      </c>
      <c r="N222" s="23"/>
      <c r="O222" s="23"/>
      <c r="P222" s="23"/>
      <c r="Q222" s="23">
        <v>0</v>
      </c>
      <c r="R222" s="23">
        <v>0</v>
      </c>
      <c r="S222" s="23" t="s">
        <v>573</v>
      </c>
      <c r="T222" s="23">
        <v>0</v>
      </c>
      <c r="U222" s="23"/>
      <c r="V222" s="23"/>
      <c r="W222" s="23"/>
      <c r="X222" s="23"/>
      <c r="Y222" s="23"/>
      <c r="Z222" s="23"/>
      <c r="AA222" s="23">
        <f>IF(SUM(G222:T222) &gt;0, 1, 0)</f>
        <v>0</v>
      </c>
      <c r="AB222" s="23">
        <v>0</v>
      </c>
      <c r="AC222" s="23">
        <f>IF(SUM(T222,Q222)&gt;0, 1, 0)</f>
        <v>0</v>
      </c>
      <c r="AD222" s="23">
        <f>IF(SUM(Table2[[#This Row],[cv_disclosure]],Table2[[#This Row],[nber_web_disclosure]],Table2[[#This Row],[private_interests]]) &gt;0, 1, 0)</f>
        <v>0</v>
      </c>
      <c r="AE222" s="23"/>
      <c r="AF222" s="23"/>
      <c r="AG222" s="23"/>
      <c r="AH222" s="23"/>
      <c r="AI222" s="23" t="s">
        <v>2612</v>
      </c>
      <c r="AJ222" s="23">
        <v>1</v>
      </c>
      <c r="AK222" s="23"/>
      <c r="AL222" s="23"/>
    </row>
    <row r="223" spans="1:38" x14ac:dyDescent="0.25">
      <c r="A223" s="23" t="s">
        <v>574</v>
      </c>
      <c r="B223" s="23" t="s">
        <v>575</v>
      </c>
      <c r="C223" s="23" t="s">
        <v>421</v>
      </c>
      <c r="D223" s="23" t="s">
        <v>576</v>
      </c>
      <c r="E223" s="23" t="s">
        <v>428</v>
      </c>
      <c r="F223" s="23" t="s">
        <v>681</v>
      </c>
      <c r="G223" s="23">
        <v>0</v>
      </c>
      <c r="H223" s="23">
        <v>0</v>
      </c>
      <c r="I223" s="23">
        <v>0</v>
      </c>
      <c r="J223" s="23">
        <v>0</v>
      </c>
      <c r="K223" s="23">
        <v>0</v>
      </c>
      <c r="L223" s="23">
        <v>0</v>
      </c>
      <c r="M223" s="23">
        <v>0</v>
      </c>
      <c r="N223" s="23"/>
      <c r="O223" s="23"/>
      <c r="P223" s="23"/>
      <c r="Q223" s="23">
        <v>0</v>
      </c>
      <c r="R223" s="23">
        <v>0</v>
      </c>
      <c r="S223" s="23" t="s">
        <v>577</v>
      </c>
      <c r="T223" s="23">
        <v>0</v>
      </c>
      <c r="U223" s="23"/>
      <c r="V223" s="23"/>
      <c r="W223" s="23"/>
      <c r="X223" s="23"/>
      <c r="Y223" s="23"/>
      <c r="Z223" s="23"/>
      <c r="AA223" s="23">
        <f>IF(SUM(G223:T223) &gt;0, 1, 0)</f>
        <v>0</v>
      </c>
      <c r="AB223" s="23">
        <v>0</v>
      </c>
      <c r="AC223" s="23">
        <f>IF(SUM(T223,Q223)&gt;0, 1, 0)</f>
        <v>0</v>
      </c>
      <c r="AD223" s="23">
        <f>IF(SUM(Table2[[#This Row],[cv_disclosure]],Table2[[#This Row],[nber_web_disclosure]],Table2[[#This Row],[private_interests]]) &gt;0, 1, 0)</f>
        <v>0</v>
      </c>
      <c r="AE223" s="23"/>
      <c r="AF223" s="23"/>
      <c r="AG223" s="23"/>
      <c r="AH223" s="23"/>
      <c r="AI223" s="23" t="s">
        <v>2613</v>
      </c>
      <c r="AJ223" s="23">
        <v>0</v>
      </c>
      <c r="AK223" s="23"/>
      <c r="AL223" s="23"/>
    </row>
    <row r="224" spans="1:38" x14ac:dyDescent="0.25">
      <c r="A224" s="23" t="s">
        <v>583</v>
      </c>
      <c r="B224" s="23" t="s">
        <v>584</v>
      </c>
      <c r="C224" s="23" t="s">
        <v>421</v>
      </c>
      <c r="D224" s="23" t="s">
        <v>585</v>
      </c>
      <c r="E224" s="23" t="s">
        <v>494</v>
      </c>
      <c r="F224" s="23" t="s">
        <v>681</v>
      </c>
      <c r="G224" s="23">
        <v>0</v>
      </c>
      <c r="H224" s="23">
        <v>0</v>
      </c>
      <c r="I224" s="23">
        <v>0</v>
      </c>
      <c r="J224" s="23">
        <v>0</v>
      </c>
      <c r="K224" s="23">
        <v>0</v>
      </c>
      <c r="L224" s="23">
        <v>0</v>
      </c>
      <c r="M224" s="23">
        <v>0</v>
      </c>
      <c r="N224" s="23"/>
      <c r="O224" s="23"/>
      <c r="P224" s="23"/>
      <c r="Q224" s="23">
        <v>0</v>
      </c>
      <c r="R224" s="23">
        <v>0</v>
      </c>
      <c r="S224" s="23" t="s">
        <v>586</v>
      </c>
      <c r="T224" s="23">
        <v>0</v>
      </c>
      <c r="U224" s="23"/>
      <c r="V224" s="23"/>
      <c r="W224" s="23"/>
      <c r="X224" s="23"/>
      <c r="Y224" s="23"/>
      <c r="Z224" s="23"/>
      <c r="AA224" s="23">
        <f>IF(SUM(G224:T224) &gt;0, 1, 0)</f>
        <v>0</v>
      </c>
      <c r="AB224" s="23">
        <v>0</v>
      </c>
      <c r="AC224" s="23">
        <f>IF(SUM(T224,Q224)&gt;0, 1, 0)</f>
        <v>0</v>
      </c>
      <c r="AD224" s="23">
        <f>IF(SUM(Table2[[#This Row],[cv_disclosure]],Table2[[#This Row],[nber_web_disclosure]],Table2[[#This Row],[private_interests]]) &gt;0, 1, 0)</f>
        <v>0</v>
      </c>
      <c r="AE224" s="23"/>
      <c r="AF224" s="23"/>
      <c r="AG224" s="23"/>
      <c r="AH224" s="23"/>
      <c r="AI224" s="23" t="s">
        <v>2615</v>
      </c>
      <c r="AJ224" s="23">
        <v>1</v>
      </c>
      <c r="AK224" s="23"/>
      <c r="AL224" s="23"/>
    </row>
    <row r="225" spans="1:38" x14ac:dyDescent="0.25">
      <c r="A225" s="23" t="s">
        <v>587</v>
      </c>
      <c r="B225" s="23" t="s">
        <v>588</v>
      </c>
      <c r="C225" s="23" t="s">
        <v>421</v>
      </c>
      <c r="D225" s="23" t="s">
        <v>589</v>
      </c>
      <c r="E225" s="23" t="s">
        <v>494</v>
      </c>
      <c r="F225" s="23" t="s">
        <v>681</v>
      </c>
      <c r="G225" s="23">
        <v>0</v>
      </c>
      <c r="H225" s="23">
        <v>0</v>
      </c>
      <c r="I225" s="23">
        <v>0</v>
      </c>
      <c r="J225" s="23">
        <v>0</v>
      </c>
      <c r="K225" s="23">
        <v>0</v>
      </c>
      <c r="L225" s="23">
        <v>0</v>
      </c>
      <c r="M225" s="23">
        <v>0</v>
      </c>
      <c r="N225" s="23"/>
      <c r="O225" s="23"/>
      <c r="P225" s="23"/>
      <c r="Q225" s="23">
        <v>0</v>
      </c>
      <c r="R225" s="23">
        <v>0</v>
      </c>
      <c r="S225" s="23" t="s">
        <v>590</v>
      </c>
      <c r="T225" s="23">
        <v>0</v>
      </c>
      <c r="U225" s="23"/>
      <c r="V225" s="23"/>
      <c r="W225" s="23"/>
      <c r="X225" s="23"/>
      <c r="Y225" s="23"/>
      <c r="Z225" s="23"/>
      <c r="AA225" s="23">
        <f>IF(SUM(G225:T225) &gt;0, 1, 0)</f>
        <v>0</v>
      </c>
      <c r="AB225" s="23">
        <v>0</v>
      </c>
      <c r="AC225" s="23">
        <f>IF(SUM(T225,Q225)&gt;0, 1, 0)</f>
        <v>0</v>
      </c>
      <c r="AD225" s="23">
        <f>IF(SUM(Table2[[#This Row],[cv_disclosure]],Table2[[#This Row],[nber_web_disclosure]],Table2[[#This Row],[private_interests]]) &gt;0, 1, 0)</f>
        <v>0</v>
      </c>
      <c r="AE225" s="23"/>
      <c r="AF225" s="23"/>
      <c r="AG225" s="23"/>
      <c r="AH225" s="23"/>
      <c r="AI225" s="23" t="s">
        <v>2616</v>
      </c>
      <c r="AJ225" s="23">
        <v>1</v>
      </c>
      <c r="AK225" s="23"/>
      <c r="AL225" s="23"/>
    </row>
    <row r="226" spans="1:38" x14ac:dyDescent="0.25">
      <c r="A226" s="23" t="s">
        <v>693</v>
      </c>
      <c r="B226" s="24" t="s">
        <v>692</v>
      </c>
      <c r="C226" s="23" t="s">
        <v>694</v>
      </c>
      <c r="D226" s="24" t="s">
        <v>695</v>
      </c>
      <c r="E226" s="23" t="s">
        <v>70</v>
      </c>
      <c r="F226" s="23" t="s">
        <v>681</v>
      </c>
      <c r="G226" s="23">
        <v>0</v>
      </c>
      <c r="H226" s="23">
        <v>0</v>
      </c>
      <c r="I226" s="23">
        <v>0</v>
      </c>
      <c r="J226" s="23">
        <v>0</v>
      </c>
      <c r="K226" s="23">
        <v>0</v>
      </c>
      <c r="L226" s="23">
        <v>0</v>
      </c>
      <c r="M226" s="23">
        <v>0</v>
      </c>
      <c r="N226" s="23"/>
      <c r="O226" s="23"/>
      <c r="P226" s="23"/>
      <c r="Q226" s="23">
        <v>0</v>
      </c>
      <c r="R226" s="23">
        <v>0</v>
      </c>
      <c r="S226" s="23" t="s">
        <v>1084</v>
      </c>
      <c r="T226" s="23">
        <v>0</v>
      </c>
      <c r="U226" s="23">
        <v>0</v>
      </c>
      <c r="V226" s="23"/>
      <c r="W226" s="23"/>
      <c r="X226" s="23" t="s">
        <v>1153</v>
      </c>
      <c r="Y226" s="23">
        <v>0</v>
      </c>
      <c r="Z226" s="23">
        <v>1</v>
      </c>
      <c r="AA226" s="23">
        <f>IF(SUM(G226:T226) &gt;0, 1, 0)</f>
        <v>0</v>
      </c>
      <c r="AB226" s="23">
        <v>0</v>
      </c>
      <c r="AC226" s="23">
        <f>IF(SUM(T226,Q226)&gt;0, 1, 0)</f>
        <v>0</v>
      </c>
      <c r="AD226" s="23">
        <f>IF(SUM(Table2[[#This Row],[cv_disclosure]],Table2[[#This Row],[nber_web_disclosure]],Table2[[#This Row],[private_interests]]) &gt;0, 1, 0)</f>
        <v>0</v>
      </c>
      <c r="AE226" s="23"/>
      <c r="AF226" s="23"/>
      <c r="AG226" s="23"/>
      <c r="AH226" s="23"/>
      <c r="AI226" s="27" t="s">
        <v>2776</v>
      </c>
      <c r="AJ226" s="27">
        <v>1</v>
      </c>
      <c r="AK226" s="23"/>
      <c r="AL226" s="23"/>
    </row>
    <row r="227" spans="1:38" x14ac:dyDescent="0.25">
      <c r="A227" s="23" t="s">
        <v>696</v>
      </c>
      <c r="B227" s="24" t="s">
        <v>697</v>
      </c>
      <c r="C227" s="23" t="s">
        <v>694</v>
      </c>
      <c r="D227" s="24" t="s">
        <v>698</v>
      </c>
      <c r="E227" s="23" t="s">
        <v>699</v>
      </c>
      <c r="F227" s="23" t="s">
        <v>681</v>
      </c>
      <c r="G227" s="23">
        <v>0</v>
      </c>
      <c r="H227" s="23">
        <v>0</v>
      </c>
      <c r="I227" s="23">
        <v>0</v>
      </c>
      <c r="J227" s="23">
        <v>0</v>
      </c>
      <c r="K227" s="23">
        <v>0</v>
      </c>
      <c r="L227" s="23">
        <v>0</v>
      </c>
      <c r="M227" s="23">
        <v>0</v>
      </c>
      <c r="N227" s="23"/>
      <c r="O227" s="23"/>
      <c r="P227" s="23"/>
      <c r="Q227" s="23">
        <v>0</v>
      </c>
      <c r="R227" s="23">
        <v>0</v>
      </c>
      <c r="S227" s="23" t="s">
        <v>1085</v>
      </c>
      <c r="T227" s="23">
        <v>0</v>
      </c>
      <c r="U227" s="23">
        <v>1</v>
      </c>
      <c r="V227" s="23" t="s">
        <v>1173</v>
      </c>
      <c r="W227" s="29" t="s">
        <v>1174</v>
      </c>
      <c r="X227" s="23" t="s">
        <v>1156</v>
      </c>
      <c r="Y227" s="23">
        <v>0</v>
      </c>
      <c r="Z227" s="23">
        <v>1</v>
      </c>
      <c r="AA227" s="23">
        <f>IF(SUM(G227:T227) &gt;0, 1, 0)</f>
        <v>0</v>
      </c>
      <c r="AB227" s="23">
        <v>0</v>
      </c>
      <c r="AC227" s="23">
        <f>IF(SUM(T227,Q227)&gt;0, 1, 0)</f>
        <v>0</v>
      </c>
      <c r="AD227" s="23">
        <f>IF(SUM(Table2[[#This Row],[cv_disclosure]],Table2[[#This Row],[nber_web_disclosure]],Table2[[#This Row],[private_interests]]) &gt;0, 1, 0)</f>
        <v>0</v>
      </c>
      <c r="AE227" s="23"/>
      <c r="AF227" s="23"/>
      <c r="AG227" s="23"/>
      <c r="AH227" s="23"/>
      <c r="AI227" s="27" t="s">
        <v>2778</v>
      </c>
      <c r="AJ227" s="27">
        <v>1</v>
      </c>
      <c r="AK227" s="23"/>
      <c r="AL227" s="23"/>
    </row>
    <row r="228" spans="1:38" x14ac:dyDescent="0.25">
      <c r="A228" s="23" t="s">
        <v>700</v>
      </c>
      <c r="B228" s="24" t="s">
        <v>701</v>
      </c>
      <c r="C228" s="23" t="s">
        <v>694</v>
      </c>
      <c r="D228" s="24" t="s">
        <v>702</v>
      </c>
      <c r="E228" s="23" t="s">
        <v>703</v>
      </c>
      <c r="F228" s="23" t="s">
        <v>681</v>
      </c>
      <c r="G228" s="23">
        <v>0</v>
      </c>
      <c r="H228" s="23">
        <v>0</v>
      </c>
      <c r="I228" s="23">
        <v>0</v>
      </c>
      <c r="J228" s="23">
        <v>0</v>
      </c>
      <c r="K228" s="23">
        <v>0</v>
      </c>
      <c r="L228" s="23">
        <v>0</v>
      </c>
      <c r="M228" s="23">
        <v>0</v>
      </c>
      <c r="N228" s="23"/>
      <c r="O228" s="23"/>
      <c r="P228" s="23"/>
      <c r="Q228" s="23">
        <v>0</v>
      </c>
      <c r="R228" s="23">
        <v>0</v>
      </c>
      <c r="S228" s="23" t="s">
        <v>1157</v>
      </c>
      <c r="T228" s="23">
        <v>0</v>
      </c>
      <c r="U228" s="23">
        <v>0</v>
      </c>
      <c r="V228" s="23"/>
      <c r="W228" s="23"/>
      <c r="X228" s="23" t="s">
        <v>1088</v>
      </c>
      <c r="Y228" s="23">
        <v>0</v>
      </c>
      <c r="Z228" s="23">
        <v>0</v>
      </c>
      <c r="AA228" s="23">
        <f>IF(SUM(G228:T228) &gt;0, 1, 0)</f>
        <v>0</v>
      </c>
      <c r="AB228" s="23">
        <v>0</v>
      </c>
      <c r="AC228" s="23">
        <f>IF(SUM(T228,Q228)&gt;0, 1, 0)</f>
        <v>0</v>
      </c>
      <c r="AD228" s="23">
        <f>IF(SUM(Table2[[#This Row],[cv_disclosure]],Table2[[#This Row],[nber_web_disclosure]],Table2[[#This Row],[private_interests]]) &gt;0, 1, 0)</f>
        <v>0</v>
      </c>
      <c r="AE228" s="23"/>
      <c r="AF228" s="23"/>
      <c r="AG228" s="23"/>
      <c r="AH228" s="23"/>
      <c r="AI228" s="27" t="s">
        <v>2779</v>
      </c>
      <c r="AJ228" s="27">
        <v>1</v>
      </c>
      <c r="AK228" s="23"/>
      <c r="AL228" s="23"/>
    </row>
    <row r="229" spans="1:38" x14ac:dyDescent="0.25">
      <c r="A229" s="23" t="s">
        <v>713</v>
      </c>
      <c r="B229" s="24" t="s">
        <v>714</v>
      </c>
      <c r="C229" s="23" t="s">
        <v>694</v>
      </c>
      <c r="D229" s="24" t="s">
        <v>715</v>
      </c>
      <c r="E229" s="23" t="s">
        <v>71</v>
      </c>
      <c r="F229" s="23" t="s">
        <v>682</v>
      </c>
      <c r="G229" s="23">
        <v>0</v>
      </c>
      <c r="H229" s="23">
        <v>0</v>
      </c>
      <c r="I229" s="23">
        <v>0</v>
      </c>
      <c r="J229" s="23">
        <v>0</v>
      </c>
      <c r="K229" s="23">
        <v>0</v>
      </c>
      <c r="L229" s="23">
        <v>0</v>
      </c>
      <c r="M229" s="23">
        <v>0</v>
      </c>
      <c r="N229" s="23"/>
      <c r="O229" s="23"/>
      <c r="P229" s="23"/>
      <c r="Q229" s="23">
        <v>0</v>
      </c>
      <c r="R229" s="23">
        <v>0</v>
      </c>
      <c r="S229" s="23" t="s">
        <v>1094</v>
      </c>
      <c r="T229" s="23">
        <v>0</v>
      </c>
      <c r="U229" s="23">
        <v>1</v>
      </c>
      <c r="V229" s="23" t="s">
        <v>1168</v>
      </c>
      <c r="W229" s="23" t="s">
        <v>1169</v>
      </c>
      <c r="X229" s="23" t="s">
        <v>646</v>
      </c>
      <c r="Y229" s="23">
        <v>0</v>
      </c>
      <c r="Z229" s="23">
        <v>0</v>
      </c>
      <c r="AA229" s="23">
        <f>IF(SUM(G229:T229) &gt;0, 1, 0)</f>
        <v>0</v>
      </c>
      <c r="AB229" s="23">
        <v>0</v>
      </c>
      <c r="AC229" s="23">
        <f>IF(SUM(T229,Q229)&gt;0, 1, 0)</f>
        <v>0</v>
      </c>
      <c r="AD229" s="23">
        <f>IF(SUM(Table2[[#This Row],[cv_disclosure]],Table2[[#This Row],[nber_web_disclosure]],Table2[[#This Row],[private_interests]]) &gt;0, 1, 0)</f>
        <v>0</v>
      </c>
      <c r="AE229" s="23"/>
      <c r="AF229" s="23"/>
      <c r="AG229" s="23"/>
      <c r="AH229" s="23"/>
      <c r="AI229" s="27" t="s">
        <v>2783</v>
      </c>
      <c r="AJ229" s="27">
        <v>0</v>
      </c>
      <c r="AK229" s="23"/>
      <c r="AL229" s="23"/>
    </row>
    <row r="230" spans="1:38" x14ac:dyDescent="0.25">
      <c r="A230" s="23" t="s">
        <v>724</v>
      </c>
      <c r="B230" s="24" t="s">
        <v>725</v>
      </c>
      <c r="C230" s="23" t="s">
        <v>694</v>
      </c>
      <c r="D230" s="23" t="s">
        <v>726</v>
      </c>
      <c r="E230" s="23" t="s">
        <v>83</v>
      </c>
      <c r="F230" s="23" t="s">
        <v>681</v>
      </c>
      <c r="G230" s="23">
        <v>0</v>
      </c>
      <c r="H230" s="23">
        <v>0</v>
      </c>
      <c r="I230" s="23">
        <v>0</v>
      </c>
      <c r="J230" s="23">
        <v>0</v>
      </c>
      <c r="K230" s="23">
        <v>0</v>
      </c>
      <c r="L230" s="23">
        <v>0</v>
      </c>
      <c r="M230" s="23">
        <v>0</v>
      </c>
      <c r="N230" s="23"/>
      <c r="O230" s="23"/>
      <c r="P230" s="23"/>
      <c r="Q230" s="23">
        <v>0</v>
      </c>
      <c r="R230" s="23">
        <v>0</v>
      </c>
      <c r="S230" s="23"/>
      <c r="T230" s="23">
        <v>0</v>
      </c>
      <c r="U230" s="23">
        <v>0</v>
      </c>
      <c r="V230" s="23"/>
      <c r="W230" s="23"/>
      <c r="X230" s="23" t="s">
        <v>1101</v>
      </c>
      <c r="Y230" s="23">
        <v>0</v>
      </c>
      <c r="Z230" s="23">
        <v>1</v>
      </c>
      <c r="AA230" s="23">
        <f>IF(SUM(G230:T230) &gt;0, 1, 0)</f>
        <v>0</v>
      </c>
      <c r="AB230" s="23">
        <v>0</v>
      </c>
      <c r="AC230" s="23">
        <f>IF(SUM(T230,Q230)&gt;0, 1, 0)</f>
        <v>0</v>
      </c>
      <c r="AD230" s="23">
        <f>IF(SUM(Table2[[#This Row],[cv_disclosure]],Table2[[#This Row],[nber_web_disclosure]],Table2[[#This Row],[private_interests]]) &gt;0, 1, 0)</f>
        <v>0</v>
      </c>
      <c r="AE230" s="23"/>
      <c r="AF230" s="23"/>
      <c r="AG230" s="23"/>
      <c r="AH230" s="23"/>
      <c r="AI230" s="27" t="s">
        <v>2787</v>
      </c>
      <c r="AJ230" s="27">
        <v>0</v>
      </c>
      <c r="AK230" s="23"/>
      <c r="AL230" s="23"/>
    </row>
    <row r="231" spans="1:38" x14ac:dyDescent="0.25">
      <c r="A231" s="23" t="s">
        <v>730</v>
      </c>
      <c r="B231" s="24" t="s">
        <v>731</v>
      </c>
      <c r="C231" s="23" t="s">
        <v>694</v>
      </c>
      <c r="D231" s="23" t="s">
        <v>732</v>
      </c>
      <c r="E231" s="23" t="s">
        <v>699</v>
      </c>
      <c r="F231" s="23" t="s">
        <v>681</v>
      </c>
      <c r="G231" s="23">
        <v>0</v>
      </c>
      <c r="H231" s="23">
        <v>0</v>
      </c>
      <c r="I231" s="23">
        <v>0</v>
      </c>
      <c r="J231" s="23">
        <v>0</v>
      </c>
      <c r="K231" s="23">
        <v>0</v>
      </c>
      <c r="L231" s="23">
        <v>0</v>
      </c>
      <c r="M231" s="23">
        <v>0</v>
      </c>
      <c r="N231" s="23"/>
      <c r="O231" s="23"/>
      <c r="P231" s="23"/>
      <c r="Q231" s="23">
        <v>0</v>
      </c>
      <c r="R231" s="23">
        <v>0</v>
      </c>
      <c r="S231" s="23"/>
      <c r="T231" s="23">
        <v>0</v>
      </c>
      <c r="U231" s="23">
        <v>0</v>
      </c>
      <c r="V231" s="23"/>
      <c r="W231" s="23"/>
      <c r="X231" s="23" t="s">
        <v>1101</v>
      </c>
      <c r="Y231" s="23">
        <v>0</v>
      </c>
      <c r="Z231" s="23">
        <v>0</v>
      </c>
      <c r="AA231" s="23">
        <f>IF(SUM(G231:T231) &gt;0, 1, 0)</f>
        <v>0</v>
      </c>
      <c r="AB231" s="23">
        <v>0</v>
      </c>
      <c r="AC231" s="23">
        <f>IF(SUM(T231,Q231)&gt;0, 1, 0)</f>
        <v>0</v>
      </c>
      <c r="AD231" s="23">
        <f>IF(SUM(Table2[[#This Row],[cv_disclosure]],Table2[[#This Row],[nber_web_disclosure]],Table2[[#This Row],[private_interests]]) &gt;0, 1, 0)</f>
        <v>0</v>
      </c>
      <c r="AE231" s="23"/>
      <c r="AF231" s="23"/>
      <c r="AG231" s="23"/>
      <c r="AH231" s="23"/>
      <c r="AI231" s="27" t="s">
        <v>2789</v>
      </c>
      <c r="AJ231" s="27">
        <v>1</v>
      </c>
      <c r="AK231" s="23"/>
      <c r="AL231" s="23"/>
    </row>
    <row r="232" spans="1:38" x14ac:dyDescent="0.25">
      <c r="A232" s="23" t="s">
        <v>733</v>
      </c>
      <c r="B232" s="24" t="s">
        <v>734</v>
      </c>
      <c r="C232" s="23" t="s">
        <v>694</v>
      </c>
      <c r="D232" s="23" t="s">
        <v>735</v>
      </c>
      <c r="E232" s="23" t="s">
        <v>234</v>
      </c>
      <c r="F232" s="23" t="s">
        <v>682</v>
      </c>
      <c r="G232" s="23">
        <v>0</v>
      </c>
      <c r="H232" s="23">
        <v>0</v>
      </c>
      <c r="I232" s="23">
        <v>0</v>
      </c>
      <c r="J232" s="23">
        <v>0</v>
      </c>
      <c r="K232" s="23">
        <v>0</v>
      </c>
      <c r="L232" s="23">
        <v>0</v>
      </c>
      <c r="M232" s="23">
        <v>0</v>
      </c>
      <c r="N232" s="23"/>
      <c r="O232" s="23"/>
      <c r="P232" s="23"/>
      <c r="Q232" s="23">
        <v>0</v>
      </c>
      <c r="R232" s="23">
        <v>0</v>
      </c>
      <c r="S232" s="23" t="s">
        <v>1104</v>
      </c>
      <c r="T232" s="23">
        <v>0</v>
      </c>
      <c r="U232" s="23">
        <v>1</v>
      </c>
      <c r="V232" s="23" t="s">
        <v>1246</v>
      </c>
      <c r="W232" s="23" t="s">
        <v>1247</v>
      </c>
      <c r="X232" s="23" t="s">
        <v>1195</v>
      </c>
      <c r="Y232" s="23">
        <v>0</v>
      </c>
      <c r="Z232" s="23">
        <v>0</v>
      </c>
      <c r="AA232" s="23">
        <f>IF(SUM(G232:T232) &gt;0, 1, 0)</f>
        <v>0</v>
      </c>
      <c r="AB232" s="23">
        <v>0</v>
      </c>
      <c r="AC232" s="23">
        <f>IF(SUM(T232,Q232)&gt;0, 1, 0)</f>
        <v>0</v>
      </c>
      <c r="AD232" s="23">
        <f>IF(SUM(Table2[[#This Row],[cv_disclosure]],Table2[[#This Row],[nber_web_disclosure]],Table2[[#This Row],[private_interests]]) &gt;0, 1, 0)</f>
        <v>0</v>
      </c>
      <c r="AE232" s="23"/>
      <c r="AF232" s="23"/>
      <c r="AG232" s="23"/>
      <c r="AH232" s="23"/>
      <c r="AI232" s="27" t="s">
        <v>2790</v>
      </c>
      <c r="AJ232" s="27">
        <v>0</v>
      </c>
      <c r="AK232" s="23"/>
      <c r="AL232" s="23"/>
    </row>
    <row r="233" spans="1:38" x14ac:dyDescent="0.25">
      <c r="A233" s="23" t="s">
        <v>737</v>
      </c>
      <c r="B233" s="24" t="s">
        <v>736</v>
      </c>
      <c r="C233" s="23" t="s">
        <v>694</v>
      </c>
      <c r="D233" s="23" t="s">
        <v>738</v>
      </c>
      <c r="E233" s="23" t="s">
        <v>110</v>
      </c>
      <c r="F233" s="23" t="s">
        <v>681</v>
      </c>
      <c r="G233" s="23">
        <v>0</v>
      </c>
      <c r="H233" s="23">
        <v>0</v>
      </c>
      <c r="I233" s="23">
        <v>0</v>
      </c>
      <c r="J233" s="23">
        <v>0</v>
      </c>
      <c r="K233" s="23">
        <v>0</v>
      </c>
      <c r="L233" s="23">
        <v>0</v>
      </c>
      <c r="M233" s="23">
        <v>0</v>
      </c>
      <c r="N233" s="23"/>
      <c r="O233" s="23"/>
      <c r="P233" s="23"/>
      <c r="Q233" s="23">
        <v>0</v>
      </c>
      <c r="R233" s="23">
        <v>0</v>
      </c>
      <c r="S233" s="23"/>
      <c r="T233" s="23">
        <v>0</v>
      </c>
      <c r="U233" s="23">
        <v>1</v>
      </c>
      <c r="V233" s="23" t="s">
        <v>1196</v>
      </c>
      <c r="W233" s="23" t="s">
        <v>1197</v>
      </c>
      <c r="X233" s="23" t="s">
        <v>1101</v>
      </c>
      <c r="Y233" s="23">
        <v>0</v>
      </c>
      <c r="Z233" s="23">
        <v>1</v>
      </c>
      <c r="AA233" s="23">
        <f>IF(SUM(G233:T233) &gt;0, 1, 0)</f>
        <v>0</v>
      </c>
      <c r="AB233" s="23">
        <v>0</v>
      </c>
      <c r="AC233" s="23">
        <f>IF(SUM(T233,Q233)&gt;0, 1, 0)</f>
        <v>0</v>
      </c>
      <c r="AD233" s="23">
        <f>IF(SUM(Table2[[#This Row],[cv_disclosure]],Table2[[#This Row],[nber_web_disclosure]],Table2[[#This Row],[private_interests]]) &gt;0, 1, 0)</f>
        <v>0</v>
      </c>
      <c r="AE233" s="23"/>
      <c r="AF233" s="23"/>
      <c r="AG233" s="23"/>
      <c r="AH233" s="23"/>
      <c r="AI233" s="27" t="s">
        <v>2791</v>
      </c>
      <c r="AJ233" s="27">
        <v>1</v>
      </c>
      <c r="AK233" s="23"/>
      <c r="AL233" s="23"/>
    </row>
    <row r="234" spans="1:38" x14ac:dyDescent="0.25">
      <c r="A234" s="23" t="s">
        <v>742</v>
      </c>
      <c r="B234" s="24" t="s">
        <v>743</v>
      </c>
      <c r="C234" s="23" t="s">
        <v>694</v>
      </c>
      <c r="D234" s="23" t="s">
        <v>744</v>
      </c>
      <c r="E234" s="23" t="s">
        <v>83</v>
      </c>
      <c r="F234" s="23" t="s">
        <v>682</v>
      </c>
      <c r="G234" s="23">
        <v>0</v>
      </c>
      <c r="H234" s="23">
        <v>0</v>
      </c>
      <c r="I234" s="23">
        <v>0</v>
      </c>
      <c r="J234" s="23">
        <v>0</v>
      </c>
      <c r="K234" s="23">
        <v>0</v>
      </c>
      <c r="L234" s="23">
        <v>0</v>
      </c>
      <c r="M234" s="23">
        <v>0</v>
      </c>
      <c r="N234" s="23"/>
      <c r="O234" s="23"/>
      <c r="P234" s="23"/>
      <c r="Q234" s="23">
        <v>0</v>
      </c>
      <c r="R234" s="23">
        <v>0</v>
      </c>
      <c r="S234" s="23"/>
      <c r="T234" s="23">
        <v>0</v>
      </c>
      <c r="U234" s="23">
        <v>0</v>
      </c>
      <c r="V234" s="23"/>
      <c r="W234" s="23"/>
      <c r="X234" s="23" t="s">
        <v>1101</v>
      </c>
      <c r="Y234" s="23">
        <v>0</v>
      </c>
      <c r="Z234" s="23">
        <v>0</v>
      </c>
      <c r="AA234" s="23">
        <f>IF(SUM(G234:T234) &gt;0, 1, 0)</f>
        <v>0</v>
      </c>
      <c r="AB234" s="23">
        <v>0</v>
      </c>
      <c r="AC234" s="23">
        <f>IF(SUM(T234,Q234)&gt;0, 1, 0)</f>
        <v>0</v>
      </c>
      <c r="AD234" s="23">
        <f>IF(SUM(Table2[[#This Row],[cv_disclosure]],Table2[[#This Row],[nber_web_disclosure]],Table2[[#This Row],[private_interests]]) &gt;0, 1, 0)</f>
        <v>0</v>
      </c>
      <c r="AE234" s="23"/>
      <c r="AF234" s="23"/>
      <c r="AG234" s="23"/>
      <c r="AH234" s="23"/>
      <c r="AI234" s="27" t="s">
        <v>2793</v>
      </c>
      <c r="AJ234" s="27">
        <v>1</v>
      </c>
      <c r="AK234" s="23"/>
      <c r="AL234" s="23"/>
    </row>
    <row r="235" spans="1:38" x14ac:dyDescent="0.25">
      <c r="A235" s="23" t="s">
        <v>749</v>
      </c>
      <c r="B235" s="24" t="s">
        <v>750</v>
      </c>
      <c r="C235" s="23" t="s">
        <v>694</v>
      </c>
      <c r="D235" s="23" t="s">
        <v>751</v>
      </c>
      <c r="E235" s="23" t="s">
        <v>79</v>
      </c>
      <c r="F235" s="23" t="s">
        <v>682</v>
      </c>
      <c r="G235" s="23">
        <v>0</v>
      </c>
      <c r="H235" s="23">
        <v>0</v>
      </c>
      <c r="I235" s="23">
        <v>0</v>
      </c>
      <c r="J235" s="23">
        <v>0</v>
      </c>
      <c r="K235" s="23">
        <v>0</v>
      </c>
      <c r="L235" s="23">
        <v>0</v>
      </c>
      <c r="M235" s="23">
        <v>0</v>
      </c>
      <c r="N235" s="23"/>
      <c r="O235" s="23"/>
      <c r="P235" s="23"/>
      <c r="Q235" s="23">
        <v>0</v>
      </c>
      <c r="R235" s="23">
        <v>0</v>
      </c>
      <c r="S235" s="23"/>
      <c r="T235" s="23">
        <v>0</v>
      </c>
      <c r="U235" s="23">
        <v>0</v>
      </c>
      <c r="V235" s="23"/>
      <c r="W235" s="23"/>
      <c r="X235" s="23" t="s">
        <v>1101</v>
      </c>
      <c r="Y235" s="23">
        <v>0</v>
      </c>
      <c r="Z235" s="23">
        <v>0</v>
      </c>
      <c r="AA235" s="23">
        <f>IF(SUM(G235:T235) &gt;0, 1, 0)</f>
        <v>0</v>
      </c>
      <c r="AB235" s="23">
        <v>0</v>
      </c>
      <c r="AC235" s="23">
        <f>IF(SUM(T235,Q235)&gt;0, 1, 0)</f>
        <v>0</v>
      </c>
      <c r="AD235" s="23">
        <f>IF(SUM(Table2[[#This Row],[cv_disclosure]],Table2[[#This Row],[nber_web_disclosure]],Table2[[#This Row],[private_interests]]) &gt;0, 1, 0)</f>
        <v>0</v>
      </c>
      <c r="AE235" s="23"/>
      <c r="AF235" s="23"/>
      <c r="AG235" s="23"/>
      <c r="AH235" s="23"/>
      <c r="AI235" s="27" t="s">
        <v>2795</v>
      </c>
      <c r="AJ235" s="27">
        <v>1</v>
      </c>
      <c r="AK235" s="23"/>
      <c r="AL235" s="23"/>
    </row>
    <row r="236" spans="1:38" x14ac:dyDescent="0.25">
      <c r="A236" s="23" t="s">
        <v>752</v>
      </c>
      <c r="B236" s="24" t="s">
        <v>753</v>
      </c>
      <c r="C236" s="23" t="s">
        <v>694</v>
      </c>
      <c r="D236" s="23" t="s">
        <v>754</v>
      </c>
      <c r="E236" s="23" t="s">
        <v>71</v>
      </c>
      <c r="F236" s="23" t="s">
        <v>681</v>
      </c>
      <c r="G236" s="23">
        <v>0</v>
      </c>
      <c r="H236" s="23">
        <v>0</v>
      </c>
      <c r="I236" s="23">
        <v>0</v>
      </c>
      <c r="J236" s="23">
        <v>0</v>
      </c>
      <c r="K236" s="23">
        <v>0</v>
      </c>
      <c r="L236" s="23">
        <v>0</v>
      </c>
      <c r="M236" s="23">
        <v>0</v>
      </c>
      <c r="N236" s="23"/>
      <c r="O236" s="23"/>
      <c r="P236" s="23"/>
      <c r="Q236" s="28"/>
      <c r="R236" s="23">
        <v>0</v>
      </c>
      <c r="S236" s="23" t="s">
        <v>1075</v>
      </c>
      <c r="T236" s="23">
        <v>0</v>
      </c>
      <c r="U236" s="23">
        <v>0</v>
      </c>
      <c r="V236" s="23"/>
      <c r="W236" s="23"/>
      <c r="X236" s="23" t="s">
        <v>1101</v>
      </c>
      <c r="Y236" s="23">
        <v>0</v>
      </c>
      <c r="Z236" s="23">
        <v>0</v>
      </c>
      <c r="AA236" s="23">
        <f>IF(SUM(G236:T236) &gt;0, 1, 0)</f>
        <v>0</v>
      </c>
      <c r="AB236" s="23">
        <v>0</v>
      </c>
      <c r="AC236" s="23">
        <f>IF(SUM(T236,Q236)&gt;0, 1, 0)</f>
        <v>0</v>
      </c>
      <c r="AD236" s="23">
        <f>IF(SUM(Table2[[#This Row],[cv_disclosure]],Table2[[#This Row],[nber_web_disclosure]],Table2[[#This Row],[private_interests]]) &gt;0, 1, 0)</f>
        <v>0</v>
      </c>
      <c r="AE236" s="23"/>
      <c r="AF236" s="23"/>
      <c r="AG236" s="23"/>
      <c r="AH236" s="23"/>
      <c r="AI236" s="27" t="s">
        <v>2796</v>
      </c>
      <c r="AJ236" s="27">
        <v>1</v>
      </c>
      <c r="AK236" s="23"/>
      <c r="AL236" s="23"/>
    </row>
    <row r="237" spans="1:38" x14ac:dyDescent="0.25">
      <c r="A237" s="23" t="s">
        <v>761</v>
      </c>
      <c r="B237" s="24" t="s">
        <v>762</v>
      </c>
      <c r="C237" s="23" t="s">
        <v>694</v>
      </c>
      <c r="D237" s="24" t="s">
        <v>763</v>
      </c>
      <c r="E237" s="23" t="s">
        <v>83</v>
      </c>
      <c r="F237" s="23" t="s">
        <v>681</v>
      </c>
      <c r="G237" s="23">
        <v>0</v>
      </c>
      <c r="H237" s="23">
        <v>0</v>
      </c>
      <c r="I237" s="23">
        <v>0</v>
      </c>
      <c r="J237" s="23">
        <v>0</v>
      </c>
      <c r="K237" s="23">
        <v>0</v>
      </c>
      <c r="L237" s="23">
        <v>0</v>
      </c>
      <c r="M237" s="23">
        <v>0</v>
      </c>
      <c r="N237" s="23"/>
      <c r="O237" s="23"/>
      <c r="P237" s="23"/>
      <c r="Q237" s="23">
        <v>0</v>
      </c>
      <c r="R237" s="23">
        <v>0</v>
      </c>
      <c r="S237" s="23"/>
      <c r="T237" s="23">
        <v>0</v>
      </c>
      <c r="U237" s="23">
        <v>0</v>
      </c>
      <c r="V237" s="23"/>
      <c r="W237" s="23"/>
      <c r="X237" s="23" t="s">
        <v>1112</v>
      </c>
      <c r="Y237" s="23">
        <v>1</v>
      </c>
      <c r="Z237" s="23">
        <v>1</v>
      </c>
      <c r="AA237" s="23">
        <f>IF(SUM(G237:T237) &gt;0, 1, 0)</f>
        <v>0</v>
      </c>
      <c r="AB237" s="23">
        <v>0</v>
      </c>
      <c r="AC237" s="23">
        <f>IF(SUM(T237,Q237)&gt;0, 1, 0)</f>
        <v>0</v>
      </c>
      <c r="AD237" s="23">
        <f>IF(SUM(Table2[[#This Row],[cv_disclosure]],Table2[[#This Row],[nber_web_disclosure]],Table2[[#This Row],[private_interests]]) &gt;0, 1, 0)</f>
        <v>1</v>
      </c>
      <c r="AE237" s="23"/>
      <c r="AF237" s="23"/>
      <c r="AG237" s="23"/>
      <c r="AH237" s="23"/>
      <c r="AI237" s="27" t="s">
        <v>2799</v>
      </c>
      <c r="AJ237" s="27">
        <v>1</v>
      </c>
      <c r="AK237" s="23"/>
      <c r="AL237" s="23"/>
    </row>
    <row r="238" spans="1:38" x14ac:dyDescent="0.25">
      <c r="A238" s="23" t="s">
        <v>765</v>
      </c>
      <c r="B238" s="24" t="s">
        <v>764</v>
      </c>
      <c r="C238" s="23" t="s">
        <v>694</v>
      </c>
      <c r="D238" s="24" t="s">
        <v>766</v>
      </c>
      <c r="E238" s="23" t="s">
        <v>167</v>
      </c>
      <c r="F238" s="23" t="s">
        <v>682</v>
      </c>
      <c r="G238" s="23">
        <v>0</v>
      </c>
      <c r="H238" s="23">
        <v>0</v>
      </c>
      <c r="I238" s="23">
        <v>0</v>
      </c>
      <c r="J238" s="23">
        <v>0</v>
      </c>
      <c r="K238" s="23">
        <v>0</v>
      </c>
      <c r="L238" s="23">
        <v>0</v>
      </c>
      <c r="M238" s="23">
        <v>0</v>
      </c>
      <c r="N238" s="23"/>
      <c r="O238" s="23"/>
      <c r="P238" s="23"/>
      <c r="Q238" s="23">
        <v>0</v>
      </c>
      <c r="R238" s="23">
        <v>0</v>
      </c>
      <c r="S238" s="23"/>
      <c r="T238" s="23">
        <v>0</v>
      </c>
      <c r="U238" s="23">
        <v>0</v>
      </c>
      <c r="V238" s="23"/>
      <c r="W238" s="23"/>
      <c r="X238" s="23" t="s">
        <v>1101</v>
      </c>
      <c r="Y238" s="23">
        <v>0</v>
      </c>
      <c r="Z238" s="23">
        <v>0</v>
      </c>
      <c r="AA238" s="23">
        <f>IF(SUM(G238:T238) &gt;0, 1, 0)</f>
        <v>0</v>
      </c>
      <c r="AB238" s="23">
        <v>0</v>
      </c>
      <c r="AC238" s="23">
        <f>IF(SUM(T238,Q238)&gt;0, 1, 0)</f>
        <v>0</v>
      </c>
      <c r="AD238" s="23">
        <f>IF(SUM(Table2[[#This Row],[cv_disclosure]],Table2[[#This Row],[nber_web_disclosure]],Table2[[#This Row],[private_interests]]) &gt;0, 1, 0)</f>
        <v>0</v>
      </c>
      <c r="AE238" s="23"/>
      <c r="AF238" s="23"/>
      <c r="AG238" s="23"/>
      <c r="AH238" s="23"/>
      <c r="AI238" s="27" t="s">
        <v>2800</v>
      </c>
      <c r="AJ238" s="27">
        <v>1</v>
      </c>
      <c r="AK238" s="23"/>
      <c r="AL238" s="23"/>
    </row>
    <row r="239" spans="1:38" x14ac:dyDescent="0.25">
      <c r="A239" s="23" t="s">
        <v>770</v>
      </c>
      <c r="B239" s="24" t="s">
        <v>771</v>
      </c>
      <c r="C239" s="23" t="s">
        <v>694</v>
      </c>
      <c r="D239" s="24" t="s">
        <v>772</v>
      </c>
      <c r="E239" s="23" t="s">
        <v>719</v>
      </c>
      <c r="F239" s="23" t="s">
        <v>681</v>
      </c>
      <c r="G239" s="23">
        <v>0</v>
      </c>
      <c r="H239" s="23">
        <v>0</v>
      </c>
      <c r="I239" s="23">
        <v>0</v>
      </c>
      <c r="J239" s="23">
        <v>0</v>
      </c>
      <c r="K239" s="23">
        <v>0</v>
      </c>
      <c r="L239" s="23">
        <v>0</v>
      </c>
      <c r="M239" s="23">
        <v>0</v>
      </c>
      <c r="N239" s="23"/>
      <c r="O239" s="23"/>
      <c r="P239" s="23"/>
      <c r="Q239" s="23">
        <v>0</v>
      </c>
      <c r="R239" s="23">
        <v>0</v>
      </c>
      <c r="S239" s="23" t="s">
        <v>1145</v>
      </c>
      <c r="T239" s="23">
        <v>0</v>
      </c>
      <c r="U239" s="23">
        <v>0</v>
      </c>
      <c r="V239" s="23"/>
      <c r="W239" s="23"/>
      <c r="X239" s="23" t="s">
        <v>1101</v>
      </c>
      <c r="Y239" s="23">
        <v>0</v>
      </c>
      <c r="Z239" s="23">
        <v>0</v>
      </c>
      <c r="AA239" s="23">
        <f>IF(SUM(G239:T239) &gt;0, 1, 0)</f>
        <v>0</v>
      </c>
      <c r="AB239" s="23">
        <v>0</v>
      </c>
      <c r="AC239" s="23">
        <f>IF(SUM(T239,Q239)&gt;0, 1, 0)</f>
        <v>0</v>
      </c>
      <c r="AD239" s="23">
        <f>IF(SUM(Table2[[#This Row],[cv_disclosure]],Table2[[#This Row],[nber_web_disclosure]],Table2[[#This Row],[private_interests]]) &gt;0, 1, 0)</f>
        <v>0</v>
      </c>
      <c r="AE239" s="23"/>
      <c r="AF239" s="23"/>
      <c r="AG239" s="23"/>
      <c r="AH239" s="23"/>
      <c r="AI239" s="27" t="s">
        <v>2802</v>
      </c>
      <c r="AJ239" s="27">
        <v>0</v>
      </c>
      <c r="AK239" s="23"/>
      <c r="AL239" s="23"/>
    </row>
    <row r="240" spans="1:38" x14ac:dyDescent="0.25">
      <c r="A240" s="23" t="s">
        <v>773</v>
      </c>
      <c r="B240" s="24" t="s">
        <v>774</v>
      </c>
      <c r="C240" s="23" t="s">
        <v>694</v>
      </c>
      <c r="D240" s="24" t="s">
        <v>775</v>
      </c>
      <c r="E240" s="23" t="s">
        <v>776</v>
      </c>
      <c r="F240" s="23" t="s">
        <v>681</v>
      </c>
      <c r="G240" s="23">
        <v>0</v>
      </c>
      <c r="H240" s="23">
        <v>0</v>
      </c>
      <c r="I240" s="23">
        <v>0</v>
      </c>
      <c r="J240" s="23">
        <v>0</v>
      </c>
      <c r="K240" s="23">
        <v>0</v>
      </c>
      <c r="L240" s="23">
        <v>0</v>
      </c>
      <c r="M240" s="23">
        <v>0</v>
      </c>
      <c r="N240" s="23"/>
      <c r="O240" s="23"/>
      <c r="P240" s="23"/>
      <c r="Q240" s="23">
        <v>0</v>
      </c>
      <c r="R240" s="23">
        <v>0</v>
      </c>
      <c r="S240" s="23"/>
      <c r="T240" s="23">
        <v>0</v>
      </c>
      <c r="U240" s="23">
        <v>1</v>
      </c>
      <c r="V240" s="23" t="s">
        <v>1227</v>
      </c>
      <c r="W240" s="23" t="s">
        <v>1228</v>
      </c>
      <c r="X240" s="23" t="s">
        <v>1229</v>
      </c>
      <c r="Y240" s="23">
        <v>0</v>
      </c>
      <c r="Z240" s="23">
        <v>0</v>
      </c>
      <c r="AA240" s="23">
        <f>IF(SUM(G240:T240) &gt;0, 1, 0)</f>
        <v>0</v>
      </c>
      <c r="AB240" s="23">
        <v>0</v>
      </c>
      <c r="AC240" s="23">
        <f>IF(SUM(T240,Q240)&gt;0, 1, 0)</f>
        <v>0</v>
      </c>
      <c r="AD240" s="23">
        <f>IF(SUM(Table2[[#This Row],[cv_disclosure]],Table2[[#This Row],[nber_web_disclosure]],Table2[[#This Row],[private_interests]]) &gt;0, 1, 0)</f>
        <v>0</v>
      </c>
      <c r="AE240" s="23"/>
      <c r="AF240" s="23"/>
      <c r="AG240" s="23"/>
      <c r="AH240" s="23"/>
      <c r="AI240" s="27" t="s">
        <v>2803</v>
      </c>
      <c r="AJ240" s="27">
        <v>0</v>
      </c>
      <c r="AK240" s="23"/>
      <c r="AL240" s="23"/>
    </row>
    <row r="241" spans="1:38" x14ac:dyDescent="0.25">
      <c r="A241" s="23" t="s">
        <v>777</v>
      </c>
      <c r="B241" s="24" t="s">
        <v>778</v>
      </c>
      <c r="C241" s="23" t="s">
        <v>694</v>
      </c>
      <c r="D241" s="24" t="s">
        <v>779</v>
      </c>
      <c r="E241" s="23" t="s">
        <v>780</v>
      </c>
      <c r="F241" s="23" t="s">
        <v>681</v>
      </c>
      <c r="G241" s="23">
        <v>0</v>
      </c>
      <c r="H241" s="23">
        <v>0</v>
      </c>
      <c r="I241" s="23">
        <v>0</v>
      </c>
      <c r="J241" s="23">
        <v>0</v>
      </c>
      <c r="K241" s="23">
        <v>0</v>
      </c>
      <c r="L241" s="23">
        <v>0</v>
      </c>
      <c r="M241" s="23">
        <v>0</v>
      </c>
      <c r="N241" s="23"/>
      <c r="O241" s="23"/>
      <c r="P241" s="23"/>
      <c r="Q241" s="23">
        <v>0</v>
      </c>
      <c r="R241" s="23">
        <v>0</v>
      </c>
      <c r="S241" s="23" t="s">
        <v>1116</v>
      </c>
      <c r="T241" s="23">
        <v>0</v>
      </c>
      <c r="U241" s="23">
        <v>1</v>
      </c>
      <c r="V241" s="23" t="s">
        <v>1222</v>
      </c>
      <c r="W241" s="23" t="s">
        <v>1223</v>
      </c>
      <c r="X241" s="23" t="s">
        <v>1117</v>
      </c>
      <c r="Y241" s="23">
        <v>0</v>
      </c>
      <c r="Z241" s="23">
        <v>0</v>
      </c>
      <c r="AA241" s="23">
        <f>IF(SUM(G241:T241) &gt;0, 1, 0)</f>
        <v>0</v>
      </c>
      <c r="AB241" s="23">
        <v>0</v>
      </c>
      <c r="AC241" s="23">
        <f>IF(SUM(T241,Q241)&gt;0, 1, 0)</f>
        <v>0</v>
      </c>
      <c r="AD241" s="23">
        <f>IF(SUM(Table2[[#This Row],[cv_disclosure]],Table2[[#This Row],[nber_web_disclosure]],Table2[[#This Row],[private_interests]]) &gt;0, 1, 0)</f>
        <v>0</v>
      </c>
      <c r="AE241" s="23"/>
      <c r="AF241" s="23"/>
      <c r="AG241" s="23"/>
      <c r="AH241" s="23"/>
      <c r="AI241" s="27" t="s">
        <v>2804</v>
      </c>
      <c r="AJ241" s="27">
        <v>1</v>
      </c>
      <c r="AK241" s="23"/>
      <c r="AL241" s="23"/>
    </row>
    <row r="242" spans="1:38" x14ac:dyDescent="0.25">
      <c r="A242" s="23" t="s">
        <v>781</v>
      </c>
      <c r="B242" s="24" t="s">
        <v>782</v>
      </c>
      <c r="C242" s="23" t="s">
        <v>694</v>
      </c>
      <c r="D242" s="24" t="s">
        <v>783</v>
      </c>
      <c r="E242" s="23" t="s">
        <v>167</v>
      </c>
      <c r="F242" s="23" t="s">
        <v>681</v>
      </c>
      <c r="G242" s="23">
        <v>0</v>
      </c>
      <c r="H242" s="23">
        <v>0</v>
      </c>
      <c r="I242" s="23">
        <v>0</v>
      </c>
      <c r="J242" s="23">
        <v>0</v>
      </c>
      <c r="K242" s="23">
        <v>0</v>
      </c>
      <c r="L242" s="23">
        <v>0</v>
      </c>
      <c r="M242" s="23">
        <v>0</v>
      </c>
      <c r="N242" s="23"/>
      <c r="O242" s="23"/>
      <c r="P242" s="23"/>
      <c r="Q242" s="28"/>
      <c r="R242" s="23">
        <v>0</v>
      </c>
      <c r="S242" s="23" t="s">
        <v>1074</v>
      </c>
      <c r="T242" s="23">
        <v>0</v>
      </c>
      <c r="U242" s="23">
        <v>1</v>
      </c>
      <c r="V242" s="23" t="s">
        <v>1225</v>
      </c>
      <c r="W242" s="23" t="s">
        <v>1226</v>
      </c>
      <c r="X242" s="23" t="s">
        <v>1702</v>
      </c>
      <c r="Y242" s="23">
        <v>0</v>
      </c>
      <c r="Z242" s="23">
        <v>0</v>
      </c>
      <c r="AA242" s="23">
        <f>IF(SUM(G242:T242) &gt;0, 1, 0)</f>
        <v>0</v>
      </c>
      <c r="AB242" s="23">
        <v>0</v>
      </c>
      <c r="AC242" s="23">
        <f>IF(SUM(T242,Q242)&gt;0, 1, 0)</f>
        <v>0</v>
      </c>
      <c r="AD242" s="23">
        <f>IF(SUM(Table2[[#This Row],[cv_disclosure]],Table2[[#This Row],[nber_web_disclosure]],Table2[[#This Row],[private_interests]]) &gt;0, 1, 0)</f>
        <v>0</v>
      </c>
      <c r="AE242" s="23"/>
      <c r="AF242" s="23"/>
      <c r="AG242" s="23"/>
      <c r="AH242" s="23"/>
      <c r="AI242" s="27" t="s">
        <v>2805</v>
      </c>
      <c r="AJ242" s="27">
        <v>1</v>
      </c>
      <c r="AK242" s="23"/>
      <c r="AL242" s="23"/>
    </row>
    <row r="243" spans="1:38" x14ac:dyDescent="0.25">
      <c r="A243" s="23" t="s">
        <v>787</v>
      </c>
      <c r="B243" s="24" t="s">
        <v>788</v>
      </c>
      <c r="C243" s="23" t="s">
        <v>694</v>
      </c>
      <c r="D243" s="24" t="s">
        <v>789</v>
      </c>
      <c r="E243" s="23" t="s">
        <v>79</v>
      </c>
      <c r="F243" s="23" t="s">
        <v>681</v>
      </c>
      <c r="G243" s="23">
        <v>0</v>
      </c>
      <c r="H243" s="23">
        <v>0</v>
      </c>
      <c r="I243" s="23">
        <v>0</v>
      </c>
      <c r="J243" s="23">
        <v>0</v>
      </c>
      <c r="K243" s="23">
        <v>0</v>
      </c>
      <c r="L243" s="23">
        <v>0</v>
      </c>
      <c r="M243" s="23">
        <v>0</v>
      </c>
      <c r="N243" s="23"/>
      <c r="O243" s="23"/>
      <c r="P243" s="23"/>
      <c r="Q243" s="23">
        <v>0</v>
      </c>
      <c r="R243" s="23">
        <v>0</v>
      </c>
      <c r="S243" s="23"/>
      <c r="T243" s="23">
        <v>0</v>
      </c>
      <c r="U243" s="23">
        <v>0</v>
      </c>
      <c r="V243" s="23"/>
      <c r="W243" s="23"/>
      <c r="X243" s="23" t="s">
        <v>1120</v>
      </c>
      <c r="Y243" s="23">
        <v>0</v>
      </c>
      <c r="Z243" s="23">
        <v>1</v>
      </c>
      <c r="AA243" s="23">
        <f>IF(SUM(G243:T243) &gt;0, 1, 0)</f>
        <v>0</v>
      </c>
      <c r="AB243" s="23">
        <v>0</v>
      </c>
      <c r="AC243" s="23">
        <f>IF(SUM(T243,Q243)&gt;0, 1, 0)</f>
        <v>0</v>
      </c>
      <c r="AD243" s="23">
        <f>IF(SUM(Table2[[#This Row],[cv_disclosure]],Table2[[#This Row],[nber_web_disclosure]],Table2[[#This Row],[private_interests]]) &gt;0, 1, 0)</f>
        <v>0</v>
      </c>
      <c r="AE243" s="23"/>
      <c r="AF243" s="23"/>
      <c r="AG243" s="23"/>
      <c r="AH243" s="23"/>
      <c r="AI243" s="27" t="s">
        <v>2807</v>
      </c>
      <c r="AJ243" s="27">
        <v>0</v>
      </c>
      <c r="AK243" s="23"/>
      <c r="AL243" s="23"/>
    </row>
    <row r="244" spans="1:38" x14ac:dyDescent="0.25">
      <c r="A244" s="23" t="s">
        <v>790</v>
      </c>
      <c r="B244" s="24" t="s">
        <v>792</v>
      </c>
      <c r="C244" s="23" t="s">
        <v>694</v>
      </c>
      <c r="D244" s="24" t="s">
        <v>791</v>
      </c>
      <c r="E244" s="23" t="s">
        <v>234</v>
      </c>
      <c r="F244" s="23" t="s">
        <v>681</v>
      </c>
      <c r="G244" s="23">
        <v>0</v>
      </c>
      <c r="H244" s="23">
        <v>0</v>
      </c>
      <c r="I244" s="23">
        <v>0</v>
      </c>
      <c r="J244" s="23">
        <v>0</v>
      </c>
      <c r="K244" s="23">
        <v>0</v>
      </c>
      <c r="L244" s="23">
        <v>0</v>
      </c>
      <c r="M244" s="23">
        <v>0</v>
      </c>
      <c r="N244" s="23"/>
      <c r="O244" s="23"/>
      <c r="P244" s="23"/>
      <c r="Q244" s="23">
        <v>0</v>
      </c>
      <c r="R244" s="23">
        <v>0</v>
      </c>
      <c r="S244" s="23"/>
      <c r="T244" s="23">
        <v>0</v>
      </c>
      <c r="U244" s="23">
        <v>0</v>
      </c>
      <c r="V244" s="23"/>
      <c r="W244" s="23"/>
      <c r="X244" s="23" t="s">
        <v>1101</v>
      </c>
      <c r="Y244" s="23">
        <v>0</v>
      </c>
      <c r="Z244" s="23">
        <v>0</v>
      </c>
      <c r="AA244" s="23">
        <f>IF(SUM(G244:T244) &gt;0, 1, 0)</f>
        <v>0</v>
      </c>
      <c r="AB244" s="23">
        <v>0</v>
      </c>
      <c r="AC244" s="23">
        <f>IF(SUM(T244,Q244)&gt;0, 1, 0)</f>
        <v>0</v>
      </c>
      <c r="AD244" s="23">
        <f>IF(SUM(Table2[[#This Row],[cv_disclosure]],Table2[[#This Row],[nber_web_disclosure]],Table2[[#This Row],[private_interests]]) &gt;0, 1, 0)</f>
        <v>0</v>
      </c>
      <c r="AE244" s="23"/>
      <c r="AF244" s="23"/>
      <c r="AG244" s="23"/>
      <c r="AH244" s="23"/>
      <c r="AI244" s="27" t="s">
        <v>2808</v>
      </c>
      <c r="AJ244" s="27">
        <v>1</v>
      </c>
      <c r="AK244" s="23"/>
      <c r="AL244" s="23"/>
    </row>
    <row r="245" spans="1:38" x14ac:dyDescent="0.25">
      <c r="A245" s="23" t="s">
        <v>793</v>
      </c>
      <c r="B245" s="24" t="s">
        <v>794</v>
      </c>
      <c r="C245" s="23" t="s">
        <v>694</v>
      </c>
      <c r="D245" s="24" t="s">
        <v>795</v>
      </c>
      <c r="E245" s="23" t="s">
        <v>124</v>
      </c>
      <c r="F245" s="23" t="s">
        <v>682</v>
      </c>
      <c r="G245" s="23">
        <v>0</v>
      </c>
      <c r="H245" s="23">
        <v>0</v>
      </c>
      <c r="I245" s="23">
        <v>0</v>
      </c>
      <c r="J245" s="23">
        <v>0</v>
      </c>
      <c r="K245" s="23">
        <v>0</v>
      </c>
      <c r="L245" s="23">
        <v>0</v>
      </c>
      <c r="M245" s="23">
        <v>0</v>
      </c>
      <c r="N245" s="23"/>
      <c r="O245" s="23"/>
      <c r="P245" s="23"/>
      <c r="Q245" s="23">
        <v>0</v>
      </c>
      <c r="R245" s="23">
        <v>0</v>
      </c>
      <c r="S245" s="23"/>
      <c r="T245" s="23">
        <v>0</v>
      </c>
      <c r="U245" s="23">
        <v>0</v>
      </c>
      <c r="V245" s="23"/>
      <c r="W245" s="23"/>
      <c r="X245" s="23" t="s">
        <v>1101</v>
      </c>
      <c r="Y245" s="23">
        <v>0</v>
      </c>
      <c r="Z245" s="23">
        <v>0</v>
      </c>
      <c r="AA245" s="23">
        <f>IF(SUM(G245:T245) &gt;0, 1, 0)</f>
        <v>0</v>
      </c>
      <c r="AB245" s="23">
        <v>0</v>
      </c>
      <c r="AC245" s="23">
        <f>IF(SUM(T245,Q245)&gt;0, 1, 0)</f>
        <v>0</v>
      </c>
      <c r="AD245" s="23">
        <f>IF(SUM(Table2[[#This Row],[cv_disclosure]],Table2[[#This Row],[nber_web_disclosure]],Table2[[#This Row],[private_interests]]) &gt;0, 1, 0)</f>
        <v>0</v>
      </c>
      <c r="AE245" s="23"/>
      <c r="AF245" s="23"/>
      <c r="AG245" s="23"/>
      <c r="AH245" s="23"/>
      <c r="AI245" s="27" t="s">
        <v>2809</v>
      </c>
      <c r="AJ245" s="27">
        <v>1</v>
      </c>
      <c r="AK245" s="23"/>
      <c r="AL245" s="23"/>
    </row>
    <row r="246" spans="1:38" x14ac:dyDescent="0.25">
      <c r="A246" s="23" t="s">
        <v>797</v>
      </c>
      <c r="B246" s="24" t="s">
        <v>796</v>
      </c>
      <c r="C246" s="23" t="s">
        <v>694</v>
      </c>
      <c r="D246" s="23" t="s">
        <v>798</v>
      </c>
      <c r="E246" s="23" t="s">
        <v>471</v>
      </c>
      <c r="F246" s="23" t="s">
        <v>681</v>
      </c>
      <c r="G246" s="23">
        <v>0</v>
      </c>
      <c r="H246" s="23">
        <v>0</v>
      </c>
      <c r="I246" s="23">
        <v>0</v>
      </c>
      <c r="J246" s="23">
        <v>0</v>
      </c>
      <c r="K246" s="23">
        <v>0</v>
      </c>
      <c r="L246" s="23">
        <v>0</v>
      </c>
      <c r="M246" s="23">
        <v>0</v>
      </c>
      <c r="N246" s="23"/>
      <c r="O246" s="23"/>
      <c r="P246" s="23"/>
      <c r="Q246" s="23">
        <v>0</v>
      </c>
      <c r="R246" s="23">
        <v>0</v>
      </c>
      <c r="S246" s="23" t="s">
        <v>1241</v>
      </c>
      <c r="T246" s="23">
        <v>0</v>
      </c>
      <c r="U246" s="23">
        <v>0</v>
      </c>
      <c r="V246" s="23"/>
      <c r="W246" s="23"/>
      <c r="X246" s="23" t="s">
        <v>646</v>
      </c>
      <c r="Y246" s="23">
        <v>0</v>
      </c>
      <c r="Z246" s="23">
        <v>0</v>
      </c>
      <c r="AA246" s="23">
        <f>IF(SUM(G246:T246) &gt;0, 1, 0)</f>
        <v>0</v>
      </c>
      <c r="AB246" s="23">
        <v>0</v>
      </c>
      <c r="AC246" s="23">
        <f>IF(SUM(T246,Q246)&gt;0, 1, 0)</f>
        <v>0</v>
      </c>
      <c r="AD246" s="23">
        <f>IF(SUM(Table2[[#This Row],[cv_disclosure]],Table2[[#This Row],[nber_web_disclosure]],Table2[[#This Row],[private_interests]]) &gt;0, 1, 0)</f>
        <v>0</v>
      </c>
      <c r="AE246" s="23"/>
      <c r="AF246" s="23"/>
      <c r="AG246" s="23"/>
      <c r="AH246" s="23"/>
      <c r="AI246" s="27" t="s">
        <v>2810</v>
      </c>
      <c r="AJ246" s="27">
        <v>1</v>
      </c>
      <c r="AK246" s="23"/>
      <c r="AL246" s="23"/>
    </row>
    <row r="247" spans="1:38" x14ac:dyDescent="0.25">
      <c r="A247" s="23" t="s">
        <v>799</v>
      </c>
      <c r="B247" s="24" t="s">
        <v>800</v>
      </c>
      <c r="C247" s="23" t="s">
        <v>694</v>
      </c>
      <c r="D247" s="23" t="s">
        <v>801</v>
      </c>
      <c r="E247" s="23" t="s">
        <v>86</v>
      </c>
      <c r="F247" s="23" t="s">
        <v>682</v>
      </c>
      <c r="G247" s="23">
        <v>0</v>
      </c>
      <c r="H247" s="23">
        <v>0</v>
      </c>
      <c r="I247" s="23">
        <v>0</v>
      </c>
      <c r="J247" s="23">
        <v>0</v>
      </c>
      <c r="K247" s="23">
        <v>0</v>
      </c>
      <c r="L247" s="23">
        <v>0</v>
      </c>
      <c r="M247" s="23">
        <v>0</v>
      </c>
      <c r="N247" s="23"/>
      <c r="O247" s="23"/>
      <c r="P247" s="23"/>
      <c r="Q247" s="23">
        <v>0</v>
      </c>
      <c r="R247" s="23">
        <v>0</v>
      </c>
      <c r="S247" s="23" t="s">
        <v>1243</v>
      </c>
      <c r="T247" s="23">
        <v>0</v>
      </c>
      <c r="U247" s="23">
        <v>1</v>
      </c>
      <c r="V247" s="23" t="s">
        <v>1246</v>
      </c>
      <c r="W247" s="23" t="s">
        <v>1247</v>
      </c>
      <c r="X247" s="23" t="s">
        <v>1249</v>
      </c>
      <c r="Y247" s="23">
        <v>0</v>
      </c>
      <c r="Z247" s="23">
        <v>1</v>
      </c>
      <c r="AA247" s="23">
        <f>IF(SUM(G247:T247) &gt;0, 1, 0)</f>
        <v>0</v>
      </c>
      <c r="AB247" s="23">
        <v>0</v>
      </c>
      <c r="AC247" s="23">
        <f>IF(SUM(T247,Q247)&gt;0, 1, 0)</f>
        <v>0</v>
      </c>
      <c r="AD247" s="23">
        <f>IF(SUM(Table2[[#This Row],[cv_disclosure]],Table2[[#This Row],[nber_web_disclosure]],Table2[[#This Row],[private_interests]]) &gt;0, 1, 0)</f>
        <v>0</v>
      </c>
      <c r="AE247" s="23"/>
      <c r="AF247" s="23"/>
      <c r="AG247" s="23"/>
      <c r="AH247" s="23"/>
      <c r="AI247" s="27" t="s">
        <v>2811</v>
      </c>
      <c r="AJ247" s="27">
        <v>1</v>
      </c>
      <c r="AK247" s="23"/>
      <c r="AL247" s="23"/>
    </row>
    <row r="248" spans="1:38" x14ac:dyDescent="0.25">
      <c r="A248" s="23" t="s">
        <v>808</v>
      </c>
      <c r="B248" s="24" t="s">
        <v>809</v>
      </c>
      <c r="C248" s="23" t="s">
        <v>694</v>
      </c>
      <c r="D248" s="24" t="s">
        <v>810</v>
      </c>
      <c r="E248" s="23" t="s">
        <v>811</v>
      </c>
      <c r="F248" s="23" t="s">
        <v>681</v>
      </c>
      <c r="G248" s="23">
        <v>0</v>
      </c>
      <c r="H248" s="23">
        <v>0</v>
      </c>
      <c r="I248" s="23">
        <v>0</v>
      </c>
      <c r="J248" s="23">
        <v>0</v>
      </c>
      <c r="K248" s="23">
        <v>0</v>
      </c>
      <c r="L248" s="23">
        <v>0</v>
      </c>
      <c r="M248" s="23">
        <v>0</v>
      </c>
      <c r="N248" s="23"/>
      <c r="O248" s="23"/>
      <c r="P248" s="23"/>
      <c r="Q248" s="28"/>
      <c r="R248" s="23">
        <v>0</v>
      </c>
      <c r="S248" s="23" t="s">
        <v>1076</v>
      </c>
      <c r="T248" s="23">
        <v>0</v>
      </c>
      <c r="U248" s="23">
        <v>0</v>
      </c>
      <c r="V248" s="23"/>
      <c r="W248" s="23"/>
      <c r="X248" s="23" t="s">
        <v>1261</v>
      </c>
      <c r="Y248" s="23">
        <v>0</v>
      </c>
      <c r="Z248" s="23">
        <v>0</v>
      </c>
      <c r="AA248" s="23">
        <f>IF(SUM(G248:T248) &gt;0, 1, 0)</f>
        <v>0</v>
      </c>
      <c r="AB248" s="23">
        <v>0</v>
      </c>
      <c r="AC248" s="23">
        <f>IF(SUM(T248,Q248)&gt;0, 1, 0)</f>
        <v>0</v>
      </c>
      <c r="AD248" s="23">
        <f>IF(SUM(Table2[[#This Row],[cv_disclosure]],Table2[[#This Row],[nber_web_disclosure]],Table2[[#This Row],[private_interests]]) &gt;0, 1, 0)</f>
        <v>0</v>
      </c>
      <c r="AE248" s="23"/>
      <c r="AF248" s="23"/>
      <c r="AG248" s="23"/>
      <c r="AH248" s="23"/>
      <c r="AI248" s="27" t="s">
        <v>2814</v>
      </c>
      <c r="AJ248" s="27">
        <v>1</v>
      </c>
      <c r="AK248" s="23"/>
      <c r="AL248" s="23"/>
    </row>
    <row r="249" spans="1:38" x14ac:dyDescent="0.25">
      <c r="A249" s="23" t="s">
        <v>821</v>
      </c>
      <c r="B249" s="24" t="s">
        <v>822</v>
      </c>
      <c r="C249" s="23" t="s">
        <v>694</v>
      </c>
      <c r="D249" s="23" t="s">
        <v>823</v>
      </c>
      <c r="E249" s="23" t="s">
        <v>167</v>
      </c>
      <c r="F249" s="23" t="s">
        <v>681</v>
      </c>
      <c r="G249" s="23">
        <v>0</v>
      </c>
      <c r="H249" s="23">
        <v>0</v>
      </c>
      <c r="I249" s="23">
        <v>0</v>
      </c>
      <c r="J249" s="23">
        <v>0</v>
      </c>
      <c r="K249" s="23">
        <v>0</v>
      </c>
      <c r="L249" s="23">
        <v>0</v>
      </c>
      <c r="M249" s="23">
        <v>0</v>
      </c>
      <c r="N249" s="23"/>
      <c r="O249" s="23"/>
      <c r="P249" s="23"/>
      <c r="Q249" s="23">
        <v>0</v>
      </c>
      <c r="R249" s="23">
        <v>0</v>
      </c>
      <c r="S249" s="23" t="s">
        <v>1278</v>
      </c>
      <c r="T249" s="23">
        <v>0</v>
      </c>
      <c r="U249" s="23">
        <v>1</v>
      </c>
      <c r="V249" s="23" t="s">
        <v>1282</v>
      </c>
      <c r="W249" s="23" t="s">
        <v>1283</v>
      </c>
      <c r="X249" s="23" t="s">
        <v>1706</v>
      </c>
      <c r="Y249" s="23">
        <v>1</v>
      </c>
      <c r="Z249" s="23">
        <v>1</v>
      </c>
      <c r="AA249" s="23">
        <f>IF(SUM(G249:T249) &gt;0, 1, 0)</f>
        <v>0</v>
      </c>
      <c r="AB249" s="23">
        <v>0</v>
      </c>
      <c r="AC249" s="23">
        <f>IF(SUM(T249,Q249)&gt;0, 1, 0)</f>
        <v>0</v>
      </c>
      <c r="AD249" s="23">
        <f>IF(SUM(Table2[[#This Row],[cv_disclosure]],Table2[[#This Row],[nber_web_disclosure]],Table2[[#This Row],[private_interests]]) &gt;0, 1, 0)</f>
        <v>1</v>
      </c>
      <c r="AE249" s="23"/>
      <c r="AF249" s="23"/>
      <c r="AG249" s="23"/>
      <c r="AH249" s="23"/>
      <c r="AI249" s="27" t="s">
        <v>2818</v>
      </c>
      <c r="AJ249" s="27">
        <v>1</v>
      </c>
      <c r="AK249" s="23"/>
      <c r="AL249" s="23"/>
    </row>
    <row r="250" spans="1:38" x14ac:dyDescent="0.25">
      <c r="A250" s="23" t="s">
        <v>824</v>
      </c>
      <c r="B250" s="24" t="s">
        <v>825</v>
      </c>
      <c r="C250" s="23" t="s">
        <v>694</v>
      </c>
      <c r="D250" s="24" t="s">
        <v>826</v>
      </c>
      <c r="E250" s="23" t="s">
        <v>83</v>
      </c>
      <c r="F250" s="23" t="s">
        <v>681</v>
      </c>
      <c r="G250" s="23">
        <v>0</v>
      </c>
      <c r="H250" s="23">
        <v>0</v>
      </c>
      <c r="I250" s="23">
        <v>0</v>
      </c>
      <c r="J250" s="23">
        <v>0</v>
      </c>
      <c r="K250" s="23">
        <v>0</v>
      </c>
      <c r="L250" s="23">
        <v>0</v>
      </c>
      <c r="M250" s="23">
        <v>0</v>
      </c>
      <c r="N250" s="23"/>
      <c r="O250" s="23"/>
      <c r="P250" s="23"/>
      <c r="Q250" s="23">
        <v>0</v>
      </c>
      <c r="R250" s="23">
        <v>0</v>
      </c>
      <c r="S250" s="23" t="s">
        <v>1287</v>
      </c>
      <c r="T250" s="23">
        <v>0</v>
      </c>
      <c r="U250" s="23">
        <v>0</v>
      </c>
      <c r="V250" s="23"/>
      <c r="W250" s="23"/>
      <c r="X250" s="23" t="s">
        <v>1101</v>
      </c>
      <c r="Y250" s="23">
        <v>0</v>
      </c>
      <c r="Z250" s="23">
        <v>0</v>
      </c>
      <c r="AA250" s="23">
        <f>IF(SUM(G250:T250) &gt;0, 1, 0)</f>
        <v>0</v>
      </c>
      <c r="AB250" s="23">
        <v>0</v>
      </c>
      <c r="AC250" s="23">
        <f>IF(SUM(T250,Q250)&gt;0, 1, 0)</f>
        <v>0</v>
      </c>
      <c r="AD250" s="23">
        <f>IF(SUM(Table2[[#This Row],[cv_disclosure]],Table2[[#This Row],[nber_web_disclosure]],Table2[[#This Row],[private_interests]]) &gt;0, 1, 0)</f>
        <v>0</v>
      </c>
      <c r="AE250" s="23"/>
      <c r="AF250" s="23"/>
      <c r="AG250" s="23"/>
      <c r="AH250" s="23"/>
      <c r="AI250" s="27" t="s">
        <v>2819</v>
      </c>
      <c r="AJ250" s="27">
        <v>1</v>
      </c>
      <c r="AK250" s="23"/>
      <c r="AL250" s="23"/>
    </row>
    <row r="251" spans="1:38" x14ac:dyDescent="0.25">
      <c r="A251" s="23" t="s">
        <v>837</v>
      </c>
      <c r="B251" s="24" t="s">
        <v>838</v>
      </c>
      <c r="C251" s="23" t="s">
        <v>694</v>
      </c>
      <c r="D251" s="24" t="s">
        <v>839</v>
      </c>
      <c r="E251" s="23" t="s">
        <v>840</v>
      </c>
      <c r="F251" s="23" t="s">
        <v>681</v>
      </c>
      <c r="G251" s="23">
        <v>0</v>
      </c>
      <c r="H251" s="23">
        <v>0</v>
      </c>
      <c r="I251" s="23">
        <v>0</v>
      </c>
      <c r="J251" s="23">
        <v>0</v>
      </c>
      <c r="K251" s="23">
        <v>0</v>
      </c>
      <c r="L251" s="23">
        <v>0</v>
      </c>
      <c r="M251" s="23">
        <v>0</v>
      </c>
      <c r="N251" s="23"/>
      <c r="O251" s="23"/>
      <c r="P251" s="23"/>
      <c r="Q251" s="23">
        <v>0</v>
      </c>
      <c r="R251" s="23">
        <v>0</v>
      </c>
      <c r="S251" s="23" t="s">
        <v>1309</v>
      </c>
      <c r="T251" s="23">
        <v>0</v>
      </c>
      <c r="U251" s="23">
        <v>1</v>
      </c>
      <c r="V251" s="23" t="s">
        <v>1310</v>
      </c>
      <c r="W251" s="23" t="s">
        <v>1311</v>
      </c>
      <c r="X251" s="23" t="s">
        <v>1640</v>
      </c>
      <c r="Y251" s="23">
        <v>1</v>
      </c>
      <c r="Z251" s="23">
        <v>1</v>
      </c>
      <c r="AA251" s="23">
        <f>IF(SUM(G251:T251) &gt;0, 1, 0)</f>
        <v>0</v>
      </c>
      <c r="AB251" s="23">
        <v>0</v>
      </c>
      <c r="AC251" s="23">
        <f>IF(SUM(T251,Q251)&gt;0, 1, 0)</f>
        <v>0</v>
      </c>
      <c r="AD251" s="23">
        <f>IF(SUM(Table2[[#This Row],[cv_disclosure]],Table2[[#This Row],[nber_web_disclosure]],Table2[[#This Row],[private_interests]]) &gt;0, 1, 0)</f>
        <v>1</v>
      </c>
      <c r="AE251" s="23"/>
      <c r="AF251" s="23"/>
      <c r="AG251" s="23"/>
      <c r="AH251" s="23"/>
      <c r="AI251" s="27" t="s">
        <v>2823</v>
      </c>
      <c r="AJ251" s="27">
        <v>1</v>
      </c>
      <c r="AK251" s="23"/>
      <c r="AL251" s="23"/>
    </row>
    <row r="252" spans="1:38" x14ac:dyDescent="0.25">
      <c r="A252" s="23" t="s">
        <v>850</v>
      </c>
      <c r="B252" s="24" t="s">
        <v>851</v>
      </c>
      <c r="C252" s="23" t="s">
        <v>694</v>
      </c>
      <c r="D252" s="23" t="s">
        <v>852</v>
      </c>
      <c r="E252" s="23" t="s">
        <v>303</v>
      </c>
      <c r="F252" s="23" t="s">
        <v>681</v>
      </c>
      <c r="G252" s="23">
        <v>0</v>
      </c>
      <c r="H252" s="23">
        <v>0</v>
      </c>
      <c r="I252" s="23">
        <v>0</v>
      </c>
      <c r="J252" s="23">
        <v>0</v>
      </c>
      <c r="K252" s="23">
        <v>0</v>
      </c>
      <c r="L252" s="23">
        <v>0</v>
      </c>
      <c r="M252" s="23">
        <v>0</v>
      </c>
      <c r="N252" s="23"/>
      <c r="O252" s="23"/>
      <c r="P252" s="23"/>
      <c r="Q252" s="23">
        <v>0</v>
      </c>
      <c r="R252" s="23">
        <v>0</v>
      </c>
      <c r="S252" s="23" t="s">
        <v>1332</v>
      </c>
      <c r="T252" s="23">
        <v>0</v>
      </c>
      <c r="U252" s="23">
        <v>0</v>
      </c>
      <c r="V252" s="23"/>
      <c r="W252" s="23"/>
      <c r="X252" s="23" t="s">
        <v>1708</v>
      </c>
      <c r="Y252" s="23">
        <v>1</v>
      </c>
      <c r="Z252" s="23">
        <v>0</v>
      </c>
      <c r="AA252" s="23">
        <f>IF(SUM(G252:T252) &gt;0, 1, 0)</f>
        <v>0</v>
      </c>
      <c r="AB252" s="23">
        <v>0</v>
      </c>
      <c r="AC252" s="23">
        <f>IF(SUM(T252,Q252)&gt;0, 1, 0)</f>
        <v>0</v>
      </c>
      <c r="AD252" s="23">
        <f>IF(SUM(Table2[[#This Row],[cv_disclosure]],Table2[[#This Row],[nber_web_disclosure]],Table2[[#This Row],[private_interests]]) &gt;0, 1, 0)</f>
        <v>1</v>
      </c>
      <c r="AE252" s="23"/>
      <c r="AF252" s="23"/>
      <c r="AG252" s="23"/>
      <c r="AH252" s="23"/>
      <c r="AI252" s="27" t="s">
        <v>2827</v>
      </c>
      <c r="AJ252" s="27">
        <v>1</v>
      </c>
      <c r="AK252" s="23"/>
      <c r="AL252" s="23"/>
    </row>
    <row r="253" spans="1:38" x14ac:dyDescent="0.25">
      <c r="A253" s="23" t="s">
        <v>862</v>
      </c>
      <c r="B253" s="24" t="s">
        <v>863</v>
      </c>
      <c r="C253" s="23" t="s">
        <v>694</v>
      </c>
      <c r="D253" s="23" t="s">
        <v>864</v>
      </c>
      <c r="E253" s="23" t="s">
        <v>83</v>
      </c>
      <c r="F253" s="23" t="s">
        <v>682</v>
      </c>
      <c r="G253" s="23">
        <v>0</v>
      </c>
      <c r="H253" s="23">
        <v>0</v>
      </c>
      <c r="I253" s="23">
        <v>0</v>
      </c>
      <c r="J253" s="23">
        <v>0</v>
      </c>
      <c r="K253" s="23">
        <v>0</v>
      </c>
      <c r="L253" s="23">
        <v>0</v>
      </c>
      <c r="M253" s="23">
        <v>0</v>
      </c>
      <c r="N253" s="23"/>
      <c r="O253" s="23"/>
      <c r="P253" s="23"/>
      <c r="Q253" s="23">
        <v>0</v>
      </c>
      <c r="R253" s="23">
        <v>0</v>
      </c>
      <c r="S253" s="23" t="s">
        <v>1336</v>
      </c>
      <c r="T253" s="23">
        <v>0</v>
      </c>
      <c r="U253" s="23">
        <v>0</v>
      </c>
      <c r="V253" s="23"/>
      <c r="W253" s="23"/>
      <c r="X253" s="23" t="s">
        <v>1101</v>
      </c>
      <c r="Y253" s="23">
        <v>0</v>
      </c>
      <c r="Z253" s="23">
        <v>0</v>
      </c>
      <c r="AA253" s="23">
        <f>IF(SUM(G253:T253) &gt;0, 1, 0)</f>
        <v>0</v>
      </c>
      <c r="AB253" s="23">
        <v>0</v>
      </c>
      <c r="AC253" s="23">
        <f>IF(SUM(T253,Q253)&gt;0, 1, 0)</f>
        <v>0</v>
      </c>
      <c r="AD253" s="23">
        <f>IF(SUM(Table2[[#This Row],[cv_disclosure]],Table2[[#This Row],[nber_web_disclosure]],Table2[[#This Row],[private_interests]]) &gt;0, 1, 0)</f>
        <v>0</v>
      </c>
      <c r="AE253" s="23"/>
      <c r="AF253" s="23"/>
      <c r="AG253" s="23"/>
      <c r="AH253" s="23"/>
      <c r="AI253" s="27" t="s">
        <v>2831</v>
      </c>
      <c r="AJ253" s="27">
        <v>0</v>
      </c>
      <c r="AK253" s="23"/>
      <c r="AL253" s="23"/>
    </row>
    <row r="254" spans="1:38" x14ac:dyDescent="0.25">
      <c r="A254" s="23" t="s">
        <v>865</v>
      </c>
      <c r="B254" s="24" t="s">
        <v>866</v>
      </c>
      <c r="C254" s="23" t="s">
        <v>694</v>
      </c>
      <c r="D254" s="23" t="s">
        <v>867</v>
      </c>
      <c r="E254" s="23" t="s">
        <v>868</v>
      </c>
      <c r="F254" s="23" t="s">
        <v>681</v>
      </c>
      <c r="G254" s="23">
        <v>0</v>
      </c>
      <c r="H254" s="23">
        <v>0</v>
      </c>
      <c r="I254" s="23">
        <v>0</v>
      </c>
      <c r="J254" s="23">
        <v>0</v>
      </c>
      <c r="K254" s="23">
        <v>0</v>
      </c>
      <c r="L254" s="23">
        <v>0</v>
      </c>
      <c r="M254" s="23">
        <v>0</v>
      </c>
      <c r="N254" s="23"/>
      <c r="O254" s="23"/>
      <c r="P254" s="23"/>
      <c r="Q254" s="23">
        <v>0</v>
      </c>
      <c r="R254" s="23">
        <v>0</v>
      </c>
      <c r="S254" s="23" t="s">
        <v>1355</v>
      </c>
      <c r="T254" s="23">
        <v>0</v>
      </c>
      <c r="U254" s="23">
        <v>0</v>
      </c>
      <c r="V254" s="23"/>
      <c r="W254" s="23"/>
      <c r="X254" s="23" t="s">
        <v>1357</v>
      </c>
      <c r="Y254" s="23">
        <v>0</v>
      </c>
      <c r="Z254" s="23">
        <v>0</v>
      </c>
      <c r="AA254" s="23">
        <f>IF(SUM(G254:T254) &gt;0, 1, 0)</f>
        <v>0</v>
      </c>
      <c r="AB254" s="23">
        <v>0</v>
      </c>
      <c r="AC254" s="23">
        <f>IF(SUM(T254,Q254)&gt;0, 1, 0)</f>
        <v>0</v>
      </c>
      <c r="AD254" s="23">
        <f>IF(SUM(Table2[[#This Row],[cv_disclosure]],Table2[[#This Row],[nber_web_disclosure]],Table2[[#This Row],[private_interests]]) &gt;0, 1, 0)</f>
        <v>0</v>
      </c>
      <c r="AE254" s="23"/>
      <c r="AF254" s="23"/>
      <c r="AG254" s="23"/>
      <c r="AH254" s="23"/>
      <c r="AI254" s="27" t="s">
        <v>2832</v>
      </c>
      <c r="AJ254" s="27">
        <v>1</v>
      </c>
      <c r="AK254" s="23"/>
      <c r="AL254" s="23"/>
    </row>
    <row r="255" spans="1:38" x14ac:dyDescent="0.25">
      <c r="A255" s="23" t="s">
        <v>875</v>
      </c>
      <c r="B255" s="24" t="s">
        <v>876</v>
      </c>
      <c r="C255" s="23" t="s">
        <v>694</v>
      </c>
      <c r="D255" s="24" t="s">
        <v>877</v>
      </c>
      <c r="E255" s="23" t="s">
        <v>878</v>
      </c>
      <c r="F255" s="23" t="s">
        <v>681</v>
      </c>
      <c r="G255" s="23">
        <v>0</v>
      </c>
      <c r="H255" s="23">
        <v>0</v>
      </c>
      <c r="I255" s="23">
        <v>0</v>
      </c>
      <c r="J255" s="23">
        <v>0</v>
      </c>
      <c r="K255" s="23">
        <v>0</v>
      </c>
      <c r="L255" s="23">
        <v>0</v>
      </c>
      <c r="M255" s="23">
        <v>0</v>
      </c>
      <c r="N255" s="23"/>
      <c r="O255" s="23"/>
      <c r="P255" s="23"/>
      <c r="Q255" s="23">
        <v>0</v>
      </c>
      <c r="R255" s="23">
        <v>0</v>
      </c>
      <c r="S255" s="23" t="s">
        <v>1369</v>
      </c>
      <c r="T255" s="23">
        <v>0</v>
      </c>
      <c r="U255" s="23">
        <v>1</v>
      </c>
      <c r="V255" s="23" t="s">
        <v>1370</v>
      </c>
      <c r="W255" s="23" t="s">
        <v>1371</v>
      </c>
      <c r="X255" s="23" t="s">
        <v>1101</v>
      </c>
      <c r="Y255" s="23">
        <v>0</v>
      </c>
      <c r="Z255" s="23">
        <v>0</v>
      </c>
      <c r="AA255" s="23">
        <f>IF(SUM(G255:T255) &gt;0, 1, 0)</f>
        <v>0</v>
      </c>
      <c r="AB255" s="23">
        <v>0</v>
      </c>
      <c r="AC255" s="23">
        <f>IF(SUM(T255,Q255)&gt;0, 1, 0)</f>
        <v>0</v>
      </c>
      <c r="AD255" s="23">
        <f>IF(SUM(Table2[[#This Row],[cv_disclosure]],Table2[[#This Row],[nber_web_disclosure]],Table2[[#This Row],[private_interests]]) &gt;0, 1, 0)</f>
        <v>0</v>
      </c>
      <c r="AE255" s="23"/>
      <c r="AF255" s="23"/>
      <c r="AG255" s="23"/>
      <c r="AH255" s="23"/>
      <c r="AI255" s="27" t="s">
        <v>2835</v>
      </c>
      <c r="AJ255" s="27">
        <v>1</v>
      </c>
      <c r="AK255" s="23"/>
      <c r="AL255" s="23"/>
    </row>
    <row r="256" spans="1:38" x14ac:dyDescent="0.25">
      <c r="A256" s="26" t="s">
        <v>880</v>
      </c>
      <c r="B256" s="24" t="s">
        <v>879</v>
      </c>
      <c r="C256" s="23" t="s">
        <v>694</v>
      </c>
      <c r="D256" s="23" t="s">
        <v>881</v>
      </c>
      <c r="E256" s="23" t="s">
        <v>326</v>
      </c>
      <c r="F256" s="23" t="s">
        <v>681</v>
      </c>
      <c r="G256" s="23">
        <v>0</v>
      </c>
      <c r="H256" s="23">
        <v>0</v>
      </c>
      <c r="I256" s="23">
        <v>0</v>
      </c>
      <c r="J256" s="23">
        <v>0</v>
      </c>
      <c r="K256" s="23">
        <v>0</v>
      </c>
      <c r="L256" s="23">
        <v>0</v>
      </c>
      <c r="M256" s="23">
        <v>0</v>
      </c>
      <c r="N256" s="23"/>
      <c r="O256" s="23"/>
      <c r="P256" s="23"/>
      <c r="Q256" s="23">
        <v>0</v>
      </c>
      <c r="R256" s="23">
        <v>0</v>
      </c>
      <c r="S256" s="23" t="s">
        <v>1375</v>
      </c>
      <c r="T256" s="23">
        <v>0</v>
      </c>
      <c r="U256" s="23">
        <v>0</v>
      </c>
      <c r="V256" s="23"/>
      <c r="W256" s="23"/>
      <c r="X256" s="23" t="s">
        <v>646</v>
      </c>
      <c r="Y256" s="23">
        <v>0</v>
      </c>
      <c r="Z256" s="23">
        <v>1</v>
      </c>
      <c r="AA256" s="23">
        <f>IF(SUM(G256:T256) &gt;0, 1, 0)</f>
        <v>0</v>
      </c>
      <c r="AB256" s="23">
        <v>0</v>
      </c>
      <c r="AC256" s="23">
        <f>IF(SUM(T256,Q256)&gt;0, 1, 0)</f>
        <v>0</v>
      </c>
      <c r="AD256" s="23">
        <f>IF(SUM(Table2[[#This Row],[cv_disclosure]],Table2[[#This Row],[nber_web_disclosure]],Table2[[#This Row],[private_interests]]) &gt;0, 1, 0)</f>
        <v>0</v>
      </c>
      <c r="AE256" s="23"/>
      <c r="AF256" s="23"/>
      <c r="AG256" s="23"/>
      <c r="AH256" s="23"/>
      <c r="AI256" s="27" t="s">
        <v>2836</v>
      </c>
      <c r="AJ256" s="27">
        <v>1</v>
      </c>
      <c r="AK256" s="23"/>
      <c r="AL256" s="23"/>
    </row>
    <row r="257" spans="1:38" x14ac:dyDescent="0.25">
      <c r="A257" s="23" t="s">
        <v>889</v>
      </c>
      <c r="B257" s="24" t="s">
        <v>888</v>
      </c>
      <c r="C257" s="23" t="s">
        <v>694</v>
      </c>
      <c r="D257" s="24" t="s">
        <v>890</v>
      </c>
      <c r="E257" s="23" t="s">
        <v>86</v>
      </c>
      <c r="F257" s="23" t="s">
        <v>681</v>
      </c>
      <c r="G257" s="23">
        <v>0</v>
      </c>
      <c r="H257" s="23">
        <v>0</v>
      </c>
      <c r="I257" s="23">
        <v>0</v>
      </c>
      <c r="J257" s="23">
        <v>0</v>
      </c>
      <c r="K257" s="23">
        <v>0</v>
      </c>
      <c r="L257" s="23">
        <v>0</v>
      </c>
      <c r="M257" s="23">
        <v>0</v>
      </c>
      <c r="N257" s="23"/>
      <c r="O257" s="23"/>
      <c r="P257" s="23"/>
      <c r="Q257" s="23">
        <v>0</v>
      </c>
      <c r="R257" s="23">
        <v>0</v>
      </c>
      <c r="S257" s="23"/>
      <c r="T257" s="23">
        <v>0</v>
      </c>
      <c r="U257" s="23">
        <v>0</v>
      </c>
      <c r="V257" s="23"/>
      <c r="W257" s="23"/>
      <c r="X257" s="23" t="s">
        <v>1101</v>
      </c>
      <c r="Y257" s="23">
        <v>0</v>
      </c>
      <c r="Z257" s="23">
        <v>0</v>
      </c>
      <c r="AA257" s="23">
        <f>IF(SUM(G257:T257) &gt;0, 1, 0)</f>
        <v>0</v>
      </c>
      <c r="AB257" s="23">
        <v>0</v>
      </c>
      <c r="AC257" s="23">
        <f>IF(SUM(T257,Q257)&gt;0, 1, 0)</f>
        <v>0</v>
      </c>
      <c r="AD257" s="23">
        <f>IF(SUM(Table2[[#This Row],[cv_disclosure]],Table2[[#This Row],[nber_web_disclosure]],Table2[[#This Row],[private_interests]]) &gt;0, 1, 0)</f>
        <v>0</v>
      </c>
      <c r="AE257" s="23"/>
      <c r="AF257" s="23"/>
      <c r="AG257" s="23"/>
      <c r="AH257" s="23"/>
      <c r="AI257" s="27" t="s">
        <v>2838</v>
      </c>
      <c r="AJ257" s="27">
        <v>0</v>
      </c>
      <c r="AK257" s="23"/>
      <c r="AL257" s="23"/>
    </row>
    <row r="258" spans="1:38" x14ac:dyDescent="0.25">
      <c r="A258" s="23" t="s">
        <v>891</v>
      </c>
      <c r="B258" s="24" t="s">
        <v>892</v>
      </c>
      <c r="C258" s="23" t="s">
        <v>694</v>
      </c>
      <c r="D258" s="23" t="s">
        <v>893</v>
      </c>
      <c r="E258" s="23" t="s">
        <v>83</v>
      </c>
      <c r="F258" s="23" t="s">
        <v>682</v>
      </c>
      <c r="G258" s="23">
        <v>0</v>
      </c>
      <c r="H258" s="23">
        <v>0</v>
      </c>
      <c r="I258" s="23">
        <v>0</v>
      </c>
      <c r="J258" s="23">
        <v>0</v>
      </c>
      <c r="K258" s="23">
        <v>0</v>
      </c>
      <c r="L258" s="23">
        <v>0</v>
      </c>
      <c r="M258" s="23">
        <v>0</v>
      </c>
      <c r="N258" s="23"/>
      <c r="O258" s="23"/>
      <c r="P258" s="23"/>
      <c r="Q258" s="23">
        <v>0</v>
      </c>
      <c r="R258" s="23">
        <v>0</v>
      </c>
      <c r="S258" s="23"/>
      <c r="T258" s="23">
        <v>0</v>
      </c>
      <c r="U258" s="23">
        <v>0</v>
      </c>
      <c r="V258" s="23"/>
      <c r="W258" s="23"/>
      <c r="X258" s="23" t="s">
        <v>1101</v>
      </c>
      <c r="Y258" s="23">
        <v>0</v>
      </c>
      <c r="Z258" s="23">
        <v>0</v>
      </c>
      <c r="AA258" s="23">
        <f>IF(SUM(G258:T258) &gt;0, 1, 0)</f>
        <v>0</v>
      </c>
      <c r="AB258" s="23">
        <v>0</v>
      </c>
      <c r="AC258" s="23">
        <f>IF(SUM(T258,Q258)&gt;0, 1, 0)</f>
        <v>0</v>
      </c>
      <c r="AD258" s="23">
        <f>IF(SUM(Table2[[#This Row],[cv_disclosure]],Table2[[#This Row],[nber_web_disclosure]],Table2[[#This Row],[private_interests]]) &gt;0, 1, 0)</f>
        <v>0</v>
      </c>
      <c r="AE258" s="23"/>
      <c r="AF258" s="23"/>
      <c r="AG258" s="23"/>
      <c r="AH258" s="23"/>
      <c r="AI258" s="27" t="s">
        <v>2840</v>
      </c>
      <c r="AJ258" s="27">
        <v>0</v>
      </c>
      <c r="AK258" s="23"/>
      <c r="AL258" s="23"/>
    </row>
    <row r="259" spans="1:38" x14ac:dyDescent="0.25">
      <c r="A259" s="23" t="s">
        <v>896</v>
      </c>
      <c r="B259" s="24" t="s">
        <v>894</v>
      </c>
      <c r="C259" s="23" t="s">
        <v>694</v>
      </c>
      <c r="D259" s="24" t="s">
        <v>895</v>
      </c>
      <c r="E259" s="23" t="s">
        <v>179</v>
      </c>
      <c r="F259" s="23" t="s">
        <v>681</v>
      </c>
      <c r="G259" s="23">
        <v>0</v>
      </c>
      <c r="H259" s="23">
        <v>0</v>
      </c>
      <c r="I259" s="23">
        <v>0</v>
      </c>
      <c r="J259" s="23">
        <v>0</v>
      </c>
      <c r="K259" s="23">
        <v>0</v>
      </c>
      <c r="L259" s="23">
        <v>0</v>
      </c>
      <c r="M259" s="23">
        <v>0</v>
      </c>
      <c r="N259" s="23"/>
      <c r="O259" s="23"/>
      <c r="P259" s="23"/>
      <c r="Q259" s="23">
        <v>0</v>
      </c>
      <c r="R259" s="23">
        <v>0</v>
      </c>
      <c r="S259" s="23" t="s">
        <v>1388</v>
      </c>
      <c r="T259" s="23">
        <v>0</v>
      </c>
      <c r="U259" s="23">
        <v>1</v>
      </c>
      <c r="V259" s="23" t="s">
        <v>1390</v>
      </c>
      <c r="W259" s="23" t="s">
        <v>1391</v>
      </c>
      <c r="X259" s="23" t="s">
        <v>1101</v>
      </c>
      <c r="Y259" s="23">
        <v>0</v>
      </c>
      <c r="Z259" s="23">
        <v>0</v>
      </c>
      <c r="AA259" s="23">
        <f>IF(SUM(G259:T259) &gt;0, 1, 0)</f>
        <v>0</v>
      </c>
      <c r="AB259" s="23">
        <v>0</v>
      </c>
      <c r="AC259" s="23">
        <f>IF(SUM(T259,Q259)&gt;0, 1, 0)</f>
        <v>0</v>
      </c>
      <c r="AD259" s="23">
        <f>IF(SUM(Table2[[#This Row],[cv_disclosure]],Table2[[#This Row],[nber_web_disclosure]],Table2[[#This Row],[private_interests]]) &gt;0, 1, 0)</f>
        <v>0</v>
      </c>
      <c r="AE259" s="23"/>
      <c r="AF259" s="23"/>
      <c r="AG259" s="23"/>
      <c r="AH259" s="23"/>
      <c r="AI259" s="27" t="s">
        <v>2841</v>
      </c>
      <c r="AJ259" s="27">
        <v>0</v>
      </c>
      <c r="AK259" s="23"/>
      <c r="AL259" s="23"/>
    </row>
    <row r="260" spans="1:38" x14ac:dyDescent="0.25">
      <c r="A260" s="23" t="s">
        <v>898</v>
      </c>
      <c r="B260" s="24" t="s">
        <v>897</v>
      </c>
      <c r="C260" s="23" t="s">
        <v>694</v>
      </c>
      <c r="D260" s="23" t="s">
        <v>899</v>
      </c>
      <c r="E260" s="23" t="s">
        <v>79</v>
      </c>
      <c r="F260" s="23" t="s">
        <v>681</v>
      </c>
      <c r="G260" s="23">
        <v>0</v>
      </c>
      <c r="H260" s="23">
        <v>0</v>
      </c>
      <c r="I260" s="23">
        <v>0</v>
      </c>
      <c r="J260" s="23">
        <v>0</v>
      </c>
      <c r="K260" s="23">
        <v>0</v>
      </c>
      <c r="L260" s="23">
        <v>0</v>
      </c>
      <c r="M260" s="23">
        <v>0</v>
      </c>
      <c r="N260" s="23"/>
      <c r="O260" s="23"/>
      <c r="P260" s="23"/>
      <c r="Q260" s="23">
        <v>0</v>
      </c>
      <c r="R260" s="23">
        <v>0</v>
      </c>
      <c r="S260" s="23" t="s">
        <v>1394</v>
      </c>
      <c r="T260" s="23">
        <v>0</v>
      </c>
      <c r="U260" s="23">
        <v>1</v>
      </c>
      <c r="V260" s="23" t="s">
        <v>1397</v>
      </c>
      <c r="W260" s="23" t="s">
        <v>1398</v>
      </c>
      <c r="X260" s="23" t="s">
        <v>1399</v>
      </c>
      <c r="Y260" s="23">
        <v>0</v>
      </c>
      <c r="Z260" s="23">
        <v>0</v>
      </c>
      <c r="AA260" s="23">
        <f>IF(SUM(G260:T260) &gt;0, 1, 0)</f>
        <v>0</v>
      </c>
      <c r="AB260" s="23">
        <v>0</v>
      </c>
      <c r="AC260" s="23">
        <f>IF(SUM(T260,Q260)&gt;0, 1, 0)</f>
        <v>0</v>
      </c>
      <c r="AD260" s="23">
        <f>IF(SUM(Table2[[#This Row],[cv_disclosure]],Table2[[#This Row],[nber_web_disclosure]],Table2[[#This Row],[private_interests]]) &gt;0, 1, 0)</f>
        <v>0</v>
      </c>
      <c r="AE260" s="23"/>
      <c r="AF260" s="23"/>
      <c r="AG260" s="23"/>
      <c r="AH260" s="23"/>
      <c r="AI260" s="27" t="s">
        <v>2842</v>
      </c>
      <c r="AJ260" s="27">
        <v>1</v>
      </c>
      <c r="AK260" s="23"/>
      <c r="AL260" s="23"/>
    </row>
    <row r="261" spans="1:38" x14ac:dyDescent="0.25">
      <c r="A261" s="23" t="s">
        <v>900</v>
      </c>
      <c r="B261" s="24" t="s">
        <v>901</v>
      </c>
      <c r="C261" s="23" t="s">
        <v>694</v>
      </c>
      <c r="D261" s="23" t="s">
        <v>902</v>
      </c>
      <c r="E261" s="23" t="s">
        <v>79</v>
      </c>
      <c r="F261" s="23" t="s">
        <v>681</v>
      </c>
      <c r="G261" s="23">
        <v>0</v>
      </c>
      <c r="H261" s="23">
        <v>0</v>
      </c>
      <c r="I261" s="23">
        <v>0</v>
      </c>
      <c r="J261" s="23">
        <v>0</v>
      </c>
      <c r="K261" s="23">
        <v>0</v>
      </c>
      <c r="L261" s="23">
        <v>0</v>
      </c>
      <c r="M261" s="23">
        <v>0</v>
      </c>
      <c r="N261" s="23"/>
      <c r="O261" s="23"/>
      <c r="P261" s="23"/>
      <c r="Q261" s="23">
        <v>0</v>
      </c>
      <c r="R261" s="23">
        <v>0</v>
      </c>
      <c r="S261" s="23"/>
      <c r="T261" s="23">
        <v>0</v>
      </c>
      <c r="U261" s="23">
        <v>0</v>
      </c>
      <c r="V261" s="23"/>
      <c r="W261" s="23"/>
      <c r="X261" s="23" t="s">
        <v>1101</v>
      </c>
      <c r="Y261" s="23">
        <v>0</v>
      </c>
      <c r="Z261" s="23">
        <v>0</v>
      </c>
      <c r="AA261" s="23">
        <f>IF(SUM(G261:T261) &gt;0, 1, 0)</f>
        <v>0</v>
      </c>
      <c r="AB261" s="23">
        <v>0</v>
      </c>
      <c r="AC261" s="23">
        <f>IF(SUM(T261,Q261)&gt;0, 1, 0)</f>
        <v>0</v>
      </c>
      <c r="AD261" s="23">
        <f>IF(SUM(Table2[[#This Row],[cv_disclosure]],Table2[[#This Row],[nber_web_disclosure]],Table2[[#This Row],[private_interests]]) &gt;0, 1, 0)</f>
        <v>0</v>
      </c>
      <c r="AE261" s="23"/>
      <c r="AF261" s="23"/>
      <c r="AG261" s="23"/>
      <c r="AH261" s="23"/>
      <c r="AI261" s="27" t="s">
        <v>2843</v>
      </c>
      <c r="AJ261" s="27">
        <v>1</v>
      </c>
      <c r="AK261" s="23"/>
      <c r="AL261" s="23"/>
    </row>
    <row r="262" spans="1:38" x14ac:dyDescent="0.25">
      <c r="A262" s="23" t="s">
        <v>909</v>
      </c>
      <c r="B262" s="24" t="s">
        <v>910</v>
      </c>
      <c r="C262" s="23" t="s">
        <v>694</v>
      </c>
      <c r="D262" s="23" t="s">
        <v>911</v>
      </c>
      <c r="E262" s="23" t="s">
        <v>199</v>
      </c>
      <c r="F262" s="23" t="s">
        <v>681</v>
      </c>
      <c r="G262" s="23">
        <v>0</v>
      </c>
      <c r="H262" s="23">
        <v>0</v>
      </c>
      <c r="I262" s="23">
        <v>0</v>
      </c>
      <c r="J262" s="23">
        <v>0</v>
      </c>
      <c r="K262" s="23">
        <v>0</v>
      </c>
      <c r="L262" s="23">
        <v>0</v>
      </c>
      <c r="M262" s="23">
        <v>0</v>
      </c>
      <c r="N262" s="23"/>
      <c r="O262" s="23"/>
      <c r="P262" s="23"/>
      <c r="Q262" s="23">
        <v>0</v>
      </c>
      <c r="R262" s="23">
        <v>0</v>
      </c>
      <c r="S262" s="23"/>
      <c r="T262" s="23">
        <v>0</v>
      </c>
      <c r="U262" s="23">
        <v>1</v>
      </c>
      <c r="V262" s="23" t="s">
        <v>1568</v>
      </c>
      <c r="W262" s="23" t="s">
        <v>1569</v>
      </c>
      <c r="X262" s="23" t="s">
        <v>1101</v>
      </c>
      <c r="Y262" s="23">
        <v>0</v>
      </c>
      <c r="Z262" s="23">
        <v>1</v>
      </c>
      <c r="AA262" s="23">
        <f>IF(SUM(G262:T262) &gt;0, 1, 0)</f>
        <v>0</v>
      </c>
      <c r="AB262" s="23">
        <v>0</v>
      </c>
      <c r="AC262" s="23">
        <f>IF(SUM(T262,Q262)&gt;0, 1, 0)</f>
        <v>0</v>
      </c>
      <c r="AD262" s="23">
        <f>IF(SUM(Table2[[#This Row],[cv_disclosure]],Table2[[#This Row],[nber_web_disclosure]],Table2[[#This Row],[private_interests]]) &gt;0, 1, 0)</f>
        <v>0</v>
      </c>
      <c r="AE262" s="23"/>
      <c r="AF262" s="23"/>
      <c r="AG262" s="23"/>
      <c r="AH262" s="23"/>
      <c r="AI262" s="27" t="s">
        <v>2846</v>
      </c>
      <c r="AJ262" s="27">
        <v>1</v>
      </c>
      <c r="AK262" s="23"/>
      <c r="AL262" s="23"/>
    </row>
    <row r="263" spans="1:38" x14ac:dyDescent="0.25">
      <c r="A263" s="25" t="s">
        <v>912</v>
      </c>
      <c r="B263" s="24" t="s">
        <v>913</v>
      </c>
      <c r="C263" s="23" t="s">
        <v>694</v>
      </c>
      <c r="D263" s="24" t="s">
        <v>914</v>
      </c>
      <c r="E263" s="23" t="s">
        <v>915</v>
      </c>
      <c r="F263" s="23" t="s">
        <v>681</v>
      </c>
      <c r="G263" s="23">
        <v>0</v>
      </c>
      <c r="H263" s="23">
        <v>0</v>
      </c>
      <c r="I263" s="23">
        <v>0</v>
      </c>
      <c r="J263" s="23">
        <v>0</v>
      </c>
      <c r="K263" s="23">
        <v>0</v>
      </c>
      <c r="L263" s="23">
        <v>0</v>
      </c>
      <c r="M263" s="23">
        <v>0</v>
      </c>
      <c r="N263" s="23"/>
      <c r="O263" s="23"/>
      <c r="P263" s="23"/>
      <c r="Q263" s="23">
        <v>0</v>
      </c>
      <c r="R263" s="23">
        <v>0</v>
      </c>
      <c r="S263" s="23"/>
      <c r="T263" s="23">
        <v>0</v>
      </c>
      <c r="U263" s="23">
        <v>0</v>
      </c>
      <c r="V263" s="23"/>
      <c r="W263" s="23"/>
      <c r="X263" s="23" t="s">
        <v>1649</v>
      </c>
      <c r="Y263" s="23">
        <v>0</v>
      </c>
      <c r="Z263" s="23">
        <v>0</v>
      </c>
      <c r="AA263" s="23">
        <f>IF(SUM(G263:T263) &gt;0, 1, 0)</f>
        <v>0</v>
      </c>
      <c r="AB263" s="23">
        <v>0</v>
      </c>
      <c r="AC263" s="23">
        <f>IF(SUM(T263,Q263)&gt;0, 1, 0)</f>
        <v>0</v>
      </c>
      <c r="AD263" s="23">
        <f>IF(SUM(Table2[[#This Row],[cv_disclosure]],Table2[[#This Row],[nber_web_disclosure]],Table2[[#This Row],[private_interests]]) &gt;0, 1, 0)</f>
        <v>0</v>
      </c>
      <c r="AE263" s="23"/>
      <c r="AF263" s="23"/>
      <c r="AG263" s="23"/>
      <c r="AH263" s="23"/>
      <c r="AI263" s="27" t="s">
        <v>2847</v>
      </c>
      <c r="AJ263" s="27">
        <v>1</v>
      </c>
      <c r="AK263" s="23"/>
      <c r="AL263" s="23"/>
    </row>
    <row r="264" spans="1:38" x14ac:dyDescent="0.25">
      <c r="A264" s="23" t="s">
        <v>916</v>
      </c>
      <c r="B264" s="24" t="s">
        <v>917</v>
      </c>
      <c r="C264" s="23" t="s">
        <v>694</v>
      </c>
      <c r="D264" s="23" t="s">
        <v>918</v>
      </c>
      <c r="E264" s="23" t="s">
        <v>179</v>
      </c>
      <c r="F264" s="23" t="s">
        <v>919</v>
      </c>
      <c r="G264" s="23">
        <v>0</v>
      </c>
      <c r="H264" s="23">
        <v>0</v>
      </c>
      <c r="I264" s="23">
        <v>0</v>
      </c>
      <c r="J264" s="23">
        <v>0</v>
      </c>
      <c r="K264" s="23">
        <v>0</v>
      </c>
      <c r="L264" s="23">
        <v>0</v>
      </c>
      <c r="M264" s="23">
        <v>0</v>
      </c>
      <c r="N264" s="23"/>
      <c r="O264" s="23"/>
      <c r="P264" s="23"/>
      <c r="Q264" s="23">
        <v>0</v>
      </c>
      <c r="R264" s="23">
        <v>0</v>
      </c>
      <c r="S264" s="23" t="s">
        <v>1421</v>
      </c>
      <c r="T264" s="23">
        <v>0</v>
      </c>
      <c r="U264" s="23">
        <v>1</v>
      </c>
      <c r="V264" s="23" t="s">
        <v>1422</v>
      </c>
      <c r="W264" s="23" t="s">
        <v>1423</v>
      </c>
      <c r="X264" s="23" t="s">
        <v>1101</v>
      </c>
      <c r="Y264" s="23">
        <v>0</v>
      </c>
      <c r="Z264" s="23">
        <v>0</v>
      </c>
      <c r="AA264" s="23">
        <f>IF(SUM(G264:T264) &gt;0, 1, 0)</f>
        <v>0</v>
      </c>
      <c r="AB264" s="23">
        <v>0</v>
      </c>
      <c r="AC264" s="23">
        <f>IF(SUM(T264,Q264)&gt;0, 1, 0)</f>
        <v>0</v>
      </c>
      <c r="AD264" s="23">
        <f>IF(SUM(Table2[[#This Row],[cv_disclosure]],Table2[[#This Row],[nber_web_disclosure]],Table2[[#This Row],[private_interests]]) &gt;0, 1, 0)</f>
        <v>0</v>
      </c>
      <c r="AE264" s="23"/>
      <c r="AF264" s="23"/>
      <c r="AG264" s="23"/>
      <c r="AH264" s="23"/>
      <c r="AI264" s="27" t="s">
        <v>2848</v>
      </c>
      <c r="AJ264" s="27">
        <v>0</v>
      </c>
      <c r="AK264" s="23"/>
      <c r="AL264" s="23"/>
    </row>
    <row r="265" spans="1:38" x14ac:dyDescent="0.25">
      <c r="A265" s="23" t="s">
        <v>920</v>
      </c>
      <c r="B265" s="24" t="s">
        <v>921</v>
      </c>
      <c r="C265" s="23" t="s">
        <v>694</v>
      </c>
      <c r="D265" s="24" t="s">
        <v>922</v>
      </c>
      <c r="E265" s="23" t="s">
        <v>70</v>
      </c>
      <c r="F265" s="23" t="s">
        <v>681</v>
      </c>
      <c r="G265" s="23">
        <v>0</v>
      </c>
      <c r="H265" s="23">
        <v>0</v>
      </c>
      <c r="I265" s="23">
        <v>0</v>
      </c>
      <c r="J265" s="23">
        <v>0</v>
      </c>
      <c r="K265" s="23">
        <v>0</v>
      </c>
      <c r="L265" s="23">
        <v>0</v>
      </c>
      <c r="M265" s="23">
        <v>0</v>
      </c>
      <c r="N265" s="23"/>
      <c r="O265" s="23"/>
      <c r="P265" s="23"/>
      <c r="Q265" s="23">
        <v>0</v>
      </c>
      <c r="R265" s="23">
        <v>0</v>
      </c>
      <c r="S265" s="23"/>
      <c r="T265" s="23">
        <v>0</v>
      </c>
      <c r="U265" s="23">
        <v>0</v>
      </c>
      <c r="V265" s="23"/>
      <c r="W265" s="23"/>
      <c r="X265" s="23" t="s">
        <v>1101</v>
      </c>
      <c r="Y265" s="23">
        <v>0</v>
      </c>
      <c r="Z265" s="23">
        <v>0</v>
      </c>
      <c r="AA265" s="23">
        <f>IF(SUM(G265:T265) &gt;0, 1, 0)</f>
        <v>0</v>
      </c>
      <c r="AB265" s="23">
        <v>0</v>
      </c>
      <c r="AC265" s="23">
        <f>IF(SUM(T265,Q265)&gt;0, 1, 0)</f>
        <v>0</v>
      </c>
      <c r="AD265" s="23">
        <f>IF(SUM(Table2[[#This Row],[cv_disclosure]],Table2[[#This Row],[nber_web_disclosure]],Table2[[#This Row],[private_interests]]) &gt;0, 1, 0)</f>
        <v>0</v>
      </c>
      <c r="AE265" s="23"/>
      <c r="AF265" s="23"/>
      <c r="AG265" s="23"/>
      <c r="AH265" s="23"/>
      <c r="AI265" s="27" t="s">
        <v>2849</v>
      </c>
      <c r="AJ265" s="27">
        <v>1</v>
      </c>
      <c r="AK265" s="23"/>
      <c r="AL265" s="23"/>
    </row>
    <row r="266" spans="1:38" x14ac:dyDescent="0.25">
      <c r="A266" s="23" t="s">
        <v>923</v>
      </c>
      <c r="B266" s="24" t="s">
        <v>924</v>
      </c>
      <c r="C266" s="23" t="s">
        <v>694</v>
      </c>
      <c r="D266" s="24" t="s">
        <v>925</v>
      </c>
      <c r="E266" s="23" t="s">
        <v>83</v>
      </c>
      <c r="F266" s="23" t="s">
        <v>681</v>
      </c>
      <c r="G266" s="23">
        <v>0</v>
      </c>
      <c r="H266" s="23">
        <v>0</v>
      </c>
      <c r="I266" s="23">
        <v>0</v>
      </c>
      <c r="J266" s="23">
        <v>0</v>
      </c>
      <c r="K266" s="23">
        <v>0</v>
      </c>
      <c r="L266" s="23">
        <v>0</v>
      </c>
      <c r="M266" s="23">
        <v>0</v>
      </c>
      <c r="N266" s="23"/>
      <c r="O266" s="23"/>
      <c r="P266" s="23"/>
      <c r="Q266" s="23">
        <v>0</v>
      </c>
      <c r="R266" s="23">
        <v>0</v>
      </c>
      <c r="S266" s="23" t="s">
        <v>1428</v>
      </c>
      <c r="T266" s="23">
        <v>0</v>
      </c>
      <c r="U266" s="23">
        <v>1</v>
      </c>
      <c r="V266" s="23" t="s">
        <v>1430</v>
      </c>
      <c r="W266" s="23" t="s">
        <v>1431</v>
      </c>
      <c r="X266" s="23" t="s">
        <v>1433</v>
      </c>
      <c r="Y266" s="23">
        <v>1</v>
      </c>
      <c r="Z266" s="23">
        <v>0</v>
      </c>
      <c r="AA266" s="23">
        <f>IF(SUM(G266:T266) &gt;0, 1, 0)</f>
        <v>0</v>
      </c>
      <c r="AB266" s="23">
        <v>0</v>
      </c>
      <c r="AC266" s="23">
        <f>IF(SUM(T266,Q266)&gt;0, 1, 0)</f>
        <v>0</v>
      </c>
      <c r="AD266" s="23">
        <f>IF(SUM(Table2[[#This Row],[cv_disclosure]],Table2[[#This Row],[nber_web_disclosure]],Table2[[#This Row],[private_interests]]) &gt;0, 1, 0)</f>
        <v>1</v>
      </c>
      <c r="AE266" s="23"/>
      <c r="AF266" s="23"/>
      <c r="AG266" s="23"/>
      <c r="AH266" s="23"/>
      <c r="AI266" s="27" t="s">
        <v>2850</v>
      </c>
      <c r="AJ266" s="27">
        <v>1</v>
      </c>
      <c r="AK266" s="23"/>
      <c r="AL266" s="23"/>
    </row>
    <row r="267" spans="1:38" x14ac:dyDescent="0.25">
      <c r="A267" s="23" t="s">
        <v>929</v>
      </c>
      <c r="B267" s="24" t="s">
        <v>930</v>
      </c>
      <c r="C267" s="23" t="s">
        <v>694</v>
      </c>
      <c r="D267" s="23" t="s">
        <v>931</v>
      </c>
      <c r="E267" s="23" t="s">
        <v>83</v>
      </c>
      <c r="F267" s="23" t="s">
        <v>682</v>
      </c>
      <c r="G267" s="23">
        <v>0</v>
      </c>
      <c r="H267" s="23">
        <v>0</v>
      </c>
      <c r="I267" s="23">
        <v>0</v>
      </c>
      <c r="J267" s="23">
        <v>0</v>
      </c>
      <c r="K267" s="23">
        <v>0</v>
      </c>
      <c r="L267" s="23">
        <v>0</v>
      </c>
      <c r="M267" s="23">
        <v>0</v>
      </c>
      <c r="N267" s="23"/>
      <c r="O267" s="23"/>
      <c r="P267" s="23"/>
      <c r="Q267" s="23">
        <v>0</v>
      </c>
      <c r="R267" s="23">
        <v>0</v>
      </c>
      <c r="S267" s="23"/>
      <c r="T267" s="23">
        <v>0</v>
      </c>
      <c r="U267" s="23">
        <v>1</v>
      </c>
      <c r="V267" s="23" t="s">
        <v>1441</v>
      </c>
      <c r="W267" s="23" t="s">
        <v>1442</v>
      </c>
      <c r="X267" s="23" t="s">
        <v>1443</v>
      </c>
      <c r="Y267" s="23">
        <v>0</v>
      </c>
      <c r="Z267" s="23">
        <v>0</v>
      </c>
      <c r="AA267" s="23">
        <f>IF(SUM(G267:T267) &gt;0, 1, 0)</f>
        <v>0</v>
      </c>
      <c r="AB267" s="23">
        <v>0</v>
      </c>
      <c r="AC267" s="23">
        <f>IF(SUM(T267,Q267)&gt;0, 1, 0)</f>
        <v>0</v>
      </c>
      <c r="AD267" s="23">
        <f>IF(SUM(Table2[[#This Row],[cv_disclosure]],Table2[[#This Row],[nber_web_disclosure]],Table2[[#This Row],[private_interests]]) &gt;0, 1, 0)</f>
        <v>0</v>
      </c>
      <c r="AE267" s="23"/>
      <c r="AF267" s="23"/>
      <c r="AG267" s="23"/>
      <c r="AH267" s="23"/>
      <c r="AI267" s="27" t="s">
        <v>2852</v>
      </c>
      <c r="AJ267" s="27">
        <v>1</v>
      </c>
      <c r="AK267" s="23"/>
      <c r="AL267" s="23"/>
    </row>
    <row r="268" spans="1:38" x14ac:dyDescent="0.25">
      <c r="A268" s="23" t="s">
        <v>935</v>
      </c>
      <c r="B268" s="24" t="s">
        <v>936</v>
      </c>
      <c r="C268" s="23" t="s">
        <v>694</v>
      </c>
      <c r="D268" s="23" t="s">
        <v>937</v>
      </c>
      <c r="E268" s="23" t="s">
        <v>79</v>
      </c>
      <c r="F268" s="23" t="s">
        <v>681</v>
      </c>
      <c r="G268" s="23">
        <v>0</v>
      </c>
      <c r="H268" s="23">
        <v>0</v>
      </c>
      <c r="I268" s="23">
        <v>0</v>
      </c>
      <c r="J268" s="23">
        <v>0</v>
      </c>
      <c r="K268" s="23">
        <v>0</v>
      </c>
      <c r="L268" s="23">
        <v>0</v>
      </c>
      <c r="M268" s="23">
        <v>0</v>
      </c>
      <c r="N268" s="23"/>
      <c r="O268" s="23"/>
      <c r="P268" s="23"/>
      <c r="Q268" s="23">
        <v>0</v>
      </c>
      <c r="R268" s="23">
        <v>0</v>
      </c>
      <c r="S268" s="23" t="s">
        <v>1452</v>
      </c>
      <c r="T268" s="23">
        <v>0</v>
      </c>
      <c r="U268" s="23">
        <v>0</v>
      </c>
      <c r="V268" s="23"/>
      <c r="W268" s="23"/>
      <c r="X268" s="23" t="s">
        <v>1454</v>
      </c>
      <c r="Y268" s="23">
        <v>1</v>
      </c>
      <c r="Z268" s="23">
        <v>1</v>
      </c>
      <c r="AA268" s="23">
        <f>IF(SUM(G268:T268) &gt;0, 1, 0)</f>
        <v>0</v>
      </c>
      <c r="AB268" s="23">
        <v>0</v>
      </c>
      <c r="AC268" s="23">
        <f>IF(SUM(T268,Q268)&gt;0, 1, 0)</f>
        <v>0</v>
      </c>
      <c r="AD268" s="23">
        <f>IF(SUM(Table2[[#This Row],[cv_disclosure]],Table2[[#This Row],[nber_web_disclosure]],Table2[[#This Row],[private_interests]]) &gt;0, 1, 0)</f>
        <v>1</v>
      </c>
      <c r="AE268" s="23"/>
      <c r="AF268" s="23"/>
      <c r="AG268" s="23"/>
      <c r="AH268" s="23"/>
      <c r="AI268" s="27" t="s">
        <v>2854</v>
      </c>
      <c r="AJ268" s="27">
        <v>1</v>
      </c>
      <c r="AK268" s="23"/>
      <c r="AL268" s="23"/>
    </row>
    <row r="269" spans="1:38" x14ac:dyDescent="0.25">
      <c r="A269" s="23" t="s">
        <v>938</v>
      </c>
      <c r="B269" s="24" t="s">
        <v>939</v>
      </c>
      <c r="C269" s="23" t="s">
        <v>694</v>
      </c>
      <c r="D269" s="23" t="s">
        <v>940</v>
      </c>
      <c r="E269" s="23" t="s">
        <v>70</v>
      </c>
      <c r="F269" s="23" t="s">
        <v>681</v>
      </c>
      <c r="G269" s="23">
        <v>0</v>
      </c>
      <c r="H269" s="23">
        <v>0</v>
      </c>
      <c r="I269" s="23">
        <v>0</v>
      </c>
      <c r="J269" s="23">
        <v>0</v>
      </c>
      <c r="K269" s="23">
        <v>0</v>
      </c>
      <c r="L269" s="23">
        <v>0</v>
      </c>
      <c r="M269" s="23">
        <v>0</v>
      </c>
      <c r="N269" s="23"/>
      <c r="O269" s="23"/>
      <c r="P269" s="23"/>
      <c r="Q269" s="23">
        <v>0</v>
      </c>
      <c r="R269" s="23">
        <v>0</v>
      </c>
      <c r="S269" s="23"/>
      <c r="T269" s="23">
        <v>0</v>
      </c>
      <c r="U269" s="23">
        <v>0</v>
      </c>
      <c r="V269" s="23"/>
      <c r="W269" s="23"/>
      <c r="X269" s="23" t="s">
        <v>1101</v>
      </c>
      <c r="Y269" s="23">
        <v>0</v>
      </c>
      <c r="Z269" s="23">
        <v>1</v>
      </c>
      <c r="AA269" s="23">
        <f>IF(SUM(G269:T269) &gt;0, 1, 0)</f>
        <v>0</v>
      </c>
      <c r="AB269" s="23">
        <v>0</v>
      </c>
      <c r="AC269" s="23">
        <f>IF(SUM(T269,Q269)&gt;0, 1, 0)</f>
        <v>0</v>
      </c>
      <c r="AD269" s="23">
        <f>IF(SUM(Table2[[#This Row],[cv_disclosure]],Table2[[#This Row],[nber_web_disclosure]],Table2[[#This Row],[private_interests]]) &gt;0, 1, 0)</f>
        <v>0</v>
      </c>
      <c r="AE269" s="23"/>
      <c r="AF269" s="23"/>
      <c r="AG269" s="23"/>
      <c r="AH269" s="23"/>
      <c r="AI269" s="27" t="s">
        <v>2855</v>
      </c>
      <c r="AJ269" s="27">
        <v>1</v>
      </c>
      <c r="AK269" s="23"/>
      <c r="AL269" s="23"/>
    </row>
    <row r="270" spans="1:38" x14ac:dyDescent="0.25">
      <c r="A270" s="23" t="s">
        <v>941</v>
      </c>
      <c r="B270" s="24" t="s">
        <v>942</v>
      </c>
      <c r="C270" s="23" t="s">
        <v>694</v>
      </c>
      <c r="D270" s="23" t="s">
        <v>943</v>
      </c>
      <c r="E270" s="23" t="s">
        <v>494</v>
      </c>
      <c r="F270" s="23" t="s">
        <v>681</v>
      </c>
      <c r="G270" s="23">
        <v>0</v>
      </c>
      <c r="H270" s="23">
        <v>0</v>
      </c>
      <c r="I270" s="23">
        <v>0</v>
      </c>
      <c r="J270" s="23">
        <v>0</v>
      </c>
      <c r="K270" s="23">
        <v>0</v>
      </c>
      <c r="L270" s="23">
        <v>0</v>
      </c>
      <c r="M270" s="23">
        <v>0</v>
      </c>
      <c r="N270" s="23"/>
      <c r="O270" s="23"/>
      <c r="P270" s="23"/>
      <c r="Q270" s="23">
        <v>0</v>
      </c>
      <c r="R270" s="23">
        <v>0</v>
      </c>
      <c r="S270" s="23"/>
      <c r="T270" s="23">
        <v>0</v>
      </c>
      <c r="U270" s="23">
        <v>1</v>
      </c>
      <c r="V270" s="23" t="s">
        <v>1459</v>
      </c>
      <c r="W270" s="23" t="s">
        <v>1460</v>
      </c>
      <c r="X270" s="23" t="s">
        <v>1101</v>
      </c>
      <c r="Y270" s="23">
        <v>0</v>
      </c>
      <c r="Z270" s="23">
        <v>0</v>
      </c>
      <c r="AA270" s="23">
        <f>IF(SUM(G270:T270) &gt;0, 1, 0)</f>
        <v>0</v>
      </c>
      <c r="AB270" s="23">
        <v>0</v>
      </c>
      <c r="AC270" s="23">
        <f>IF(SUM(T270,Q270)&gt;0, 1, 0)</f>
        <v>0</v>
      </c>
      <c r="AD270" s="23">
        <f>IF(SUM(Table2[[#This Row],[cv_disclosure]],Table2[[#This Row],[nber_web_disclosure]],Table2[[#This Row],[private_interests]]) &gt;0, 1, 0)</f>
        <v>0</v>
      </c>
      <c r="AE270" s="23"/>
      <c r="AF270" s="23"/>
      <c r="AG270" s="23"/>
      <c r="AH270" s="23"/>
      <c r="AI270" s="27" t="s">
        <v>2856</v>
      </c>
      <c r="AJ270" s="27">
        <v>1</v>
      </c>
      <c r="AK270" s="23"/>
      <c r="AL270" s="23"/>
    </row>
    <row r="271" spans="1:38" x14ac:dyDescent="0.25">
      <c r="A271" s="23" t="s">
        <v>944</v>
      </c>
      <c r="B271" s="24" t="s">
        <v>945</v>
      </c>
      <c r="C271" s="23" t="s">
        <v>694</v>
      </c>
      <c r="D271" s="23" t="s">
        <v>946</v>
      </c>
      <c r="E271" s="23" t="s">
        <v>471</v>
      </c>
      <c r="F271" s="23" t="s">
        <v>681</v>
      </c>
      <c r="G271" s="23">
        <v>0</v>
      </c>
      <c r="H271" s="23">
        <v>0</v>
      </c>
      <c r="I271" s="23">
        <v>0</v>
      </c>
      <c r="J271" s="23">
        <v>0</v>
      </c>
      <c r="K271" s="23">
        <v>0</v>
      </c>
      <c r="L271" s="23">
        <v>0</v>
      </c>
      <c r="M271" s="23">
        <v>0</v>
      </c>
      <c r="N271" s="23"/>
      <c r="O271" s="23"/>
      <c r="P271" s="23"/>
      <c r="Q271" s="23">
        <v>0</v>
      </c>
      <c r="R271" s="23">
        <v>0</v>
      </c>
      <c r="S271" s="23"/>
      <c r="T271" s="23">
        <v>0</v>
      </c>
      <c r="U271" s="23">
        <v>0</v>
      </c>
      <c r="V271" s="23"/>
      <c r="W271" s="23"/>
      <c r="X271" s="23" t="s">
        <v>646</v>
      </c>
      <c r="Y271" s="23">
        <v>0</v>
      </c>
      <c r="Z271" s="23">
        <v>1</v>
      </c>
      <c r="AA271" s="23">
        <f>IF(SUM(G271:T271) &gt;0, 1, 0)</f>
        <v>0</v>
      </c>
      <c r="AB271" s="23">
        <v>0</v>
      </c>
      <c r="AC271" s="23">
        <f>IF(SUM(T271,Q271)&gt;0, 1, 0)</f>
        <v>0</v>
      </c>
      <c r="AD271" s="23">
        <f>IF(SUM(Table2[[#This Row],[cv_disclosure]],Table2[[#This Row],[nber_web_disclosure]],Table2[[#This Row],[private_interests]]) &gt;0, 1, 0)</f>
        <v>0</v>
      </c>
      <c r="AE271" s="23"/>
      <c r="AF271" s="23"/>
      <c r="AG271" s="23"/>
      <c r="AH271" s="23"/>
      <c r="AI271" s="27" t="s">
        <v>2857</v>
      </c>
      <c r="AJ271" s="27">
        <v>0</v>
      </c>
      <c r="AK271" s="23"/>
      <c r="AL271" s="23"/>
    </row>
    <row r="272" spans="1:38" x14ac:dyDescent="0.25">
      <c r="A272" s="23" t="s">
        <v>947</v>
      </c>
      <c r="B272" s="24" t="s">
        <v>948</v>
      </c>
      <c r="C272" s="23" t="s">
        <v>694</v>
      </c>
      <c r="D272" s="23" t="s">
        <v>949</v>
      </c>
      <c r="E272" s="23" t="s">
        <v>79</v>
      </c>
      <c r="F272" s="23" t="s">
        <v>682</v>
      </c>
      <c r="G272" s="23">
        <v>0</v>
      </c>
      <c r="H272" s="23">
        <v>0</v>
      </c>
      <c r="I272" s="23">
        <v>0</v>
      </c>
      <c r="J272" s="23">
        <v>0</v>
      </c>
      <c r="K272" s="23">
        <v>0</v>
      </c>
      <c r="L272" s="23">
        <v>0</v>
      </c>
      <c r="M272" s="23">
        <v>0</v>
      </c>
      <c r="N272" s="23"/>
      <c r="O272" s="23"/>
      <c r="P272" s="23"/>
      <c r="Q272" s="23">
        <v>0</v>
      </c>
      <c r="R272" s="23">
        <v>0</v>
      </c>
      <c r="S272" s="23"/>
      <c r="T272" s="23">
        <v>0</v>
      </c>
      <c r="U272" s="23">
        <v>1</v>
      </c>
      <c r="V272" s="23" t="s">
        <v>1465</v>
      </c>
      <c r="W272" s="23" t="s">
        <v>1466</v>
      </c>
      <c r="X272" s="23" t="s">
        <v>1101</v>
      </c>
      <c r="Y272" s="23">
        <v>0</v>
      </c>
      <c r="Z272" s="23">
        <v>0</v>
      </c>
      <c r="AA272" s="23">
        <f>IF(SUM(G272:T272) &gt;0, 1, 0)</f>
        <v>0</v>
      </c>
      <c r="AB272" s="23">
        <v>0</v>
      </c>
      <c r="AC272" s="23">
        <f>IF(SUM(T272,Q272)&gt;0, 1, 0)</f>
        <v>0</v>
      </c>
      <c r="AD272" s="23">
        <f>IF(SUM(Table2[[#This Row],[cv_disclosure]],Table2[[#This Row],[nber_web_disclosure]],Table2[[#This Row],[private_interests]]) &gt;0, 1, 0)</f>
        <v>0</v>
      </c>
      <c r="AE272" s="23"/>
      <c r="AF272" s="23"/>
      <c r="AG272" s="23"/>
      <c r="AH272" s="23"/>
      <c r="AI272" s="27" t="s">
        <v>2858</v>
      </c>
      <c r="AJ272" s="27">
        <v>1</v>
      </c>
      <c r="AK272" s="23"/>
      <c r="AL272" s="23"/>
    </row>
    <row r="273" spans="1:38" x14ac:dyDescent="0.25">
      <c r="A273" s="23" t="s">
        <v>950</v>
      </c>
      <c r="B273" s="24" t="s">
        <v>951</v>
      </c>
      <c r="C273" s="23" t="s">
        <v>694</v>
      </c>
      <c r="D273" s="23" t="s">
        <v>952</v>
      </c>
      <c r="E273" s="23" t="s">
        <v>699</v>
      </c>
      <c r="F273" s="23" t="s">
        <v>681</v>
      </c>
      <c r="G273" s="23">
        <v>0</v>
      </c>
      <c r="H273" s="23">
        <v>0</v>
      </c>
      <c r="I273" s="23">
        <v>0</v>
      </c>
      <c r="J273" s="23">
        <v>0</v>
      </c>
      <c r="K273" s="23">
        <v>0</v>
      </c>
      <c r="L273" s="23">
        <v>0</v>
      </c>
      <c r="M273" s="23">
        <v>0</v>
      </c>
      <c r="N273" s="23"/>
      <c r="O273" s="23"/>
      <c r="P273" s="23"/>
      <c r="Q273" s="23">
        <v>0</v>
      </c>
      <c r="R273" s="23">
        <v>0</v>
      </c>
      <c r="S273" s="23" t="s">
        <v>1470</v>
      </c>
      <c r="T273" s="23">
        <v>0</v>
      </c>
      <c r="U273" s="23">
        <v>0</v>
      </c>
      <c r="V273" s="23"/>
      <c r="W273" s="23"/>
      <c r="X273" s="23" t="s">
        <v>1474</v>
      </c>
      <c r="Y273" s="23">
        <v>0</v>
      </c>
      <c r="Z273" s="23">
        <v>1</v>
      </c>
      <c r="AA273" s="23">
        <f>IF(SUM(G273:T273) &gt;0, 1, 0)</f>
        <v>0</v>
      </c>
      <c r="AB273" s="23">
        <v>0</v>
      </c>
      <c r="AC273" s="23">
        <f>IF(SUM(T273,Q273)&gt;0, 1, 0)</f>
        <v>0</v>
      </c>
      <c r="AD273" s="23">
        <f>IF(SUM(Table2[[#This Row],[cv_disclosure]],Table2[[#This Row],[nber_web_disclosure]],Table2[[#This Row],[private_interests]]) &gt;0, 1, 0)</f>
        <v>0</v>
      </c>
      <c r="AE273" s="23"/>
      <c r="AF273" s="23"/>
      <c r="AG273" s="23"/>
      <c r="AH273" s="23"/>
      <c r="AI273" s="27" t="s">
        <v>2859</v>
      </c>
      <c r="AJ273" s="27">
        <v>0</v>
      </c>
      <c r="AK273" s="23"/>
      <c r="AL273" s="23"/>
    </row>
    <row r="274" spans="1:38" x14ac:dyDescent="0.25">
      <c r="A274" s="25" t="s">
        <v>953</v>
      </c>
      <c r="B274" s="24" t="s">
        <v>954</v>
      </c>
      <c r="C274" s="23" t="s">
        <v>694</v>
      </c>
      <c r="D274" s="23" t="s">
        <v>955</v>
      </c>
      <c r="E274" s="23" t="s">
        <v>83</v>
      </c>
      <c r="F274" s="23" t="s">
        <v>681</v>
      </c>
      <c r="G274" s="23">
        <v>0</v>
      </c>
      <c r="H274" s="23">
        <v>0</v>
      </c>
      <c r="I274" s="23">
        <v>0</v>
      </c>
      <c r="J274" s="23">
        <v>0</v>
      </c>
      <c r="K274" s="23">
        <v>0</v>
      </c>
      <c r="L274" s="23">
        <v>0</v>
      </c>
      <c r="M274" s="23">
        <v>0</v>
      </c>
      <c r="N274" s="23"/>
      <c r="O274" s="23"/>
      <c r="P274" s="23"/>
      <c r="Q274" s="23">
        <v>0</v>
      </c>
      <c r="R274" s="23">
        <v>0</v>
      </c>
      <c r="S274" s="23" t="s">
        <v>1652</v>
      </c>
      <c r="T274" s="23">
        <v>0</v>
      </c>
      <c r="U274" s="23">
        <v>1</v>
      </c>
      <c r="V274" s="23" t="s">
        <v>1655</v>
      </c>
      <c r="W274" s="23" t="s">
        <v>1656</v>
      </c>
      <c r="X274" s="23" t="s">
        <v>1101</v>
      </c>
      <c r="Y274" s="23">
        <v>1</v>
      </c>
      <c r="Z274" s="23">
        <v>1</v>
      </c>
      <c r="AA274" s="23">
        <f>IF(SUM(G274:T274) &gt;0, 1, 0)</f>
        <v>0</v>
      </c>
      <c r="AB274" s="23">
        <v>0</v>
      </c>
      <c r="AC274" s="23">
        <f>IF(SUM(T274,Q274)&gt;0, 1, 0)</f>
        <v>0</v>
      </c>
      <c r="AD274" s="23">
        <f>IF(SUM(Table2[[#This Row],[cv_disclosure]],Table2[[#This Row],[nber_web_disclosure]],Table2[[#This Row],[private_interests]]) &gt;0, 1, 0)</f>
        <v>1</v>
      </c>
      <c r="AE274" s="23"/>
      <c r="AF274" s="23"/>
      <c r="AG274" s="23"/>
      <c r="AH274" s="23"/>
      <c r="AI274" s="27" t="s">
        <v>2860</v>
      </c>
      <c r="AJ274" s="27">
        <v>1</v>
      </c>
      <c r="AK274" s="23"/>
      <c r="AL274" s="23"/>
    </row>
    <row r="275" spans="1:38" x14ac:dyDescent="0.25">
      <c r="A275" s="23" t="s">
        <v>956</v>
      </c>
      <c r="B275" s="24" t="s">
        <v>957</v>
      </c>
      <c r="C275" s="23" t="s">
        <v>694</v>
      </c>
      <c r="D275" s="23" t="s">
        <v>958</v>
      </c>
      <c r="E275" s="23" t="s">
        <v>699</v>
      </c>
      <c r="F275" s="23" t="s">
        <v>681</v>
      </c>
      <c r="G275" s="23">
        <v>0</v>
      </c>
      <c r="H275" s="23">
        <v>0</v>
      </c>
      <c r="I275" s="23">
        <v>0</v>
      </c>
      <c r="J275" s="23">
        <v>0</v>
      </c>
      <c r="K275" s="23">
        <v>0</v>
      </c>
      <c r="L275" s="23">
        <v>0</v>
      </c>
      <c r="M275" s="23">
        <v>0</v>
      </c>
      <c r="N275" s="23"/>
      <c r="O275" s="23"/>
      <c r="P275" s="23"/>
      <c r="Q275" s="23">
        <v>0</v>
      </c>
      <c r="R275" s="23">
        <v>0</v>
      </c>
      <c r="S275" s="23"/>
      <c r="T275" s="23">
        <v>0</v>
      </c>
      <c r="U275" s="23">
        <v>0</v>
      </c>
      <c r="V275" s="23"/>
      <c r="W275" s="23"/>
      <c r="X275" s="23" t="s">
        <v>646</v>
      </c>
      <c r="Y275" s="23">
        <v>0</v>
      </c>
      <c r="Z275" s="23">
        <v>1</v>
      </c>
      <c r="AA275" s="23">
        <f>IF(SUM(G275:T275) &gt;0, 1, 0)</f>
        <v>0</v>
      </c>
      <c r="AB275" s="23">
        <v>0</v>
      </c>
      <c r="AC275" s="23">
        <f>IF(SUM(T275,Q275)&gt;0, 1, 0)</f>
        <v>0</v>
      </c>
      <c r="AD275" s="23">
        <f>IF(SUM(Table2[[#This Row],[cv_disclosure]],Table2[[#This Row],[nber_web_disclosure]],Table2[[#This Row],[private_interests]]) &gt;0, 1, 0)</f>
        <v>0</v>
      </c>
      <c r="AE275" s="23"/>
      <c r="AF275" s="23"/>
      <c r="AG275" s="23"/>
      <c r="AH275" s="23"/>
      <c r="AI275" s="27" t="s">
        <v>2861</v>
      </c>
      <c r="AJ275" s="27">
        <v>1</v>
      </c>
      <c r="AK275" s="23"/>
      <c r="AL275" s="23"/>
    </row>
    <row r="276" spans="1:38" x14ac:dyDescent="0.25">
      <c r="A276" s="23" t="s">
        <v>968</v>
      </c>
      <c r="B276" s="24" t="s">
        <v>969</v>
      </c>
      <c r="C276" s="23" t="s">
        <v>694</v>
      </c>
      <c r="D276" s="23" t="s">
        <v>970</v>
      </c>
      <c r="E276" s="23" t="s">
        <v>422</v>
      </c>
      <c r="F276" s="23" t="s">
        <v>681</v>
      </c>
      <c r="G276" s="23">
        <v>0</v>
      </c>
      <c r="H276" s="23">
        <v>0</v>
      </c>
      <c r="I276" s="23">
        <v>0</v>
      </c>
      <c r="J276" s="23">
        <v>0</v>
      </c>
      <c r="K276" s="23">
        <v>0</v>
      </c>
      <c r="L276" s="23">
        <v>0</v>
      </c>
      <c r="M276" s="23">
        <v>0</v>
      </c>
      <c r="N276" s="23"/>
      <c r="O276" s="23"/>
      <c r="P276" s="23"/>
      <c r="Q276" s="23">
        <v>0</v>
      </c>
      <c r="R276" s="23">
        <v>0</v>
      </c>
      <c r="S276" s="23"/>
      <c r="T276" s="23">
        <v>0</v>
      </c>
      <c r="U276" s="23">
        <v>1</v>
      </c>
      <c r="V276" s="23" t="s">
        <v>1498</v>
      </c>
      <c r="W276" s="23" t="s">
        <v>1499</v>
      </c>
      <c r="X276" s="23" t="s">
        <v>1101</v>
      </c>
      <c r="Y276" s="23">
        <v>0</v>
      </c>
      <c r="Z276" s="23">
        <v>0</v>
      </c>
      <c r="AA276" s="23">
        <f>IF(SUM(G276:T276) &gt;0, 1, 0)</f>
        <v>0</v>
      </c>
      <c r="AB276" s="23">
        <v>0</v>
      </c>
      <c r="AC276" s="23">
        <f>IF(SUM(T276,Q276)&gt;0, 1, 0)</f>
        <v>0</v>
      </c>
      <c r="AD276" s="23">
        <f>IF(SUM(Table2[[#This Row],[cv_disclosure]],Table2[[#This Row],[nber_web_disclosure]],Table2[[#This Row],[private_interests]]) &gt;0, 1, 0)</f>
        <v>0</v>
      </c>
      <c r="AE276" s="23"/>
      <c r="AF276" s="23"/>
      <c r="AG276" s="23"/>
      <c r="AH276" s="23"/>
      <c r="AI276" s="27" t="s">
        <v>2865</v>
      </c>
      <c r="AJ276" s="27">
        <v>0</v>
      </c>
      <c r="AK276" s="23"/>
      <c r="AL276" s="23"/>
    </row>
    <row r="277" spans="1:38" x14ac:dyDescent="0.25">
      <c r="A277" s="23" t="s">
        <v>971</v>
      </c>
      <c r="B277" s="24" t="s">
        <v>972</v>
      </c>
      <c r="C277" s="23" t="s">
        <v>694</v>
      </c>
      <c r="D277" s="23" t="s">
        <v>973</v>
      </c>
      <c r="E277" s="23" t="s">
        <v>79</v>
      </c>
      <c r="F277" s="23" t="s">
        <v>681</v>
      </c>
      <c r="G277" s="23">
        <v>0</v>
      </c>
      <c r="H277" s="23">
        <v>0</v>
      </c>
      <c r="I277" s="23">
        <v>0</v>
      </c>
      <c r="J277" s="23">
        <v>0</v>
      </c>
      <c r="K277" s="23">
        <v>0</v>
      </c>
      <c r="L277" s="23">
        <v>0</v>
      </c>
      <c r="M277" s="23">
        <v>0</v>
      </c>
      <c r="N277" s="23"/>
      <c r="O277" s="23"/>
      <c r="P277" s="23"/>
      <c r="Q277" s="23">
        <v>0</v>
      </c>
      <c r="R277" s="23">
        <v>0</v>
      </c>
      <c r="S277" s="23" t="s">
        <v>1503</v>
      </c>
      <c r="T277" s="23">
        <v>0</v>
      </c>
      <c r="U277" s="23">
        <v>1</v>
      </c>
      <c r="V277" s="23" t="s">
        <v>1504</v>
      </c>
      <c r="W277" s="23" t="s">
        <v>1505</v>
      </c>
      <c r="X277" s="23" t="s">
        <v>1101</v>
      </c>
      <c r="Y277" s="23">
        <v>1</v>
      </c>
      <c r="Z277" s="23">
        <v>0</v>
      </c>
      <c r="AA277" s="23">
        <f>IF(SUM(G277:T277) &gt;0, 1, 0)</f>
        <v>0</v>
      </c>
      <c r="AB277" s="23">
        <v>0</v>
      </c>
      <c r="AC277" s="23">
        <f>IF(SUM(T277,Q277)&gt;0, 1, 0)</f>
        <v>0</v>
      </c>
      <c r="AD277" s="23">
        <f>IF(SUM(Table2[[#This Row],[cv_disclosure]],Table2[[#This Row],[nber_web_disclosure]],Table2[[#This Row],[private_interests]]) &gt;0, 1, 0)</f>
        <v>1</v>
      </c>
      <c r="AE277" s="23"/>
      <c r="AF277" s="23"/>
      <c r="AG277" s="23"/>
      <c r="AH277" s="23"/>
      <c r="AI277" s="27" t="s">
        <v>2866</v>
      </c>
      <c r="AJ277" s="27">
        <v>0</v>
      </c>
      <c r="AK277" s="23"/>
      <c r="AL277" s="23"/>
    </row>
    <row r="278" spans="1:38" x14ac:dyDescent="0.25">
      <c r="A278" s="23" t="s">
        <v>977</v>
      </c>
      <c r="B278" s="24" t="s">
        <v>978</v>
      </c>
      <c r="C278" s="23" t="s">
        <v>694</v>
      </c>
      <c r="D278" s="23" t="s">
        <v>979</v>
      </c>
      <c r="E278" s="23" t="s">
        <v>70</v>
      </c>
      <c r="F278" s="23" t="s">
        <v>681</v>
      </c>
      <c r="G278" s="23">
        <v>0</v>
      </c>
      <c r="H278" s="23">
        <v>0</v>
      </c>
      <c r="I278" s="23">
        <v>0</v>
      </c>
      <c r="J278" s="23">
        <v>0</v>
      </c>
      <c r="K278" s="23">
        <v>0</v>
      </c>
      <c r="L278" s="23">
        <v>0</v>
      </c>
      <c r="M278" s="23">
        <v>0</v>
      </c>
      <c r="N278" s="23"/>
      <c r="O278" s="23"/>
      <c r="P278" s="23"/>
      <c r="Q278" s="23">
        <v>0</v>
      </c>
      <c r="R278" s="23">
        <v>0</v>
      </c>
      <c r="S278" s="23" t="s">
        <v>1514</v>
      </c>
      <c r="T278" s="23">
        <v>0</v>
      </c>
      <c r="U278" s="23">
        <v>0</v>
      </c>
      <c r="V278" s="23"/>
      <c r="W278" s="23"/>
      <c r="X278" s="23" t="s">
        <v>1518</v>
      </c>
      <c r="Y278" s="23">
        <v>0</v>
      </c>
      <c r="Z278" s="23">
        <v>1</v>
      </c>
      <c r="AA278" s="23">
        <f>IF(SUM(G278:T278) &gt;0, 1, 0)</f>
        <v>0</v>
      </c>
      <c r="AB278" s="23">
        <v>0</v>
      </c>
      <c r="AC278" s="23">
        <f>IF(SUM(T278,Q278)&gt;0, 1, 0)</f>
        <v>0</v>
      </c>
      <c r="AD278" s="23">
        <f>IF(SUM(Table2[[#This Row],[cv_disclosure]],Table2[[#This Row],[nber_web_disclosure]],Table2[[#This Row],[private_interests]]) &gt;0, 1, 0)</f>
        <v>0</v>
      </c>
      <c r="AE278" s="23"/>
      <c r="AF278" s="23"/>
      <c r="AG278" s="23"/>
      <c r="AH278" s="23"/>
      <c r="AI278" s="27" t="s">
        <v>2868</v>
      </c>
      <c r="AJ278" s="27">
        <v>1</v>
      </c>
      <c r="AK278" s="23"/>
      <c r="AL278" s="23"/>
    </row>
    <row r="279" spans="1:38" x14ac:dyDescent="0.25">
      <c r="A279" s="23" t="s">
        <v>983</v>
      </c>
      <c r="B279" s="24" t="s">
        <v>984</v>
      </c>
      <c r="C279" s="23" t="s">
        <v>694</v>
      </c>
      <c r="D279" s="23" t="s">
        <v>985</v>
      </c>
      <c r="E279" s="23" t="s">
        <v>986</v>
      </c>
      <c r="F279" s="23" t="s">
        <v>919</v>
      </c>
      <c r="G279" s="23">
        <v>0</v>
      </c>
      <c r="H279" s="23">
        <v>0</v>
      </c>
      <c r="I279" s="23">
        <v>0</v>
      </c>
      <c r="J279" s="23">
        <v>0</v>
      </c>
      <c r="K279" s="23">
        <v>0</v>
      </c>
      <c r="L279" s="23">
        <v>0</v>
      </c>
      <c r="M279" s="23">
        <v>0</v>
      </c>
      <c r="N279" s="23"/>
      <c r="O279" s="23"/>
      <c r="P279" s="23"/>
      <c r="Q279" s="28"/>
      <c r="R279" s="23">
        <v>0</v>
      </c>
      <c r="S279" s="23" t="s">
        <v>1521</v>
      </c>
      <c r="T279" s="23">
        <v>0</v>
      </c>
      <c r="U279" s="23">
        <v>0</v>
      </c>
      <c r="V279" s="23"/>
      <c r="W279" s="23"/>
      <c r="X279" s="23" t="s">
        <v>1101</v>
      </c>
      <c r="Y279" s="23">
        <v>1</v>
      </c>
      <c r="Z279" s="23">
        <v>0</v>
      </c>
      <c r="AA279" s="23">
        <f>IF(SUM(G279:T279) &gt;0, 1, 0)</f>
        <v>0</v>
      </c>
      <c r="AB279" s="23">
        <v>0</v>
      </c>
      <c r="AC279" s="23">
        <f>IF(SUM(T279,Q279)&gt;0, 1, 0)</f>
        <v>0</v>
      </c>
      <c r="AD279" s="23">
        <f>IF(SUM(Table2[[#This Row],[cv_disclosure]],Table2[[#This Row],[nber_web_disclosure]],Table2[[#This Row],[private_interests]]) &gt;0, 1, 0)</f>
        <v>1</v>
      </c>
      <c r="AE279" s="23"/>
      <c r="AF279" s="23"/>
      <c r="AG279" s="23"/>
      <c r="AH279" s="23"/>
      <c r="AI279" s="27" t="s">
        <v>2870</v>
      </c>
      <c r="AJ279" s="27">
        <v>1</v>
      </c>
      <c r="AK279" s="23"/>
      <c r="AL279" s="23"/>
    </row>
    <row r="280" spans="1:38" x14ac:dyDescent="0.25">
      <c r="A280" s="25" t="s">
        <v>539</v>
      </c>
      <c r="B280" s="24" t="s">
        <v>537</v>
      </c>
      <c r="C280" s="23" t="s">
        <v>694</v>
      </c>
      <c r="D280" s="24" t="s">
        <v>538</v>
      </c>
      <c r="E280" s="23" t="s">
        <v>234</v>
      </c>
      <c r="F280" s="23" t="s">
        <v>681</v>
      </c>
      <c r="G280" s="23">
        <v>0</v>
      </c>
      <c r="H280" s="23">
        <v>0</v>
      </c>
      <c r="I280" s="23">
        <v>0</v>
      </c>
      <c r="J280" s="23">
        <v>0</v>
      </c>
      <c r="K280" s="23">
        <v>0</v>
      </c>
      <c r="L280" s="23">
        <v>0</v>
      </c>
      <c r="M280" s="23">
        <v>0</v>
      </c>
      <c r="N280" s="23"/>
      <c r="O280" s="23"/>
      <c r="P280" s="23"/>
      <c r="Q280" s="23">
        <v>0</v>
      </c>
      <c r="R280" s="23">
        <v>0</v>
      </c>
      <c r="S280" s="23" t="s">
        <v>1660</v>
      </c>
      <c r="T280" s="23">
        <v>0</v>
      </c>
      <c r="U280" s="23">
        <v>1</v>
      </c>
      <c r="V280" s="23" t="s">
        <v>1664</v>
      </c>
      <c r="W280" s="23" t="s">
        <v>1663</v>
      </c>
      <c r="X280" s="23" t="s">
        <v>1665</v>
      </c>
      <c r="Y280" s="23">
        <v>1</v>
      </c>
      <c r="Z280" s="23">
        <v>0</v>
      </c>
      <c r="AA280" s="23">
        <f>IF(SUM(G280:T280) &gt;0, 1, 0)</f>
        <v>0</v>
      </c>
      <c r="AB280" s="23">
        <v>0</v>
      </c>
      <c r="AC280" s="23">
        <f>IF(SUM(T280,Q280)&gt;0, 1, 0)</f>
        <v>0</v>
      </c>
      <c r="AD280" s="23">
        <f>IF(SUM(Table2[[#This Row],[cv_disclosure]],Table2[[#This Row],[nber_web_disclosure]],Table2[[#This Row],[private_interests]]) &gt;0, 1, 0)</f>
        <v>1</v>
      </c>
      <c r="AE280" s="23"/>
      <c r="AF280" s="23"/>
      <c r="AG280" s="23"/>
      <c r="AH280" s="23"/>
      <c r="AI280" s="27" t="s">
        <v>2603</v>
      </c>
      <c r="AJ280" s="27">
        <v>1</v>
      </c>
      <c r="AK280" s="23"/>
      <c r="AL280" s="23"/>
    </row>
    <row r="281" spans="1:38" x14ac:dyDescent="0.25">
      <c r="A281" s="23" t="s">
        <v>990</v>
      </c>
      <c r="B281" s="24" t="s">
        <v>991</v>
      </c>
      <c r="C281" s="23" t="s">
        <v>694</v>
      </c>
      <c r="D281" s="23" t="s">
        <v>992</v>
      </c>
      <c r="E281" s="23" t="s">
        <v>86</v>
      </c>
      <c r="F281" s="23" t="s">
        <v>681</v>
      </c>
      <c r="G281" s="23">
        <v>0</v>
      </c>
      <c r="H281" s="23">
        <v>0</v>
      </c>
      <c r="I281" s="23">
        <v>0</v>
      </c>
      <c r="J281" s="23">
        <v>0</v>
      </c>
      <c r="K281" s="23">
        <v>0</v>
      </c>
      <c r="L281" s="23">
        <v>0</v>
      </c>
      <c r="M281" s="23">
        <v>0</v>
      </c>
      <c r="N281" s="23"/>
      <c r="O281" s="23"/>
      <c r="P281" s="23"/>
      <c r="Q281" s="23">
        <v>0</v>
      </c>
      <c r="R281" s="23">
        <v>0</v>
      </c>
      <c r="S281" s="23"/>
      <c r="T281" s="23">
        <v>0</v>
      </c>
      <c r="U281" s="23">
        <v>0</v>
      </c>
      <c r="V281" s="23"/>
      <c r="W281" s="23"/>
      <c r="X281" s="23" t="s">
        <v>1101</v>
      </c>
      <c r="Y281" s="23">
        <v>0</v>
      </c>
      <c r="Z281" s="23">
        <v>0</v>
      </c>
      <c r="AA281" s="23">
        <f>IF(SUM(G281:T281) &gt;0, 1, 0)</f>
        <v>0</v>
      </c>
      <c r="AB281" s="23">
        <v>0</v>
      </c>
      <c r="AC281" s="23">
        <f>IF(SUM(T281,Q281)&gt;0, 1, 0)</f>
        <v>0</v>
      </c>
      <c r="AD281" s="23">
        <f>IF(SUM(Table2[[#This Row],[cv_disclosure]],Table2[[#This Row],[nber_web_disclosure]],Table2[[#This Row],[private_interests]]) &gt;0, 1, 0)</f>
        <v>0</v>
      </c>
      <c r="AE281" s="23"/>
      <c r="AF281" s="23"/>
      <c r="AG281" s="23"/>
      <c r="AH281" s="23"/>
      <c r="AI281" s="27" t="s">
        <v>2872</v>
      </c>
      <c r="AJ281" s="27">
        <v>0</v>
      </c>
      <c r="AK281" s="23"/>
      <c r="AL281" s="23"/>
    </row>
    <row r="282" spans="1:38" x14ac:dyDescent="0.25">
      <c r="A282" s="23" t="s">
        <v>993</v>
      </c>
      <c r="B282" s="24" t="s">
        <v>994</v>
      </c>
      <c r="C282" s="23" t="s">
        <v>694</v>
      </c>
      <c r="D282" s="24" t="s">
        <v>995</v>
      </c>
      <c r="E282" s="23" t="s">
        <v>86</v>
      </c>
      <c r="F282" s="23" t="s">
        <v>682</v>
      </c>
      <c r="G282" s="23">
        <v>0</v>
      </c>
      <c r="H282" s="23">
        <v>0</v>
      </c>
      <c r="I282" s="23">
        <v>0</v>
      </c>
      <c r="J282" s="23">
        <v>0</v>
      </c>
      <c r="K282" s="23">
        <v>0</v>
      </c>
      <c r="L282" s="23">
        <v>0</v>
      </c>
      <c r="M282" s="23">
        <v>0</v>
      </c>
      <c r="N282" s="23"/>
      <c r="O282" s="23"/>
      <c r="P282" s="23"/>
      <c r="Q282" s="23">
        <v>0</v>
      </c>
      <c r="R282" s="23">
        <v>0</v>
      </c>
      <c r="S282" s="23"/>
      <c r="T282" s="23">
        <v>0</v>
      </c>
      <c r="U282" s="23">
        <v>1</v>
      </c>
      <c r="V282" s="23" t="s">
        <v>1533</v>
      </c>
      <c r="W282" s="23" t="s">
        <v>1534</v>
      </c>
      <c r="X282" s="23" t="s">
        <v>1101</v>
      </c>
      <c r="Y282" s="23">
        <v>0</v>
      </c>
      <c r="Z282" s="23">
        <v>0</v>
      </c>
      <c r="AA282" s="23">
        <f>IF(SUM(G282:T282) &gt;0, 1, 0)</f>
        <v>0</v>
      </c>
      <c r="AB282" s="23">
        <v>0</v>
      </c>
      <c r="AC282" s="23">
        <f>IF(SUM(T282,Q282)&gt;0, 1, 0)</f>
        <v>0</v>
      </c>
      <c r="AD282" s="23">
        <f>IF(SUM(Table2[[#This Row],[cv_disclosure]],Table2[[#This Row],[nber_web_disclosure]],Table2[[#This Row],[private_interests]]) &gt;0, 1, 0)</f>
        <v>0</v>
      </c>
      <c r="AE282" s="23"/>
      <c r="AF282" s="23"/>
      <c r="AG282" s="23"/>
      <c r="AH282" s="23"/>
      <c r="AI282" s="27" t="s">
        <v>2873</v>
      </c>
      <c r="AJ282" s="27">
        <v>1</v>
      </c>
      <c r="AK282" s="23"/>
      <c r="AL282" s="23"/>
    </row>
    <row r="283" spans="1:38" x14ac:dyDescent="0.25">
      <c r="A283" s="23" t="s">
        <v>996</v>
      </c>
      <c r="B283" s="24" t="s">
        <v>997</v>
      </c>
      <c r="C283" s="23" t="s">
        <v>694</v>
      </c>
      <c r="D283" s="23" t="s">
        <v>998</v>
      </c>
      <c r="E283" s="23" t="s">
        <v>179</v>
      </c>
      <c r="F283" s="23" t="s">
        <v>681</v>
      </c>
      <c r="G283" s="23">
        <v>0</v>
      </c>
      <c r="H283" s="23">
        <v>0</v>
      </c>
      <c r="I283" s="23">
        <v>0</v>
      </c>
      <c r="J283" s="23">
        <v>0</v>
      </c>
      <c r="K283" s="23">
        <v>0</v>
      </c>
      <c r="L283" s="23">
        <v>0</v>
      </c>
      <c r="M283" s="23">
        <v>0</v>
      </c>
      <c r="N283" s="23"/>
      <c r="O283" s="23"/>
      <c r="P283" s="23"/>
      <c r="Q283" s="23">
        <v>0</v>
      </c>
      <c r="R283" s="23">
        <v>0</v>
      </c>
      <c r="S283" s="23"/>
      <c r="T283" s="23">
        <v>0</v>
      </c>
      <c r="U283" s="23">
        <v>1</v>
      </c>
      <c r="V283" s="23" t="s">
        <v>1538</v>
      </c>
      <c r="W283" s="23" t="s">
        <v>1539</v>
      </c>
      <c r="X283" s="23" t="s">
        <v>1101</v>
      </c>
      <c r="Y283" s="23">
        <v>0</v>
      </c>
      <c r="Z283" s="23">
        <v>0</v>
      </c>
      <c r="AA283" s="23">
        <f>IF(SUM(G283:T283) &gt;0, 1, 0)</f>
        <v>0</v>
      </c>
      <c r="AB283" s="23">
        <v>0</v>
      </c>
      <c r="AC283" s="23">
        <f>IF(SUM(T283,Q283)&gt;0, 1, 0)</f>
        <v>0</v>
      </c>
      <c r="AD283" s="23">
        <f>IF(SUM(Table2[[#This Row],[cv_disclosure]],Table2[[#This Row],[nber_web_disclosure]],Table2[[#This Row],[private_interests]]) &gt;0, 1, 0)</f>
        <v>0</v>
      </c>
      <c r="AE283" s="23"/>
      <c r="AF283" s="23"/>
      <c r="AG283" s="23"/>
      <c r="AH283" s="23"/>
      <c r="AI283" s="27" t="s">
        <v>2874</v>
      </c>
      <c r="AJ283" s="27">
        <v>1</v>
      </c>
      <c r="AK283" s="23"/>
      <c r="AL283" s="23"/>
    </row>
    <row r="284" spans="1:38" x14ac:dyDescent="0.25">
      <c r="A284" s="23" t="s">
        <v>1005</v>
      </c>
      <c r="B284" s="24" t="s">
        <v>1006</v>
      </c>
      <c r="C284" s="23" t="s">
        <v>694</v>
      </c>
      <c r="D284" s="23" t="s">
        <v>1007</v>
      </c>
      <c r="E284" s="23" t="s">
        <v>272</v>
      </c>
      <c r="F284" s="23" t="s">
        <v>681</v>
      </c>
      <c r="G284" s="23">
        <v>0</v>
      </c>
      <c r="H284" s="23">
        <v>0</v>
      </c>
      <c r="I284" s="23">
        <v>0</v>
      </c>
      <c r="J284" s="23">
        <v>0</v>
      </c>
      <c r="K284" s="23">
        <v>0</v>
      </c>
      <c r="L284" s="23">
        <v>0</v>
      </c>
      <c r="M284" s="23">
        <v>0</v>
      </c>
      <c r="N284" s="23"/>
      <c r="O284" s="23"/>
      <c r="P284" s="23"/>
      <c r="Q284" s="23">
        <v>0</v>
      </c>
      <c r="R284" s="23">
        <v>0</v>
      </c>
      <c r="S284" s="23"/>
      <c r="T284" s="23">
        <v>0</v>
      </c>
      <c r="U284" s="23">
        <v>1</v>
      </c>
      <c r="V284" s="23" t="s">
        <v>1547</v>
      </c>
      <c r="W284" s="23" t="s">
        <v>1548</v>
      </c>
      <c r="X284" s="23" t="s">
        <v>1550</v>
      </c>
      <c r="Y284" s="23">
        <v>0</v>
      </c>
      <c r="Z284" s="23">
        <v>1</v>
      </c>
      <c r="AA284" s="23">
        <f>IF(SUM(G284:T284) &gt;0, 1, 0)</f>
        <v>0</v>
      </c>
      <c r="AB284" s="23">
        <v>0</v>
      </c>
      <c r="AC284" s="23">
        <f>IF(SUM(T284,Q284)&gt;0, 1, 0)</f>
        <v>0</v>
      </c>
      <c r="AD284" s="23">
        <f>IF(SUM(Table2[[#This Row],[cv_disclosure]],Table2[[#This Row],[nber_web_disclosure]],Table2[[#This Row],[private_interests]]) &gt;0, 1, 0)</f>
        <v>0</v>
      </c>
      <c r="AE284" s="23"/>
      <c r="AF284" s="23"/>
      <c r="AG284" s="23"/>
      <c r="AH284" s="23"/>
      <c r="AI284" s="27" t="s">
        <v>2877</v>
      </c>
      <c r="AJ284" s="27">
        <v>1</v>
      </c>
      <c r="AK284" s="23"/>
      <c r="AL284" s="23"/>
    </row>
    <row r="285" spans="1:38" x14ac:dyDescent="0.25">
      <c r="A285" s="23" t="s">
        <v>1017</v>
      </c>
      <c r="B285" s="24" t="s">
        <v>1018</v>
      </c>
      <c r="C285" s="23" t="s">
        <v>694</v>
      </c>
      <c r="D285" s="24" t="s">
        <v>1019</v>
      </c>
      <c r="E285" s="23" t="s">
        <v>83</v>
      </c>
      <c r="F285" s="23" t="s">
        <v>681</v>
      </c>
      <c r="G285" s="23">
        <v>0</v>
      </c>
      <c r="H285" s="23">
        <v>0</v>
      </c>
      <c r="I285" s="23">
        <v>0</v>
      </c>
      <c r="J285" s="23">
        <v>0</v>
      </c>
      <c r="K285" s="23">
        <v>0</v>
      </c>
      <c r="L285" s="23">
        <v>0</v>
      </c>
      <c r="M285" s="23">
        <v>0</v>
      </c>
      <c r="N285" s="23"/>
      <c r="O285" s="23"/>
      <c r="P285" s="23"/>
      <c r="Q285" s="23">
        <v>0</v>
      </c>
      <c r="R285" s="23">
        <v>0</v>
      </c>
      <c r="S285" s="23" t="s">
        <v>1566</v>
      </c>
      <c r="T285" s="23">
        <v>0</v>
      </c>
      <c r="U285" s="23">
        <v>1</v>
      </c>
      <c r="V285" s="23" t="s">
        <v>1572</v>
      </c>
      <c r="W285" s="23" t="s">
        <v>1573</v>
      </c>
      <c r="X285" s="23" t="s">
        <v>1567</v>
      </c>
      <c r="Y285" s="23">
        <v>0</v>
      </c>
      <c r="Z285" s="23">
        <v>1</v>
      </c>
      <c r="AA285" s="23">
        <f>IF(SUM(G285:T285) &gt;0, 1, 0)</f>
        <v>0</v>
      </c>
      <c r="AB285" s="23">
        <v>0</v>
      </c>
      <c r="AC285" s="23">
        <f>IF(SUM(T285,Q285)&gt;0, 1, 0)</f>
        <v>0</v>
      </c>
      <c r="AD285" s="23">
        <f>IF(SUM(Table2[[#This Row],[cv_disclosure]],Table2[[#This Row],[nber_web_disclosure]],Table2[[#This Row],[private_interests]]) &gt;0, 1, 0)</f>
        <v>0</v>
      </c>
      <c r="AE285" s="23"/>
      <c r="AF285" s="23"/>
      <c r="AG285" s="23"/>
      <c r="AH285" s="23"/>
      <c r="AI285" s="27" t="s">
        <v>2881</v>
      </c>
      <c r="AJ285" s="27">
        <v>1</v>
      </c>
      <c r="AK285" s="23"/>
      <c r="AL285" s="23"/>
    </row>
    <row r="286" spans="1:38" x14ac:dyDescent="0.25">
      <c r="A286" s="23" t="s">
        <v>1020</v>
      </c>
      <c r="B286" s="24" t="s">
        <v>1021</v>
      </c>
      <c r="C286" s="23" t="s">
        <v>694</v>
      </c>
      <c r="D286" s="24" t="s">
        <v>1022</v>
      </c>
      <c r="E286" s="23" t="s">
        <v>167</v>
      </c>
      <c r="F286" s="23" t="s">
        <v>681</v>
      </c>
      <c r="G286" s="23">
        <v>0</v>
      </c>
      <c r="H286" s="23">
        <v>0</v>
      </c>
      <c r="I286" s="23">
        <v>0</v>
      </c>
      <c r="J286" s="23">
        <v>0</v>
      </c>
      <c r="K286" s="23">
        <v>0</v>
      </c>
      <c r="L286" s="23">
        <v>0</v>
      </c>
      <c r="M286" s="23">
        <v>0</v>
      </c>
      <c r="N286" s="23"/>
      <c r="O286" s="23"/>
      <c r="P286" s="23"/>
      <c r="Q286" s="23">
        <v>0</v>
      </c>
      <c r="R286" s="23">
        <v>0</v>
      </c>
      <c r="S286" s="23" t="s">
        <v>1577</v>
      </c>
      <c r="T286" s="23">
        <v>0</v>
      </c>
      <c r="U286" s="23">
        <v>1</v>
      </c>
      <c r="V286" s="23" t="s">
        <v>1579</v>
      </c>
      <c r="W286" s="23" t="s">
        <v>1580</v>
      </c>
      <c r="X286" s="23" t="s">
        <v>1101</v>
      </c>
      <c r="Y286" s="23">
        <v>1</v>
      </c>
      <c r="Z286" s="23">
        <v>1</v>
      </c>
      <c r="AA286" s="23">
        <f>IF(SUM(G286:T286) &gt;0, 1, 0)</f>
        <v>0</v>
      </c>
      <c r="AB286" s="23">
        <v>0</v>
      </c>
      <c r="AC286" s="23">
        <f>IF(SUM(T286,Q286)&gt;0, 1, 0)</f>
        <v>0</v>
      </c>
      <c r="AD286" s="23">
        <f>IF(SUM(Table2[[#This Row],[cv_disclosure]],Table2[[#This Row],[nber_web_disclosure]],Table2[[#This Row],[private_interests]]) &gt;0, 1, 0)</f>
        <v>1</v>
      </c>
      <c r="AE286" s="23"/>
      <c r="AF286" s="23"/>
      <c r="AG286" s="23"/>
      <c r="AH286" s="23"/>
      <c r="AI286" s="27" t="s">
        <v>2882</v>
      </c>
      <c r="AJ286" s="27">
        <v>1</v>
      </c>
      <c r="AK286" s="23"/>
      <c r="AL286" s="23"/>
    </row>
    <row r="287" spans="1:38" x14ac:dyDescent="0.25">
      <c r="A287" s="23" t="s">
        <v>1023</v>
      </c>
      <c r="B287" s="24" t="s">
        <v>1024</v>
      </c>
      <c r="C287" s="23" t="s">
        <v>694</v>
      </c>
      <c r="D287" s="24" t="s">
        <v>1025</v>
      </c>
      <c r="E287" s="23" t="s">
        <v>1026</v>
      </c>
      <c r="F287" s="23" t="s">
        <v>681</v>
      </c>
      <c r="G287" s="23">
        <v>0</v>
      </c>
      <c r="H287" s="23">
        <v>0</v>
      </c>
      <c r="I287" s="23">
        <v>0</v>
      </c>
      <c r="J287" s="23">
        <v>0</v>
      </c>
      <c r="K287" s="23">
        <v>0</v>
      </c>
      <c r="L287" s="23">
        <v>0</v>
      </c>
      <c r="M287" s="23">
        <v>0</v>
      </c>
      <c r="N287" s="23"/>
      <c r="O287" s="23"/>
      <c r="P287" s="23"/>
      <c r="Q287" s="23">
        <v>0</v>
      </c>
      <c r="R287" s="23">
        <v>0</v>
      </c>
      <c r="S287" s="23"/>
      <c r="T287" s="23">
        <v>0</v>
      </c>
      <c r="U287" s="23">
        <v>0</v>
      </c>
      <c r="V287" s="23"/>
      <c r="W287" s="23"/>
      <c r="X287" s="23" t="s">
        <v>1101</v>
      </c>
      <c r="Y287" s="23">
        <v>0</v>
      </c>
      <c r="Z287" s="23">
        <v>0</v>
      </c>
      <c r="AA287" s="23">
        <f>IF(SUM(G287:T287) &gt;0, 1, 0)</f>
        <v>0</v>
      </c>
      <c r="AB287" s="23">
        <v>0</v>
      </c>
      <c r="AC287" s="23">
        <f>IF(SUM(T287,Q287)&gt;0, 1, 0)</f>
        <v>0</v>
      </c>
      <c r="AD287" s="23">
        <f>IF(SUM(Table2[[#This Row],[cv_disclosure]],Table2[[#This Row],[nber_web_disclosure]],Table2[[#This Row],[private_interests]]) &gt;0, 1, 0)</f>
        <v>0</v>
      </c>
      <c r="AE287" s="23"/>
      <c r="AF287" s="23"/>
      <c r="AG287" s="23"/>
      <c r="AH287" s="23"/>
      <c r="AI287" s="27" t="s">
        <v>2883</v>
      </c>
      <c r="AJ287" s="27">
        <v>1</v>
      </c>
      <c r="AK287" s="23"/>
      <c r="AL287" s="23"/>
    </row>
    <row r="288" spans="1:38" x14ac:dyDescent="0.25">
      <c r="A288" s="23" t="s">
        <v>1027</v>
      </c>
      <c r="B288" s="24" t="s">
        <v>1028</v>
      </c>
      <c r="C288" s="23" t="s">
        <v>694</v>
      </c>
      <c r="D288" s="24" t="s">
        <v>1029</v>
      </c>
      <c r="E288" s="23" t="s">
        <v>303</v>
      </c>
      <c r="F288" s="23" t="s">
        <v>681</v>
      </c>
      <c r="G288" s="23">
        <v>0</v>
      </c>
      <c r="H288" s="23">
        <v>0</v>
      </c>
      <c r="I288" s="23">
        <v>0</v>
      </c>
      <c r="J288" s="23">
        <v>0</v>
      </c>
      <c r="K288" s="23">
        <v>0</v>
      </c>
      <c r="L288" s="23">
        <v>0</v>
      </c>
      <c r="M288" s="23">
        <v>0</v>
      </c>
      <c r="N288" s="23"/>
      <c r="O288" s="23"/>
      <c r="P288" s="23"/>
      <c r="Q288" s="23">
        <v>0</v>
      </c>
      <c r="R288" s="23">
        <v>0</v>
      </c>
      <c r="S288" s="23" t="s">
        <v>1585</v>
      </c>
      <c r="T288" s="23">
        <v>0</v>
      </c>
      <c r="U288" s="23">
        <v>1</v>
      </c>
      <c r="V288" s="23" t="s">
        <v>1538</v>
      </c>
      <c r="W288" s="23" t="s">
        <v>1539</v>
      </c>
      <c r="X288" s="23" t="s">
        <v>1587</v>
      </c>
      <c r="Y288" s="23">
        <v>1</v>
      </c>
      <c r="Z288" s="23">
        <v>0</v>
      </c>
      <c r="AA288" s="23">
        <f>IF(SUM(G288:T288) &gt;0, 1, 0)</f>
        <v>0</v>
      </c>
      <c r="AB288" s="23">
        <v>0</v>
      </c>
      <c r="AC288" s="23">
        <f>IF(SUM(T288,Q288)&gt;0, 1, 0)</f>
        <v>0</v>
      </c>
      <c r="AD288" s="23">
        <f>IF(SUM(Table2[[#This Row],[cv_disclosure]],Table2[[#This Row],[nber_web_disclosure]],Table2[[#This Row],[private_interests]]) &gt;0, 1, 0)</f>
        <v>1</v>
      </c>
      <c r="AE288" s="23"/>
      <c r="AF288" s="23"/>
      <c r="AG288" s="23"/>
      <c r="AH288" s="23"/>
      <c r="AI288" s="27" t="s">
        <v>2884</v>
      </c>
      <c r="AJ288" s="27">
        <v>1</v>
      </c>
      <c r="AK288" s="23"/>
      <c r="AL288" s="23"/>
    </row>
    <row r="289" spans="1:38" x14ac:dyDescent="0.25">
      <c r="A289" s="23" t="s">
        <v>1033</v>
      </c>
      <c r="B289" s="24" t="s">
        <v>1034</v>
      </c>
      <c r="C289" s="23" t="s">
        <v>694</v>
      </c>
      <c r="D289" s="24" t="s">
        <v>1035</v>
      </c>
      <c r="E289" s="23" t="s">
        <v>110</v>
      </c>
      <c r="F289" s="23" t="s">
        <v>681</v>
      </c>
      <c r="G289" s="23">
        <v>0</v>
      </c>
      <c r="H289" s="23">
        <v>0</v>
      </c>
      <c r="I289" s="23">
        <v>0</v>
      </c>
      <c r="J289" s="23">
        <v>0</v>
      </c>
      <c r="K289" s="23">
        <v>0</v>
      </c>
      <c r="L289" s="23">
        <v>0</v>
      </c>
      <c r="M289" s="23">
        <v>0</v>
      </c>
      <c r="N289" s="23"/>
      <c r="O289" s="23"/>
      <c r="P289" s="23"/>
      <c r="Q289" s="23">
        <v>0</v>
      </c>
      <c r="R289" s="23">
        <v>0</v>
      </c>
      <c r="S289" s="23" t="s">
        <v>1597</v>
      </c>
      <c r="T289" s="23">
        <v>0</v>
      </c>
      <c r="U289" s="23">
        <v>0</v>
      </c>
      <c r="V289" s="23"/>
      <c r="W289" s="23"/>
      <c r="X289" s="23" t="s">
        <v>1101</v>
      </c>
      <c r="Y289" s="23">
        <v>0</v>
      </c>
      <c r="Z289" s="23">
        <v>0</v>
      </c>
      <c r="AA289" s="23">
        <f>IF(SUM(G289:T289) &gt;0, 1, 0)</f>
        <v>0</v>
      </c>
      <c r="AB289" s="23">
        <v>0</v>
      </c>
      <c r="AC289" s="23">
        <f>IF(SUM(T289,Q289)&gt;0, 1, 0)</f>
        <v>0</v>
      </c>
      <c r="AD289" s="23">
        <f>IF(SUM(Table2[[#This Row],[cv_disclosure]],Table2[[#This Row],[nber_web_disclosure]],Table2[[#This Row],[private_interests]]) &gt;0, 1, 0)</f>
        <v>0</v>
      </c>
      <c r="AE289" s="23"/>
      <c r="AF289" s="23"/>
      <c r="AG289" s="23"/>
      <c r="AH289" s="23"/>
      <c r="AI289" s="27" t="s">
        <v>2886</v>
      </c>
      <c r="AJ289" s="27">
        <v>0</v>
      </c>
      <c r="AK289" s="23"/>
      <c r="AL289" s="23"/>
    </row>
    <row r="290" spans="1:38" x14ac:dyDescent="0.25">
      <c r="A290" s="25" t="s">
        <v>1039</v>
      </c>
      <c r="B290" s="24" t="s">
        <v>1040</v>
      </c>
      <c r="C290" s="23" t="s">
        <v>694</v>
      </c>
      <c r="D290" s="24" t="s">
        <v>1041</v>
      </c>
      <c r="E290" s="23" t="s">
        <v>83</v>
      </c>
      <c r="F290" s="23" t="s">
        <v>681</v>
      </c>
      <c r="G290" s="23">
        <v>0</v>
      </c>
      <c r="H290" s="23">
        <v>0</v>
      </c>
      <c r="I290" s="23">
        <v>0</v>
      </c>
      <c r="J290" s="23">
        <v>0</v>
      </c>
      <c r="K290" s="23">
        <v>0</v>
      </c>
      <c r="L290" s="23">
        <v>0</v>
      </c>
      <c r="M290" s="23">
        <v>0</v>
      </c>
      <c r="N290" s="23"/>
      <c r="O290" s="23"/>
      <c r="P290" s="23"/>
      <c r="Q290" s="23">
        <v>0</v>
      </c>
      <c r="R290" s="23">
        <v>0</v>
      </c>
      <c r="S290" s="23" t="s">
        <v>1684</v>
      </c>
      <c r="T290" s="23">
        <v>0</v>
      </c>
      <c r="U290" s="23">
        <v>0</v>
      </c>
      <c r="V290" s="23"/>
      <c r="W290" s="23"/>
      <c r="X290" s="23" t="s">
        <v>1686</v>
      </c>
      <c r="Y290" s="23">
        <v>1</v>
      </c>
      <c r="Z290" s="23">
        <v>0</v>
      </c>
      <c r="AA290" s="23">
        <f>IF(SUM(G290:T290) &gt;0, 1, 0)</f>
        <v>0</v>
      </c>
      <c r="AB290" s="23">
        <v>0</v>
      </c>
      <c r="AC290" s="23">
        <f>IF(SUM(T290,Q290)&gt;0, 1, 0)</f>
        <v>0</v>
      </c>
      <c r="AD290" s="23">
        <f>IF(SUM(Table2[[#This Row],[cv_disclosure]],Table2[[#This Row],[nber_web_disclosure]],Table2[[#This Row],[private_interests]]) &gt;0, 1, 0)</f>
        <v>1</v>
      </c>
      <c r="AE290" s="23"/>
      <c r="AF290" s="23"/>
      <c r="AG290" s="23"/>
      <c r="AH290" s="23"/>
      <c r="AI290" s="27" t="s">
        <v>2888</v>
      </c>
      <c r="AJ290" s="27">
        <v>1</v>
      </c>
      <c r="AK290" s="23"/>
      <c r="AL290" s="23"/>
    </row>
    <row r="291" spans="1:38" x14ac:dyDescent="0.25">
      <c r="A291" s="23" t="s">
        <v>1042</v>
      </c>
      <c r="B291" s="24" t="s">
        <v>1043</v>
      </c>
      <c r="C291" s="23" t="s">
        <v>694</v>
      </c>
      <c r="D291" s="24" t="s">
        <v>1044</v>
      </c>
      <c r="E291" s="23" t="s">
        <v>699</v>
      </c>
      <c r="F291" s="23" t="s">
        <v>681</v>
      </c>
      <c r="G291" s="23">
        <v>0</v>
      </c>
      <c r="H291" s="23">
        <v>0</v>
      </c>
      <c r="I291" s="23">
        <v>0</v>
      </c>
      <c r="J291" s="23">
        <v>0</v>
      </c>
      <c r="K291" s="23">
        <v>0</v>
      </c>
      <c r="L291" s="23">
        <v>0</v>
      </c>
      <c r="M291" s="23">
        <v>0</v>
      </c>
      <c r="N291" s="23"/>
      <c r="O291" s="23"/>
      <c r="P291" s="23"/>
      <c r="Q291" s="23">
        <v>0</v>
      </c>
      <c r="R291" s="23">
        <v>0</v>
      </c>
      <c r="S291" s="23"/>
      <c r="T291" s="23">
        <v>0</v>
      </c>
      <c r="U291" s="23">
        <v>0</v>
      </c>
      <c r="V291" s="23"/>
      <c r="W291" s="23"/>
      <c r="X291" s="23"/>
      <c r="Y291" s="23">
        <v>0</v>
      </c>
      <c r="Z291" s="23">
        <v>1</v>
      </c>
      <c r="AA291" s="23">
        <f>IF(SUM(G291:T291) &gt;0, 1, 0)</f>
        <v>0</v>
      </c>
      <c r="AB291" s="23">
        <v>0</v>
      </c>
      <c r="AC291" s="23">
        <f>IF(SUM(T291,Q291)&gt;0, 1, 0)</f>
        <v>0</v>
      </c>
      <c r="AD291" s="23">
        <f>IF(SUM(Table2[[#This Row],[cv_disclosure]],Table2[[#This Row],[nber_web_disclosure]],Table2[[#This Row],[private_interests]]) &gt;0, 1, 0)</f>
        <v>0</v>
      </c>
      <c r="AE291" s="23"/>
      <c r="AF291" s="23"/>
      <c r="AG291" s="23"/>
      <c r="AH291" s="23"/>
      <c r="AI291" s="27" t="s">
        <v>2889</v>
      </c>
      <c r="AJ291" s="27">
        <v>1</v>
      </c>
      <c r="AK291" s="23"/>
      <c r="AL291" s="23"/>
    </row>
    <row r="292" spans="1:38" x14ac:dyDescent="0.25">
      <c r="A292" s="23" t="s">
        <v>1048</v>
      </c>
      <c r="B292" s="24" t="s">
        <v>1049</v>
      </c>
      <c r="C292" s="23" t="s">
        <v>694</v>
      </c>
      <c r="D292" s="24" t="s">
        <v>1050</v>
      </c>
      <c r="E292" s="23" t="s">
        <v>33</v>
      </c>
      <c r="F292" s="23" t="s">
        <v>681</v>
      </c>
      <c r="G292" s="23">
        <v>0</v>
      </c>
      <c r="H292" s="23">
        <v>0</v>
      </c>
      <c r="I292" s="23">
        <v>0</v>
      </c>
      <c r="J292" s="23">
        <v>0</v>
      </c>
      <c r="K292" s="23">
        <v>0</v>
      </c>
      <c r="L292" s="23">
        <v>0</v>
      </c>
      <c r="M292" s="23">
        <v>0</v>
      </c>
      <c r="N292" s="23"/>
      <c r="O292" s="23"/>
      <c r="P292" s="23"/>
      <c r="Q292" s="23">
        <v>0</v>
      </c>
      <c r="R292" s="23">
        <v>0</v>
      </c>
      <c r="S292" s="23" t="s">
        <v>1606</v>
      </c>
      <c r="T292" s="23">
        <v>0</v>
      </c>
      <c r="U292" s="23">
        <v>0</v>
      </c>
      <c r="V292" s="23"/>
      <c r="W292" s="23"/>
      <c r="X292" s="23" t="s">
        <v>1608</v>
      </c>
      <c r="Y292" s="23">
        <v>1</v>
      </c>
      <c r="Z292" s="23">
        <v>0</v>
      </c>
      <c r="AA292" s="23">
        <f>IF(SUM(G292:T292) &gt;0, 1, 0)</f>
        <v>0</v>
      </c>
      <c r="AB292" s="23">
        <v>0</v>
      </c>
      <c r="AC292" s="23">
        <f>IF(SUM(T292,Q292)&gt;0, 1, 0)</f>
        <v>0</v>
      </c>
      <c r="AD292" s="23">
        <f>IF(SUM(Table2[[#This Row],[cv_disclosure]],Table2[[#This Row],[nber_web_disclosure]],Table2[[#This Row],[private_interests]]) &gt;0, 1, 0)</f>
        <v>1</v>
      </c>
      <c r="AE292" s="23"/>
      <c r="AF292" s="23"/>
      <c r="AG292" s="23"/>
      <c r="AH292" s="23"/>
      <c r="AI292" s="27" t="s">
        <v>2891</v>
      </c>
      <c r="AJ292" s="27">
        <v>1</v>
      </c>
      <c r="AK292" s="23"/>
      <c r="AL292" s="23"/>
    </row>
    <row r="293" spans="1:38" x14ac:dyDescent="0.25">
      <c r="A293" s="23" t="s">
        <v>1051</v>
      </c>
      <c r="B293" s="24" t="s">
        <v>1052</v>
      </c>
      <c r="C293" s="23" t="s">
        <v>694</v>
      </c>
      <c r="D293" s="24" t="s">
        <v>1053</v>
      </c>
      <c r="E293" s="23" t="s">
        <v>1054</v>
      </c>
      <c r="F293" s="23" t="s">
        <v>681</v>
      </c>
      <c r="G293" s="23">
        <v>0</v>
      </c>
      <c r="H293" s="23">
        <v>0</v>
      </c>
      <c r="I293" s="23">
        <v>0</v>
      </c>
      <c r="J293" s="23">
        <v>0</v>
      </c>
      <c r="K293" s="23">
        <v>0</v>
      </c>
      <c r="L293" s="23">
        <v>0</v>
      </c>
      <c r="M293" s="23">
        <v>0</v>
      </c>
      <c r="N293" s="23"/>
      <c r="O293" s="23"/>
      <c r="P293" s="23"/>
      <c r="Q293" s="23">
        <v>0</v>
      </c>
      <c r="R293" s="23">
        <v>0</v>
      </c>
      <c r="S293" s="23"/>
      <c r="T293" s="23">
        <v>0</v>
      </c>
      <c r="U293" s="23">
        <v>0</v>
      </c>
      <c r="V293" s="23"/>
      <c r="W293" s="23"/>
      <c r="X293" s="23" t="s">
        <v>1101</v>
      </c>
      <c r="Y293" s="23">
        <v>0</v>
      </c>
      <c r="Z293" s="23">
        <v>1</v>
      </c>
      <c r="AA293" s="23">
        <f>IF(SUM(G293:T293) &gt;0, 1, 0)</f>
        <v>0</v>
      </c>
      <c r="AB293" s="23">
        <v>0</v>
      </c>
      <c r="AC293" s="23">
        <f>IF(SUM(T293,Q293)&gt;0, 1, 0)</f>
        <v>0</v>
      </c>
      <c r="AD293" s="23">
        <f>IF(SUM(Table2[[#This Row],[cv_disclosure]],Table2[[#This Row],[nber_web_disclosure]],Table2[[#This Row],[private_interests]]) &gt;0, 1, 0)</f>
        <v>0</v>
      </c>
      <c r="AE293" s="23"/>
      <c r="AF293" s="23"/>
      <c r="AG293" s="23"/>
      <c r="AH293" s="23"/>
      <c r="AI293" s="27" t="s">
        <v>2892</v>
      </c>
      <c r="AJ293" s="27">
        <v>0</v>
      </c>
      <c r="AK293" s="23"/>
      <c r="AL293" s="23"/>
    </row>
    <row r="294" spans="1:38" x14ac:dyDescent="0.25">
      <c r="A294" s="23" t="s">
        <v>1055</v>
      </c>
      <c r="B294" s="24" t="s">
        <v>1056</v>
      </c>
      <c r="C294" s="23" t="s">
        <v>694</v>
      </c>
      <c r="D294" s="24" t="s">
        <v>1057</v>
      </c>
      <c r="E294" s="23" t="s">
        <v>1058</v>
      </c>
      <c r="F294" s="23" t="s">
        <v>681</v>
      </c>
      <c r="G294" s="23">
        <v>0</v>
      </c>
      <c r="H294" s="23">
        <v>0</v>
      </c>
      <c r="I294" s="23">
        <v>0</v>
      </c>
      <c r="J294" s="23">
        <v>0</v>
      </c>
      <c r="K294" s="23">
        <v>0</v>
      </c>
      <c r="L294" s="23">
        <v>0</v>
      </c>
      <c r="M294" s="23">
        <v>0</v>
      </c>
      <c r="N294" s="23"/>
      <c r="O294" s="23"/>
      <c r="P294" s="23"/>
      <c r="Q294" s="23">
        <v>0</v>
      </c>
      <c r="R294" s="23">
        <v>0</v>
      </c>
      <c r="S294" s="23" t="s">
        <v>1614</v>
      </c>
      <c r="T294" s="23">
        <v>0</v>
      </c>
      <c r="U294" s="23">
        <v>0</v>
      </c>
      <c r="V294" s="23"/>
      <c r="W294" s="23"/>
      <c r="X294" s="23" t="s">
        <v>1615</v>
      </c>
      <c r="Y294" s="23">
        <v>1</v>
      </c>
      <c r="Z294" s="23">
        <v>0</v>
      </c>
      <c r="AA294" s="23">
        <f>IF(SUM(G294:T294) &gt;0, 1, 0)</f>
        <v>0</v>
      </c>
      <c r="AB294" s="23">
        <v>0</v>
      </c>
      <c r="AC294" s="23">
        <f>IF(SUM(T294,Q294)&gt;0, 1, 0)</f>
        <v>0</v>
      </c>
      <c r="AD294" s="23">
        <f>IF(SUM(Table2[[#This Row],[cv_disclosure]],Table2[[#This Row],[nber_web_disclosure]],Table2[[#This Row],[private_interests]]) &gt;0, 1, 0)</f>
        <v>1</v>
      </c>
      <c r="AE294" s="23"/>
      <c r="AF294" s="23"/>
      <c r="AG294" s="23"/>
      <c r="AH294" s="23"/>
      <c r="AI294" s="27" t="s">
        <v>2893</v>
      </c>
      <c r="AJ294" s="27">
        <v>1</v>
      </c>
      <c r="AK294" s="23"/>
      <c r="AL294" s="23"/>
    </row>
    <row r="295" spans="1:38" x14ac:dyDescent="0.25">
      <c r="A295" s="25" t="s">
        <v>1716</v>
      </c>
      <c r="B295" s="32" t="s">
        <v>1717</v>
      </c>
      <c r="C295" s="25" t="s">
        <v>1718</v>
      </c>
      <c r="D295" s="32" t="s">
        <v>1732</v>
      </c>
      <c r="E295" s="25" t="s">
        <v>17</v>
      </c>
      <c r="F295" s="25" t="s">
        <v>681</v>
      </c>
      <c r="G295" s="25">
        <v>0</v>
      </c>
      <c r="H295" s="25">
        <v>0</v>
      </c>
      <c r="I295" s="25">
        <v>0</v>
      </c>
      <c r="J295" s="25">
        <v>0</v>
      </c>
      <c r="K295" s="25">
        <v>0</v>
      </c>
      <c r="L295" s="25">
        <v>0</v>
      </c>
      <c r="M295" s="25">
        <v>0</v>
      </c>
      <c r="N295" s="25">
        <v>0</v>
      </c>
      <c r="O295" s="25">
        <v>0</v>
      </c>
      <c r="P295" s="25">
        <v>0</v>
      </c>
      <c r="Q295" s="25">
        <v>0</v>
      </c>
      <c r="R295" s="25">
        <v>0</v>
      </c>
      <c r="S295" s="25" t="s">
        <v>2313</v>
      </c>
      <c r="T295" s="25">
        <v>0</v>
      </c>
      <c r="U295" s="25">
        <v>1</v>
      </c>
      <c r="V295" s="25" t="s">
        <v>2314</v>
      </c>
      <c r="W295" s="25" t="s">
        <v>2315</v>
      </c>
      <c r="X295" s="25" t="s">
        <v>1101</v>
      </c>
      <c r="Y295" s="25">
        <v>1</v>
      </c>
      <c r="Z295" s="25">
        <v>0</v>
      </c>
      <c r="AA295" s="23">
        <f>IF(SUM(G295:T295) &gt;0, 1, 0)</f>
        <v>0</v>
      </c>
      <c r="AB295" s="23">
        <v>0</v>
      </c>
      <c r="AC295" s="23">
        <f>IF(SUM(T295,Q295)&gt;0, 1, 0)</f>
        <v>0</v>
      </c>
      <c r="AD295" s="23">
        <f>IF(SUM(Table2[[#This Row],[cv_disclosure]],Table2[[#This Row],[nber_web_disclosure]],Table2[[#This Row],[private_interests]]) &gt;0, 1, 0)</f>
        <v>1</v>
      </c>
      <c r="AE295" s="23"/>
      <c r="AF295" s="23"/>
      <c r="AG295" s="23"/>
      <c r="AH295" s="23"/>
      <c r="AI295" s="33" t="s">
        <v>2483</v>
      </c>
      <c r="AJ295" s="27"/>
      <c r="AK295" s="23"/>
      <c r="AL295" s="23"/>
    </row>
    <row r="296" spans="1:38" x14ac:dyDescent="0.25">
      <c r="A296" s="25" t="s">
        <v>1719</v>
      </c>
      <c r="B296" s="32" t="s">
        <v>1720</v>
      </c>
      <c r="C296" s="25" t="s">
        <v>1718</v>
      </c>
      <c r="D296" s="32" t="s">
        <v>1734</v>
      </c>
      <c r="E296" s="31" t="s">
        <v>1733</v>
      </c>
      <c r="F296" s="25" t="s">
        <v>919</v>
      </c>
      <c r="G296" s="25">
        <v>0</v>
      </c>
      <c r="H296" s="25">
        <v>0</v>
      </c>
      <c r="I296" s="25">
        <v>0</v>
      </c>
      <c r="J296" s="25">
        <v>0</v>
      </c>
      <c r="K296" s="25">
        <v>0</v>
      </c>
      <c r="L296" s="25">
        <v>0</v>
      </c>
      <c r="M296" s="25">
        <v>0</v>
      </c>
      <c r="N296" s="25">
        <v>0</v>
      </c>
      <c r="O296" s="25">
        <v>0</v>
      </c>
      <c r="P296" s="25">
        <v>0</v>
      </c>
      <c r="Q296" s="25">
        <v>0</v>
      </c>
      <c r="R296" s="25">
        <v>0</v>
      </c>
      <c r="S296" s="25" t="s">
        <v>2322</v>
      </c>
      <c r="T296" s="25">
        <v>0</v>
      </c>
      <c r="U296" s="25">
        <v>1</v>
      </c>
      <c r="V296" s="25" t="s">
        <v>2317</v>
      </c>
      <c r="W296" s="25" t="s">
        <v>2318</v>
      </c>
      <c r="X296" s="25" t="s">
        <v>1101</v>
      </c>
      <c r="Y296" s="25">
        <v>1</v>
      </c>
      <c r="Z296" s="25">
        <v>0</v>
      </c>
      <c r="AA296" s="23">
        <f>IF(SUM(G296:T296) &gt;0, 1, 0)</f>
        <v>0</v>
      </c>
      <c r="AB296" s="23">
        <v>0</v>
      </c>
      <c r="AC296" s="23">
        <f>IF(SUM(T296,Q296)&gt;0, 1, 0)</f>
        <v>0</v>
      </c>
      <c r="AD296" s="23">
        <f>IF(SUM(Table2[[#This Row],[cv_disclosure]],Table2[[#This Row],[nber_web_disclosure]],Table2[[#This Row],[private_interests]]) &gt;0, 1, 0)</f>
        <v>1</v>
      </c>
      <c r="AE296" s="23"/>
      <c r="AF296" s="23"/>
      <c r="AG296" s="23"/>
      <c r="AH296" s="23"/>
      <c r="AI296" s="33" t="s">
        <v>2484</v>
      </c>
      <c r="AJ296" s="23"/>
      <c r="AK296" s="23"/>
      <c r="AL296" s="23"/>
    </row>
    <row r="297" spans="1:38" x14ac:dyDescent="0.25">
      <c r="A297" s="25" t="s">
        <v>1721</v>
      </c>
      <c r="B297" s="32" t="s">
        <v>1722</v>
      </c>
      <c r="C297" s="25" t="s">
        <v>1718</v>
      </c>
      <c r="D297" s="32" t="s">
        <v>1736</v>
      </c>
      <c r="E297" s="25" t="s">
        <v>1735</v>
      </c>
      <c r="F297" s="25" t="s">
        <v>681</v>
      </c>
      <c r="G297" s="25">
        <v>0</v>
      </c>
      <c r="H297" s="25">
        <v>0</v>
      </c>
      <c r="I297" s="25">
        <v>0</v>
      </c>
      <c r="J297" s="25">
        <v>0</v>
      </c>
      <c r="K297" s="25">
        <v>0</v>
      </c>
      <c r="L297" s="25">
        <v>0</v>
      </c>
      <c r="M297" s="25">
        <v>0</v>
      </c>
      <c r="N297" s="25">
        <v>0</v>
      </c>
      <c r="O297" s="25">
        <v>0</v>
      </c>
      <c r="P297" s="25">
        <v>0</v>
      </c>
      <c r="Q297" s="25">
        <v>0</v>
      </c>
      <c r="R297" s="25">
        <v>0</v>
      </c>
      <c r="S297" s="25"/>
      <c r="T297" s="25">
        <v>0</v>
      </c>
      <c r="U297" s="25">
        <v>0</v>
      </c>
      <c r="V297" s="25"/>
      <c r="W297" s="25"/>
      <c r="X297" s="25" t="s">
        <v>1101</v>
      </c>
      <c r="Y297" s="25">
        <v>0</v>
      </c>
      <c r="Z297" s="25">
        <v>1</v>
      </c>
      <c r="AA297" s="23">
        <f>IF(SUM(G297:T297) &gt;0, 1, 0)</f>
        <v>0</v>
      </c>
      <c r="AB297" s="23">
        <v>0</v>
      </c>
      <c r="AC297" s="23">
        <f>IF(SUM(T297,Q297)&gt;0, 1, 0)</f>
        <v>0</v>
      </c>
      <c r="AD297" s="23">
        <f>IF(SUM(Table2[[#This Row],[cv_disclosure]],Table2[[#This Row],[nber_web_disclosure]],Table2[[#This Row],[private_interests]]) &gt;0, 1, 0)</f>
        <v>0</v>
      </c>
      <c r="AE297" s="23"/>
      <c r="AF297" s="23"/>
      <c r="AG297" s="23"/>
      <c r="AH297" s="23"/>
      <c r="AI297" s="33" t="s">
        <v>2485</v>
      </c>
      <c r="AJ297" s="23"/>
      <c r="AK297" s="23"/>
      <c r="AL297" s="23"/>
    </row>
    <row r="298" spans="1:38" x14ac:dyDescent="0.25">
      <c r="A298" s="25" t="s">
        <v>1723</v>
      </c>
      <c r="B298" s="32" t="s">
        <v>1724</v>
      </c>
      <c r="C298" s="25" t="s">
        <v>1718</v>
      </c>
      <c r="D298" s="32" t="s">
        <v>1737</v>
      </c>
      <c r="E298" s="25" t="s">
        <v>17</v>
      </c>
      <c r="F298" s="25" t="s">
        <v>681</v>
      </c>
      <c r="G298" s="25">
        <v>0</v>
      </c>
      <c r="H298" s="25">
        <v>0</v>
      </c>
      <c r="I298" s="25">
        <v>0</v>
      </c>
      <c r="J298" s="25">
        <v>0</v>
      </c>
      <c r="K298" s="25">
        <v>0</v>
      </c>
      <c r="L298" s="25">
        <v>0</v>
      </c>
      <c r="M298" s="25">
        <v>0</v>
      </c>
      <c r="N298" s="25">
        <v>0</v>
      </c>
      <c r="O298" s="25">
        <v>0</v>
      </c>
      <c r="P298" s="25">
        <v>0</v>
      </c>
      <c r="Q298" s="25"/>
      <c r="R298" s="25"/>
      <c r="S298" s="25"/>
      <c r="T298" s="25"/>
      <c r="U298" s="25">
        <v>1</v>
      </c>
      <c r="V298" s="25" t="s">
        <v>2898</v>
      </c>
      <c r="W298" s="25" t="s">
        <v>2899</v>
      </c>
      <c r="X298" s="25" t="s">
        <v>2900</v>
      </c>
      <c r="Y298" s="33"/>
      <c r="Z298" s="25"/>
      <c r="AA298" s="23">
        <f>IF(SUM(G298:T298) &gt;0, 1, 0)</f>
        <v>0</v>
      </c>
      <c r="AB298" s="23">
        <v>0</v>
      </c>
      <c r="AC298" s="23">
        <f>IF(SUM(T298,Q298)&gt;0, 1, 0)</f>
        <v>0</v>
      </c>
      <c r="AD298" s="23">
        <f>IF(SUM(Table2[[#This Row],[cv_disclosure]],Table2[[#This Row],[nber_web_disclosure]],Table2[[#This Row],[private_interests]]) &gt;0, 1, 0)</f>
        <v>0</v>
      </c>
      <c r="AE298" s="33"/>
      <c r="AF298" s="33"/>
      <c r="AG298" s="33" t="s">
        <v>2901</v>
      </c>
      <c r="AH298" s="33" t="s">
        <v>2943</v>
      </c>
      <c r="AI298" s="33" t="s">
        <v>2942</v>
      </c>
      <c r="AJ298" s="23"/>
      <c r="AK298" s="23"/>
      <c r="AL298" s="23"/>
    </row>
    <row r="299" spans="1:38" x14ac:dyDescent="0.25">
      <c r="A299" s="25" t="s">
        <v>1727</v>
      </c>
      <c r="B299" s="32" t="s">
        <v>1728</v>
      </c>
      <c r="C299" s="25" t="s">
        <v>1718</v>
      </c>
      <c r="D299" s="32" t="s">
        <v>1739</v>
      </c>
      <c r="E299" s="25" t="s">
        <v>33</v>
      </c>
      <c r="F299" s="25" t="s">
        <v>681</v>
      </c>
      <c r="G299" s="25">
        <v>0</v>
      </c>
      <c r="H299" s="25">
        <v>0</v>
      </c>
      <c r="I299" s="25">
        <v>0</v>
      </c>
      <c r="J299" s="25">
        <v>0</v>
      </c>
      <c r="K299" s="25">
        <v>0</v>
      </c>
      <c r="L299" s="25">
        <v>0</v>
      </c>
      <c r="M299" s="25">
        <v>0</v>
      </c>
      <c r="N299" s="25">
        <v>0</v>
      </c>
      <c r="O299" s="25">
        <v>0</v>
      </c>
      <c r="P299" s="25">
        <v>0</v>
      </c>
      <c r="Q299" s="25">
        <v>0</v>
      </c>
      <c r="R299" s="25">
        <v>0</v>
      </c>
      <c r="S299" s="25"/>
      <c r="T299" s="25">
        <v>0</v>
      </c>
      <c r="U299" s="25">
        <v>0</v>
      </c>
      <c r="V299" s="25"/>
      <c r="W299" s="25"/>
      <c r="X299" s="25" t="s">
        <v>1101</v>
      </c>
      <c r="Y299" s="25">
        <v>0</v>
      </c>
      <c r="Z299" s="25">
        <v>1</v>
      </c>
      <c r="AA299" s="23">
        <f>IF(SUM(G299:T299) &gt;0, 1, 0)</f>
        <v>0</v>
      </c>
      <c r="AB299" s="23">
        <v>0</v>
      </c>
      <c r="AC299" s="23">
        <f>IF(SUM(T299,Q299)&gt;0, 1, 0)</f>
        <v>0</v>
      </c>
      <c r="AD299" s="23">
        <f>IF(SUM(Table2[[#This Row],[cv_disclosure]],Table2[[#This Row],[nber_web_disclosure]],Table2[[#This Row],[private_interests]]) &gt;0, 1, 0)</f>
        <v>0</v>
      </c>
      <c r="AE299" s="23"/>
      <c r="AF299" s="23"/>
      <c r="AG299" s="23"/>
      <c r="AH299" s="23"/>
      <c r="AI299" s="33" t="s">
        <v>2488</v>
      </c>
      <c r="AJ299" s="23"/>
      <c r="AK299" s="23"/>
      <c r="AL299" s="23"/>
    </row>
    <row r="300" spans="1:38" x14ac:dyDescent="0.25">
      <c r="A300" s="25" t="s">
        <v>1729</v>
      </c>
      <c r="B300" s="32" t="s">
        <v>1730</v>
      </c>
      <c r="C300" s="25" t="s">
        <v>1718</v>
      </c>
      <c r="D300" s="32" t="s">
        <v>1740</v>
      </c>
      <c r="E300" s="25" t="s">
        <v>72</v>
      </c>
      <c r="F300" s="25" t="s">
        <v>681</v>
      </c>
      <c r="G300" s="25">
        <v>0</v>
      </c>
      <c r="H300" s="25">
        <v>0</v>
      </c>
      <c r="I300" s="25">
        <v>0</v>
      </c>
      <c r="J300" s="25">
        <v>0</v>
      </c>
      <c r="K300" s="25">
        <v>0</v>
      </c>
      <c r="L300" s="25">
        <v>0</v>
      </c>
      <c r="M300" s="25">
        <v>0</v>
      </c>
      <c r="N300" s="25">
        <v>0</v>
      </c>
      <c r="O300" s="25">
        <v>0</v>
      </c>
      <c r="P300" s="25">
        <v>0</v>
      </c>
      <c r="Q300" s="25">
        <v>0</v>
      </c>
      <c r="R300" s="25">
        <v>0</v>
      </c>
      <c r="S300" s="25" t="s">
        <v>2333</v>
      </c>
      <c r="T300" s="25">
        <v>0</v>
      </c>
      <c r="U300" s="25">
        <v>0</v>
      </c>
      <c r="V300" s="25"/>
      <c r="W300" s="25"/>
      <c r="X300" s="25" t="s">
        <v>1101</v>
      </c>
      <c r="Y300" s="25">
        <v>0</v>
      </c>
      <c r="Z300" s="25">
        <v>1</v>
      </c>
      <c r="AA300" s="23">
        <f>IF(SUM(G300:T300) &gt;0, 1, 0)</f>
        <v>0</v>
      </c>
      <c r="AB300" s="23">
        <v>0</v>
      </c>
      <c r="AC300" s="23">
        <f>IF(SUM(T300,Q300)&gt;0, 1, 0)</f>
        <v>0</v>
      </c>
      <c r="AD300" s="23">
        <f>IF(SUM(Table2[[#This Row],[cv_disclosure]],Table2[[#This Row],[nber_web_disclosure]],Table2[[#This Row],[private_interests]]) &gt;0, 1, 0)</f>
        <v>0</v>
      </c>
      <c r="AE300" s="23"/>
      <c r="AF300" s="23"/>
      <c r="AG300" s="23"/>
      <c r="AH300" s="23"/>
      <c r="AI300" s="33" t="s">
        <v>2489</v>
      </c>
      <c r="AJ300" s="23"/>
      <c r="AK300" s="23"/>
      <c r="AL300" s="23"/>
    </row>
    <row r="301" spans="1:38" x14ac:dyDescent="0.25">
      <c r="A301" s="25" t="s">
        <v>1731</v>
      </c>
      <c r="B301" s="32" t="s">
        <v>1743</v>
      </c>
      <c r="C301" s="25" t="s">
        <v>1718</v>
      </c>
      <c r="D301" s="32" t="s">
        <v>1741</v>
      </c>
      <c r="E301" s="25" t="s">
        <v>494</v>
      </c>
      <c r="F301" s="25" t="s">
        <v>681</v>
      </c>
      <c r="G301" s="25">
        <v>0</v>
      </c>
      <c r="H301" s="25">
        <v>0</v>
      </c>
      <c r="I301" s="25">
        <v>0</v>
      </c>
      <c r="J301" s="25">
        <v>0</v>
      </c>
      <c r="K301" s="25">
        <v>0</v>
      </c>
      <c r="L301" s="25">
        <v>0</v>
      </c>
      <c r="M301" s="25">
        <v>0</v>
      </c>
      <c r="N301" s="25">
        <v>0</v>
      </c>
      <c r="O301" s="25">
        <v>0</v>
      </c>
      <c r="P301" s="25">
        <v>0</v>
      </c>
      <c r="Q301" s="25">
        <v>0</v>
      </c>
      <c r="R301" s="25">
        <v>0</v>
      </c>
      <c r="S301" s="25"/>
      <c r="T301" s="25">
        <v>0</v>
      </c>
      <c r="U301" s="25">
        <v>0</v>
      </c>
      <c r="V301" s="25"/>
      <c r="W301" s="25"/>
      <c r="X301" s="25" t="s">
        <v>1101</v>
      </c>
      <c r="Y301" s="25">
        <v>0</v>
      </c>
      <c r="Z301" s="25">
        <v>0</v>
      </c>
      <c r="AA301" s="23">
        <f>IF(SUM(G301:T301) &gt;0, 1, 0)</f>
        <v>0</v>
      </c>
      <c r="AB301" s="23">
        <v>0</v>
      </c>
      <c r="AC301" s="23">
        <f>IF(SUM(T301,Q301)&gt;0, 1, 0)</f>
        <v>0</v>
      </c>
      <c r="AD301" s="23">
        <f>IF(SUM(Table2[[#This Row],[cv_disclosure]],Table2[[#This Row],[nber_web_disclosure]],Table2[[#This Row],[private_interests]]) &gt;0, 1, 0)</f>
        <v>0</v>
      </c>
      <c r="AE301" s="23"/>
      <c r="AF301" s="23"/>
      <c r="AG301" s="23"/>
      <c r="AH301" s="23"/>
      <c r="AI301" s="33" t="s">
        <v>2490</v>
      </c>
      <c r="AJ301" s="23"/>
      <c r="AK301" s="23"/>
      <c r="AL301" s="23"/>
    </row>
    <row r="302" spans="1:38" x14ac:dyDescent="0.25">
      <c r="A302" s="25" t="s">
        <v>1746</v>
      </c>
      <c r="B302" s="32" t="s">
        <v>1742</v>
      </c>
      <c r="C302" s="25" t="s">
        <v>1718</v>
      </c>
      <c r="D302" s="32" t="s">
        <v>1744</v>
      </c>
      <c r="E302" s="25" t="s">
        <v>234</v>
      </c>
      <c r="F302" s="25" t="s">
        <v>681</v>
      </c>
      <c r="G302" s="25">
        <v>0</v>
      </c>
      <c r="H302" s="25">
        <v>0</v>
      </c>
      <c r="I302" s="25">
        <v>0</v>
      </c>
      <c r="J302" s="25">
        <v>0</v>
      </c>
      <c r="K302" s="25">
        <v>0</v>
      </c>
      <c r="L302" s="25">
        <v>0</v>
      </c>
      <c r="M302" s="25">
        <v>0</v>
      </c>
      <c r="N302" s="25">
        <v>0</v>
      </c>
      <c r="O302" s="25">
        <v>0</v>
      </c>
      <c r="P302" s="25">
        <v>0</v>
      </c>
      <c r="Q302" s="25">
        <v>0</v>
      </c>
      <c r="R302" s="25">
        <v>0</v>
      </c>
      <c r="S302" s="25" t="s">
        <v>2344</v>
      </c>
      <c r="T302" s="25">
        <v>0</v>
      </c>
      <c r="U302" s="25">
        <v>0</v>
      </c>
      <c r="V302" s="25"/>
      <c r="W302" s="25"/>
      <c r="X302" s="25" t="s">
        <v>1101</v>
      </c>
      <c r="Y302" s="25">
        <v>1</v>
      </c>
      <c r="Z302" s="25">
        <v>0</v>
      </c>
      <c r="AA302" s="23">
        <f>IF(SUM(G302:T302) &gt;0, 1, 0)</f>
        <v>0</v>
      </c>
      <c r="AB302" s="23">
        <v>0</v>
      </c>
      <c r="AC302" s="23">
        <f>IF(SUM(T302,Q302)&gt;0, 1, 0)</f>
        <v>0</v>
      </c>
      <c r="AD302" s="23">
        <f>IF(SUM(Table2[[#This Row],[cv_disclosure]],Table2[[#This Row],[nber_web_disclosure]],Table2[[#This Row],[private_interests]]) &gt;0, 1, 0)</f>
        <v>1</v>
      </c>
      <c r="AE302" s="23"/>
      <c r="AF302" s="23"/>
      <c r="AG302" s="23"/>
      <c r="AH302" s="23"/>
      <c r="AI302" s="33" t="s">
        <v>2491</v>
      </c>
      <c r="AJ302" s="23"/>
      <c r="AK302" s="23"/>
      <c r="AL302" s="23"/>
    </row>
    <row r="303" spans="1:38" x14ac:dyDescent="0.25">
      <c r="A303" s="25" t="s">
        <v>1745</v>
      </c>
      <c r="B303" s="32" t="s">
        <v>1747</v>
      </c>
      <c r="C303" s="25" t="s">
        <v>1718</v>
      </c>
      <c r="D303" s="32" t="s">
        <v>1749</v>
      </c>
      <c r="E303" s="25" t="s">
        <v>1748</v>
      </c>
      <c r="F303" s="25" t="s">
        <v>681</v>
      </c>
      <c r="G303" s="25">
        <v>0</v>
      </c>
      <c r="H303" s="25">
        <v>0</v>
      </c>
      <c r="I303" s="25">
        <v>0</v>
      </c>
      <c r="J303" s="25">
        <v>0</v>
      </c>
      <c r="K303" s="25">
        <v>0</v>
      </c>
      <c r="L303" s="25">
        <v>0</v>
      </c>
      <c r="M303" s="25">
        <v>0</v>
      </c>
      <c r="N303" s="25">
        <v>0</v>
      </c>
      <c r="O303" s="25">
        <v>0</v>
      </c>
      <c r="P303" s="25">
        <v>0</v>
      </c>
      <c r="Q303" s="25">
        <v>0</v>
      </c>
      <c r="R303" s="25">
        <v>0</v>
      </c>
      <c r="S303" s="25"/>
      <c r="T303" s="25">
        <v>0</v>
      </c>
      <c r="U303" s="25">
        <v>0</v>
      </c>
      <c r="V303" s="25"/>
      <c r="W303" s="25"/>
      <c r="X303" s="25" t="s">
        <v>1101</v>
      </c>
      <c r="Y303" s="25">
        <v>0</v>
      </c>
      <c r="Z303" s="25">
        <v>0</v>
      </c>
      <c r="AA303" s="23">
        <f>IF(SUM(G303:T303) &gt;0, 1, 0)</f>
        <v>0</v>
      </c>
      <c r="AB303" s="23">
        <v>0</v>
      </c>
      <c r="AC303" s="23">
        <f>IF(SUM(T303,Q303)&gt;0, 1, 0)</f>
        <v>0</v>
      </c>
      <c r="AD303" s="23">
        <f>IF(SUM(Table2[[#This Row],[cv_disclosure]],Table2[[#This Row],[nber_web_disclosure]],Table2[[#This Row],[private_interests]]) &gt;0, 1, 0)</f>
        <v>0</v>
      </c>
      <c r="AE303" s="23"/>
      <c r="AF303" s="23"/>
      <c r="AG303" s="23"/>
      <c r="AH303" s="23"/>
      <c r="AI303" s="33" t="s">
        <v>2492</v>
      </c>
      <c r="AJ303" s="23"/>
      <c r="AK303" s="23"/>
      <c r="AL303" s="23"/>
    </row>
    <row r="304" spans="1:38" x14ac:dyDescent="0.25">
      <c r="A304" s="23" t="s">
        <v>1753</v>
      </c>
      <c r="B304" s="23" t="s">
        <v>1754</v>
      </c>
      <c r="C304" s="23" t="s">
        <v>1718</v>
      </c>
      <c r="D304" s="23" t="s">
        <v>1755</v>
      </c>
      <c r="E304" s="23" t="s">
        <v>17</v>
      </c>
      <c r="F304" s="23" t="s">
        <v>681</v>
      </c>
      <c r="G304" s="23">
        <v>0</v>
      </c>
      <c r="H304" s="23">
        <v>0</v>
      </c>
      <c r="I304" s="23">
        <v>0</v>
      </c>
      <c r="J304" s="23">
        <v>0</v>
      </c>
      <c r="K304" s="23">
        <v>0</v>
      </c>
      <c r="L304" s="23">
        <v>0</v>
      </c>
      <c r="M304" s="23">
        <v>0</v>
      </c>
      <c r="N304" s="23">
        <v>0</v>
      </c>
      <c r="O304" s="23">
        <v>0</v>
      </c>
      <c r="P304" s="23">
        <v>0</v>
      </c>
      <c r="Q304" s="23">
        <v>0</v>
      </c>
      <c r="R304" s="23">
        <v>0</v>
      </c>
      <c r="S304" s="23"/>
      <c r="T304" s="23">
        <v>0</v>
      </c>
      <c r="U304" s="23">
        <v>1</v>
      </c>
      <c r="V304" s="23" t="s">
        <v>2351</v>
      </c>
      <c r="W304" s="23" t="s">
        <v>2352</v>
      </c>
      <c r="X304" s="23" t="s">
        <v>2349</v>
      </c>
      <c r="Y304" s="23">
        <v>0</v>
      </c>
      <c r="Z304" s="23">
        <v>1</v>
      </c>
      <c r="AA304" s="23">
        <f>IF(SUM(G304:T304) &gt;0, 1, 0)</f>
        <v>0</v>
      </c>
      <c r="AB304" s="23">
        <v>0</v>
      </c>
      <c r="AC304" s="23">
        <f>IF(SUM(T304,Q304)&gt;0, 1, 0)</f>
        <v>0</v>
      </c>
      <c r="AD304" s="23">
        <f>IF(SUM(Table2[[#This Row],[cv_disclosure]],Table2[[#This Row],[nber_web_disclosure]],Table2[[#This Row],[private_interests]]) &gt;0, 1, 0)</f>
        <v>0</v>
      </c>
      <c r="AE304" s="23" t="s">
        <v>2348</v>
      </c>
      <c r="AF304" s="23"/>
      <c r="AG304" s="23" t="s">
        <v>2350</v>
      </c>
      <c r="AH304" s="23" t="s">
        <v>2347</v>
      </c>
      <c r="AI304" s="23" t="s">
        <v>2493</v>
      </c>
      <c r="AJ304" s="23"/>
      <c r="AK304" s="23"/>
      <c r="AL304" s="23"/>
    </row>
    <row r="305" spans="1:38" x14ac:dyDescent="0.25">
      <c r="A305" s="23" t="s">
        <v>1756</v>
      </c>
      <c r="B305" s="23" t="s">
        <v>1757</v>
      </c>
      <c r="C305" s="23" t="s">
        <v>1718</v>
      </c>
      <c r="D305" s="23" t="s">
        <v>1758</v>
      </c>
      <c r="E305" s="23" t="s">
        <v>33</v>
      </c>
      <c r="F305" s="23" t="s">
        <v>681</v>
      </c>
      <c r="G305" s="23">
        <v>0</v>
      </c>
      <c r="H305" s="23">
        <v>0</v>
      </c>
      <c r="I305" s="23">
        <v>0</v>
      </c>
      <c r="J305" s="23">
        <v>0</v>
      </c>
      <c r="K305" s="23">
        <v>0</v>
      </c>
      <c r="L305" s="23">
        <v>0</v>
      </c>
      <c r="M305" s="23">
        <v>0</v>
      </c>
      <c r="N305" s="23">
        <v>0</v>
      </c>
      <c r="O305" s="23">
        <v>0</v>
      </c>
      <c r="P305" s="23">
        <v>0</v>
      </c>
      <c r="Q305" s="23">
        <v>0</v>
      </c>
      <c r="R305" s="23">
        <v>0</v>
      </c>
      <c r="S305" s="23" t="s">
        <v>2353</v>
      </c>
      <c r="T305" s="23">
        <v>0</v>
      </c>
      <c r="U305" s="23">
        <v>0</v>
      </c>
      <c r="V305" s="23"/>
      <c r="W305" s="23"/>
      <c r="X305" s="23" t="s">
        <v>1101</v>
      </c>
      <c r="Y305" s="23">
        <v>0</v>
      </c>
      <c r="Z305" s="23">
        <v>0</v>
      </c>
      <c r="AA305" s="23">
        <f>IF(SUM(G305:T305) &gt;0, 1, 0)</f>
        <v>0</v>
      </c>
      <c r="AB305" s="23">
        <v>0</v>
      </c>
      <c r="AC305" s="23">
        <f>IF(SUM(T305,Q305)&gt;0, 1, 0)</f>
        <v>0</v>
      </c>
      <c r="AD305" s="23">
        <f>IF(SUM(Table2[[#This Row],[cv_disclosure]],Table2[[#This Row],[nber_web_disclosure]],Table2[[#This Row],[private_interests]]) &gt;0, 1, 0)</f>
        <v>0</v>
      </c>
      <c r="AE305" s="23"/>
      <c r="AF305" s="23"/>
      <c r="AG305" s="23" t="s">
        <v>2355</v>
      </c>
      <c r="AH305" s="23" t="s">
        <v>2354</v>
      </c>
      <c r="AI305" s="23" t="s">
        <v>2494</v>
      </c>
      <c r="AJ305" s="23"/>
      <c r="AK305" s="23"/>
      <c r="AL305" s="23"/>
    </row>
    <row r="306" spans="1:38" x14ac:dyDescent="0.25">
      <c r="A306" s="23" t="s">
        <v>1759</v>
      </c>
      <c r="B306" s="23" t="s">
        <v>1760</v>
      </c>
      <c r="C306" s="23" t="s">
        <v>1718</v>
      </c>
      <c r="D306" s="23" t="s">
        <v>1762</v>
      </c>
      <c r="E306" s="23" t="s">
        <v>1761</v>
      </c>
      <c r="F306" s="23" t="s">
        <v>681</v>
      </c>
      <c r="G306" s="23">
        <v>0</v>
      </c>
      <c r="H306" s="23">
        <v>0</v>
      </c>
      <c r="I306" s="23">
        <v>0</v>
      </c>
      <c r="J306" s="23">
        <v>0</v>
      </c>
      <c r="K306" s="23">
        <v>0</v>
      </c>
      <c r="L306" s="23">
        <v>0</v>
      </c>
      <c r="M306" s="23">
        <v>0</v>
      </c>
      <c r="N306" s="23">
        <v>0</v>
      </c>
      <c r="O306" s="23">
        <v>0</v>
      </c>
      <c r="P306" s="23">
        <v>0</v>
      </c>
      <c r="Q306" s="23">
        <v>0</v>
      </c>
      <c r="R306" s="23">
        <v>0</v>
      </c>
      <c r="S306" s="23" t="s">
        <v>2357</v>
      </c>
      <c r="T306" s="23">
        <v>0</v>
      </c>
      <c r="U306" s="23">
        <v>0</v>
      </c>
      <c r="V306" s="23"/>
      <c r="W306" s="23"/>
      <c r="X306" s="23" t="s">
        <v>1101</v>
      </c>
      <c r="Y306" s="23">
        <v>0</v>
      </c>
      <c r="Z306" s="23">
        <v>0</v>
      </c>
      <c r="AA306" s="23">
        <f>IF(SUM(G306:T306) &gt;0, 1, 0)</f>
        <v>0</v>
      </c>
      <c r="AB306" s="23">
        <v>0</v>
      </c>
      <c r="AC306" s="23">
        <f>IF(SUM(T306,Q306)&gt;0, 1, 0)</f>
        <v>0</v>
      </c>
      <c r="AD306" s="23">
        <f>IF(SUM(Table2[[#This Row],[cv_disclosure]],Table2[[#This Row],[nber_web_disclosure]],Table2[[#This Row],[private_interests]]) &gt;0, 1, 0)</f>
        <v>0</v>
      </c>
      <c r="AE306" s="23"/>
      <c r="AF306" s="23"/>
      <c r="AG306" s="23" t="s">
        <v>2358</v>
      </c>
      <c r="AH306" s="23" t="s">
        <v>2356</v>
      </c>
      <c r="AI306" s="23" t="s">
        <v>2495</v>
      </c>
      <c r="AJ306" s="23"/>
      <c r="AK306" s="23"/>
      <c r="AL306" s="23"/>
    </row>
    <row r="307" spans="1:38" x14ac:dyDescent="0.25">
      <c r="A307" s="23" t="s">
        <v>1766</v>
      </c>
      <c r="B307" s="23" t="s">
        <v>1767</v>
      </c>
      <c r="C307" s="23" t="s">
        <v>1718</v>
      </c>
      <c r="D307" s="23" t="s">
        <v>1768</v>
      </c>
      <c r="E307" s="23" t="s">
        <v>2302</v>
      </c>
      <c r="F307" s="23" t="s">
        <v>919</v>
      </c>
      <c r="G307" s="23">
        <v>0</v>
      </c>
      <c r="H307" s="23">
        <v>0</v>
      </c>
      <c r="I307" s="23">
        <v>0</v>
      </c>
      <c r="J307" s="23">
        <v>0</v>
      </c>
      <c r="K307" s="23">
        <v>0</v>
      </c>
      <c r="L307" s="23">
        <v>0</v>
      </c>
      <c r="M307" s="23">
        <v>0</v>
      </c>
      <c r="N307" s="23">
        <v>0</v>
      </c>
      <c r="O307" s="23">
        <v>0</v>
      </c>
      <c r="P307" s="23">
        <v>0</v>
      </c>
      <c r="Q307" s="23">
        <v>0</v>
      </c>
      <c r="R307" s="23">
        <v>0</v>
      </c>
      <c r="S307" s="23" t="s">
        <v>2364</v>
      </c>
      <c r="T307" s="23">
        <v>0</v>
      </c>
      <c r="U307" s="23">
        <v>0</v>
      </c>
      <c r="V307" s="23"/>
      <c r="W307" s="23"/>
      <c r="X307" s="23" t="s">
        <v>1101</v>
      </c>
      <c r="Y307" s="23">
        <v>0</v>
      </c>
      <c r="Z307" s="23">
        <v>1</v>
      </c>
      <c r="AA307" s="23">
        <f>IF(SUM(G307:T307) &gt;0, 1, 0)</f>
        <v>0</v>
      </c>
      <c r="AB307" s="23">
        <v>0</v>
      </c>
      <c r="AC307" s="23">
        <f>IF(SUM(T307,Q307)&gt;0, 1, 0)</f>
        <v>0</v>
      </c>
      <c r="AD307" s="23">
        <f>IF(SUM(Table2[[#This Row],[cv_disclosure]],Table2[[#This Row],[nber_web_disclosure]],Table2[[#This Row],[private_interests]]) &gt;0, 1, 0)</f>
        <v>0</v>
      </c>
      <c r="AE307" s="23" t="s">
        <v>2365</v>
      </c>
      <c r="AF307" s="23"/>
      <c r="AG307" s="23" t="s">
        <v>2366</v>
      </c>
      <c r="AH307" s="23"/>
      <c r="AI307" s="23" t="s">
        <v>2497</v>
      </c>
      <c r="AJ307" s="23"/>
      <c r="AK307" s="23"/>
      <c r="AL307" s="23"/>
    </row>
    <row r="308" spans="1:38" x14ac:dyDescent="0.25">
      <c r="A308" s="23" t="s">
        <v>1769</v>
      </c>
      <c r="B308" s="23" t="s">
        <v>1770</v>
      </c>
      <c r="C308" s="23" t="s">
        <v>1718</v>
      </c>
      <c r="D308" s="23" t="s">
        <v>1771</v>
      </c>
      <c r="E308" s="23" t="s">
        <v>568</v>
      </c>
      <c r="F308" s="23" t="s">
        <v>681</v>
      </c>
      <c r="G308" s="23">
        <v>0</v>
      </c>
      <c r="H308" s="23">
        <v>0</v>
      </c>
      <c r="I308" s="23">
        <v>0</v>
      </c>
      <c r="J308" s="23">
        <v>0</v>
      </c>
      <c r="K308" s="23">
        <v>0</v>
      </c>
      <c r="L308" s="23">
        <v>0</v>
      </c>
      <c r="M308" s="23">
        <v>0</v>
      </c>
      <c r="N308" s="23">
        <v>0</v>
      </c>
      <c r="O308" s="23">
        <v>0</v>
      </c>
      <c r="P308" s="23">
        <v>0</v>
      </c>
      <c r="Q308" s="23">
        <v>0</v>
      </c>
      <c r="R308" s="23">
        <v>0</v>
      </c>
      <c r="S308" s="23"/>
      <c r="T308" s="23">
        <v>0</v>
      </c>
      <c r="U308" s="23">
        <v>0</v>
      </c>
      <c r="V308" s="23"/>
      <c r="W308" s="23"/>
      <c r="X308" s="23" t="s">
        <v>1101</v>
      </c>
      <c r="Y308" s="23">
        <v>0</v>
      </c>
      <c r="Z308" s="23">
        <v>0</v>
      </c>
      <c r="AA308" s="23">
        <f>IF(SUM(G308:T308) &gt;0, 1, 0)</f>
        <v>0</v>
      </c>
      <c r="AB308" s="23">
        <v>0</v>
      </c>
      <c r="AC308" s="23">
        <f>IF(SUM(T308,Q308)&gt;0, 1, 0)</f>
        <v>0</v>
      </c>
      <c r="AD308" s="23">
        <f>IF(SUM(Table2[[#This Row],[cv_disclosure]],Table2[[#This Row],[nber_web_disclosure]],Table2[[#This Row],[private_interests]]) &gt;0, 1, 0)</f>
        <v>0</v>
      </c>
      <c r="AE308" s="23"/>
      <c r="AF308" s="23"/>
      <c r="AG308" s="23" t="s">
        <v>2368</v>
      </c>
      <c r="AH308" s="23" t="s">
        <v>2367</v>
      </c>
      <c r="AI308" s="23" t="s">
        <v>2498</v>
      </c>
      <c r="AJ308" s="23"/>
      <c r="AK308" s="23"/>
      <c r="AL308" s="23"/>
    </row>
    <row r="309" spans="1:38" x14ac:dyDescent="0.25">
      <c r="A309" s="23" t="s">
        <v>724</v>
      </c>
      <c r="B309" s="23" t="s">
        <v>725</v>
      </c>
      <c r="C309" s="23" t="s">
        <v>1718</v>
      </c>
      <c r="D309" s="23" t="s">
        <v>726</v>
      </c>
      <c r="E309" s="23" t="s">
        <v>83</v>
      </c>
      <c r="F309" s="23" t="s">
        <v>681</v>
      </c>
      <c r="G309" s="23">
        <v>0</v>
      </c>
      <c r="H309" s="23">
        <v>0</v>
      </c>
      <c r="I309" s="23">
        <v>0</v>
      </c>
      <c r="J309" s="23">
        <v>0</v>
      </c>
      <c r="K309" s="23">
        <v>0</v>
      </c>
      <c r="L309" s="23">
        <v>0</v>
      </c>
      <c r="M309" s="23">
        <v>0</v>
      </c>
      <c r="N309" s="23">
        <v>0</v>
      </c>
      <c r="O309" s="23">
        <v>0</v>
      </c>
      <c r="P309" s="23">
        <v>0</v>
      </c>
      <c r="Q309" s="23">
        <v>0</v>
      </c>
      <c r="R309" s="23">
        <v>0</v>
      </c>
      <c r="S309" s="23" t="s">
        <v>1101</v>
      </c>
      <c r="T309" s="23">
        <v>0</v>
      </c>
      <c r="U309" s="23">
        <v>0</v>
      </c>
      <c r="V309" s="23"/>
      <c r="W309" s="23"/>
      <c r="X309" s="23"/>
      <c r="Y309" s="23">
        <v>0</v>
      </c>
      <c r="Z309" s="23">
        <v>1</v>
      </c>
      <c r="AA309" s="23">
        <f>IF(SUM(G309:T309) &gt;0, 1, 0)</f>
        <v>0</v>
      </c>
      <c r="AB309" s="23">
        <v>0</v>
      </c>
      <c r="AC309" s="23">
        <f>IF(SUM(T309,Q309)&gt;0, 1, 0)</f>
        <v>0</v>
      </c>
      <c r="AD309" s="23">
        <f>IF(SUM(Table2[[#This Row],[cv_disclosure]],Table2[[#This Row],[nber_web_disclosure]],Table2[[#This Row],[private_interests]]) &gt;0, 1, 0)</f>
        <v>0</v>
      </c>
      <c r="AE309" s="23" t="s">
        <v>1189</v>
      </c>
      <c r="AF309" s="23"/>
      <c r="AG309" s="23" t="s">
        <v>1190</v>
      </c>
      <c r="AH309" s="23" t="s">
        <v>1134</v>
      </c>
      <c r="AI309" s="27" t="s">
        <v>2787</v>
      </c>
      <c r="AJ309" s="23"/>
      <c r="AK309" s="23"/>
      <c r="AL309" s="23"/>
    </row>
    <row r="310" spans="1:38" x14ac:dyDescent="0.25">
      <c r="A310" s="23" t="s">
        <v>1772</v>
      </c>
      <c r="B310" s="23" t="s">
        <v>1773</v>
      </c>
      <c r="C310" s="23" t="s">
        <v>1718</v>
      </c>
      <c r="D310" s="23" t="s">
        <v>1774</v>
      </c>
      <c r="E310" s="23" t="s">
        <v>163</v>
      </c>
      <c r="F310" s="23" t="s">
        <v>681</v>
      </c>
      <c r="G310" s="23">
        <v>0</v>
      </c>
      <c r="H310" s="23">
        <v>0</v>
      </c>
      <c r="I310" s="23">
        <v>0</v>
      </c>
      <c r="J310" s="23">
        <v>0</v>
      </c>
      <c r="K310" s="23">
        <v>0</v>
      </c>
      <c r="L310" s="23">
        <v>0</v>
      </c>
      <c r="M310" s="23">
        <v>0</v>
      </c>
      <c r="N310" s="23">
        <v>0</v>
      </c>
      <c r="O310" s="23">
        <v>0</v>
      </c>
      <c r="P310" s="23">
        <v>0</v>
      </c>
      <c r="Q310" s="23">
        <v>0</v>
      </c>
      <c r="R310" s="23">
        <v>0</v>
      </c>
      <c r="S310" s="23" t="s">
        <v>2369</v>
      </c>
      <c r="T310" s="23">
        <v>0</v>
      </c>
      <c r="U310" s="23">
        <v>0</v>
      </c>
      <c r="V310" s="23"/>
      <c r="W310" s="23"/>
      <c r="X310" s="23" t="s">
        <v>1101</v>
      </c>
      <c r="Y310" s="23">
        <v>0</v>
      </c>
      <c r="Z310" s="23">
        <v>1</v>
      </c>
      <c r="AA310" s="23">
        <f>IF(SUM(G310:T310) &gt;0, 1, 0)</f>
        <v>0</v>
      </c>
      <c r="AB310" s="23">
        <v>0</v>
      </c>
      <c r="AC310" s="23">
        <f>IF(SUM(T310,Q310)&gt;0, 1, 0)</f>
        <v>0</v>
      </c>
      <c r="AD310" s="23">
        <f>IF(SUM(Table2[[#This Row],[cv_disclosure]],Table2[[#This Row],[nber_web_disclosure]],Table2[[#This Row],[private_interests]]) &gt;0, 1, 0)</f>
        <v>0</v>
      </c>
      <c r="AE310" s="23" t="s">
        <v>2371</v>
      </c>
      <c r="AF310" s="23"/>
      <c r="AG310" s="23" t="s">
        <v>2372</v>
      </c>
      <c r="AH310" s="23" t="s">
        <v>2370</v>
      </c>
      <c r="AI310" s="23" t="s">
        <v>2499</v>
      </c>
      <c r="AJ310" s="23"/>
      <c r="AK310" s="23"/>
      <c r="AL310" s="23"/>
    </row>
    <row r="311" spans="1:38" x14ac:dyDescent="0.25">
      <c r="A311" s="23" t="s">
        <v>1782</v>
      </c>
      <c r="B311" s="23" t="s">
        <v>1783</v>
      </c>
      <c r="C311" s="23" t="s">
        <v>1718</v>
      </c>
      <c r="D311" s="23" t="s">
        <v>1784</v>
      </c>
      <c r="E311" s="23" t="s">
        <v>65</v>
      </c>
      <c r="F311" s="23" t="s">
        <v>681</v>
      </c>
      <c r="G311" s="23">
        <v>0</v>
      </c>
      <c r="H311" s="23">
        <v>0</v>
      </c>
      <c r="I311" s="23">
        <v>0</v>
      </c>
      <c r="J311" s="23">
        <v>0</v>
      </c>
      <c r="K311" s="23">
        <v>0</v>
      </c>
      <c r="L311" s="23">
        <v>0</v>
      </c>
      <c r="M311" s="23">
        <v>0</v>
      </c>
      <c r="N311" s="23">
        <v>0</v>
      </c>
      <c r="O311" s="23">
        <v>0</v>
      </c>
      <c r="P311" s="23">
        <v>0</v>
      </c>
      <c r="Q311" s="23">
        <v>0</v>
      </c>
      <c r="R311" s="23">
        <v>0</v>
      </c>
      <c r="S311" s="23" t="s">
        <v>2376</v>
      </c>
      <c r="T311" s="23">
        <v>0</v>
      </c>
      <c r="U311" s="23">
        <v>0</v>
      </c>
      <c r="V311" s="23"/>
      <c r="W311" s="23"/>
      <c r="X311" s="23" t="s">
        <v>1101</v>
      </c>
      <c r="Y311" s="23">
        <v>0</v>
      </c>
      <c r="Z311" s="23">
        <v>1</v>
      </c>
      <c r="AA311" s="23">
        <f>IF(SUM(G311:T311) &gt;0, 1, 0)</f>
        <v>0</v>
      </c>
      <c r="AB311" s="23">
        <v>0</v>
      </c>
      <c r="AC311" s="23">
        <f>IF(SUM(T311,Q311)&gt;0, 1, 0)</f>
        <v>0</v>
      </c>
      <c r="AD311" s="23">
        <f>IF(SUM(Table2[[#This Row],[cv_disclosure]],Table2[[#This Row],[nber_web_disclosure]],Table2[[#This Row],[private_interests]]) &gt;0, 1, 0)</f>
        <v>0</v>
      </c>
      <c r="AE311" s="23"/>
      <c r="AF311" s="23"/>
      <c r="AG311" s="23" t="s">
        <v>2378</v>
      </c>
      <c r="AH311" s="23" t="s">
        <v>2377</v>
      </c>
      <c r="AI311" s="23" t="s">
        <v>2501</v>
      </c>
      <c r="AJ311" s="23"/>
      <c r="AK311" s="23"/>
      <c r="AL311" s="23"/>
    </row>
    <row r="312" spans="1:38" x14ac:dyDescent="0.25">
      <c r="A312" s="23" t="s">
        <v>1794</v>
      </c>
      <c r="B312" s="23" t="s">
        <v>1795</v>
      </c>
      <c r="C312" s="23" t="s">
        <v>1718</v>
      </c>
      <c r="D312" s="23" t="s">
        <v>1796</v>
      </c>
      <c r="E312" s="23" t="s">
        <v>65</v>
      </c>
      <c r="F312" s="23" t="s">
        <v>681</v>
      </c>
      <c r="G312" s="23">
        <v>0</v>
      </c>
      <c r="H312" s="23">
        <v>0</v>
      </c>
      <c r="I312" s="23">
        <v>0</v>
      </c>
      <c r="J312" s="23">
        <v>0</v>
      </c>
      <c r="K312" s="23">
        <v>0</v>
      </c>
      <c r="L312" s="23">
        <v>0</v>
      </c>
      <c r="M312" s="23">
        <v>0</v>
      </c>
      <c r="N312" s="23">
        <v>0</v>
      </c>
      <c r="O312" s="23">
        <v>0</v>
      </c>
      <c r="P312" s="23">
        <v>0</v>
      </c>
      <c r="Q312" s="23">
        <v>0</v>
      </c>
      <c r="R312" s="23">
        <v>0</v>
      </c>
      <c r="S312" s="23"/>
      <c r="T312" s="23">
        <v>0</v>
      </c>
      <c r="U312" s="23">
        <v>0</v>
      </c>
      <c r="V312" s="23"/>
      <c r="W312" s="23"/>
      <c r="X312" s="23" t="s">
        <v>1101</v>
      </c>
      <c r="Y312" s="23">
        <v>0</v>
      </c>
      <c r="Z312" s="23">
        <v>0</v>
      </c>
      <c r="AA312" s="23">
        <f>IF(SUM(G312:T312) &gt;0, 1, 0)</f>
        <v>0</v>
      </c>
      <c r="AB312" s="23">
        <v>0</v>
      </c>
      <c r="AC312" s="23">
        <f>IF(SUM(T312,Q312)&gt;0, 1, 0)</f>
        <v>0</v>
      </c>
      <c r="AD312" s="23">
        <f>IF(SUM(Table2[[#This Row],[cv_disclosure]],Table2[[#This Row],[nber_web_disclosure]],Table2[[#This Row],[private_interests]]) &gt;0, 1, 0)</f>
        <v>0</v>
      </c>
      <c r="AE312" s="23"/>
      <c r="AF312" s="23"/>
      <c r="AG312" s="23" t="s">
        <v>2384</v>
      </c>
      <c r="AH312" s="23" t="s">
        <v>2383</v>
      </c>
      <c r="AI312" s="23" t="s">
        <v>2503</v>
      </c>
      <c r="AJ312" s="23"/>
      <c r="AK312" s="23"/>
      <c r="AL312" s="23"/>
    </row>
    <row r="313" spans="1:38" x14ac:dyDescent="0.25">
      <c r="A313" s="23" t="s">
        <v>1800</v>
      </c>
      <c r="B313" s="23" t="s">
        <v>1801</v>
      </c>
      <c r="C313" s="23" t="s">
        <v>1718</v>
      </c>
      <c r="D313" s="23" t="s">
        <v>1802</v>
      </c>
      <c r="E313" s="23" t="s">
        <v>1803</v>
      </c>
      <c r="F313" s="23" t="s">
        <v>681</v>
      </c>
      <c r="G313" s="23">
        <v>0</v>
      </c>
      <c r="H313" s="23">
        <v>0</v>
      </c>
      <c r="I313" s="23">
        <v>0</v>
      </c>
      <c r="J313" s="23">
        <v>0</v>
      </c>
      <c r="K313" s="23">
        <v>0</v>
      </c>
      <c r="L313" s="23">
        <v>0</v>
      </c>
      <c r="M313" s="23">
        <v>0</v>
      </c>
      <c r="N313" s="23">
        <v>0</v>
      </c>
      <c r="O313" s="23">
        <v>0</v>
      </c>
      <c r="P313" s="23">
        <v>0</v>
      </c>
      <c r="Q313" s="23">
        <v>0</v>
      </c>
      <c r="R313" s="23">
        <v>0</v>
      </c>
      <c r="S313" s="23" t="s">
        <v>2391</v>
      </c>
      <c r="T313" s="23">
        <v>0</v>
      </c>
      <c r="U313" s="23">
        <v>0</v>
      </c>
      <c r="V313" s="23"/>
      <c r="W313" s="23"/>
      <c r="X313" s="23" t="s">
        <v>1101</v>
      </c>
      <c r="Y313" s="23">
        <v>0</v>
      </c>
      <c r="Z313" s="23">
        <v>1</v>
      </c>
      <c r="AA313" s="23">
        <f>IF(SUM(G313:T313) &gt;0, 1, 0)</f>
        <v>0</v>
      </c>
      <c r="AB313" s="23">
        <v>0</v>
      </c>
      <c r="AC313" s="23">
        <f>IF(SUM(T313,Q313)&gt;0, 1, 0)</f>
        <v>0</v>
      </c>
      <c r="AD313" s="23">
        <f>IF(SUM(Table2[[#This Row],[cv_disclosure]],Table2[[#This Row],[nber_web_disclosure]],Table2[[#This Row],[private_interests]]) &gt;0, 1, 0)</f>
        <v>0</v>
      </c>
      <c r="AE313" s="23"/>
      <c r="AF313" s="23"/>
      <c r="AG313" s="23" t="s">
        <v>2393</v>
      </c>
      <c r="AH313" s="23" t="s">
        <v>2392</v>
      </c>
      <c r="AI313" s="23" t="s">
        <v>2505</v>
      </c>
      <c r="AJ313" s="23"/>
      <c r="AK313" s="23"/>
      <c r="AL313" s="23"/>
    </row>
    <row r="314" spans="1:38" x14ac:dyDescent="0.25">
      <c r="A314" s="23" t="s">
        <v>1813</v>
      </c>
      <c r="B314" s="23" t="s">
        <v>1814</v>
      </c>
      <c r="C314" s="23" t="s">
        <v>1718</v>
      </c>
      <c r="D314" s="23" t="s">
        <v>1815</v>
      </c>
      <c r="E314" s="23" t="s">
        <v>86</v>
      </c>
      <c r="F314" s="23" t="s">
        <v>681</v>
      </c>
      <c r="G314" s="23">
        <v>0</v>
      </c>
      <c r="H314" s="23">
        <v>0</v>
      </c>
      <c r="I314" s="23">
        <v>0</v>
      </c>
      <c r="J314" s="23">
        <v>0</v>
      </c>
      <c r="K314" s="23">
        <v>0</v>
      </c>
      <c r="L314" s="23">
        <v>0</v>
      </c>
      <c r="M314" s="23">
        <v>0</v>
      </c>
      <c r="N314" s="23">
        <v>0</v>
      </c>
      <c r="O314" s="23">
        <v>0</v>
      </c>
      <c r="P314" s="23">
        <v>0</v>
      </c>
      <c r="Q314" s="23">
        <v>0</v>
      </c>
      <c r="R314" s="23">
        <v>0</v>
      </c>
      <c r="S314" s="23"/>
      <c r="T314" s="23">
        <v>0</v>
      </c>
      <c r="U314" s="23">
        <v>0</v>
      </c>
      <c r="V314" s="23"/>
      <c r="W314" s="23"/>
      <c r="X314" s="23" t="s">
        <v>2408</v>
      </c>
      <c r="Y314" s="23">
        <v>0</v>
      </c>
      <c r="Z314" s="23">
        <v>0</v>
      </c>
      <c r="AA314" s="23">
        <f>IF(SUM(G314:T314) &gt;0, 1, 0)</f>
        <v>0</v>
      </c>
      <c r="AB314" s="23"/>
      <c r="AC314" s="23">
        <f>IF(SUM(T314,Q314)&gt;0, 1, 0)</f>
        <v>0</v>
      </c>
      <c r="AD314" s="23">
        <f>IF(SUM(Table2[[#This Row],[cv_disclosure]],Table2[[#This Row],[nber_web_disclosure]],Table2[[#This Row],[private_interests]]) &gt;0, 1, 0)</f>
        <v>0</v>
      </c>
      <c r="AE314" s="23"/>
      <c r="AF314" s="23"/>
      <c r="AG314" s="23" t="s">
        <v>2407</v>
      </c>
      <c r="AH314" s="23" t="s">
        <v>2406</v>
      </c>
      <c r="AI314" s="23" t="s">
        <v>2508</v>
      </c>
      <c r="AJ314" s="23"/>
      <c r="AK314" s="23"/>
      <c r="AL314" s="23"/>
    </row>
    <row r="315" spans="1:38" x14ac:dyDescent="0.25">
      <c r="A315" s="23" t="s">
        <v>1816</v>
      </c>
      <c r="B315" s="23" t="s">
        <v>1817</v>
      </c>
      <c r="C315" s="23" t="s">
        <v>1718</v>
      </c>
      <c r="D315" s="23" t="s">
        <v>1818</v>
      </c>
      <c r="E315" s="23" t="s">
        <v>878</v>
      </c>
      <c r="F315" s="23" t="s">
        <v>681</v>
      </c>
      <c r="G315" s="23">
        <v>0</v>
      </c>
      <c r="H315" s="23">
        <v>0</v>
      </c>
      <c r="I315" s="23">
        <v>0</v>
      </c>
      <c r="J315" s="23">
        <v>0</v>
      </c>
      <c r="K315" s="23">
        <v>0</v>
      </c>
      <c r="L315" s="23">
        <v>0</v>
      </c>
      <c r="M315" s="23">
        <v>0</v>
      </c>
      <c r="N315" s="23">
        <v>0</v>
      </c>
      <c r="O315" s="23">
        <v>0</v>
      </c>
      <c r="P315" s="23">
        <v>0</v>
      </c>
      <c r="Q315" s="23">
        <v>0</v>
      </c>
      <c r="R315" s="23">
        <v>0</v>
      </c>
      <c r="S315" s="23"/>
      <c r="T315" s="23">
        <v>0</v>
      </c>
      <c r="U315" s="23">
        <v>0</v>
      </c>
      <c r="V315" s="23"/>
      <c r="W315" s="23"/>
      <c r="X315" s="23" t="s">
        <v>1101</v>
      </c>
      <c r="Y315" s="23">
        <v>0</v>
      </c>
      <c r="Z315" s="23">
        <v>0</v>
      </c>
      <c r="AA315" s="23">
        <f>IF(SUM(G315:T315) &gt;0, 1, 0)</f>
        <v>0</v>
      </c>
      <c r="AB315" s="23"/>
      <c r="AC315" s="23">
        <f>IF(SUM(T315,Q315)&gt;0, 1, 0)</f>
        <v>0</v>
      </c>
      <c r="AD315" s="23">
        <f>IF(SUM(Table2[[#This Row],[cv_disclosure]],Table2[[#This Row],[nber_web_disclosure]],Table2[[#This Row],[private_interests]]) &gt;0, 1, 0)</f>
        <v>0</v>
      </c>
      <c r="AE315" s="23"/>
      <c r="AF315" s="23"/>
      <c r="AG315" s="23" t="s">
        <v>2409</v>
      </c>
      <c r="AH315" s="23"/>
      <c r="AI315" s="23" t="s">
        <v>2509</v>
      </c>
      <c r="AJ315" s="23"/>
      <c r="AK315" s="23"/>
      <c r="AL315" s="23"/>
    </row>
    <row r="316" spans="1:38" x14ac:dyDescent="0.25">
      <c r="A316" s="23" t="s">
        <v>1822</v>
      </c>
      <c r="B316" s="23" t="s">
        <v>1823</v>
      </c>
      <c r="C316" s="23" t="s">
        <v>1718</v>
      </c>
      <c r="D316" s="23" t="s">
        <v>1824</v>
      </c>
      <c r="E316" s="23" t="s">
        <v>780</v>
      </c>
      <c r="F316" s="23" t="s">
        <v>681</v>
      </c>
      <c r="G316" s="23">
        <v>0</v>
      </c>
      <c r="H316" s="23">
        <v>0</v>
      </c>
      <c r="I316" s="23">
        <v>0</v>
      </c>
      <c r="J316" s="23">
        <v>0</v>
      </c>
      <c r="K316" s="23">
        <v>0</v>
      </c>
      <c r="L316" s="23">
        <v>0</v>
      </c>
      <c r="M316" s="23">
        <v>0</v>
      </c>
      <c r="N316" s="23">
        <v>0</v>
      </c>
      <c r="O316" s="23">
        <v>0</v>
      </c>
      <c r="P316" s="23">
        <v>0</v>
      </c>
      <c r="Q316" s="23">
        <v>0</v>
      </c>
      <c r="R316" s="23">
        <v>0</v>
      </c>
      <c r="S316" s="23"/>
      <c r="T316" s="23">
        <v>0</v>
      </c>
      <c r="U316" s="23">
        <v>0</v>
      </c>
      <c r="V316" s="23"/>
      <c r="W316" s="23"/>
      <c r="X316" s="23" t="s">
        <v>1101</v>
      </c>
      <c r="Y316" s="23">
        <v>0</v>
      </c>
      <c r="Z316" s="23">
        <v>1</v>
      </c>
      <c r="AA316" s="23">
        <f>IF(SUM(G316:T316) &gt;0, 1, 0)</f>
        <v>0</v>
      </c>
      <c r="AB316" s="23"/>
      <c r="AC316" s="23">
        <f>IF(SUM(T316,Q316)&gt;0, 1, 0)</f>
        <v>0</v>
      </c>
      <c r="AD316" s="23">
        <f>IF(SUM(Table2[[#This Row],[cv_disclosure]],Table2[[#This Row],[nber_web_disclosure]],Table2[[#This Row],[private_interests]]) &gt;0, 1, 0)</f>
        <v>0</v>
      </c>
      <c r="AE316" s="23" t="s">
        <v>2410</v>
      </c>
      <c r="AF316" s="23"/>
      <c r="AG316" s="23" t="s">
        <v>2411</v>
      </c>
      <c r="AH316" s="23"/>
      <c r="AI316" s="23" t="s">
        <v>2510</v>
      </c>
      <c r="AJ316" s="23"/>
      <c r="AK316" s="23"/>
      <c r="AL316" s="23"/>
    </row>
    <row r="317" spans="1:38" x14ac:dyDescent="0.25">
      <c r="A317" s="23" t="s">
        <v>1825</v>
      </c>
      <c r="B317" s="23" t="s">
        <v>1826</v>
      </c>
      <c r="C317" s="23" t="s">
        <v>1718</v>
      </c>
      <c r="D317" s="23" t="s">
        <v>1827</v>
      </c>
      <c r="E317" s="23" t="s">
        <v>568</v>
      </c>
      <c r="F317" s="23" t="s">
        <v>681</v>
      </c>
      <c r="G317" s="23">
        <v>0</v>
      </c>
      <c r="H317" s="23">
        <v>0</v>
      </c>
      <c r="I317" s="23">
        <v>0</v>
      </c>
      <c r="J317" s="23">
        <v>0</v>
      </c>
      <c r="K317" s="23">
        <v>0</v>
      </c>
      <c r="L317" s="23">
        <v>0</v>
      </c>
      <c r="M317" s="23">
        <v>0</v>
      </c>
      <c r="N317" s="23">
        <v>0</v>
      </c>
      <c r="O317" s="23">
        <v>0</v>
      </c>
      <c r="P317" s="23">
        <v>0</v>
      </c>
      <c r="Q317" s="23">
        <v>0</v>
      </c>
      <c r="R317" s="23">
        <v>0</v>
      </c>
      <c r="S317" s="23"/>
      <c r="T317" s="23">
        <v>0</v>
      </c>
      <c r="U317" s="23">
        <v>0</v>
      </c>
      <c r="V317" s="23"/>
      <c r="W317" s="23"/>
      <c r="X317" s="23" t="s">
        <v>1101</v>
      </c>
      <c r="Y317" s="23">
        <v>0</v>
      </c>
      <c r="Z317" s="23">
        <v>0</v>
      </c>
      <c r="AA317" s="23">
        <f>IF(SUM(G317:T317) &gt;0, 1, 0)</f>
        <v>0</v>
      </c>
      <c r="AB317" s="23"/>
      <c r="AC317" s="23">
        <f>IF(SUM(T317,Q317)&gt;0, 1, 0)</f>
        <v>0</v>
      </c>
      <c r="AD317" s="23">
        <f>IF(SUM(Table2[[#This Row],[cv_disclosure]],Table2[[#This Row],[nber_web_disclosure]],Table2[[#This Row],[private_interests]]) &gt;0, 1, 0)</f>
        <v>0</v>
      </c>
      <c r="AE317" s="23"/>
      <c r="AF317" s="23"/>
      <c r="AG317" s="23" t="s">
        <v>2413</v>
      </c>
      <c r="AH317" s="23" t="s">
        <v>2412</v>
      </c>
      <c r="AI317" s="23" t="s">
        <v>2511</v>
      </c>
      <c r="AJ317" s="23"/>
      <c r="AK317" s="23"/>
      <c r="AL317" s="23"/>
    </row>
    <row r="318" spans="1:38" x14ac:dyDescent="0.25">
      <c r="A318" s="23" t="s">
        <v>1828</v>
      </c>
      <c r="B318" s="23" t="s">
        <v>1829</v>
      </c>
      <c r="C318" s="23" t="s">
        <v>1718</v>
      </c>
      <c r="D318" s="23" t="s">
        <v>1830</v>
      </c>
      <c r="E318" s="23" t="s">
        <v>167</v>
      </c>
      <c r="F318" s="23" t="s">
        <v>682</v>
      </c>
      <c r="G318" s="23">
        <v>0</v>
      </c>
      <c r="H318" s="23">
        <v>0</v>
      </c>
      <c r="I318" s="23">
        <v>0</v>
      </c>
      <c r="J318" s="23">
        <v>0</v>
      </c>
      <c r="K318" s="23">
        <v>0</v>
      </c>
      <c r="L318" s="23">
        <v>0</v>
      </c>
      <c r="M318" s="23">
        <v>0</v>
      </c>
      <c r="N318" s="23">
        <v>0</v>
      </c>
      <c r="O318" s="23">
        <v>0</v>
      </c>
      <c r="P318" s="23">
        <v>0</v>
      </c>
      <c r="Q318" s="23">
        <v>0</v>
      </c>
      <c r="R318" s="23">
        <v>0</v>
      </c>
      <c r="S318" s="23" t="s">
        <v>2415</v>
      </c>
      <c r="T318" s="23">
        <v>0</v>
      </c>
      <c r="U318" s="23">
        <v>1</v>
      </c>
      <c r="V318" s="23" t="s">
        <v>2419</v>
      </c>
      <c r="W318" s="23" t="s">
        <v>2418</v>
      </c>
      <c r="X318" s="23" t="s">
        <v>2416</v>
      </c>
      <c r="Y318" s="23">
        <v>1</v>
      </c>
      <c r="Z318" s="23">
        <v>0</v>
      </c>
      <c r="AA318" s="23">
        <f>IF(SUM(G318:T318) &gt;0, 1, 0)</f>
        <v>0</v>
      </c>
      <c r="AB318" s="23"/>
      <c r="AC318" s="23">
        <f>IF(SUM(T318,Q318)&gt;0, 1, 0)</f>
        <v>0</v>
      </c>
      <c r="AD318" s="23">
        <f>IF(SUM(Table2[[#This Row],[cv_disclosure]],Table2[[#This Row],[nber_web_disclosure]],Table2[[#This Row],[private_interests]]) &gt;0, 1, 0)</f>
        <v>1</v>
      </c>
      <c r="AE318" s="23"/>
      <c r="AF318" s="23"/>
      <c r="AG318" s="23" t="s">
        <v>2417</v>
      </c>
      <c r="AH318" s="23" t="s">
        <v>2414</v>
      </c>
      <c r="AI318" s="23" t="s">
        <v>2512</v>
      </c>
      <c r="AJ318" s="23"/>
      <c r="AK318" s="23"/>
      <c r="AL318" s="23"/>
    </row>
    <row r="319" spans="1:38" x14ac:dyDescent="0.25">
      <c r="A319" s="23" t="s">
        <v>1834</v>
      </c>
      <c r="B319" s="23" t="s">
        <v>1835</v>
      </c>
      <c r="C319" s="23" t="s">
        <v>1718</v>
      </c>
      <c r="D319" s="23" t="s">
        <v>1836</v>
      </c>
      <c r="E319" s="23" t="s">
        <v>568</v>
      </c>
      <c r="F319" s="23" t="s">
        <v>681</v>
      </c>
      <c r="G319" s="23">
        <v>0</v>
      </c>
      <c r="H319" s="23">
        <v>0</v>
      </c>
      <c r="I319" s="23">
        <v>0</v>
      </c>
      <c r="J319" s="23">
        <v>0</v>
      </c>
      <c r="K319" s="23">
        <v>0</v>
      </c>
      <c r="L319" s="23">
        <v>0</v>
      </c>
      <c r="M319" s="23">
        <v>0</v>
      </c>
      <c r="N319" s="23">
        <v>0</v>
      </c>
      <c r="O319" s="23">
        <v>0</v>
      </c>
      <c r="P319" s="23">
        <v>0</v>
      </c>
      <c r="Q319" s="23">
        <v>0</v>
      </c>
      <c r="R319" s="23">
        <v>0</v>
      </c>
      <c r="S319" s="23"/>
      <c r="T319" s="23">
        <v>0</v>
      </c>
      <c r="U319" s="23">
        <v>1</v>
      </c>
      <c r="V319" s="23" t="s">
        <v>2423</v>
      </c>
      <c r="W319" s="23" t="s">
        <v>2422</v>
      </c>
      <c r="X319" s="23" t="s">
        <v>1101</v>
      </c>
      <c r="Y319" s="23">
        <v>0</v>
      </c>
      <c r="Z319" s="23">
        <v>0</v>
      </c>
      <c r="AA319" s="23">
        <f>IF(SUM(G319:T319) &gt;0, 1, 0)</f>
        <v>0</v>
      </c>
      <c r="AB319" s="23"/>
      <c r="AC319" s="23">
        <f>IF(SUM(T319,Q319)&gt;0, 1, 0)</f>
        <v>0</v>
      </c>
      <c r="AD319" s="23">
        <f>IF(SUM(Table2[[#This Row],[cv_disclosure]],Table2[[#This Row],[nber_web_disclosure]],Table2[[#This Row],[private_interests]]) &gt;0, 1, 0)</f>
        <v>0</v>
      </c>
      <c r="AE319" s="23"/>
      <c r="AF319" s="23"/>
      <c r="AG319" s="23" t="s">
        <v>2421</v>
      </c>
      <c r="AH319" s="23" t="s">
        <v>2420</v>
      </c>
      <c r="AI319" s="23" t="s">
        <v>2513</v>
      </c>
      <c r="AJ319" s="23"/>
      <c r="AK319" s="23"/>
      <c r="AL319" s="23"/>
    </row>
    <row r="320" spans="1:38" x14ac:dyDescent="0.25">
      <c r="A320" s="23" t="s">
        <v>1840</v>
      </c>
      <c r="B320" s="23" t="s">
        <v>1841</v>
      </c>
      <c r="C320" s="23" t="s">
        <v>1718</v>
      </c>
      <c r="D320" s="23" t="s">
        <v>1842</v>
      </c>
      <c r="E320" s="23" t="s">
        <v>1843</v>
      </c>
      <c r="F320" s="23" t="s">
        <v>681</v>
      </c>
      <c r="G320" s="23">
        <v>0</v>
      </c>
      <c r="H320" s="23">
        <v>0</v>
      </c>
      <c r="I320" s="23">
        <v>0</v>
      </c>
      <c r="J320" s="23">
        <v>0</v>
      </c>
      <c r="K320" s="23">
        <v>0</v>
      </c>
      <c r="L320" s="23">
        <v>0</v>
      </c>
      <c r="M320" s="23">
        <v>0</v>
      </c>
      <c r="N320" s="23">
        <v>0</v>
      </c>
      <c r="O320" s="23">
        <v>0</v>
      </c>
      <c r="P320" s="23">
        <v>0</v>
      </c>
      <c r="Q320" s="23">
        <v>0</v>
      </c>
      <c r="R320" s="23">
        <v>0</v>
      </c>
      <c r="S320" s="23"/>
      <c r="T320" s="23">
        <v>0</v>
      </c>
      <c r="U320" s="23">
        <v>0</v>
      </c>
      <c r="V320" s="23"/>
      <c r="W320" s="23"/>
      <c r="X320" s="23" t="s">
        <v>1101</v>
      </c>
      <c r="Y320" s="23">
        <v>0</v>
      </c>
      <c r="Z320" s="23">
        <v>0</v>
      </c>
      <c r="AA320" s="23">
        <f>IF(SUM(G320:T320) &gt;0, 1, 0)</f>
        <v>0</v>
      </c>
      <c r="AB320" s="23"/>
      <c r="AC320" s="23">
        <f>IF(SUM(T320,Q320)&gt;0, 1, 0)</f>
        <v>0</v>
      </c>
      <c r="AD320" s="23">
        <f>IF(SUM(Table2[[#This Row],[cv_disclosure]],Table2[[#This Row],[nber_web_disclosure]],Table2[[#This Row],[private_interests]]) &gt;0, 1, 0)</f>
        <v>0</v>
      </c>
      <c r="AE320" s="23"/>
      <c r="AF320" s="23"/>
      <c r="AG320" s="23" t="s">
        <v>2425</v>
      </c>
      <c r="AH320" s="23" t="s">
        <v>2424</v>
      </c>
      <c r="AI320" s="23" t="s">
        <v>2514</v>
      </c>
      <c r="AJ320" s="23"/>
      <c r="AK320" s="23"/>
      <c r="AL320" s="23"/>
    </row>
    <row r="321" spans="1:38" x14ac:dyDescent="0.25">
      <c r="A321" s="23" t="s">
        <v>1844</v>
      </c>
      <c r="B321" s="23" t="s">
        <v>1845</v>
      </c>
      <c r="C321" s="23" t="s">
        <v>1718</v>
      </c>
      <c r="D321" s="23" t="s">
        <v>1846</v>
      </c>
      <c r="E321" s="23" t="s">
        <v>179</v>
      </c>
      <c r="F321" s="23" t="s">
        <v>681</v>
      </c>
      <c r="G321" s="23">
        <v>0</v>
      </c>
      <c r="H321" s="23">
        <v>0</v>
      </c>
      <c r="I321" s="23">
        <v>0</v>
      </c>
      <c r="J321" s="23">
        <v>0</v>
      </c>
      <c r="K321" s="23">
        <v>0</v>
      </c>
      <c r="L321" s="23">
        <v>0</v>
      </c>
      <c r="M321" s="23">
        <v>0</v>
      </c>
      <c r="N321" s="23">
        <v>0</v>
      </c>
      <c r="O321" s="23">
        <v>0</v>
      </c>
      <c r="P321" s="23">
        <v>0</v>
      </c>
      <c r="Q321" s="23">
        <v>0</v>
      </c>
      <c r="R321" s="23">
        <v>0</v>
      </c>
      <c r="S321" s="23"/>
      <c r="T321" s="23">
        <v>0</v>
      </c>
      <c r="U321" s="23">
        <v>1</v>
      </c>
      <c r="V321" s="23" t="s">
        <v>2428</v>
      </c>
      <c r="W321" s="23" t="s">
        <v>2429</v>
      </c>
      <c r="X321" s="23" t="s">
        <v>1101</v>
      </c>
      <c r="Y321" s="23">
        <v>0</v>
      </c>
      <c r="Z321" s="23">
        <v>0</v>
      </c>
      <c r="AA321" s="23">
        <f>IF(SUM(G321:T321) &gt;0, 1, 0)</f>
        <v>0</v>
      </c>
      <c r="AB321" s="23"/>
      <c r="AC321" s="23">
        <f>IF(SUM(T321,Q321)&gt;0, 1, 0)</f>
        <v>0</v>
      </c>
      <c r="AD321" s="23">
        <f>IF(SUM(Table2[[#This Row],[cv_disclosure]],Table2[[#This Row],[nber_web_disclosure]],Table2[[#This Row],[private_interests]]) &gt;0, 1, 0)</f>
        <v>0</v>
      </c>
      <c r="AE321" s="23"/>
      <c r="AF321" s="23"/>
      <c r="AG321" s="23" t="s">
        <v>2427</v>
      </c>
      <c r="AH321" s="23" t="s">
        <v>2426</v>
      </c>
      <c r="AI321" s="23" t="s">
        <v>2515</v>
      </c>
      <c r="AJ321" s="23"/>
      <c r="AK321" s="23"/>
      <c r="AL321" s="23"/>
    </row>
    <row r="322" spans="1:38" x14ac:dyDescent="0.25">
      <c r="A322" s="23" t="s">
        <v>1847</v>
      </c>
      <c r="B322" s="23" t="s">
        <v>1848</v>
      </c>
      <c r="C322" s="23" t="s">
        <v>1718</v>
      </c>
      <c r="D322" s="23" t="s">
        <v>1849</v>
      </c>
      <c r="E322" s="23" t="s">
        <v>199</v>
      </c>
      <c r="F322" s="23" t="s">
        <v>681</v>
      </c>
      <c r="G322" s="23">
        <v>0</v>
      </c>
      <c r="H322" s="23">
        <v>0</v>
      </c>
      <c r="I322" s="23">
        <v>0</v>
      </c>
      <c r="J322" s="23">
        <v>0</v>
      </c>
      <c r="K322" s="23">
        <v>0</v>
      </c>
      <c r="L322" s="23">
        <v>0</v>
      </c>
      <c r="M322" s="23">
        <v>0</v>
      </c>
      <c r="N322" s="23">
        <v>0</v>
      </c>
      <c r="O322" s="23">
        <v>0</v>
      </c>
      <c r="P322" s="23">
        <v>0</v>
      </c>
      <c r="Q322" s="23">
        <v>0</v>
      </c>
      <c r="R322" s="23">
        <v>0</v>
      </c>
      <c r="S322" s="23"/>
      <c r="T322" s="23">
        <v>0</v>
      </c>
      <c r="U322" s="23">
        <v>0</v>
      </c>
      <c r="V322" s="23"/>
      <c r="W322" s="23"/>
      <c r="X322" s="23" t="s">
        <v>1101</v>
      </c>
      <c r="Y322" s="23">
        <v>0</v>
      </c>
      <c r="Z322" s="23">
        <v>1</v>
      </c>
      <c r="AA322" s="23">
        <f>IF(SUM(G322:T322) &gt;0, 1, 0)</f>
        <v>0</v>
      </c>
      <c r="AB322" s="23"/>
      <c r="AC322" s="23">
        <f>IF(SUM(T322,Q322)&gt;0, 1, 0)</f>
        <v>0</v>
      </c>
      <c r="AD322" s="23">
        <f>IF(SUM(Table2[[#This Row],[cv_disclosure]],Table2[[#This Row],[nber_web_disclosure]],Table2[[#This Row],[private_interests]]) &gt;0, 1, 0)</f>
        <v>0</v>
      </c>
      <c r="AE322" s="23" t="s">
        <v>2430</v>
      </c>
      <c r="AF322" s="23"/>
      <c r="AG322" s="23" t="s">
        <v>2431</v>
      </c>
      <c r="AH322" s="23"/>
      <c r="AI322" s="23" t="s">
        <v>2516</v>
      </c>
      <c r="AJ322" s="23"/>
      <c r="AK322" s="23"/>
      <c r="AL322" s="23"/>
    </row>
    <row r="323" spans="1:38" x14ac:dyDescent="0.25">
      <c r="A323" s="23" t="s">
        <v>111</v>
      </c>
      <c r="B323" s="24" t="s">
        <v>112</v>
      </c>
      <c r="C323" s="23" t="s">
        <v>1718</v>
      </c>
      <c r="D323" s="23" t="s">
        <v>113</v>
      </c>
      <c r="E323" s="23" t="s">
        <v>71</v>
      </c>
      <c r="F323" s="23" t="s">
        <v>681</v>
      </c>
      <c r="G323" s="23">
        <v>0</v>
      </c>
      <c r="H323" s="23">
        <v>0</v>
      </c>
      <c r="I323" s="23">
        <v>0</v>
      </c>
      <c r="J323" s="23">
        <v>0</v>
      </c>
      <c r="K323" s="23">
        <v>0</v>
      </c>
      <c r="L323" s="23">
        <v>0</v>
      </c>
      <c r="M323" s="23">
        <v>0</v>
      </c>
      <c r="N323" s="23">
        <v>0</v>
      </c>
      <c r="O323" s="23">
        <v>0</v>
      </c>
      <c r="P323" s="23">
        <v>0</v>
      </c>
      <c r="Q323" s="23">
        <v>0</v>
      </c>
      <c r="R323" s="23">
        <v>0</v>
      </c>
      <c r="S323" s="23"/>
      <c r="T323" s="23">
        <v>0</v>
      </c>
      <c r="U323" s="23">
        <v>1</v>
      </c>
      <c r="V323" s="23" t="s">
        <v>2434</v>
      </c>
      <c r="W323" s="23" t="s">
        <v>2435</v>
      </c>
      <c r="X323" s="23" t="s">
        <v>1101</v>
      </c>
      <c r="Y323" s="23">
        <v>0</v>
      </c>
      <c r="Z323" s="23">
        <v>0</v>
      </c>
      <c r="AA323" s="23">
        <f>IF(SUM(G323:T323) &gt;0, 1, 0)</f>
        <v>0</v>
      </c>
      <c r="AB323" s="23"/>
      <c r="AC323" s="23">
        <f>IF(SUM(T323,Q323)&gt;0, 1, 0)</f>
        <v>0</v>
      </c>
      <c r="AD323" s="23">
        <f>IF(SUM(Table2[[#This Row],[cv_disclosure]],Table2[[#This Row],[nber_web_disclosure]],Table2[[#This Row],[private_interests]]) &gt;0, 1, 0)</f>
        <v>0</v>
      </c>
      <c r="AE323" s="23"/>
      <c r="AF323" s="23"/>
      <c r="AG323" s="23" t="s">
        <v>2433</v>
      </c>
      <c r="AH323" s="23" t="s">
        <v>2432</v>
      </c>
      <c r="AI323" s="23" t="s">
        <v>2517</v>
      </c>
      <c r="AJ323" s="23"/>
      <c r="AK323" s="23"/>
      <c r="AL323" s="23"/>
    </row>
    <row r="324" spans="1:38" x14ac:dyDescent="0.25">
      <c r="A324" s="23" t="s">
        <v>1853</v>
      </c>
      <c r="B324" s="23" t="s">
        <v>1854</v>
      </c>
      <c r="C324" s="23" t="s">
        <v>1718</v>
      </c>
      <c r="D324" s="23" t="s">
        <v>1855</v>
      </c>
      <c r="E324" s="23" t="s">
        <v>1856</v>
      </c>
      <c r="F324" s="23" t="s">
        <v>681</v>
      </c>
      <c r="G324" s="23">
        <v>0</v>
      </c>
      <c r="H324" s="23">
        <v>0</v>
      </c>
      <c r="I324" s="23">
        <v>0</v>
      </c>
      <c r="J324" s="23">
        <v>0</v>
      </c>
      <c r="K324" s="23">
        <v>0</v>
      </c>
      <c r="L324" s="23">
        <v>0</v>
      </c>
      <c r="M324" s="23">
        <v>0</v>
      </c>
      <c r="N324" s="23">
        <v>0</v>
      </c>
      <c r="O324" s="23">
        <v>0</v>
      </c>
      <c r="P324" s="23">
        <v>0</v>
      </c>
      <c r="Q324" s="23">
        <v>0</v>
      </c>
      <c r="R324" s="23">
        <v>0</v>
      </c>
      <c r="S324" s="23" t="s">
        <v>2445</v>
      </c>
      <c r="T324" s="23">
        <v>0</v>
      </c>
      <c r="U324" s="23">
        <v>0</v>
      </c>
      <c r="V324" s="23"/>
      <c r="W324" s="23"/>
      <c r="X324" s="23" t="s">
        <v>1101</v>
      </c>
      <c r="Y324" s="23">
        <v>0</v>
      </c>
      <c r="Z324" s="23">
        <v>1</v>
      </c>
      <c r="AA324" s="23">
        <f>IF(SUM(G324:T324) &gt;0, 1, 0)</f>
        <v>0</v>
      </c>
      <c r="AB324" s="23"/>
      <c r="AC324" s="23">
        <f>IF(SUM(T324,Q324)&gt;0, 1, 0)</f>
        <v>0</v>
      </c>
      <c r="AD324" s="23">
        <f>IF(SUM(Table2[[#This Row],[cv_disclosure]],Table2[[#This Row],[nber_web_disclosure]],Table2[[#This Row],[private_interests]]) &gt;0, 1, 0)</f>
        <v>0</v>
      </c>
      <c r="AE324" s="23" t="s">
        <v>2443</v>
      </c>
      <c r="AF324" s="23"/>
      <c r="AG324" s="23" t="s">
        <v>2442</v>
      </c>
      <c r="AH324" s="23" t="s">
        <v>2444</v>
      </c>
      <c r="AI324" s="23" t="s">
        <v>2520</v>
      </c>
      <c r="AJ324" s="23"/>
      <c r="AK324" s="23"/>
      <c r="AL324" s="23"/>
    </row>
    <row r="325" spans="1:38" x14ac:dyDescent="0.25">
      <c r="A325" s="23" t="s">
        <v>1860</v>
      </c>
      <c r="B325" s="23" t="s">
        <v>1861</v>
      </c>
      <c r="C325" s="23" t="s">
        <v>1718</v>
      </c>
      <c r="D325" s="23" t="s">
        <v>1862</v>
      </c>
      <c r="E325" s="23" t="s">
        <v>868</v>
      </c>
      <c r="F325" s="23" t="s">
        <v>681</v>
      </c>
      <c r="G325" s="23">
        <v>0</v>
      </c>
      <c r="H325" s="23">
        <v>0</v>
      </c>
      <c r="I325" s="23">
        <v>0</v>
      </c>
      <c r="J325" s="23">
        <v>0</v>
      </c>
      <c r="K325" s="23">
        <v>0</v>
      </c>
      <c r="L325" s="23">
        <v>0</v>
      </c>
      <c r="M325" s="23">
        <v>0</v>
      </c>
      <c r="N325" s="23">
        <v>0</v>
      </c>
      <c r="O325" s="23">
        <v>0</v>
      </c>
      <c r="P325" s="23">
        <v>0</v>
      </c>
      <c r="Q325" s="23">
        <v>0</v>
      </c>
      <c r="R325" s="23">
        <v>0</v>
      </c>
      <c r="S325" s="23" t="s">
        <v>2457</v>
      </c>
      <c r="T325" s="23">
        <v>0</v>
      </c>
      <c r="U325" s="23">
        <v>0</v>
      </c>
      <c r="V325" s="23"/>
      <c r="W325" s="23"/>
      <c r="X325" s="23" t="s">
        <v>1101</v>
      </c>
      <c r="Y325" s="23">
        <v>1</v>
      </c>
      <c r="Z325" s="23">
        <v>0</v>
      </c>
      <c r="AA325" s="23">
        <f>IF(SUM(G325:T325) &gt;0, 1, 0)</f>
        <v>0</v>
      </c>
      <c r="AB325" s="23"/>
      <c r="AC325" s="23">
        <f>IF(SUM(T325,Q325)&gt;0, 1, 0)</f>
        <v>0</v>
      </c>
      <c r="AD325" s="23">
        <f>IF(SUM(Table2[[#This Row],[cv_disclosure]],Table2[[#This Row],[nber_web_disclosure]],Table2[[#This Row],[private_interests]]) &gt;0, 1, 0)</f>
        <v>1</v>
      </c>
      <c r="AE325" s="23"/>
      <c r="AF325" s="23"/>
      <c r="AG325" s="23" t="s">
        <v>2451</v>
      </c>
      <c r="AH325" s="23"/>
      <c r="AI325" s="23" t="s">
        <v>2522</v>
      </c>
      <c r="AJ325" s="23"/>
      <c r="AK325" s="23"/>
      <c r="AL325" s="23"/>
    </row>
    <row r="326" spans="1:38" x14ac:dyDescent="0.25">
      <c r="A326" s="23" t="s">
        <v>1863</v>
      </c>
      <c r="B326" s="23" t="s">
        <v>1864</v>
      </c>
      <c r="C326" s="23" t="s">
        <v>1718</v>
      </c>
      <c r="D326" s="23" t="s">
        <v>1865</v>
      </c>
      <c r="E326" s="23" t="s">
        <v>92</v>
      </c>
      <c r="F326" s="23" t="s">
        <v>681</v>
      </c>
      <c r="G326" s="23">
        <v>0</v>
      </c>
      <c r="H326" s="23">
        <v>0</v>
      </c>
      <c r="I326" s="23">
        <v>0</v>
      </c>
      <c r="J326" s="23">
        <v>0</v>
      </c>
      <c r="K326" s="23">
        <v>0</v>
      </c>
      <c r="L326" s="23">
        <v>0</v>
      </c>
      <c r="M326" s="23">
        <v>0</v>
      </c>
      <c r="N326" s="23">
        <v>0</v>
      </c>
      <c r="O326" s="23">
        <v>0</v>
      </c>
      <c r="P326" s="23">
        <v>0</v>
      </c>
      <c r="Q326" s="23">
        <v>0</v>
      </c>
      <c r="R326" s="23">
        <v>0</v>
      </c>
      <c r="S326" s="23" t="s">
        <v>2456</v>
      </c>
      <c r="T326" s="23">
        <v>0</v>
      </c>
      <c r="U326" s="23">
        <v>0</v>
      </c>
      <c r="V326" s="23"/>
      <c r="W326" s="23"/>
      <c r="X326" s="23" t="s">
        <v>1101</v>
      </c>
      <c r="Y326" s="23">
        <v>1</v>
      </c>
      <c r="Z326" s="23">
        <v>0</v>
      </c>
      <c r="AA326" s="23">
        <f>IF(SUM(G326:T326) &gt;0, 1, 0)</f>
        <v>0</v>
      </c>
      <c r="AB326" s="23"/>
      <c r="AC326" s="23">
        <f>IF(SUM(T326,Q326)&gt;0, 1, 0)</f>
        <v>0</v>
      </c>
      <c r="AD326" s="23">
        <f>IF(SUM(Table2[[#This Row],[cv_disclosure]],Table2[[#This Row],[nber_web_disclosure]],Table2[[#This Row],[private_interests]]) &gt;0, 1, 0)</f>
        <v>1</v>
      </c>
      <c r="AE326" s="23" t="s">
        <v>2455</v>
      </c>
      <c r="AF326" s="23"/>
      <c r="AG326" s="23" t="s">
        <v>2458</v>
      </c>
      <c r="AH326" s="23" t="s">
        <v>2459</v>
      </c>
      <c r="AI326" s="23" t="s">
        <v>2524</v>
      </c>
      <c r="AJ326" s="23"/>
      <c r="AK326" s="23"/>
      <c r="AL326" s="23"/>
    </row>
    <row r="327" spans="1:38" x14ac:dyDescent="0.25">
      <c r="A327" s="23" t="s">
        <v>1866</v>
      </c>
      <c r="B327" s="23" t="s">
        <v>1868</v>
      </c>
      <c r="C327" s="23" t="s">
        <v>1718</v>
      </c>
      <c r="D327" s="23" t="s">
        <v>1869</v>
      </c>
      <c r="E327" s="23" t="s">
        <v>1867</v>
      </c>
      <c r="F327" s="23" t="s">
        <v>681</v>
      </c>
      <c r="G327" s="23">
        <v>0</v>
      </c>
      <c r="H327" s="23">
        <v>0</v>
      </c>
      <c r="I327" s="23">
        <v>0</v>
      </c>
      <c r="J327" s="23">
        <v>0</v>
      </c>
      <c r="K327" s="23">
        <v>0</v>
      </c>
      <c r="L327" s="23">
        <v>0</v>
      </c>
      <c r="M327" s="23">
        <v>0</v>
      </c>
      <c r="N327" s="23">
        <v>0</v>
      </c>
      <c r="O327" s="23">
        <v>0</v>
      </c>
      <c r="P327" s="23">
        <v>0</v>
      </c>
      <c r="Q327" s="23">
        <v>0</v>
      </c>
      <c r="R327" s="23">
        <v>0</v>
      </c>
      <c r="S327" s="23"/>
      <c r="T327" s="23">
        <v>0</v>
      </c>
      <c r="U327" s="23">
        <v>0</v>
      </c>
      <c r="V327" s="23"/>
      <c r="W327" s="23"/>
      <c r="X327" s="23" t="s">
        <v>1101</v>
      </c>
      <c r="Y327" s="23">
        <v>0</v>
      </c>
      <c r="Z327" s="23">
        <v>0</v>
      </c>
      <c r="AA327" s="23">
        <f>IF(SUM(G327:T327) &gt;0, 1, 0)</f>
        <v>0</v>
      </c>
      <c r="AB327" s="23"/>
      <c r="AC327" s="23">
        <f>IF(SUM(T327,Q327)&gt;0, 1, 0)</f>
        <v>0</v>
      </c>
      <c r="AD327" s="23">
        <f>IF(SUM(Table2[[#This Row],[cv_disclosure]],Table2[[#This Row],[nber_web_disclosure]],Table2[[#This Row],[private_interests]]) &gt;0, 1, 0)</f>
        <v>0</v>
      </c>
      <c r="AE327" s="23"/>
      <c r="AF327" s="23"/>
      <c r="AG327" s="23" t="s">
        <v>2461</v>
      </c>
      <c r="AH327" s="23" t="s">
        <v>2460</v>
      </c>
      <c r="AI327" s="23" t="s">
        <v>2525</v>
      </c>
      <c r="AJ327" s="23"/>
      <c r="AK327" s="23"/>
      <c r="AL327" s="23"/>
    </row>
    <row r="328" spans="1:38" x14ac:dyDescent="0.25">
      <c r="A328" s="23" t="s">
        <v>1873</v>
      </c>
      <c r="B328" s="23" t="s">
        <v>1875</v>
      </c>
      <c r="C328" s="23" t="s">
        <v>1718</v>
      </c>
      <c r="D328" s="23" t="s">
        <v>1876</v>
      </c>
      <c r="E328" s="23" t="s">
        <v>1874</v>
      </c>
      <c r="F328" s="23" t="s">
        <v>681</v>
      </c>
      <c r="G328" s="23">
        <v>0</v>
      </c>
      <c r="H328" s="23">
        <v>0</v>
      </c>
      <c r="I328" s="23">
        <v>0</v>
      </c>
      <c r="J328" s="23">
        <v>0</v>
      </c>
      <c r="K328" s="23">
        <v>0</v>
      </c>
      <c r="L328" s="23">
        <v>0</v>
      </c>
      <c r="M328" s="23">
        <v>0</v>
      </c>
      <c r="N328" s="23">
        <v>0</v>
      </c>
      <c r="O328" s="23">
        <v>0</v>
      </c>
      <c r="P328" s="23">
        <v>0</v>
      </c>
      <c r="Q328" s="23">
        <v>0</v>
      </c>
      <c r="R328" s="23">
        <v>0</v>
      </c>
      <c r="S328" s="23"/>
      <c r="T328" s="23">
        <v>0</v>
      </c>
      <c r="U328" s="23">
        <v>0</v>
      </c>
      <c r="V328" s="23"/>
      <c r="W328" s="23"/>
      <c r="X328" s="23" t="s">
        <v>1101</v>
      </c>
      <c r="Y328" s="23">
        <v>0</v>
      </c>
      <c r="Z328" s="23">
        <v>0</v>
      </c>
      <c r="AA328" s="23">
        <f>IF(SUM(G328:T328) &gt;0, 1, 0)</f>
        <v>0</v>
      </c>
      <c r="AB328" s="23"/>
      <c r="AC328" s="23">
        <f>IF(SUM(T328,Q328)&gt;0, 1, 0)</f>
        <v>0</v>
      </c>
      <c r="AD328" s="23">
        <f>IF(SUM(Table2[[#This Row],[cv_disclosure]],Table2[[#This Row],[nber_web_disclosure]],Table2[[#This Row],[private_interests]]) &gt;0, 1, 0)</f>
        <v>0</v>
      </c>
      <c r="AE328" s="23"/>
      <c r="AF328" s="23"/>
      <c r="AG328" s="23" t="s">
        <v>2463</v>
      </c>
      <c r="AH328" s="23" t="s">
        <v>2462</v>
      </c>
      <c r="AI328" s="23" t="s">
        <v>2526</v>
      </c>
      <c r="AJ328" s="23"/>
      <c r="AK328" s="23"/>
      <c r="AL328" s="23"/>
    </row>
    <row r="329" spans="1:38" x14ac:dyDescent="0.25">
      <c r="A329" s="23" t="s">
        <v>1881</v>
      </c>
      <c r="B329" s="23" t="s">
        <v>1882</v>
      </c>
      <c r="C329" s="23" t="s">
        <v>1718</v>
      </c>
      <c r="D329" s="23" t="s">
        <v>1883</v>
      </c>
      <c r="E329" s="23" t="s">
        <v>1884</v>
      </c>
      <c r="F329" s="23" t="s">
        <v>681</v>
      </c>
      <c r="G329" s="23">
        <v>0</v>
      </c>
      <c r="H329" s="23">
        <v>0</v>
      </c>
      <c r="I329" s="23">
        <v>0</v>
      </c>
      <c r="J329" s="23">
        <v>0</v>
      </c>
      <c r="K329" s="23">
        <v>0</v>
      </c>
      <c r="L329" s="23">
        <v>0</v>
      </c>
      <c r="M329" s="23">
        <v>0</v>
      </c>
      <c r="N329" s="23">
        <v>0</v>
      </c>
      <c r="O329" s="23">
        <v>0</v>
      </c>
      <c r="P329" s="23">
        <v>0</v>
      </c>
      <c r="Q329" s="23">
        <v>0</v>
      </c>
      <c r="R329" s="23">
        <v>0</v>
      </c>
      <c r="S329" s="23"/>
      <c r="T329" s="23"/>
      <c r="U329" s="23"/>
      <c r="V329" s="23"/>
      <c r="W329" s="23"/>
      <c r="X329" s="23" t="s">
        <v>2464</v>
      </c>
      <c r="Y329" s="23">
        <v>0</v>
      </c>
      <c r="Z329" s="23">
        <v>1</v>
      </c>
      <c r="AA329" s="23">
        <f>IF(SUM(G329:T329) &gt;0, 1, 0)</f>
        <v>0</v>
      </c>
      <c r="AB329" s="23"/>
      <c r="AC329" s="23">
        <f>IF(SUM(T329,Q329)&gt;0, 1, 0)</f>
        <v>0</v>
      </c>
      <c r="AD329" s="23">
        <f>IF(SUM(Table2[[#This Row],[cv_disclosure]],Table2[[#This Row],[nber_web_disclosure]],Table2[[#This Row],[private_interests]]) &gt;0, 1, 0)</f>
        <v>0</v>
      </c>
      <c r="AE329" s="23"/>
      <c r="AF329" s="23"/>
      <c r="AG329" s="23"/>
      <c r="AH329" s="23" t="s">
        <v>2465</v>
      </c>
      <c r="AI329" s="23" t="s">
        <v>2527</v>
      </c>
      <c r="AJ329" s="23"/>
      <c r="AK329" s="23"/>
      <c r="AL329" s="23"/>
    </row>
    <row r="330" spans="1:38" x14ac:dyDescent="0.25">
      <c r="A330" s="23" t="s">
        <v>1885</v>
      </c>
      <c r="B330" s="23" t="s">
        <v>1886</v>
      </c>
      <c r="C330" s="23" t="s">
        <v>1718</v>
      </c>
      <c r="D330" s="23" t="s">
        <v>1887</v>
      </c>
      <c r="E330" s="23" t="s">
        <v>17</v>
      </c>
      <c r="F330" s="23" t="s">
        <v>681</v>
      </c>
      <c r="G330" s="23">
        <v>0</v>
      </c>
      <c r="H330" s="23">
        <v>0</v>
      </c>
      <c r="I330" s="23">
        <v>0</v>
      </c>
      <c r="J330" s="23">
        <v>0</v>
      </c>
      <c r="K330" s="23">
        <v>0</v>
      </c>
      <c r="L330" s="23">
        <v>0</v>
      </c>
      <c r="M330" s="23">
        <v>0</v>
      </c>
      <c r="N330" s="23">
        <v>0</v>
      </c>
      <c r="O330" s="23">
        <v>0</v>
      </c>
      <c r="P330" s="23">
        <v>0</v>
      </c>
      <c r="Q330" s="23">
        <v>0</v>
      </c>
      <c r="R330" s="23">
        <v>0</v>
      </c>
      <c r="S330" s="23" t="s">
        <v>2467</v>
      </c>
      <c r="T330" s="23">
        <v>0</v>
      </c>
      <c r="U330" s="23">
        <v>1</v>
      </c>
      <c r="V330" s="23" t="s">
        <v>2468</v>
      </c>
      <c r="W330" s="23" t="s">
        <v>2470</v>
      </c>
      <c r="X330" s="23" t="s">
        <v>1101</v>
      </c>
      <c r="Y330" s="23">
        <v>0</v>
      </c>
      <c r="Z330" s="23">
        <v>0</v>
      </c>
      <c r="AA330" s="23">
        <f>IF(SUM(G330:T330) &gt;0, 1, 0)</f>
        <v>0</v>
      </c>
      <c r="AB330" s="23"/>
      <c r="AC330" s="23">
        <f>IF(SUM(T330,Q330)&gt;0, 1, 0)</f>
        <v>0</v>
      </c>
      <c r="AD330" s="23">
        <f>IF(SUM(Table2[[#This Row],[cv_disclosure]],Table2[[#This Row],[nber_web_disclosure]],Table2[[#This Row],[private_interests]]) &gt;0, 1, 0)</f>
        <v>0</v>
      </c>
      <c r="AE330" s="23"/>
      <c r="AF330" s="23"/>
      <c r="AG330" s="23" t="s">
        <v>2469</v>
      </c>
      <c r="AH330" s="23" t="s">
        <v>2466</v>
      </c>
      <c r="AI330" s="23" t="s">
        <v>2528</v>
      </c>
      <c r="AJ330" s="23"/>
      <c r="AK330" s="23"/>
      <c r="AL330" s="23"/>
    </row>
    <row r="331" spans="1:38" x14ac:dyDescent="0.25">
      <c r="A331" s="23" t="s">
        <v>1888</v>
      </c>
      <c r="B331" s="23" t="s">
        <v>1889</v>
      </c>
      <c r="C331" s="23" t="s">
        <v>1718</v>
      </c>
      <c r="D331" s="23" t="s">
        <v>1890</v>
      </c>
      <c r="E331" s="23" t="s">
        <v>1891</v>
      </c>
      <c r="F331" s="23" t="s">
        <v>681</v>
      </c>
      <c r="G331" s="23">
        <v>0</v>
      </c>
      <c r="H331" s="23">
        <v>0</v>
      </c>
      <c r="I331" s="23">
        <v>0</v>
      </c>
      <c r="J331" s="23">
        <v>0</v>
      </c>
      <c r="K331" s="23">
        <v>0</v>
      </c>
      <c r="L331" s="23">
        <v>0</v>
      </c>
      <c r="M331" s="23">
        <v>0</v>
      </c>
      <c r="N331" s="23">
        <v>0</v>
      </c>
      <c r="O331" s="23">
        <v>0</v>
      </c>
      <c r="P331" s="23">
        <v>0</v>
      </c>
      <c r="Q331" s="23">
        <v>0</v>
      </c>
      <c r="R331" s="23">
        <v>0</v>
      </c>
      <c r="S331" s="23" t="s">
        <v>2474</v>
      </c>
      <c r="T331" s="23">
        <v>0</v>
      </c>
      <c r="U331" s="23">
        <v>0</v>
      </c>
      <c r="V331" s="23"/>
      <c r="W331" s="23"/>
      <c r="X331" s="23" t="s">
        <v>1101</v>
      </c>
      <c r="Y331" s="23">
        <v>0</v>
      </c>
      <c r="Z331" s="23">
        <v>1</v>
      </c>
      <c r="AA331" s="23">
        <f>IF(SUM(G331:T331) &gt;0, 1, 0)</f>
        <v>0</v>
      </c>
      <c r="AB331" s="23"/>
      <c r="AC331" s="23">
        <f>IF(SUM(T331,Q331)&gt;0, 1, 0)</f>
        <v>0</v>
      </c>
      <c r="AD331" s="23">
        <f>IF(SUM(Table2[[#This Row],[cv_disclosure]],Table2[[#This Row],[nber_web_disclosure]],Table2[[#This Row],[private_interests]]) &gt;0, 1, 0)</f>
        <v>0</v>
      </c>
      <c r="AE331" s="23" t="s">
        <v>2471</v>
      </c>
      <c r="AF331" s="23"/>
      <c r="AG331" s="23" t="s">
        <v>2473</v>
      </c>
      <c r="AH331" s="23" t="s">
        <v>2472</v>
      </c>
      <c r="AI331" s="23" t="s">
        <v>2529</v>
      </c>
      <c r="AJ331" s="23"/>
      <c r="AK331" s="23"/>
      <c r="AL331" s="23"/>
    </row>
    <row r="332" spans="1:38" x14ac:dyDescent="0.25">
      <c r="A332" s="23" t="s">
        <v>1892</v>
      </c>
      <c r="B332" s="23" t="s">
        <v>1893</v>
      </c>
      <c r="C332" s="23" t="s">
        <v>1718</v>
      </c>
      <c r="D332" s="23" t="s">
        <v>1895</v>
      </c>
      <c r="E332" s="23" t="s">
        <v>1894</v>
      </c>
      <c r="F332" s="23" t="s">
        <v>681</v>
      </c>
      <c r="G332" s="23">
        <v>0</v>
      </c>
      <c r="H332" s="23">
        <v>0</v>
      </c>
      <c r="I332" s="23">
        <v>0</v>
      </c>
      <c r="J332" s="23">
        <v>0</v>
      </c>
      <c r="K332" s="23">
        <v>0</v>
      </c>
      <c r="L332" s="23">
        <v>0</v>
      </c>
      <c r="M332" s="23">
        <v>0</v>
      </c>
      <c r="N332" s="23">
        <v>0</v>
      </c>
      <c r="O332" s="23">
        <v>0</v>
      </c>
      <c r="P332" s="23">
        <v>0</v>
      </c>
      <c r="Q332" s="23">
        <v>0</v>
      </c>
      <c r="R332" s="23">
        <v>0</v>
      </c>
      <c r="S332" s="23"/>
      <c r="T332" s="23">
        <v>0</v>
      </c>
      <c r="U332" s="23">
        <v>0</v>
      </c>
      <c r="V332" s="23"/>
      <c r="W332" s="23"/>
      <c r="X332" s="23" t="s">
        <v>1101</v>
      </c>
      <c r="Y332" s="23">
        <v>0</v>
      </c>
      <c r="Z332" s="23">
        <v>0</v>
      </c>
      <c r="AA332" s="23">
        <f>IF(SUM(G332:T332) &gt;0, 1, 0)</f>
        <v>0</v>
      </c>
      <c r="AB332" s="23"/>
      <c r="AC332" s="23">
        <f>IF(SUM(T332,Q332)&gt;0, 1, 0)</f>
        <v>0</v>
      </c>
      <c r="AD332" s="23">
        <f>IF(SUM(Table2[[#This Row],[cv_disclosure]],Table2[[#This Row],[nber_web_disclosure]],Table2[[#This Row],[private_interests]]) &gt;0, 1, 0)</f>
        <v>0</v>
      </c>
      <c r="AE332" s="23"/>
      <c r="AF332" s="23"/>
      <c r="AG332" s="23" t="s">
        <v>2476</v>
      </c>
      <c r="AH332" s="23" t="s">
        <v>2475</v>
      </c>
      <c r="AI332" s="23" t="s">
        <v>2530</v>
      </c>
      <c r="AJ332" s="23"/>
      <c r="AK332" s="23"/>
      <c r="AL332" s="23"/>
    </row>
    <row r="333" spans="1:38" x14ac:dyDescent="0.25">
      <c r="A333" s="23" t="s">
        <v>1899</v>
      </c>
      <c r="B333" s="23" t="s">
        <v>1900</v>
      </c>
      <c r="C333" s="23" t="s">
        <v>1718</v>
      </c>
      <c r="D333" s="23" t="s">
        <v>1901</v>
      </c>
      <c r="E333" s="23" t="s">
        <v>179</v>
      </c>
      <c r="F333" s="23" t="s">
        <v>681</v>
      </c>
      <c r="G333" s="23">
        <v>0</v>
      </c>
      <c r="H333" s="23">
        <v>0</v>
      </c>
      <c r="I333" s="23">
        <v>0</v>
      </c>
      <c r="J333" s="23">
        <v>0</v>
      </c>
      <c r="K333" s="23">
        <v>0</v>
      </c>
      <c r="L333" s="23">
        <v>0</v>
      </c>
      <c r="M333" s="23">
        <v>0</v>
      </c>
      <c r="N333" s="23">
        <v>0</v>
      </c>
      <c r="O333" s="23">
        <v>0</v>
      </c>
      <c r="P333" s="23">
        <v>0</v>
      </c>
      <c r="Q333" s="23">
        <v>0</v>
      </c>
      <c r="R333" s="23">
        <v>0</v>
      </c>
      <c r="S333" s="23"/>
      <c r="T333" s="23">
        <v>0</v>
      </c>
      <c r="U333" s="23">
        <v>0</v>
      </c>
      <c r="V333" s="23"/>
      <c r="W333" s="23"/>
      <c r="X333" s="23" t="s">
        <v>1101</v>
      </c>
      <c r="Y333" s="23">
        <v>0</v>
      </c>
      <c r="Z333" s="23">
        <v>1</v>
      </c>
      <c r="AA333" s="23">
        <f>IF(SUM(G333:T333) &gt;0, 1, 0)</f>
        <v>0</v>
      </c>
      <c r="AB333" s="23"/>
      <c r="AC333" s="23">
        <f>IF(SUM(T333,Q333)&gt;0, 1, 0)</f>
        <v>0</v>
      </c>
      <c r="AD333" s="23">
        <f>IF(SUM(Table2[[#This Row],[cv_disclosure]],Table2[[#This Row],[nber_web_disclosure]],Table2[[#This Row],[private_interests]]) &gt;0, 1, 0)</f>
        <v>0</v>
      </c>
      <c r="AE333" s="23" t="s">
        <v>2478</v>
      </c>
      <c r="AF333" s="23"/>
      <c r="AG333" s="23" t="s">
        <v>2479</v>
      </c>
      <c r="AH333" s="23" t="s">
        <v>2477</v>
      </c>
      <c r="AI333" s="23" t="s">
        <v>2531</v>
      </c>
      <c r="AJ333" s="23"/>
      <c r="AK333" s="23"/>
      <c r="AL333" s="23"/>
    </row>
    <row r="334" spans="1:38" x14ac:dyDescent="0.25">
      <c r="A334" s="23" t="s">
        <v>1902</v>
      </c>
      <c r="B334" s="23" t="s">
        <v>1905</v>
      </c>
      <c r="C334" s="23" t="s">
        <v>1718</v>
      </c>
      <c r="D334" s="23" t="s">
        <v>1904</v>
      </c>
      <c r="E334" s="23" t="s">
        <v>1903</v>
      </c>
      <c r="F334" s="23" t="s">
        <v>681</v>
      </c>
      <c r="G334" s="23">
        <v>0</v>
      </c>
      <c r="H334" s="23">
        <v>0</v>
      </c>
      <c r="I334" s="23">
        <v>0</v>
      </c>
      <c r="J334" s="23">
        <v>0</v>
      </c>
      <c r="K334" s="23">
        <v>0</v>
      </c>
      <c r="L334" s="23">
        <v>0</v>
      </c>
      <c r="M334" s="23">
        <v>0</v>
      </c>
      <c r="N334" s="23">
        <v>0</v>
      </c>
      <c r="O334" s="23">
        <v>0</v>
      </c>
      <c r="P334" s="23">
        <v>0</v>
      </c>
      <c r="Q334" s="23">
        <v>0</v>
      </c>
      <c r="R334" s="23">
        <v>0</v>
      </c>
      <c r="S334" s="23"/>
      <c r="T334" s="23">
        <v>0</v>
      </c>
      <c r="U334" s="23">
        <v>0</v>
      </c>
      <c r="V334" s="23"/>
      <c r="W334" s="23"/>
      <c r="X334" s="23" t="s">
        <v>1101</v>
      </c>
      <c r="Y334" s="23">
        <v>0</v>
      </c>
      <c r="Z334" s="23">
        <v>0</v>
      </c>
      <c r="AA334" s="23">
        <f>IF(SUM(G334:T334) &gt;0, 1, 0)</f>
        <v>0</v>
      </c>
      <c r="AB334" s="23"/>
      <c r="AC334" s="23">
        <f>IF(SUM(T334,Q334)&gt;0, 1, 0)</f>
        <v>0</v>
      </c>
      <c r="AD334" s="23">
        <f>IF(SUM(Table2[[#This Row],[cv_disclosure]],Table2[[#This Row],[nber_web_disclosure]],Table2[[#This Row],[private_interests]]) &gt;0, 1, 0)</f>
        <v>0</v>
      </c>
      <c r="AE334" s="23"/>
      <c r="AF334" s="23"/>
      <c r="AG334" s="23" t="s">
        <v>2480</v>
      </c>
      <c r="AH334" s="23"/>
      <c r="AI334" s="23" t="s">
        <v>2532</v>
      </c>
      <c r="AJ334" s="23"/>
      <c r="AK334" s="23"/>
      <c r="AL334" s="23"/>
    </row>
    <row r="335" spans="1:38" x14ac:dyDescent="0.25">
      <c r="A335" s="23" t="s">
        <v>1906</v>
      </c>
      <c r="B335" s="23" t="s">
        <v>1907</v>
      </c>
      <c r="C335" s="23" t="s">
        <v>1718</v>
      </c>
      <c r="D335" s="23" t="s">
        <v>1908</v>
      </c>
      <c r="E335" s="23" t="s">
        <v>121</v>
      </c>
      <c r="F335" s="23" t="s">
        <v>681</v>
      </c>
      <c r="G335" s="23">
        <v>0</v>
      </c>
      <c r="H335" s="23">
        <v>0</v>
      </c>
      <c r="I335" s="23">
        <v>0</v>
      </c>
      <c r="J335" s="23">
        <v>0</v>
      </c>
      <c r="K335" s="23">
        <v>0</v>
      </c>
      <c r="L335" s="23">
        <v>0</v>
      </c>
      <c r="M335" s="23">
        <v>0</v>
      </c>
      <c r="N335" s="23">
        <v>0</v>
      </c>
      <c r="O335" s="23">
        <v>0</v>
      </c>
      <c r="P335" s="23">
        <v>0</v>
      </c>
      <c r="Q335" s="23">
        <v>0</v>
      </c>
      <c r="R335" s="23">
        <v>0</v>
      </c>
      <c r="S335" s="23" t="s">
        <v>2481</v>
      </c>
      <c r="T335" s="23">
        <v>0</v>
      </c>
      <c r="U335" s="23">
        <v>0</v>
      </c>
      <c r="V335" s="23"/>
      <c r="W335" s="23"/>
      <c r="X335" s="23" t="s">
        <v>2536</v>
      </c>
      <c r="Y335" s="23">
        <v>1</v>
      </c>
      <c r="Z335" s="23">
        <v>0</v>
      </c>
      <c r="AA335" s="23">
        <f>IF(SUM(G335:T335) &gt;0, 1, 0)</f>
        <v>0</v>
      </c>
      <c r="AB335" s="23"/>
      <c r="AC335" s="23">
        <f>IF(SUM(T335,Q335)&gt;0, 1, 0)</f>
        <v>0</v>
      </c>
      <c r="AD335" s="23">
        <f>IF(SUM(Table2[[#This Row],[cv_disclosure]],Table2[[#This Row],[nber_web_disclosure]],Table2[[#This Row],[private_interests]]) &gt;0, 1, 0)</f>
        <v>1</v>
      </c>
      <c r="AE335" s="23"/>
      <c r="AF335" s="23"/>
      <c r="AG335" s="23" t="s">
        <v>2537</v>
      </c>
      <c r="AH335" s="23" t="s">
        <v>2482</v>
      </c>
      <c r="AI335" s="23" t="s">
        <v>2533</v>
      </c>
      <c r="AJ335" s="23"/>
      <c r="AK335" s="23"/>
      <c r="AL335" s="23"/>
    </row>
    <row r="336" spans="1:38" x14ac:dyDescent="0.25">
      <c r="A336" s="23" t="s">
        <v>1909</v>
      </c>
      <c r="B336" s="23" t="s">
        <v>1910</v>
      </c>
      <c r="C336" s="23" t="s">
        <v>1718</v>
      </c>
      <c r="D336" s="23" t="s">
        <v>1911</v>
      </c>
      <c r="E336" s="23" t="s">
        <v>1874</v>
      </c>
      <c r="F336" s="23" t="s">
        <v>681</v>
      </c>
      <c r="G336" s="23">
        <v>0</v>
      </c>
      <c r="H336" s="23">
        <v>0</v>
      </c>
      <c r="I336" s="23">
        <v>0</v>
      </c>
      <c r="J336" s="23">
        <v>0</v>
      </c>
      <c r="K336" s="23">
        <v>0</v>
      </c>
      <c r="L336" s="23">
        <v>0</v>
      </c>
      <c r="M336" s="23">
        <v>0</v>
      </c>
      <c r="N336" s="23">
        <v>0</v>
      </c>
      <c r="O336" s="23">
        <v>0</v>
      </c>
      <c r="P336" s="23">
        <v>0</v>
      </c>
      <c r="Q336" s="23">
        <v>0</v>
      </c>
      <c r="R336" s="23">
        <v>0</v>
      </c>
      <c r="S336" s="23"/>
      <c r="T336" s="23">
        <v>0</v>
      </c>
      <c r="U336" s="23">
        <v>0</v>
      </c>
      <c r="V336" s="23"/>
      <c r="W336" s="23"/>
      <c r="X336" s="23" t="s">
        <v>1101</v>
      </c>
      <c r="Y336" s="23">
        <v>0</v>
      </c>
      <c r="Z336" s="23">
        <v>0</v>
      </c>
      <c r="AA336" s="23">
        <f>IF(SUM(G336:T336) &gt;0, 1, 0)</f>
        <v>0</v>
      </c>
      <c r="AB336" s="23"/>
      <c r="AC336" s="23">
        <f>IF(SUM(T336,Q336)&gt;0, 1, 0)</f>
        <v>0</v>
      </c>
      <c r="AD336" s="23">
        <f>IF(SUM(Table2[[#This Row],[cv_disclosure]],Table2[[#This Row],[nber_web_disclosure]],Table2[[#This Row],[private_interests]]) &gt;0, 1, 0)</f>
        <v>0</v>
      </c>
      <c r="AE336" s="23"/>
      <c r="AF336" s="23"/>
      <c r="AG336" s="23" t="s">
        <v>2539</v>
      </c>
      <c r="AH336" s="23"/>
      <c r="AI336" s="23" t="s">
        <v>2538</v>
      </c>
      <c r="AJ336" s="23"/>
      <c r="AK336" s="23"/>
      <c r="AL336" s="23"/>
    </row>
    <row r="337" spans="1:38" x14ac:dyDescent="0.25">
      <c r="A337" s="23" t="s">
        <v>1912</v>
      </c>
      <c r="B337" s="23" t="s">
        <v>1913</v>
      </c>
      <c r="C337" s="23" t="s">
        <v>1718</v>
      </c>
      <c r="D337" s="23" t="s">
        <v>1915</v>
      </c>
      <c r="E337" s="23" t="s">
        <v>1914</v>
      </c>
      <c r="F337" s="23" t="s">
        <v>681</v>
      </c>
      <c r="G337" s="23">
        <v>0</v>
      </c>
      <c r="H337" s="23">
        <v>0</v>
      </c>
      <c r="I337" s="23">
        <v>0</v>
      </c>
      <c r="J337" s="23">
        <v>0</v>
      </c>
      <c r="K337" s="23">
        <v>0</v>
      </c>
      <c r="L337" s="23">
        <v>0</v>
      </c>
      <c r="M337" s="23">
        <v>0</v>
      </c>
      <c r="N337" s="23">
        <v>0</v>
      </c>
      <c r="O337" s="23">
        <v>0</v>
      </c>
      <c r="P337" s="23">
        <v>0</v>
      </c>
      <c r="Q337" s="23">
        <v>0</v>
      </c>
      <c r="R337" s="23">
        <v>0</v>
      </c>
      <c r="S337" s="23"/>
      <c r="T337" s="23">
        <v>0</v>
      </c>
      <c r="U337" s="23">
        <v>1</v>
      </c>
      <c r="V337" s="23" t="s">
        <v>2543</v>
      </c>
      <c r="W337" s="23" t="s">
        <v>2544</v>
      </c>
      <c r="X337" s="23"/>
      <c r="Y337" s="23">
        <v>0</v>
      </c>
      <c r="Z337" s="23">
        <v>0</v>
      </c>
      <c r="AA337" s="23">
        <f>IF(SUM(G337:T337) &gt;0, 1, 0)</f>
        <v>0</v>
      </c>
      <c r="AB337" s="23"/>
      <c r="AC337" s="23">
        <f>IF(SUM(T337,Q337)&gt;0, 1, 0)</f>
        <v>0</v>
      </c>
      <c r="AD337" s="23">
        <f>IF(SUM(Table2[[#This Row],[cv_disclosure]],Table2[[#This Row],[nber_web_disclosure]],Table2[[#This Row],[private_interests]]) &gt;0, 1, 0)</f>
        <v>0</v>
      </c>
      <c r="AE337" s="23"/>
      <c r="AF337" s="23"/>
      <c r="AG337" s="23" t="s">
        <v>2542</v>
      </c>
      <c r="AH337" s="23" t="s">
        <v>2541</v>
      </c>
      <c r="AI337" s="23" t="s">
        <v>2540</v>
      </c>
      <c r="AJ337" s="23"/>
      <c r="AK337" s="23"/>
      <c r="AL337" s="23"/>
    </row>
    <row r="338" spans="1:38" x14ac:dyDescent="0.25">
      <c r="A338" s="23" t="s">
        <v>1917</v>
      </c>
      <c r="B338" s="23" t="s">
        <v>1918</v>
      </c>
      <c r="C338" s="23" t="s">
        <v>1718</v>
      </c>
      <c r="D338" s="23"/>
      <c r="E338" s="23" t="s">
        <v>1916</v>
      </c>
      <c r="F338" s="23" t="s">
        <v>681</v>
      </c>
      <c r="G338" s="23">
        <v>0</v>
      </c>
      <c r="H338" s="23">
        <v>0</v>
      </c>
      <c r="I338" s="23">
        <v>0</v>
      </c>
      <c r="J338" s="23">
        <v>0</v>
      </c>
      <c r="K338" s="23">
        <v>0</v>
      </c>
      <c r="L338" s="23">
        <v>0</v>
      </c>
      <c r="M338" s="23">
        <v>0</v>
      </c>
      <c r="N338" s="23">
        <v>0</v>
      </c>
      <c r="O338" s="23">
        <v>0</v>
      </c>
      <c r="P338" s="23">
        <v>0</v>
      </c>
      <c r="Q338" s="23"/>
      <c r="R338" s="23">
        <v>0</v>
      </c>
      <c r="S338" s="23" t="s">
        <v>2547</v>
      </c>
      <c r="T338" s="23">
        <v>0</v>
      </c>
      <c r="U338" s="23">
        <v>0</v>
      </c>
      <c r="V338" s="23"/>
      <c r="W338" s="23"/>
      <c r="X338" s="23" t="s">
        <v>1101</v>
      </c>
      <c r="Y338" s="23">
        <v>0</v>
      </c>
      <c r="Z338" s="23">
        <v>0</v>
      </c>
      <c r="AA338" s="23">
        <f>IF(SUM(G338:T338) &gt;0, 1, 0)</f>
        <v>0</v>
      </c>
      <c r="AB338" s="23"/>
      <c r="AC338" s="23">
        <f>IF(SUM(T338,Q338)&gt;0, 1, 0)</f>
        <v>0</v>
      </c>
      <c r="AD338" s="23">
        <f>IF(SUM(Table2[[#This Row],[cv_disclosure]],Table2[[#This Row],[nber_web_disclosure]],Table2[[#This Row],[private_interests]]) &gt;0, 1, 0)</f>
        <v>0</v>
      </c>
      <c r="AE338" s="23"/>
      <c r="AF338" s="23"/>
      <c r="AG338" s="23" t="s">
        <v>2546</v>
      </c>
      <c r="AH338" s="23"/>
      <c r="AI338" s="23" t="s">
        <v>2545</v>
      </c>
      <c r="AJ338" s="23"/>
      <c r="AK338" s="23"/>
      <c r="AL338" s="23"/>
    </row>
    <row r="339" spans="1:38" x14ac:dyDescent="0.25">
      <c r="A339" s="23" t="s">
        <v>1928</v>
      </c>
      <c r="B339" s="23" t="s">
        <v>1929</v>
      </c>
      <c r="C339" s="23" t="s">
        <v>1718</v>
      </c>
      <c r="D339" s="23" t="s">
        <v>1930</v>
      </c>
      <c r="E339" s="23" t="s">
        <v>33</v>
      </c>
      <c r="F339" s="23" t="s">
        <v>682</v>
      </c>
      <c r="G339" s="23">
        <v>0</v>
      </c>
      <c r="H339" s="23">
        <v>0</v>
      </c>
      <c r="I339" s="23">
        <v>0</v>
      </c>
      <c r="J339" s="23">
        <v>0</v>
      </c>
      <c r="K339" s="23">
        <v>0</v>
      </c>
      <c r="L339" s="23">
        <v>0</v>
      </c>
      <c r="M339" s="23">
        <v>0</v>
      </c>
      <c r="N339" s="23">
        <v>0</v>
      </c>
      <c r="O339" s="23">
        <v>0</v>
      </c>
      <c r="P339" s="23">
        <v>0</v>
      </c>
      <c r="Q339" s="23">
        <v>0</v>
      </c>
      <c r="R339" s="23">
        <v>0</v>
      </c>
      <c r="S339" s="23" t="s">
        <v>2554</v>
      </c>
      <c r="T339" s="23"/>
      <c r="U339" s="23"/>
      <c r="V339" s="23"/>
      <c r="W339" s="23"/>
      <c r="X339" s="23" t="s">
        <v>2464</v>
      </c>
      <c r="Y339" s="23">
        <v>0</v>
      </c>
      <c r="Z339" s="23">
        <v>0</v>
      </c>
      <c r="AA339" s="23">
        <f>IF(SUM(G339:T339) &gt;0, 1, 0)</f>
        <v>0</v>
      </c>
      <c r="AB339" s="23"/>
      <c r="AC339" s="23">
        <f>IF(SUM(T339,Q339)&gt;0, 1, 0)</f>
        <v>0</v>
      </c>
      <c r="AD339" s="23">
        <f>IF(SUM(Table2[[#This Row],[cv_disclosure]],Table2[[#This Row],[nber_web_disclosure]],Table2[[#This Row],[private_interests]]) &gt;0, 1, 0)</f>
        <v>0</v>
      </c>
      <c r="AE339" s="23"/>
      <c r="AF339" s="23"/>
      <c r="AG339" s="23"/>
      <c r="AH339" s="23"/>
      <c r="AI339" s="23" t="s">
        <v>2584</v>
      </c>
      <c r="AJ339" s="23"/>
      <c r="AK339" s="23"/>
      <c r="AL339" s="23"/>
    </row>
    <row r="340" spans="1:38" x14ac:dyDescent="0.25">
      <c r="A340" s="23" t="s">
        <v>1949</v>
      </c>
      <c r="B340" s="23" t="s">
        <v>1950</v>
      </c>
      <c r="C340" s="23" t="s">
        <v>1718</v>
      </c>
      <c r="D340" s="23" t="s">
        <v>1951</v>
      </c>
      <c r="E340" s="23" t="s">
        <v>65</v>
      </c>
      <c r="F340" s="23" t="s">
        <v>682</v>
      </c>
      <c r="G340" s="23">
        <v>0</v>
      </c>
      <c r="H340" s="23">
        <v>0</v>
      </c>
      <c r="I340" s="23">
        <v>0</v>
      </c>
      <c r="J340" s="23">
        <v>0</v>
      </c>
      <c r="K340" s="23">
        <v>0</v>
      </c>
      <c r="L340" s="23">
        <v>0</v>
      </c>
      <c r="M340" s="23">
        <v>0</v>
      </c>
      <c r="N340" s="23">
        <v>0</v>
      </c>
      <c r="O340" s="23">
        <v>0</v>
      </c>
      <c r="P340" s="23">
        <v>0</v>
      </c>
      <c r="Q340" s="23">
        <v>0</v>
      </c>
      <c r="R340" s="23">
        <v>0</v>
      </c>
      <c r="S340" s="23"/>
      <c r="T340" s="23">
        <v>0</v>
      </c>
      <c r="U340" s="23">
        <v>0</v>
      </c>
      <c r="V340" s="23"/>
      <c r="W340" s="23"/>
      <c r="X340" s="23" t="s">
        <v>1101</v>
      </c>
      <c r="Y340" s="23">
        <v>0</v>
      </c>
      <c r="Z340" s="23">
        <v>0</v>
      </c>
      <c r="AA340" s="23">
        <f>IF(SUM(G340:T340) &gt;0, 1, 0)</f>
        <v>0</v>
      </c>
      <c r="AB340" s="23"/>
      <c r="AC340" s="23">
        <f>IF(SUM(T340,Q340)&gt;0, 1, 0)</f>
        <v>0</v>
      </c>
      <c r="AD340" s="23">
        <f>IF(SUM(Table2[[#This Row],[cv_disclosure]],Table2[[#This Row],[nber_web_disclosure]],Table2[[#This Row],[private_interests]]) &gt;0, 1, 0)</f>
        <v>0</v>
      </c>
      <c r="AE340" s="23"/>
      <c r="AF340" s="23"/>
      <c r="AG340" s="23" t="s">
        <v>2713</v>
      </c>
      <c r="AH340" s="23"/>
      <c r="AI340" s="23" t="s">
        <v>2574</v>
      </c>
      <c r="AJ340" s="23"/>
      <c r="AK340" s="23"/>
      <c r="AL340" s="23"/>
    </row>
    <row r="341" spans="1:38" x14ac:dyDescent="0.25">
      <c r="A341" s="23" t="s">
        <v>1952</v>
      </c>
      <c r="B341" s="23" t="s">
        <v>1953</v>
      </c>
      <c r="C341" s="23" t="s">
        <v>1718</v>
      </c>
      <c r="D341" s="23" t="s">
        <v>1954</v>
      </c>
      <c r="E341" s="23" t="s">
        <v>1761</v>
      </c>
      <c r="F341" s="23" t="s">
        <v>681</v>
      </c>
      <c r="G341" s="23">
        <v>0</v>
      </c>
      <c r="H341" s="23">
        <v>0</v>
      </c>
      <c r="I341" s="23">
        <v>0</v>
      </c>
      <c r="J341" s="23">
        <v>0</v>
      </c>
      <c r="K341" s="23">
        <v>0</v>
      </c>
      <c r="L341" s="23">
        <v>0</v>
      </c>
      <c r="M341" s="23">
        <v>0</v>
      </c>
      <c r="N341" s="23">
        <v>0</v>
      </c>
      <c r="O341" s="23">
        <v>0</v>
      </c>
      <c r="P341" s="23">
        <v>0</v>
      </c>
      <c r="Q341" s="23">
        <v>0</v>
      </c>
      <c r="R341" s="23">
        <v>0</v>
      </c>
      <c r="S341" s="23"/>
      <c r="T341" s="23">
        <v>0</v>
      </c>
      <c r="U341" s="23">
        <v>1</v>
      </c>
      <c r="V341" s="23" t="s">
        <v>2716</v>
      </c>
      <c r="W341" s="23" t="s">
        <v>2717</v>
      </c>
      <c r="X341" s="23" t="s">
        <v>1101</v>
      </c>
      <c r="Y341" s="23">
        <v>0</v>
      </c>
      <c r="Z341" s="23">
        <v>0</v>
      </c>
      <c r="AA341" s="23">
        <f>IF(SUM(G341:T341) &gt;0, 1, 0)</f>
        <v>0</v>
      </c>
      <c r="AB341" s="23"/>
      <c r="AC341" s="23">
        <f>IF(SUM(T341,Q341)&gt;0, 1, 0)</f>
        <v>0</v>
      </c>
      <c r="AD341" s="23">
        <f>IF(SUM(Table2[[#This Row],[cv_disclosure]],Table2[[#This Row],[nber_web_disclosure]],Table2[[#This Row],[private_interests]]) &gt;0, 1, 0)</f>
        <v>0</v>
      </c>
      <c r="AE341" s="23"/>
      <c r="AF341" s="23"/>
      <c r="AG341" s="23" t="s">
        <v>2715</v>
      </c>
      <c r="AH341" s="23"/>
      <c r="AI341" s="23" t="s">
        <v>2714</v>
      </c>
      <c r="AJ341" s="23"/>
      <c r="AK341" s="23"/>
      <c r="AL341" s="23"/>
    </row>
    <row r="342" spans="1:38" x14ac:dyDescent="0.25">
      <c r="A342" s="23" t="s">
        <v>1964</v>
      </c>
      <c r="B342" s="23" t="s">
        <v>1965</v>
      </c>
      <c r="C342" s="23" t="s">
        <v>1718</v>
      </c>
      <c r="D342" s="23" t="s">
        <v>1966</v>
      </c>
      <c r="E342" s="23" t="s">
        <v>878</v>
      </c>
      <c r="F342" s="23" t="s">
        <v>682</v>
      </c>
      <c r="G342" s="23">
        <v>0</v>
      </c>
      <c r="H342" s="23">
        <v>0</v>
      </c>
      <c r="I342" s="23">
        <v>0</v>
      </c>
      <c r="J342" s="23">
        <v>0</v>
      </c>
      <c r="K342" s="23">
        <v>0</v>
      </c>
      <c r="L342" s="23">
        <v>0</v>
      </c>
      <c r="M342" s="23">
        <v>0</v>
      </c>
      <c r="N342" s="23">
        <v>0</v>
      </c>
      <c r="O342" s="23">
        <v>0</v>
      </c>
      <c r="P342" s="23">
        <v>0</v>
      </c>
      <c r="Q342" s="23">
        <v>0</v>
      </c>
      <c r="R342" s="23">
        <v>0</v>
      </c>
      <c r="S342" s="23"/>
      <c r="T342" s="23">
        <v>0</v>
      </c>
      <c r="U342" s="23">
        <v>0</v>
      </c>
      <c r="V342" s="23"/>
      <c r="W342" s="23"/>
      <c r="X342" s="23" t="s">
        <v>1101</v>
      </c>
      <c r="Y342" s="23">
        <v>0</v>
      </c>
      <c r="Z342" s="23">
        <v>1</v>
      </c>
      <c r="AA342" s="23">
        <f>IF(SUM(G342:T342) &gt;0, 1, 0)</f>
        <v>0</v>
      </c>
      <c r="AB342" s="23"/>
      <c r="AC342" s="23">
        <f>IF(SUM(T342,Q342)&gt;0, 1, 0)</f>
        <v>0</v>
      </c>
      <c r="AD342" s="23">
        <f>IF(SUM(Table2[[#This Row],[cv_disclosure]],Table2[[#This Row],[nber_web_disclosure]],Table2[[#This Row],[private_interests]]) &gt;0, 1, 0)</f>
        <v>0</v>
      </c>
      <c r="AE342" s="23" t="s">
        <v>2727</v>
      </c>
      <c r="AF342" s="23"/>
      <c r="AG342" s="23" t="s">
        <v>2728</v>
      </c>
      <c r="AH342" s="23"/>
      <c r="AI342" s="23" t="s">
        <v>2726</v>
      </c>
      <c r="AJ342" s="23"/>
      <c r="AK342" s="23"/>
      <c r="AL342" s="23"/>
    </row>
    <row r="343" spans="1:38" x14ac:dyDescent="0.25">
      <c r="A343" s="23" t="s">
        <v>1967</v>
      </c>
      <c r="B343" s="23" t="s">
        <v>1969</v>
      </c>
      <c r="C343" s="23" t="s">
        <v>1718</v>
      </c>
      <c r="D343" s="23" t="s">
        <v>1968</v>
      </c>
      <c r="E343" s="23" t="s">
        <v>72</v>
      </c>
      <c r="F343" s="23" t="s">
        <v>682</v>
      </c>
      <c r="G343" s="23">
        <v>0</v>
      </c>
      <c r="H343" s="23">
        <v>0</v>
      </c>
      <c r="I343" s="23">
        <v>0</v>
      </c>
      <c r="J343" s="23">
        <v>0</v>
      </c>
      <c r="K343" s="23">
        <v>0</v>
      </c>
      <c r="L343" s="23">
        <v>0</v>
      </c>
      <c r="M343" s="23">
        <v>0</v>
      </c>
      <c r="N343" s="23">
        <v>0</v>
      </c>
      <c r="O343" s="23">
        <v>0</v>
      </c>
      <c r="P343" s="23">
        <v>0</v>
      </c>
      <c r="Q343" s="23">
        <v>0</v>
      </c>
      <c r="R343" s="23">
        <v>0</v>
      </c>
      <c r="S343" s="23"/>
      <c r="T343" s="23">
        <v>0</v>
      </c>
      <c r="U343" s="23">
        <v>0</v>
      </c>
      <c r="V343" s="23"/>
      <c r="W343" s="23"/>
      <c r="X343" s="23" t="s">
        <v>1101</v>
      </c>
      <c r="Y343" s="23">
        <v>0</v>
      </c>
      <c r="Z343" s="23">
        <v>0</v>
      </c>
      <c r="AA343" s="23">
        <f>IF(SUM(G343:T343) &gt;0, 1, 0)</f>
        <v>0</v>
      </c>
      <c r="AB343" s="23"/>
      <c r="AC343" s="23">
        <f>IF(SUM(T343,Q343)&gt;0, 1, 0)</f>
        <v>0</v>
      </c>
      <c r="AD343" s="23">
        <f>IF(SUM(Table2[[#This Row],[cv_disclosure]],Table2[[#This Row],[nber_web_disclosure]],Table2[[#This Row],[private_interests]]) &gt;0, 1, 0)</f>
        <v>0</v>
      </c>
      <c r="AE343" s="23"/>
      <c r="AF343" s="23"/>
      <c r="AG343" s="23" t="s">
        <v>2731</v>
      </c>
      <c r="AH343" s="23" t="s">
        <v>2729</v>
      </c>
      <c r="AI343" s="23" t="s">
        <v>2730</v>
      </c>
      <c r="AJ343" s="23"/>
      <c r="AK343" s="23"/>
      <c r="AL343" s="23"/>
    </row>
    <row r="344" spans="1:38" x14ac:dyDescent="0.25">
      <c r="A344" s="23" t="s">
        <v>1970</v>
      </c>
      <c r="B344" s="23" t="s">
        <v>1971</v>
      </c>
      <c r="C344" s="23" t="s">
        <v>1718</v>
      </c>
      <c r="D344" s="23" t="s">
        <v>1972</v>
      </c>
      <c r="E344" s="23" t="s">
        <v>518</v>
      </c>
      <c r="F344" s="23" t="s">
        <v>681</v>
      </c>
      <c r="G344" s="23">
        <v>0</v>
      </c>
      <c r="H344" s="23">
        <v>0</v>
      </c>
      <c r="I344" s="23">
        <v>0</v>
      </c>
      <c r="J344" s="23">
        <v>0</v>
      </c>
      <c r="K344" s="23">
        <v>0</v>
      </c>
      <c r="L344" s="23">
        <v>0</v>
      </c>
      <c r="M344" s="23">
        <v>0</v>
      </c>
      <c r="N344" s="23">
        <v>0</v>
      </c>
      <c r="O344" s="23">
        <v>0</v>
      </c>
      <c r="P344" s="23">
        <v>0</v>
      </c>
      <c r="Q344" s="23">
        <v>0</v>
      </c>
      <c r="R344" s="23">
        <v>0</v>
      </c>
      <c r="S344" s="23" t="s">
        <v>2734</v>
      </c>
      <c r="T344" s="23">
        <v>0</v>
      </c>
      <c r="U344" s="23">
        <v>0</v>
      </c>
      <c r="V344" s="23"/>
      <c r="W344" s="23"/>
      <c r="X344" s="23" t="s">
        <v>1101</v>
      </c>
      <c r="Y344" s="23">
        <v>0</v>
      </c>
      <c r="Z344" s="23">
        <v>0</v>
      </c>
      <c r="AA344" s="23">
        <f>IF(SUM(G344:T344) &gt;0, 1, 0)</f>
        <v>0</v>
      </c>
      <c r="AB344" s="23"/>
      <c r="AC344" s="23">
        <f>IF(SUM(T344,Q344)&gt;0, 1, 0)</f>
        <v>0</v>
      </c>
      <c r="AD344" s="23">
        <f>IF(SUM(Table2[[#This Row],[cv_disclosure]],Table2[[#This Row],[nber_web_disclosure]],Table2[[#This Row],[private_interests]]) &gt;0, 1, 0)</f>
        <v>0</v>
      </c>
      <c r="AE344" s="23"/>
      <c r="AF344" s="23"/>
      <c r="AG344" s="23" t="s">
        <v>2735</v>
      </c>
      <c r="AH344" s="23" t="s">
        <v>2733</v>
      </c>
      <c r="AI344" s="23" t="s">
        <v>2732</v>
      </c>
      <c r="AJ344" s="23"/>
      <c r="AK344" s="23"/>
      <c r="AL344" s="23"/>
    </row>
    <row r="345" spans="1:38" x14ac:dyDescent="0.25">
      <c r="A345" s="23" t="s">
        <v>1973</v>
      </c>
      <c r="B345" s="23" t="s">
        <v>1974</v>
      </c>
      <c r="C345" s="23" t="s">
        <v>1718</v>
      </c>
      <c r="D345" s="23" t="s">
        <v>1975</v>
      </c>
      <c r="E345" s="23" t="s">
        <v>83</v>
      </c>
      <c r="F345" s="23" t="s">
        <v>682</v>
      </c>
      <c r="G345" s="23">
        <v>0</v>
      </c>
      <c r="H345" s="23">
        <v>0</v>
      </c>
      <c r="I345" s="23">
        <v>0</v>
      </c>
      <c r="J345" s="23">
        <v>0</v>
      </c>
      <c r="K345" s="23">
        <v>0</v>
      </c>
      <c r="L345" s="23">
        <v>0</v>
      </c>
      <c r="M345" s="23">
        <v>0</v>
      </c>
      <c r="N345" s="23">
        <v>0</v>
      </c>
      <c r="O345" s="23">
        <v>0</v>
      </c>
      <c r="P345" s="23">
        <v>0</v>
      </c>
      <c r="Q345" s="23">
        <v>0</v>
      </c>
      <c r="R345" s="23">
        <v>0</v>
      </c>
      <c r="S345" s="23"/>
      <c r="T345" s="23">
        <v>0</v>
      </c>
      <c r="U345" s="23">
        <v>0</v>
      </c>
      <c r="V345" s="23"/>
      <c r="W345" s="23"/>
      <c r="X345" s="23"/>
      <c r="Y345" s="23">
        <v>0</v>
      </c>
      <c r="Z345" s="23">
        <v>0</v>
      </c>
      <c r="AA345" s="23">
        <f>IF(SUM(G345:T345) &gt;0, 1, 0)</f>
        <v>0</v>
      </c>
      <c r="AB345" s="23"/>
      <c r="AC345" s="23">
        <f>IF(SUM(T345,Q345)&gt;0, 1, 0)</f>
        <v>0</v>
      </c>
      <c r="AD345" s="23">
        <f>IF(SUM(Table2[[#This Row],[cv_disclosure]],Table2[[#This Row],[nber_web_disclosure]],Table2[[#This Row],[private_interests]]) &gt;0, 1, 0)</f>
        <v>0</v>
      </c>
      <c r="AE345" s="23"/>
      <c r="AF345" s="23"/>
      <c r="AG345" s="23"/>
      <c r="AH345" s="23" t="s">
        <v>2736</v>
      </c>
      <c r="AI345" s="23" t="s">
        <v>2737</v>
      </c>
      <c r="AJ345" s="23"/>
      <c r="AK345" s="23"/>
      <c r="AL345" s="23"/>
    </row>
    <row r="346" spans="1:38" x14ac:dyDescent="0.25">
      <c r="A346" s="23" t="s">
        <v>1982</v>
      </c>
      <c r="B346" s="23" t="s">
        <v>1983</v>
      </c>
      <c r="C346" s="23" t="s">
        <v>1718</v>
      </c>
      <c r="D346" s="23" t="s">
        <v>1984</v>
      </c>
      <c r="E346" s="23" t="s">
        <v>17</v>
      </c>
      <c r="F346" s="23" t="s">
        <v>682</v>
      </c>
      <c r="G346" s="23">
        <v>0</v>
      </c>
      <c r="H346" s="23">
        <v>0</v>
      </c>
      <c r="I346" s="23">
        <v>0</v>
      </c>
      <c r="J346" s="23">
        <v>0</v>
      </c>
      <c r="K346" s="23">
        <v>0</v>
      </c>
      <c r="L346" s="23">
        <v>0</v>
      </c>
      <c r="M346" s="23">
        <v>0</v>
      </c>
      <c r="N346" s="23">
        <v>0</v>
      </c>
      <c r="O346" s="23">
        <v>0</v>
      </c>
      <c r="P346" s="23">
        <v>0</v>
      </c>
      <c r="Q346" s="23">
        <v>0</v>
      </c>
      <c r="R346" s="23">
        <v>0</v>
      </c>
      <c r="S346" s="23"/>
      <c r="T346" s="23">
        <v>0</v>
      </c>
      <c r="U346" s="23">
        <v>0</v>
      </c>
      <c r="V346" s="23"/>
      <c r="W346" s="23"/>
      <c r="X346" s="23" t="s">
        <v>1101</v>
      </c>
      <c r="Y346" s="23">
        <v>0</v>
      </c>
      <c r="Z346" s="23">
        <v>0</v>
      </c>
      <c r="AA346" s="23">
        <f>IF(SUM(G346:T346) &gt;0, 1, 0)</f>
        <v>0</v>
      </c>
      <c r="AB346" s="23"/>
      <c r="AC346" s="23">
        <f>IF(SUM(T346,Q346)&gt;0, 1, 0)</f>
        <v>0</v>
      </c>
      <c r="AD346" s="23">
        <f>IF(SUM(Table2[[#This Row],[cv_disclosure]],Table2[[#This Row],[nber_web_disclosure]],Table2[[#This Row],[private_interests]]) &gt;0, 1, 0)</f>
        <v>0</v>
      </c>
      <c r="AE346" s="23"/>
      <c r="AF346" s="23"/>
      <c r="AG346" s="23" t="s">
        <v>2745</v>
      </c>
      <c r="AH346" s="23"/>
      <c r="AI346" s="23" t="s">
        <v>2744</v>
      </c>
      <c r="AJ346" s="23"/>
      <c r="AK346" s="23"/>
      <c r="AL346" s="23"/>
    </row>
    <row r="347" spans="1:38" x14ac:dyDescent="0.25">
      <c r="A347" s="23" t="s">
        <v>1985</v>
      </c>
      <c r="B347" s="23" t="s">
        <v>1986</v>
      </c>
      <c r="C347" s="23" t="s">
        <v>1718</v>
      </c>
      <c r="D347" s="23" t="s">
        <v>1987</v>
      </c>
      <c r="E347" s="23" t="s">
        <v>179</v>
      </c>
      <c r="F347" s="23" t="s">
        <v>681</v>
      </c>
      <c r="G347" s="23">
        <v>0</v>
      </c>
      <c r="H347" s="23">
        <v>0</v>
      </c>
      <c r="I347" s="23">
        <v>0</v>
      </c>
      <c r="J347" s="23">
        <v>0</v>
      </c>
      <c r="K347" s="23">
        <v>0</v>
      </c>
      <c r="L347" s="23">
        <v>0</v>
      </c>
      <c r="M347" s="23">
        <v>0</v>
      </c>
      <c r="N347" s="23">
        <v>0</v>
      </c>
      <c r="O347" s="23">
        <v>0</v>
      </c>
      <c r="P347" s="23">
        <v>0</v>
      </c>
      <c r="Q347" s="23">
        <v>0</v>
      </c>
      <c r="R347" s="23">
        <v>0</v>
      </c>
      <c r="S347" s="23"/>
      <c r="T347" s="23">
        <v>0</v>
      </c>
      <c r="U347" s="23">
        <v>0</v>
      </c>
      <c r="V347" s="23"/>
      <c r="W347" s="23"/>
      <c r="X347" s="23" t="s">
        <v>1101</v>
      </c>
      <c r="Y347" s="23">
        <v>0</v>
      </c>
      <c r="Z347" s="23">
        <v>0</v>
      </c>
      <c r="AA347" s="23">
        <f>IF(SUM(G347:T347) &gt;0, 1, 0)</f>
        <v>0</v>
      </c>
      <c r="AB347" s="23"/>
      <c r="AC347" s="23">
        <f>IF(SUM(T347,Q347)&gt;0, 1, 0)</f>
        <v>0</v>
      </c>
      <c r="AD347" s="23">
        <f>IF(SUM(Table2[[#This Row],[cv_disclosure]],Table2[[#This Row],[nber_web_disclosure]],Table2[[#This Row],[private_interests]]) &gt;0, 1, 0)</f>
        <v>0</v>
      </c>
      <c r="AE347" s="23"/>
      <c r="AF347" s="23"/>
      <c r="AG347" s="23" t="s">
        <v>2748</v>
      </c>
      <c r="AH347" s="23" t="s">
        <v>2747</v>
      </c>
      <c r="AI347" s="23" t="s">
        <v>2746</v>
      </c>
      <c r="AJ347" s="23"/>
      <c r="AK347" s="23"/>
      <c r="AL347" s="23"/>
    </row>
    <row r="348" spans="1:38" x14ac:dyDescent="0.25">
      <c r="A348" s="23" t="s">
        <v>1988</v>
      </c>
      <c r="B348" s="23" t="s">
        <v>1990</v>
      </c>
      <c r="C348" s="23" t="s">
        <v>1718</v>
      </c>
      <c r="D348" s="23" t="s">
        <v>1991</v>
      </c>
      <c r="E348" s="23" t="s">
        <v>1989</v>
      </c>
      <c r="F348" s="23" t="s">
        <v>681</v>
      </c>
      <c r="G348" s="23">
        <v>0</v>
      </c>
      <c r="H348" s="23">
        <v>0</v>
      </c>
      <c r="I348" s="23">
        <v>0</v>
      </c>
      <c r="J348" s="23">
        <v>0</v>
      </c>
      <c r="K348" s="23">
        <v>0</v>
      </c>
      <c r="L348" s="23">
        <v>0</v>
      </c>
      <c r="M348" s="23">
        <v>0</v>
      </c>
      <c r="N348" s="23">
        <v>0</v>
      </c>
      <c r="O348" s="23">
        <v>0</v>
      </c>
      <c r="P348" s="23">
        <v>0</v>
      </c>
      <c r="Q348" s="23">
        <v>0</v>
      </c>
      <c r="R348" s="23">
        <v>0</v>
      </c>
      <c r="S348" s="23"/>
      <c r="T348" s="23">
        <v>0</v>
      </c>
      <c r="U348" s="23">
        <v>0</v>
      </c>
      <c r="V348" s="23"/>
      <c r="W348" s="23"/>
      <c r="X348" s="23" t="s">
        <v>1101</v>
      </c>
      <c r="Y348" s="23">
        <v>0</v>
      </c>
      <c r="Z348" s="23">
        <v>1</v>
      </c>
      <c r="AA348" s="23">
        <f>IF(SUM(G348:T348) &gt;0, 1, 0)</f>
        <v>0</v>
      </c>
      <c r="AB348" s="23"/>
      <c r="AC348" s="23">
        <f>IF(SUM(T348,Q348)&gt;0, 1, 0)</f>
        <v>0</v>
      </c>
      <c r="AD348" s="23">
        <f>IF(SUM(Table2[[#This Row],[cv_disclosure]],Table2[[#This Row],[nber_web_disclosure]],Table2[[#This Row],[private_interests]]) &gt;0, 1, 0)</f>
        <v>0</v>
      </c>
      <c r="AE348" s="23" t="s">
        <v>2750</v>
      </c>
      <c r="AF348" s="23"/>
      <c r="AG348" s="23" t="s">
        <v>2752</v>
      </c>
      <c r="AH348" s="23" t="s">
        <v>2751</v>
      </c>
      <c r="AI348" s="23" t="s">
        <v>2749</v>
      </c>
      <c r="AJ348" s="23"/>
      <c r="AK348" s="23"/>
      <c r="AL348" s="23"/>
    </row>
    <row r="349" spans="1:38" x14ac:dyDescent="0.25">
      <c r="A349" s="23" t="s">
        <v>1992</v>
      </c>
      <c r="B349" s="23" t="s">
        <v>1993</v>
      </c>
      <c r="C349" s="23" t="s">
        <v>1718</v>
      </c>
      <c r="D349" s="23" t="s">
        <v>1995</v>
      </c>
      <c r="E349" s="23" t="s">
        <v>1994</v>
      </c>
      <c r="F349" s="23" t="s">
        <v>681</v>
      </c>
      <c r="G349" s="23">
        <v>0</v>
      </c>
      <c r="H349" s="23">
        <v>0</v>
      </c>
      <c r="I349" s="23">
        <v>0</v>
      </c>
      <c r="J349" s="23">
        <v>0</v>
      </c>
      <c r="K349" s="23">
        <v>0</v>
      </c>
      <c r="L349" s="23">
        <v>0</v>
      </c>
      <c r="M349" s="23">
        <v>0</v>
      </c>
      <c r="N349" s="23">
        <v>0</v>
      </c>
      <c r="O349" s="23">
        <v>0</v>
      </c>
      <c r="P349" s="23">
        <v>0</v>
      </c>
      <c r="Q349" s="23">
        <v>0</v>
      </c>
      <c r="R349" s="23">
        <v>0</v>
      </c>
      <c r="S349" s="23"/>
      <c r="T349" s="23">
        <v>0</v>
      </c>
      <c r="U349" s="23">
        <v>1</v>
      </c>
      <c r="V349" s="23" t="s">
        <v>2755</v>
      </c>
      <c r="W349" s="23" t="s">
        <v>2756</v>
      </c>
      <c r="X349" s="23" t="s">
        <v>1101</v>
      </c>
      <c r="Y349" s="23">
        <v>0</v>
      </c>
      <c r="Z349" s="23">
        <v>0</v>
      </c>
      <c r="AA349" s="23">
        <f>IF(SUM(G349:T349) &gt;0, 1, 0)</f>
        <v>0</v>
      </c>
      <c r="AB349" s="23"/>
      <c r="AC349" s="23">
        <f>IF(SUM(T349,Q349)&gt;0, 1, 0)</f>
        <v>0</v>
      </c>
      <c r="AD349" s="23">
        <f>IF(SUM(Table2[[#This Row],[cv_disclosure]],Table2[[#This Row],[nber_web_disclosure]],Table2[[#This Row],[private_interests]]) &gt;0, 1, 0)</f>
        <v>0</v>
      </c>
      <c r="AE349" s="23"/>
      <c r="AF349" s="23"/>
      <c r="AG349" s="23" t="s">
        <v>2757</v>
      </c>
      <c r="AH349" s="23" t="s">
        <v>2754</v>
      </c>
      <c r="AI349" s="23" t="s">
        <v>2753</v>
      </c>
      <c r="AJ349" s="23"/>
      <c r="AK349" s="23"/>
      <c r="AL349" s="23"/>
    </row>
    <row r="350" spans="1:38" x14ac:dyDescent="0.25">
      <c r="A350" s="23" t="s">
        <v>2000</v>
      </c>
      <c r="B350" s="23" t="s">
        <v>2001</v>
      </c>
      <c r="C350" s="23" t="s">
        <v>1718</v>
      </c>
      <c r="D350" s="23" t="s">
        <v>2002</v>
      </c>
      <c r="E350" s="23" t="s">
        <v>234</v>
      </c>
      <c r="F350" s="23" t="s">
        <v>681</v>
      </c>
      <c r="G350" s="23">
        <v>0</v>
      </c>
      <c r="H350" s="23">
        <v>0</v>
      </c>
      <c r="I350" s="23">
        <v>0</v>
      </c>
      <c r="J350" s="23">
        <v>0</v>
      </c>
      <c r="K350" s="23">
        <v>0</v>
      </c>
      <c r="L350" s="23">
        <v>0</v>
      </c>
      <c r="M350" s="23">
        <v>0</v>
      </c>
      <c r="N350" s="23">
        <v>0</v>
      </c>
      <c r="O350" s="23">
        <v>0</v>
      </c>
      <c r="P350" s="23">
        <v>0</v>
      </c>
      <c r="Q350" s="23">
        <v>0</v>
      </c>
      <c r="R350" s="23">
        <v>0</v>
      </c>
      <c r="S350" s="23" t="s">
        <v>2337</v>
      </c>
      <c r="T350" s="23">
        <v>0</v>
      </c>
      <c r="U350" s="23">
        <v>0</v>
      </c>
      <c r="V350" s="23"/>
      <c r="W350" s="23"/>
      <c r="X350" s="23" t="s">
        <v>2339</v>
      </c>
      <c r="Y350" s="23">
        <v>0</v>
      </c>
      <c r="Z350" s="23">
        <v>1</v>
      </c>
      <c r="AA350" s="23">
        <f>IF(SUM(G350:T350) &gt;0, 1, 0)</f>
        <v>0</v>
      </c>
      <c r="AB350" s="23">
        <v>0</v>
      </c>
      <c r="AC350" s="23">
        <f>IF(SUM(T350,Q350)&gt;0, 1, 0)</f>
        <v>0</v>
      </c>
      <c r="AD350" s="23">
        <f>IF(SUM(Table2[[#This Row],[cv_disclosure]],Table2[[#This Row],[nber_web_disclosure]],Table2[[#This Row],[private_interests]]) &gt;0, 1, 0)</f>
        <v>0</v>
      </c>
      <c r="AE350" s="23" t="s">
        <v>2335</v>
      </c>
      <c r="AF350" s="23"/>
      <c r="AG350" s="23" t="s">
        <v>2338</v>
      </c>
      <c r="AH350" s="23" t="s">
        <v>2336</v>
      </c>
      <c r="AI350" s="23" t="s">
        <v>2765</v>
      </c>
      <c r="AJ350" s="23"/>
      <c r="AK350" s="23"/>
      <c r="AL350" s="23"/>
    </row>
    <row r="351" spans="1:38" x14ac:dyDescent="0.25">
      <c r="A351" s="23" t="s">
        <v>2003</v>
      </c>
      <c r="B351" s="23" t="s">
        <v>2004</v>
      </c>
      <c r="C351" s="23" t="s">
        <v>1718</v>
      </c>
      <c r="D351" s="23" t="s">
        <v>2005</v>
      </c>
      <c r="E351" s="23" t="s">
        <v>179</v>
      </c>
      <c r="F351" s="23" t="s">
        <v>682</v>
      </c>
      <c r="G351" s="23">
        <v>0</v>
      </c>
      <c r="H351" s="23">
        <v>0</v>
      </c>
      <c r="I351" s="23">
        <v>0</v>
      </c>
      <c r="J351" s="23">
        <v>0</v>
      </c>
      <c r="K351" s="23">
        <v>0</v>
      </c>
      <c r="L351" s="23">
        <v>0</v>
      </c>
      <c r="M351" s="23">
        <v>0</v>
      </c>
      <c r="N351" s="23">
        <v>0</v>
      </c>
      <c r="O351" s="23">
        <v>0</v>
      </c>
      <c r="P351" s="23">
        <v>0</v>
      </c>
      <c r="Q351" s="23">
        <v>0</v>
      </c>
      <c r="R351" s="23">
        <v>0</v>
      </c>
      <c r="S351" s="23"/>
      <c r="T351" s="23">
        <v>0</v>
      </c>
      <c r="U351" s="23">
        <v>0</v>
      </c>
      <c r="V351" s="23"/>
      <c r="W351" s="23"/>
      <c r="X351" s="23" t="s">
        <v>1101</v>
      </c>
      <c r="Y351" s="23">
        <v>0</v>
      </c>
      <c r="Z351" s="23">
        <v>0</v>
      </c>
      <c r="AA351" s="23">
        <f>IF(SUM(G351:T351) &gt;0, 1, 0)</f>
        <v>0</v>
      </c>
      <c r="AB351" s="23"/>
      <c r="AC351" s="23">
        <f>IF(SUM(T351,Q351)&gt;0, 1, 0)</f>
        <v>0</v>
      </c>
      <c r="AD351" s="23">
        <f>IF(SUM(Table2[[#This Row],[cv_disclosure]],Table2[[#This Row],[nber_web_disclosure]],Table2[[#This Row],[private_interests]]) &gt;0, 1, 0)</f>
        <v>0</v>
      </c>
      <c r="AE351" s="23"/>
      <c r="AF351" s="23"/>
      <c r="AG351" s="23" t="s">
        <v>2766</v>
      </c>
      <c r="AH351" s="23"/>
      <c r="AI351" s="23" t="s">
        <v>2764</v>
      </c>
      <c r="AJ351" s="23"/>
      <c r="AK351" s="23"/>
      <c r="AL351" s="23"/>
    </row>
    <row r="352" spans="1:38" x14ac:dyDescent="0.25">
      <c r="A352" s="23" t="s">
        <v>2006</v>
      </c>
      <c r="B352" s="23" t="s">
        <v>2007</v>
      </c>
      <c r="C352" s="23" t="s">
        <v>1718</v>
      </c>
      <c r="D352" s="23" t="s">
        <v>2008</v>
      </c>
      <c r="E352" s="23" t="s">
        <v>1735</v>
      </c>
      <c r="F352" s="23" t="s">
        <v>681</v>
      </c>
      <c r="G352" s="23">
        <v>0</v>
      </c>
      <c r="H352" s="23">
        <v>0</v>
      </c>
      <c r="I352" s="23">
        <v>0</v>
      </c>
      <c r="J352" s="23">
        <v>0</v>
      </c>
      <c r="K352" s="23">
        <v>0</v>
      </c>
      <c r="L352" s="23">
        <v>0</v>
      </c>
      <c r="M352" s="23">
        <v>0</v>
      </c>
      <c r="N352" s="23">
        <v>0</v>
      </c>
      <c r="O352" s="23">
        <v>0</v>
      </c>
      <c r="P352" s="23">
        <v>0</v>
      </c>
      <c r="Q352" s="23">
        <v>0</v>
      </c>
      <c r="R352" s="23">
        <v>0</v>
      </c>
      <c r="S352" s="23"/>
      <c r="T352" s="23">
        <v>0</v>
      </c>
      <c r="U352" s="23">
        <v>0</v>
      </c>
      <c r="V352" s="23"/>
      <c r="W352" s="23"/>
      <c r="X352" s="23" t="s">
        <v>1101</v>
      </c>
      <c r="Y352" s="23">
        <v>0</v>
      </c>
      <c r="Z352" s="23">
        <v>0</v>
      </c>
      <c r="AA352" s="23">
        <f>IF(SUM(G352:T352) &gt;0, 1, 0)</f>
        <v>0</v>
      </c>
      <c r="AB352" s="23"/>
      <c r="AC352" s="23">
        <f>IF(SUM(T352,Q352)&gt;0, 1, 0)</f>
        <v>0</v>
      </c>
      <c r="AD352" s="23">
        <f>IF(SUM(Table2[[#This Row],[cv_disclosure]],Table2[[#This Row],[nber_web_disclosure]],Table2[[#This Row],[private_interests]]) &gt;0, 1, 0)</f>
        <v>0</v>
      </c>
      <c r="AE352" s="23"/>
      <c r="AF352" s="23"/>
      <c r="AG352" s="23" t="s">
        <v>2769</v>
      </c>
      <c r="AH352" s="23" t="s">
        <v>2768</v>
      </c>
      <c r="AI352" s="23" t="s">
        <v>2767</v>
      </c>
      <c r="AJ352" s="23"/>
      <c r="AK352" s="23"/>
      <c r="AL352" s="23"/>
    </row>
  </sheetData>
  <conditionalFormatting sqref="G2:M141 Q2:R141 T2:T141 AB2:AB149 G143:M274 Q143:R149 T143:T149">
    <cfRule type="cellIs" dxfId="95" priority="36" operator="equal">
      <formula>1</formula>
    </cfRule>
  </conditionalFormatting>
  <conditionalFormatting sqref="G156:J156 J157:J186">
    <cfRule type="cellIs" dxfId="94" priority="32" operator="equal">
      <formula>1</formula>
    </cfRule>
  </conditionalFormatting>
  <conditionalFormatting sqref="G193:J193 J194:J201 M193:M201">
    <cfRule type="cellIs" dxfId="93" priority="31" operator="equal">
      <formula>1</formula>
    </cfRule>
  </conditionalFormatting>
  <conditionalFormatting sqref="G202:J202 J203:J228 M202:M215">
    <cfRule type="cellIs" dxfId="92" priority="30" operator="equal">
      <formula>1</formula>
    </cfRule>
  </conditionalFormatting>
  <conditionalFormatting sqref="G248:J248 J249:J274 M248">
    <cfRule type="cellIs" dxfId="91" priority="29" operator="equal">
      <formula>1</formula>
    </cfRule>
  </conditionalFormatting>
  <conditionalFormatting sqref="G150:M274">
    <cfRule type="cellIs" dxfId="90" priority="28" operator="greaterThan">
      <formula>0</formula>
    </cfRule>
  </conditionalFormatting>
  <conditionalFormatting sqref="Q156:R156">
    <cfRule type="cellIs" dxfId="89" priority="27" operator="equal">
      <formula>1</formula>
    </cfRule>
  </conditionalFormatting>
  <conditionalFormatting sqref="Q193:R193">
    <cfRule type="cellIs" dxfId="88" priority="26" operator="equal">
      <formula>1</formula>
    </cfRule>
  </conditionalFormatting>
  <conditionalFormatting sqref="Q202:R202">
    <cfRule type="cellIs" dxfId="87" priority="25" operator="equal">
      <formula>1</formula>
    </cfRule>
  </conditionalFormatting>
  <conditionalFormatting sqref="Q248:R248">
    <cfRule type="cellIs" dxfId="86" priority="24" operator="equal">
      <formula>1</formula>
    </cfRule>
  </conditionalFormatting>
  <conditionalFormatting sqref="Q150:R274">
    <cfRule type="cellIs" dxfId="85" priority="23" operator="greaterThan">
      <formula>0</formula>
    </cfRule>
  </conditionalFormatting>
  <conditionalFormatting sqref="U156:W156 U193:W193 U202:W202 U248:W248">
    <cfRule type="cellIs" dxfId="84" priority="22" operator="equal">
      <formula>1</formula>
    </cfRule>
  </conditionalFormatting>
  <conditionalFormatting sqref="T193">
    <cfRule type="cellIs" dxfId="83" priority="21" operator="equal">
      <formula>1</formula>
    </cfRule>
  </conditionalFormatting>
  <conditionalFormatting sqref="T202">
    <cfRule type="cellIs" dxfId="82" priority="20" operator="equal">
      <formula>1</formula>
    </cfRule>
  </conditionalFormatting>
  <conditionalFormatting sqref="T248">
    <cfRule type="cellIs" dxfId="81" priority="19" operator="equal">
      <formula>1</formula>
    </cfRule>
  </conditionalFormatting>
  <conditionalFormatting sqref="T150:U274">
    <cfRule type="cellIs" dxfId="80" priority="18" operator="greaterThan">
      <formula>0</formula>
    </cfRule>
  </conditionalFormatting>
  <conditionalFormatting sqref="Y150:Z274">
    <cfRule type="cellIs" dxfId="79" priority="17" operator="greaterThan">
      <formula>0</formula>
    </cfRule>
  </conditionalFormatting>
  <conditionalFormatting sqref="AB156">
    <cfRule type="cellIs" dxfId="78" priority="16" operator="equal">
      <formula>1</formula>
    </cfRule>
  </conditionalFormatting>
  <conditionalFormatting sqref="AB193">
    <cfRule type="cellIs" dxfId="77" priority="15" operator="equal">
      <formula>1</formula>
    </cfRule>
  </conditionalFormatting>
  <conditionalFormatting sqref="AB202">
    <cfRule type="cellIs" dxfId="76" priority="14" operator="equal">
      <formula>1</formula>
    </cfRule>
  </conditionalFormatting>
  <conditionalFormatting sqref="AB248">
    <cfRule type="cellIs" dxfId="75" priority="13" operator="equal">
      <formula>1</formula>
    </cfRule>
  </conditionalFormatting>
  <conditionalFormatting sqref="AB150:AB293">
    <cfRule type="cellIs" dxfId="74" priority="12" operator="greaterThan">
      <formula>0</formula>
    </cfRule>
  </conditionalFormatting>
  <conditionalFormatting sqref="A2:B141 A143:B274">
    <cfRule type="duplicateValues" dxfId="73" priority="70"/>
  </conditionalFormatting>
  <conditionalFormatting sqref="G142:M142">
    <cfRule type="cellIs" dxfId="72" priority="10" operator="equal">
      <formula>1</formula>
    </cfRule>
  </conditionalFormatting>
  <conditionalFormatting sqref="Q142:R142">
    <cfRule type="cellIs" dxfId="71" priority="9" operator="equal">
      <formula>1</formula>
    </cfRule>
  </conditionalFormatting>
  <conditionalFormatting sqref="T142">
    <cfRule type="cellIs" dxfId="70" priority="8" operator="equal">
      <formula>1</formula>
    </cfRule>
  </conditionalFormatting>
  <conditionalFormatting sqref="AA2:AA352">
    <cfRule type="cellIs" dxfId="69" priority="7" operator="greaterThan">
      <formula>0</formula>
    </cfRule>
  </conditionalFormatting>
  <conditionalFormatting sqref="G281 Q281:R281 U281:W281 J281:J284">
    <cfRule type="cellIs" dxfId="68" priority="6" operator="equal">
      <formula>1</formula>
    </cfRule>
  </conditionalFormatting>
  <conditionalFormatting sqref="G275:P284 Q275:R277 Q279:R284 T275:U277 T279:U284 Y276:Z277 Y279:Z284">
    <cfRule type="cellIs" dxfId="67" priority="5" operator="greaterThan">
      <formula>0</formula>
    </cfRule>
  </conditionalFormatting>
  <conditionalFormatting sqref="Y275:Z275">
    <cfRule type="cellIs" dxfId="66" priority="4" operator="greaterThan">
      <formula>0</formula>
    </cfRule>
  </conditionalFormatting>
  <conditionalFormatting sqref="A2:A352">
    <cfRule type="duplicateValues" dxfId="65" priority="1"/>
  </conditionalFormatting>
  <hyperlinks>
    <hyperlink ref="D157" r:id="rId1" xr:uid="{B4428D58-FA66-45BD-B1A5-18CD5CE37668}"/>
    <hyperlink ref="D28" r:id="rId2" xr:uid="{62103C2C-8F00-4F0D-BBAA-9C65980F47CF}"/>
    <hyperlink ref="D207" r:id="rId3" xr:uid="{74BA8E60-5A56-4EE6-BF32-51F2E997A6ED}"/>
    <hyperlink ref="D10" r:id="rId4" xr:uid="{8422ECF7-1FD3-49C2-B4F5-268DCD8416F2}"/>
    <hyperlink ref="D3" r:id="rId5" xr:uid="{AA5A06A8-60F7-4864-AF42-BC30C4A746E0}"/>
    <hyperlink ref="D147" r:id="rId6" xr:uid="{E9006A90-BFF5-4B2A-8BF7-514D6289A73E}"/>
    <hyperlink ref="D9" r:id="rId7" xr:uid="{05C85980-B960-4BD7-8030-6219E61ACEDF}"/>
    <hyperlink ref="B226" r:id="rId8" xr:uid="{0CDD5603-B6DC-4828-BC9D-44DA8A816157}"/>
    <hyperlink ref="D226" r:id="rId9" xr:uid="{06B5625E-8E99-42F2-A037-47570A439941}"/>
    <hyperlink ref="D227" r:id="rId10" xr:uid="{46F583E4-D59C-46C6-B4FF-5887AC21300A}"/>
    <hyperlink ref="B228" r:id="rId11" xr:uid="{B9A35D88-D5FA-4C8F-B772-B70BE924542F}"/>
    <hyperlink ref="D228" r:id="rId12" xr:uid="{E1B13282-A2F6-43B1-BD5C-016A5610F313}"/>
    <hyperlink ref="B70" r:id="rId13" xr:uid="{2C9293A6-C782-413B-896D-E70564EFE496}"/>
    <hyperlink ref="D70" r:id="rId14" xr:uid="{4B08F7CF-6681-4F2C-BA8B-6438A069278D}"/>
    <hyperlink ref="B71" r:id="rId15" xr:uid="{348CF354-4D34-4D1F-8CE2-45A49C27F1E3}"/>
    <hyperlink ref="B72" r:id="rId16" xr:uid="{E175368B-A638-4775-BC22-67E55F7CA887}"/>
    <hyperlink ref="B73" r:id="rId17" xr:uid="{4C87EBBF-DADB-46B5-8F9E-A8F6C6A4D8E9}"/>
    <hyperlink ref="D73" r:id="rId18" xr:uid="{214AAE1D-F697-4922-B41E-BCC610AF955A}"/>
    <hyperlink ref="B229" r:id="rId19" xr:uid="{BEC31BA6-ECD1-4594-9577-95B6AD8A0740}"/>
    <hyperlink ref="D229" r:id="rId20" xr:uid="{C4254772-56D4-4E70-9DC9-75FB28C2F675}"/>
    <hyperlink ref="B75" r:id="rId21" xr:uid="{0B98B6CE-965C-48DE-B4DF-165397C7D685}"/>
    <hyperlink ref="D75" r:id="rId22" xr:uid="{B1594B02-CCE8-4962-ACF4-A1973DD81074}"/>
    <hyperlink ref="B76" r:id="rId23" xr:uid="{61787F21-749C-493E-92FD-EB3BFCBAB022}"/>
    <hyperlink ref="B230" r:id="rId24" xr:uid="{4C209C71-C121-4EC1-B8C4-80F2183A2050}"/>
    <hyperlink ref="B77" r:id="rId25" xr:uid="{EB267549-4FD8-4FD8-B436-B8CB418E216B}"/>
    <hyperlink ref="B231" r:id="rId26" xr:uid="{A0905205-5019-4987-A5FC-FCFBEDFFB6EB}"/>
    <hyperlink ref="B232" r:id="rId27" xr:uid="{8FE978A9-3FA0-4C91-99E8-6B0FA8A5D06E}"/>
    <hyperlink ref="B78" r:id="rId28" xr:uid="{14D41179-4FCD-4508-B88E-B6A950BD68FD}"/>
    <hyperlink ref="D78" r:id="rId29" xr:uid="{BB7DFD03-38D4-4D7F-9C40-FE7BFA89DAE2}"/>
    <hyperlink ref="B234" r:id="rId30" xr:uid="{EADBED03-E592-4B60-B4B6-6EFDB4EDF922}"/>
    <hyperlink ref="D79" r:id="rId31" xr:uid="{B55AB95E-AE95-41CA-9A23-D73F071D414E}"/>
    <hyperlink ref="B235" r:id="rId32" xr:uid="{00434FC8-506C-465B-9C7A-7EB8AECD80B8}"/>
    <hyperlink ref="D80" r:id="rId33" xr:uid="{9B95AE27-168F-4366-AA2D-0D37EFE66A01}"/>
    <hyperlink ref="B82" r:id="rId34" xr:uid="{1594030C-2954-4002-91E6-11139C31E77B}"/>
    <hyperlink ref="B83" r:id="rId35" xr:uid="{F8DA23D0-B31A-45B6-B123-917AD1548462}"/>
    <hyperlink ref="D83" r:id="rId36" xr:uid="{6C478D10-508E-4FDB-BE12-4C75B2A69378}"/>
    <hyperlink ref="B243" r:id="rId37" xr:uid="{AD46F4DD-EA49-46F3-87F3-C1B451D80BFD}"/>
    <hyperlink ref="B245" r:id="rId38" xr:uid="{CEBBC09A-4727-4D5A-8654-CBECF801696E}"/>
    <hyperlink ref="B85" r:id="rId39" xr:uid="{24A9B14E-F563-4A46-BD4D-1041BF3AA3FA}"/>
    <hyperlink ref="D85" r:id="rId40" xr:uid="{3B463992-F2D7-4B09-A839-EB5B9DAF3456}"/>
    <hyperlink ref="D248" r:id="rId41" xr:uid="{AB522C76-6828-4B9A-BC5C-7B589B761ADD}"/>
    <hyperlink ref="B86" r:id="rId42" xr:uid="{1459622B-13DB-48C0-82E4-A718938CFC5F}"/>
    <hyperlink ref="D86" r:id="rId43" xr:uid="{292B3E2F-EBB5-4285-B408-F494BA863EDB}"/>
    <hyperlink ref="B87" r:id="rId44" xr:uid="{75A5A8F4-2F23-490E-9854-27EE096A9B20}"/>
    <hyperlink ref="D87" r:id="rId45" xr:uid="{6843C65E-2305-4762-8155-76A19BF12318}"/>
    <hyperlink ref="B88" r:id="rId46" xr:uid="{6851DB4C-1CC7-419C-A4C6-B53B3D8B0720}"/>
    <hyperlink ref="B89" r:id="rId47" xr:uid="{1819A73E-ED37-4021-83DC-3F51ADFB86E2}"/>
    <hyperlink ref="D89" r:id="rId48" xr:uid="{7BD03753-03AA-40DD-A41A-A1CB2F4C024F}"/>
    <hyperlink ref="B250" r:id="rId49" xr:uid="{00B576B7-BD4D-4674-B7B1-406ACA819108}"/>
    <hyperlink ref="D250" r:id="rId50" xr:uid="{5129974F-E919-4ECB-ABFA-F9038C398137}"/>
    <hyperlink ref="D90" r:id="rId51" xr:uid="{40F962B3-D301-449F-AF71-5AB864558604}"/>
    <hyperlink ref="D251" r:id="rId52" xr:uid="{90E0E792-CDC9-45F4-9CF9-A61A357CAF49}"/>
    <hyperlink ref="B93" r:id="rId53" xr:uid="{CF957AF7-0F65-4C04-AC90-B9E19B93A880}"/>
    <hyperlink ref="B94" r:id="rId54" xr:uid="{D7961CD8-5A31-433D-B70D-310615E5AE81}"/>
    <hyperlink ref="D95" r:id="rId55" xr:uid="{EC12D7D5-1989-4C1A-B0A3-BCBB937B03D3}"/>
    <hyperlink ref="B95" r:id="rId56" xr:uid="{B5CD6C66-1F90-4D7A-BC63-435926A75F9C}"/>
    <hyperlink ref="B96" r:id="rId57" xr:uid="{121DC899-B554-4607-92A2-C58E72DF27C7}"/>
    <hyperlink ref="B252" r:id="rId58" xr:uid="{86F60935-A255-41E2-88BB-AB7D4D6CA1AF}"/>
    <hyperlink ref="B97" r:id="rId59" xr:uid="{B6398622-6402-41A1-837E-8570087FFAF3}"/>
    <hyperlink ref="B98" r:id="rId60" xr:uid="{ED7EC756-F561-41B8-B55A-B8E5CFA1EEF5}"/>
    <hyperlink ref="B99" r:id="rId61" xr:uid="{BAD06272-A877-40B4-8B4E-396341E468E9}"/>
    <hyperlink ref="B253" r:id="rId62" xr:uid="{3ED1D881-2115-48F4-BC72-2956E6E232DE}"/>
    <hyperlink ref="D100" r:id="rId63" xr:uid="{0C1D5C31-BE1A-4C01-AAA3-B52F209F979B}"/>
    <hyperlink ref="B101" r:id="rId64" xr:uid="{E7E5C346-8624-453D-9475-BCB29998C4FB}"/>
    <hyperlink ref="B255" r:id="rId65" xr:uid="{8AC3A401-8CF2-4A56-AAE2-CDF827A54FBB}"/>
    <hyperlink ref="B102" r:id="rId66" xr:uid="{31D60E36-2F63-4E55-AA16-D305459E2E98}"/>
    <hyperlink ref="B103" r:id="rId67" xr:uid="{4A5D4657-AFE3-4658-A2E1-F96A47AF3AC6}"/>
    <hyperlink ref="B257" r:id="rId68" xr:uid="{AC35C5E7-881F-43E5-B376-59387400D7C1}"/>
    <hyperlink ref="B258" r:id="rId69" xr:uid="{D55FC4A4-43A9-4B48-ABBE-875BFD8223B0}"/>
    <hyperlink ref="B259" r:id="rId70" xr:uid="{7CC73247-F536-40B5-8677-2344B2D43FCF}"/>
    <hyperlink ref="B260" r:id="rId71" xr:uid="{B3C1C7A0-1C0F-4486-9181-D270F0AB22DE}"/>
    <hyperlink ref="B261" r:id="rId72" xr:uid="{CDE32E64-22E4-4F67-A8F5-58E7C08792E2}"/>
    <hyperlink ref="B104" r:id="rId73" xr:uid="{A249738B-8607-46AC-904A-10DDD8EF06A7}"/>
    <hyperlink ref="D105" r:id="rId74" xr:uid="{47578D3F-F91F-4C91-83DB-363B3B40FB45}"/>
    <hyperlink ref="B105" r:id="rId75" xr:uid="{9555A91D-5297-44D4-B6BE-69B79A8A3142}"/>
    <hyperlink ref="B262" r:id="rId76" xr:uid="{52606895-8520-4028-909E-0ABCF8788E48}"/>
    <hyperlink ref="B264" r:id="rId77" xr:uid="{02C23C90-2F61-4F56-9E8B-453B2B5EA2F6}"/>
    <hyperlink ref="B269" r:id="rId78" xr:uid="{F6E0A4F1-37AF-4422-9349-A0A46FE90F46}"/>
    <hyperlink ref="B270" r:id="rId79" xr:uid="{0A7E9DE2-E7FE-45E9-9487-1F27CF40FB4F}"/>
    <hyperlink ref="D110" r:id="rId80" xr:uid="{4E4FE7A5-F80B-4735-A9FD-13A519AA2FA9}"/>
    <hyperlink ref="B278" r:id="rId81" xr:uid="{937FC5C9-CF5C-438A-9777-3F973AD372F3}"/>
    <hyperlink ref="B112" r:id="rId82" xr:uid="{5A1F63DF-720D-4C34-A3AA-17BC6D26E9DB}"/>
    <hyperlink ref="B279" r:id="rId83" xr:uid="{BC308BFC-0F99-43EC-927D-5B8826A9F88E}"/>
    <hyperlink ref="B282" r:id="rId84" xr:uid="{728C0942-DEB9-46F3-8C10-FED0A5851620}"/>
    <hyperlink ref="B283" r:id="rId85" xr:uid="{F01BD43A-A635-49EA-A4E8-BAA346B592DA}"/>
    <hyperlink ref="B114" r:id="rId86" xr:uid="{555E7F18-543E-4421-8D42-A422366D1290}"/>
    <hyperlink ref="D114" r:id="rId87" xr:uid="{F4EFAB5F-E609-460A-B13E-ED1F014FDAA8}"/>
    <hyperlink ref="B115" r:id="rId88" xr:uid="{BEEDA3D9-AE0E-411A-9EBB-958841C739E9}"/>
    <hyperlink ref="B284" r:id="rId89" xr:uid="{3741DE96-D3C9-4B70-9C61-E6D45012AD84}"/>
    <hyperlink ref="D116" r:id="rId90" xr:uid="{E4D9D58C-7DF9-4963-9F94-4E87809D4970}"/>
    <hyperlink ref="B117" r:id="rId91" xr:uid="{6C304EAF-B9D1-4408-B59D-E0A68B17EFB7}"/>
    <hyperlink ref="D117" r:id="rId92" xr:uid="{89AB1DD9-1AE1-45A4-BC71-AC6AF311476D}"/>
    <hyperlink ref="B118" r:id="rId93" xr:uid="{3D186B94-D777-4BBE-B23B-4EFDD27C1CBD}"/>
    <hyperlink ref="B285" r:id="rId94" xr:uid="{A9AA91CB-68CC-4ADB-A346-A75F20A0D4F6}"/>
    <hyperlink ref="D285" r:id="rId95" xr:uid="{5A2755B6-2155-4055-8F8B-6B245CB44973}"/>
    <hyperlink ref="B286" r:id="rId96" xr:uid="{94959CC6-EE54-4DF4-BC87-CBE109FFE452}"/>
    <hyperlink ref="D286" r:id="rId97" xr:uid="{A1014A44-2C1A-4831-BF83-DBB5D732685D}"/>
    <hyperlink ref="B287" r:id="rId98" xr:uid="{BF35C58A-D7B3-4BB9-A41E-5249CD296B79}"/>
    <hyperlink ref="B288" r:id="rId99" xr:uid="{D2BF62D3-F687-4602-9E9C-4782AE3EAA0A}"/>
    <hyperlink ref="D119" r:id="rId100" xr:uid="{E997762B-DC99-42FA-8FB2-269671236435}"/>
    <hyperlink ref="B119" r:id="rId101" xr:uid="{CEB6B979-113E-4128-8DA4-809BC1D85657}"/>
    <hyperlink ref="B120" r:id="rId102" xr:uid="{5415794B-1536-4F0C-BB85-42E5B08127E7}"/>
    <hyperlink ref="D120" r:id="rId103" xr:uid="{BDE40BA5-FD34-495A-A5A4-892A6EDAF143}"/>
    <hyperlink ref="B290" r:id="rId104" xr:uid="{6B38FFF6-78B8-4105-91EB-DBA0B9FA21F0}"/>
    <hyperlink ref="D290" r:id="rId105" xr:uid="{E9978F11-CEED-4CBB-8D0C-5902E79D2ABE}"/>
    <hyperlink ref="B291" r:id="rId106" xr:uid="{D1246D00-6B65-4D11-99E0-5989A835D9C4}"/>
    <hyperlink ref="B121" r:id="rId107" xr:uid="{1414CE6C-DFB2-414A-B347-89428EDECF74}"/>
    <hyperlink ref="D121" r:id="rId108" xr:uid="{F619EE35-27ED-4617-9776-CD343516C18A}"/>
    <hyperlink ref="B292" r:id="rId109" xr:uid="{9F364DB5-402E-4708-AC6E-8700CA45FFCB}"/>
    <hyperlink ref="B293" r:id="rId110" xr:uid="{59BB9331-27F1-4EC0-955F-864AAA38F891}"/>
    <hyperlink ref="D293" r:id="rId111" xr:uid="{DD4C51EE-4A5B-4046-9EC6-D65CD30D0458}"/>
    <hyperlink ref="B294" r:id="rId112" xr:uid="{7E7A0596-C35F-4A87-96F7-32166C92EDF2}"/>
    <hyperlink ref="D294" r:id="rId113" xr:uid="{7DC22CE4-A638-4B49-A4CC-F24B9C104CE4}"/>
    <hyperlink ref="B122" r:id="rId114" xr:uid="{454AE882-5906-4BD6-AB65-A6F2405F9E74}"/>
    <hyperlink ref="D122" r:id="rId115" xr:uid="{EB3F0A74-39EC-49C9-A85F-5C3D95343454}"/>
    <hyperlink ref="B123" r:id="rId116" xr:uid="{92067354-F845-4CEB-8D61-1FC587EB2EA3}"/>
    <hyperlink ref="B124" r:id="rId117" xr:uid="{526BA2C4-E1A3-4A3B-A7CF-D5FCF8839E14}"/>
    <hyperlink ref="B125" r:id="rId118" xr:uid="{16C7A7AD-192B-4980-B91E-3B7138294BC0}"/>
    <hyperlink ref="D71" r:id="rId119" xr:uid="{5DC17CB6-2E55-4B66-9AA0-7FA4A86A6996}"/>
    <hyperlink ref="D72" r:id="rId120" xr:uid="{A04B08B3-6C56-438D-A97F-6F8E74BD40E3}"/>
    <hyperlink ref="D77" r:id="rId121" xr:uid="{F6A7EAF2-6034-4BB7-89E0-5958F531B299}"/>
    <hyperlink ref="D76" r:id="rId122" display="https://www.hbs.edu/faculty/Pages/profile.aspx?facId=423089" xr:uid="{6253AED0-3E47-4F8D-9695-7D097A64FD37}"/>
    <hyperlink ref="D92" r:id="rId123" xr:uid="{34779F84-1790-4CF7-A0E4-A70908E41BB9}"/>
    <hyperlink ref="D98" r:id="rId124" xr:uid="{BA305439-310A-4F0B-977C-BCA7A29C2BF8}"/>
    <hyperlink ref="D257" r:id="rId125" xr:uid="{800943DD-EF41-47FB-8140-163942FE139F}"/>
    <hyperlink ref="D259" r:id="rId126" xr:uid="{F596312C-35C8-4CF4-B09A-ADBAD3487BB4}"/>
    <hyperlink ref="D266" r:id="rId127" xr:uid="{46C217A9-AB3B-4320-894A-97CA5CEFA35E}"/>
    <hyperlink ref="D291" r:id="rId128" xr:uid="{73E04FDF-2046-461F-929B-23E9940740B3}"/>
    <hyperlink ref="D292" r:id="rId129" xr:uid="{8792392F-54D2-4851-BD3A-8550A674D42C}"/>
    <hyperlink ref="D74" r:id="rId130" xr:uid="{3CC09DCB-9751-49B9-9631-8FB1FEA6EB7B}"/>
    <hyperlink ref="B233" r:id="rId131" xr:uid="{AD43E292-E027-478D-AC0F-65E02200097E}"/>
    <hyperlink ref="B81" r:id="rId132" xr:uid="{6B96DBE2-D72E-4ED9-8F04-222619D0881F}"/>
    <hyperlink ref="D81" r:id="rId133" xr:uid="{6DAF76D6-A28B-4CB1-B23F-9C5134102C7A}"/>
    <hyperlink ref="B237" r:id="rId134" xr:uid="{68374A5A-B21F-4FAF-A247-A27B72A8CCFB}"/>
    <hyperlink ref="D237" r:id="rId135" xr:uid="{FC09F2C5-F2F0-445A-AC76-36FE5B156FA9}"/>
    <hyperlink ref="B238" r:id="rId136" xr:uid="{24825B2E-AC38-4F85-A1E8-0F83CF502658}"/>
    <hyperlink ref="D238" r:id="rId137" xr:uid="{0DEED42C-2100-4CBE-891F-8A933465FCF7}"/>
    <hyperlink ref="D82" r:id="rId138" xr:uid="{058898ED-5567-4FDB-836B-A79F7B7F600D}"/>
    <hyperlink ref="B239" r:id="rId139" xr:uid="{34551AE9-4400-489F-996A-4A4B3C5D7B58}"/>
    <hyperlink ref="D239" r:id="rId140" xr:uid="{25B9F14F-DEA3-41E3-B524-EA4893876CD7}"/>
    <hyperlink ref="B240" r:id="rId141" xr:uid="{883AE3C2-9137-47D3-B241-EA379B4580DE}"/>
    <hyperlink ref="D240" r:id="rId142" xr:uid="{06F60F88-0D2A-4E5F-A505-E804E593537F}"/>
    <hyperlink ref="B241" r:id="rId143" xr:uid="{F23E261C-B1A7-4372-9438-ED45F62EF3E4}"/>
    <hyperlink ref="D241" r:id="rId144" xr:uid="{8CB46C19-370C-42FA-B10E-7C592C0252D7}"/>
    <hyperlink ref="B242" r:id="rId145" xr:uid="{144A65AA-3623-4628-9916-358D87EF0D88}"/>
    <hyperlink ref="D242" r:id="rId146" xr:uid="{685AC0EC-DF20-405B-9872-A19B52E9FFDF}"/>
    <hyperlink ref="B244" r:id="rId147" xr:uid="{50816191-EC23-4EE5-BF4C-61C4175F529F}"/>
    <hyperlink ref="D243" r:id="rId148" xr:uid="{CA4AEB0E-0A79-4E3E-A4E3-9BB7145EF9C2}"/>
    <hyperlink ref="D244" r:id="rId149" xr:uid="{3A0218BA-94EA-461E-BACD-96461C68DAA2}"/>
    <hyperlink ref="D245" r:id="rId150" location="research" xr:uid="{A3BFA81E-F0B6-4A67-B76B-7FDF3487FBD8}"/>
    <hyperlink ref="B227" r:id="rId151" xr:uid="{4907B527-402D-47E6-B01C-1196F0E9CE7D}"/>
    <hyperlink ref="B74" r:id="rId152" xr:uid="{70A2764B-5270-4CFF-8512-FFB166CB1E99}"/>
    <hyperlink ref="B236" r:id="rId153" xr:uid="{4188C32A-E358-4740-9CED-8409DB391525}"/>
    <hyperlink ref="B80" r:id="rId154" xr:uid="{49A81A5E-7967-491A-8666-8B4B22EB3D28}"/>
    <hyperlink ref="B246" r:id="rId155" xr:uid="{08D1991B-B899-4696-8611-E80A1153E1B5}"/>
    <hyperlink ref="B247" r:id="rId156" xr:uid="{D4E503E0-CD2C-4BBD-A4BE-FAF31B90BBF7}"/>
    <hyperlink ref="B84" r:id="rId157" xr:uid="{B9A92792-8253-41BD-A60D-C96E6433DA08}"/>
    <hyperlink ref="B248" r:id="rId158" xr:uid="{F86EAC75-C87F-4BBE-AC67-2AC428B06EE0}"/>
    <hyperlink ref="B249" r:id="rId159" xr:uid="{EBEBDF81-83F6-4B47-87BA-60CA271D1952}"/>
    <hyperlink ref="B90" r:id="rId160" xr:uid="{8950EE39-0766-4EC7-888D-7B348F42F812}"/>
    <hyperlink ref="B91" r:id="rId161" xr:uid="{0DEDC47A-2D6B-4FEB-A207-1256B915034C}"/>
    <hyperlink ref="B92" r:id="rId162" xr:uid="{B39EEBE4-AF2C-4478-8652-0693CCFA6F23}"/>
    <hyperlink ref="B251" r:id="rId163" xr:uid="{17A6B449-7375-4F4E-BDC8-9602FE8C5D57}"/>
    <hyperlink ref="B254" r:id="rId164" xr:uid="{1F2BB29A-1600-4983-B5C8-4A674ECD5330}"/>
    <hyperlink ref="B100" r:id="rId165" xr:uid="{5C939039-F7ED-4E7E-A4C8-89B2DA716175}"/>
    <hyperlink ref="B256" r:id="rId166" xr:uid="{A8827028-73F7-48BE-94E9-1CB825F9BB6C}"/>
    <hyperlink ref="D255" r:id="rId167" xr:uid="{373C868F-E5B4-441A-85A3-C903032E2CC4}"/>
    <hyperlink ref="B111" r:id="rId168" xr:uid="{3947E998-3DF2-4B83-AA22-C85E8130E98E}"/>
    <hyperlink ref="B113" r:id="rId169" xr:uid="{DBD50421-950F-4C5C-8FD7-A24B4B362B0C}"/>
    <hyperlink ref="B263" r:id="rId170" xr:uid="{B3F7BD26-E3D8-4F2C-85F7-CE3AC99B254A}"/>
    <hyperlink ref="B265" r:id="rId171" xr:uid="{CF6A89C4-3282-4FFF-8CE2-51C431216EC2}"/>
    <hyperlink ref="D265" r:id="rId172" xr:uid="{FFA54E78-2A98-46EC-A70F-71E2059C28DA}"/>
    <hyperlink ref="B266" r:id="rId173" xr:uid="{CB0D38A2-AC2D-4463-9B0C-03F817A86DC6}"/>
    <hyperlink ref="B106" r:id="rId174" xr:uid="{93A442BA-CC0B-42D7-BD05-CA12BC975B05}"/>
    <hyperlink ref="B267" r:id="rId175" xr:uid="{FB8FC001-FC23-44B3-9BB0-48521B02E39A}"/>
    <hyperlink ref="B107" r:id="rId176" xr:uid="{FAB096B4-1B5E-4C79-B9F5-E119A6D4E8B7}"/>
    <hyperlink ref="B268" r:id="rId177" xr:uid="{317D3DD1-8ECE-46BA-9E7B-512C7263F665}"/>
    <hyperlink ref="D107" r:id="rId178" xr:uid="{07EA8E70-C864-48B0-92F1-22B6C0B25E22}"/>
    <hyperlink ref="B271" r:id="rId179" xr:uid="{B66E7A7C-5EB7-4DA7-8E27-78EC573AEFF8}"/>
    <hyperlink ref="B272" r:id="rId180" xr:uid="{67C860BF-7608-4309-86C5-E7CDC774CCFF}"/>
    <hyperlink ref="B274" r:id="rId181" xr:uid="{E3041497-A080-4055-BC91-1E4EE1AEE587}"/>
    <hyperlink ref="B275" r:id="rId182" xr:uid="{E6F764E1-E7AE-46B6-BFB6-F8B880FFCEAA}"/>
    <hyperlink ref="B273" r:id="rId183" xr:uid="{07084170-68F8-41EF-8856-7B33C3CBBCBE}"/>
    <hyperlink ref="B108" r:id="rId184" xr:uid="{2E6E571D-24DB-4253-A3CA-3BD455F39D85}"/>
    <hyperlink ref="B109" r:id="rId185" xr:uid="{49BD02EE-89BC-44A2-A8E1-8DA9C488C469}"/>
    <hyperlink ref="B110" r:id="rId186" xr:uid="{2E320DF5-4EE8-4F21-AB96-3594EB950338}"/>
    <hyperlink ref="B276" r:id="rId187" xr:uid="{D750E02B-ADB5-426D-8021-C3BE238B18BB}"/>
    <hyperlink ref="B277" r:id="rId188" xr:uid="{462B8CFE-DB65-45D0-ADC8-5A6A17960C3A}"/>
    <hyperlink ref="B280" r:id="rId189" xr:uid="{C390732E-AFFB-46B3-9AE2-998F6363A21A}"/>
    <hyperlink ref="D108" r:id="rId190" xr:uid="{51AD6019-3562-4B77-B3E0-A3B51B95BDC5}"/>
    <hyperlink ref="D109" r:id="rId191" xr:uid="{325522AF-E708-4057-A2C5-261D5769754F}"/>
    <hyperlink ref="D112" r:id="rId192" xr:uid="{6BDA6A46-250E-4419-8EC1-75394E17511A}"/>
    <hyperlink ref="B281" r:id="rId193" xr:uid="{81791E31-F30C-43F3-9BED-7C1E032B6BB0}"/>
    <hyperlink ref="D113" r:id="rId194" xr:uid="{3ECA304A-8C1B-4EE4-8A83-AF3B548AB807}"/>
    <hyperlink ref="D282" r:id="rId195" xr:uid="{D8B1CAC0-F86A-469C-9DA9-BB8221959C54}"/>
    <hyperlink ref="B116" r:id="rId196" xr:uid="{B7E6FCCA-7E19-4ADA-966B-6E90F284B72D}"/>
    <hyperlink ref="B289" r:id="rId197" xr:uid="{4F9CF7E5-FBEE-4E7C-88C9-DFAD729E2B4E}"/>
    <hyperlink ref="D287" r:id="rId198" xr:uid="{5F5FE72C-E3CD-48F6-A045-E8DFC9351DD7}"/>
    <hyperlink ref="D288" r:id="rId199" xr:uid="{E14B760A-4E33-4F2C-8E33-1A2BB50105AE}"/>
    <hyperlink ref="D289" r:id="rId200" xr:uid="{EB956174-2A5C-4E2A-A817-ADF4F942C2A8}"/>
    <hyperlink ref="D123" r:id="rId201" xr:uid="{FE13A787-6678-4BE9-A8AF-A42A4F5890C7}"/>
    <hyperlink ref="D93" r:id="rId202" xr:uid="{3DFA519C-7F66-4B03-AB6D-12D292216289}"/>
    <hyperlink ref="D263" r:id="rId203" xr:uid="{E8D5EB56-62FB-401C-9222-03719B632A4E}"/>
    <hyperlink ref="D280" r:id="rId204" xr:uid="{AD6D60A9-B536-475E-91AF-A0B2BD7115F5}"/>
    <hyperlink ref="D118" r:id="rId205" xr:uid="{0DAB92C9-7EDF-419D-B1F4-3911B6ACF65A}"/>
    <hyperlink ref="D124" r:id="rId206" xr:uid="{1565B55E-BD7D-465B-8F73-BA1FE191FEA5}"/>
    <hyperlink ref="B295" r:id="rId207" xr:uid="{EE588764-2CCE-4501-B0E3-5F72E7810F62}"/>
    <hyperlink ref="B296" r:id="rId208" xr:uid="{9D85A512-8ADB-40D6-9B59-20E56D3197FA}"/>
    <hyperlink ref="B297" r:id="rId209" xr:uid="{0A82C500-6324-458C-9ED6-D239CD9F6D0A}"/>
    <hyperlink ref="B298" r:id="rId210" xr:uid="{10553310-CC21-4D73-8736-B3321605EA62}"/>
    <hyperlink ref="B126" r:id="rId211" xr:uid="{704EEED0-0B9A-4C18-A832-444B1A059034}"/>
    <hyperlink ref="B299" r:id="rId212" xr:uid="{DCC322FB-0A4B-4B10-BA96-C4CE92623B55}"/>
    <hyperlink ref="B300" r:id="rId213" xr:uid="{D85ABD12-A312-4288-BFBF-E85E00024202}"/>
    <hyperlink ref="D295" r:id="rId214" xr:uid="{88C02D7F-4CE0-49B3-A21D-B5555890E042}"/>
    <hyperlink ref="D296" r:id="rId215" xr:uid="{EA13369C-0456-418D-8A2C-B21CE8E3F03A}"/>
    <hyperlink ref="D297" r:id="rId216" xr:uid="{90C153FC-93B2-4726-964B-716E27B3299C}"/>
    <hyperlink ref="D298" r:id="rId217" xr:uid="{E1136B98-435B-4EE7-BCAF-BDA2CD901135}"/>
    <hyperlink ref="D126" r:id="rId218" xr:uid="{515A92D7-64AF-4E56-9F1D-DE3DAC284DBA}"/>
    <hyperlink ref="D299" r:id="rId219" xr:uid="{8E9858CA-F88B-4B5C-BE14-8708FD7A6367}"/>
    <hyperlink ref="D300" r:id="rId220" xr:uid="{CBB057D8-6463-406D-B36C-629914EB3CC1}"/>
    <hyperlink ref="D301" r:id="rId221" xr:uid="{B26040A8-9119-4A8D-8312-0E24C166DE64}"/>
    <hyperlink ref="B302" r:id="rId222" xr:uid="{2FB1256F-9876-4246-9D3D-A6370737807F}"/>
    <hyperlink ref="B301" r:id="rId223" xr:uid="{AFC6E55D-B963-442E-979B-BA2D77AD3EB4}"/>
    <hyperlink ref="D302" r:id="rId224" xr:uid="{01824488-41DD-4998-8F84-0FFEA4DD23CC}"/>
    <hyperlink ref="B303" r:id="rId225" xr:uid="{84E67BB9-53C6-4C0F-9C7D-813605E3C7EA}"/>
    <hyperlink ref="D303" r:id="rId226" xr:uid="{9E344B04-5766-42C7-B8FD-A782EF20D669}"/>
    <hyperlink ref="B323" r:id="rId227" xr:uid="{E65E2F6A-AA5A-43A0-AE62-2EFBF58572B5}"/>
    <hyperlink ref="B163" r:id="rId228" xr:uid="{182FA292-933D-477A-B2FB-3DC3984B6970}"/>
  </hyperlinks>
  <pageMargins left="0.7" right="0.7" top="0.75" bottom="0.75" header="0.3" footer="0.3"/>
  <pageSetup orientation="portrait" r:id="rId229"/>
  <tableParts count="1">
    <tablePart r:id="rId23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E7DD9-2824-495A-9A31-2B6FE5C8C758}">
  <dimension ref="A1:AL342"/>
  <sheetViews>
    <sheetView zoomScaleNormal="100" workbookViewId="0">
      <pane xSplit="1" topLeftCell="L1" activePane="topRight" state="frozen"/>
      <selection activeCell="A236" sqref="A236"/>
      <selection pane="topRight" activeCell="AJ291" sqref="AJ291"/>
    </sheetView>
  </sheetViews>
  <sheetFormatPr defaultRowHeight="15" x14ac:dyDescent="0.25"/>
  <cols>
    <col min="1" max="1" width="16.5703125" customWidth="1"/>
    <col min="2" max="2" width="13.28515625" customWidth="1"/>
  </cols>
  <sheetData>
    <row r="1" spans="1:38" x14ac:dyDescent="0.25">
      <c r="A1" s="22" t="s">
        <v>0</v>
      </c>
      <c r="B1" s="22" t="s">
        <v>1</v>
      </c>
      <c r="C1" s="22" t="s">
        <v>2</v>
      </c>
      <c r="D1" s="22" t="s">
        <v>26</v>
      </c>
      <c r="E1" s="22" t="s">
        <v>3</v>
      </c>
      <c r="F1" s="22" t="s">
        <v>680</v>
      </c>
      <c r="G1" s="22" t="s">
        <v>4</v>
      </c>
      <c r="H1" s="22" t="s">
        <v>5</v>
      </c>
      <c r="I1" s="22" t="s">
        <v>6</v>
      </c>
      <c r="J1" s="22" t="s">
        <v>7</v>
      </c>
      <c r="K1" s="22" t="s">
        <v>8</v>
      </c>
      <c r="L1" s="22" t="s">
        <v>9</v>
      </c>
      <c r="M1" s="22" t="s">
        <v>10</v>
      </c>
      <c r="N1" s="21" t="s">
        <v>1714</v>
      </c>
      <c r="O1" s="21" t="s">
        <v>1715</v>
      </c>
      <c r="P1" s="21" t="s">
        <v>2308</v>
      </c>
      <c r="Q1" s="21" t="s">
        <v>11</v>
      </c>
      <c r="R1" s="21" t="s">
        <v>12</v>
      </c>
      <c r="S1" s="21" t="s">
        <v>13</v>
      </c>
      <c r="T1" s="21" t="s">
        <v>607</v>
      </c>
      <c r="U1" s="21" t="s">
        <v>1123</v>
      </c>
      <c r="V1" s="21" t="s">
        <v>1124</v>
      </c>
      <c r="W1" s="21" t="s">
        <v>1125</v>
      </c>
      <c r="X1" s="21" t="s">
        <v>608</v>
      </c>
      <c r="Y1" s="21" t="s">
        <v>1126</v>
      </c>
      <c r="Z1" s="21" t="s">
        <v>1127</v>
      </c>
      <c r="AA1" s="21" t="s">
        <v>676</v>
      </c>
      <c r="AB1" s="21" t="s">
        <v>689</v>
      </c>
      <c r="AC1" s="21" t="s">
        <v>679</v>
      </c>
      <c r="AD1" s="21" t="s">
        <v>688</v>
      </c>
      <c r="AE1" s="21" t="s">
        <v>2307</v>
      </c>
      <c r="AF1" s="21" t="s">
        <v>2306</v>
      </c>
      <c r="AG1" s="21" t="s">
        <v>2305</v>
      </c>
      <c r="AH1" s="21" t="s">
        <v>2304</v>
      </c>
      <c r="AI1" s="21" t="s">
        <v>2303</v>
      </c>
      <c r="AJ1" s="21" t="s">
        <v>2535</v>
      </c>
      <c r="AK1" s="22" t="s">
        <v>2902</v>
      </c>
      <c r="AL1" s="22" t="s">
        <v>2903</v>
      </c>
    </row>
    <row r="2" spans="1:38" x14ac:dyDescent="0.25">
      <c r="A2" s="23" t="s">
        <v>705</v>
      </c>
      <c r="B2" s="24" t="s">
        <v>704</v>
      </c>
      <c r="C2" s="23" t="s">
        <v>694</v>
      </c>
      <c r="D2" s="24" t="s">
        <v>706</v>
      </c>
      <c r="E2" s="23" t="s">
        <v>563</v>
      </c>
      <c r="F2" s="23" t="s">
        <v>681</v>
      </c>
      <c r="G2" s="23">
        <v>0</v>
      </c>
      <c r="H2" s="23">
        <v>0</v>
      </c>
      <c r="I2" s="23">
        <v>0</v>
      </c>
      <c r="J2" s="23">
        <v>0</v>
      </c>
      <c r="K2" s="23">
        <v>0</v>
      </c>
      <c r="L2" s="23">
        <v>0</v>
      </c>
      <c r="M2" s="23">
        <v>0</v>
      </c>
      <c r="N2" s="23"/>
      <c r="O2" s="23"/>
      <c r="P2" s="23"/>
      <c r="Q2" s="23">
        <v>1</v>
      </c>
      <c r="R2" s="23">
        <v>0</v>
      </c>
      <c r="S2" s="23" t="s">
        <v>1089</v>
      </c>
      <c r="T2" s="23">
        <v>0</v>
      </c>
      <c r="U2" s="23">
        <v>0</v>
      </c>
      <c r="V2" s="23"/>
      <c r="W2" s="23"/>
      <c r="X2" s="23" t="s">
        <v>1090</v>
      </c>
      <c r="Y2" s="23">
        <v>1</v>
      </c>
      <c r="Z2" s="23">
        <v>0</v>
      </c>
      <c r="AA2" s="23">
        <f>IF(SUM(G2:T2) &gt;0, 1, 0)</f>
        <v>1</v>
      </c>
      <c r="AB2" s="23">
        <v>0</v>
      </c>
      <c r="AC2" s="23">
        <f>IF(SUM(T2,Q2)&gt;0, 1, 0)</f>
        <v>1</v>
      </c>
      <c r="AD2" s="23">
        <f>IF(SUM(Table26[[#This Row],[cv_disclosure]],Table26[[#This Row],[nber_web_disclosure]],Table26[[#This Row],[private_interests]]) &gt;0, 1, 0)</f>
        <v>1</v>
      </c>
      <c r="AE2" s="23"/>
      <c r="AF2" s="23"/>
      <c r="AG2" s="23"/>
      <c r="AH2" s="23"/>
      <c r="AI2" s="27" t="s">
        <v>2780</v>
      </c>
      <c r="AJ2" s="27">
        <v>1</v>
      </c>
      <c r="AK2" s="23">
        <v>1</v>
      </c>
      <c r="AL2" s="23" t="s">
        <v>2917</v>
      </c>
    </row>
    <row r="3" spans="1:38" x14ac:dyDescent="0.25">
      <c r="A3" s="23" t="s">
        <v>709</v>
      </c>
      <c r="B3" s="24" t="s">
        <v>707</v>
      </c>
      <c r="C3" s="23" t="s">
        <v>694</v>
      </c>
      <c r="D3" s="24" t="s">
        <v>708</v>
      </c>
      <c r="E3" s="23" t="s">
        <v>303</v>
      </c>
      <c r="F3" s="23" t="s">
        <v>681</v>
      </c>
      <c r="G3" s="23">
        <v>0</v>
      </c>
      <c r="H3" s="23">
        <v>0</v>
      </c>
      <c r="I3" s="23">
        <v>0</v>
      </c>
      <c r="J3" s="23">
        <v>0</v>
      </c>
      <c r="K3" s="23">
        <v>0</v>
      </c>
      <c r="L3" s="23">
        <v>0</v>
      </c>
      <c r="M3" s="23">
        <v>0</v>
      </c>
      <c r="N3" s="23"/>
      <c r="O3" s="23"/>
      <c r="P3" s="23"/>
      <c r="Q3" s="23">
        <v>0</v>
      </c>
      <c r="R3" s="23">
        <v>1</v>
      </c>
      <c r="S3" s="23" t="s">
        <v>1091</v>
      </c>
      <c r="T3" s="23">
        <v>0</v>
      </c>
      <c r="U3" s="23">
        <v>1</v>
      </c>
      <c r="V3" s="23" t="s">
        <v>1258</v>
      </c>
      <c r="W3" s="23" t="s">
        <v>1160</v>
      </c>
      <c r="X3" s="23" t="s">
        <v>1161</v>
      </c>
      <c r="Y3" s="23">
        <v>1</v>
      </c>
      <c r="Z3" s="23">
        <v>0</v>
      </c>
      <c r="AA3" s="23">
        <f>IF(SUM(G3:T3) &gt;0, 1, 0)</f>
        <v>1</v>
      </c>
      <c r="AB3" s="23">
        <v>0</v>
      </c>
      <c r="AC3" s="23">
        <f>IF(SUM(T3,Q3)&gt;0, 1, 0)</f>
        <v>0</v>
      </c>
      <c r="AD3" s="23">
        <f>IF(SUM(Table26[[#This Row],[cv_disclosure]],Table26[[#This Row],[nber_web_disclosure]],Table26[[#This Row],[private_interests]]) &gt;0, 1, 0)</f>
        <v>1</v>
      </c>
      <c r="AE3" s="23"/>
      <c r="AF3" s="23"/>
      <c r="AG3" s="23"/>
      <c r="AH3" s="23"/>
      <c r="AI3" s="27" t="s">
        <v>2781</v>
      </c>
      <c r="AJ3" s="27">
        <v>1</v>
      </c>
      <c r="AK3" s="23">
        <v>1</v>
      </c>
      <c r="AL3" s="23" t="s">
        <v>2917</v>
      </c>
    </row>
    <row r="4" spans="1:38" x14ac:dyDescent="0.25">
      <c r="A4" s="23" t="s">
        <v>710</v>
      </c>
      <c r="B4" s="24" t="s">
        <v>711</v>
      </c>
      <c r="C4" s="23" t="s">
        <v>694</v>
      </c>
      <c r="D4" s="24" t="s">
        <v>712</v>
      </c>
      <c r="E4" s="23" t="s">
        <v>167</v>
      </c>
      <c r="F4" s="23" t="s">
        <v>681</v>
      </c>
      <c r="G4" s="23">
        <v>0</v>
      </c>
      <c r="H4" s="23">
        <v>0</v>
      </c>
      <c r="I4" s="23">
        <v>0</v>
      </c>
      <c r="J4" s="23">
        <v>1</v>
      </c>
      <c r="K4" s="23">
        <v>0</v>
      </c>
      <c r="L4" s="23">
        <v>0</v>
      </c>
      <c r="M4" s="23">
        <v>0</v>
      </c>
      <c r="N4" s="23"/>
      <c r="O4" s="23"/>
      <c r="P4" s="23"/>
      <c r="Q4" s="23">
        <v>0</v>
      </c>
      <c r="R4" s="23">
        <v>0</v>
      </c>
      <c r="S4" s="23" t="s">
        <v>1619</v>
      </c>
      <c r="T4" s="23">
        <v>0</v>
      </c>
      <c r="U4" s="23">
        <v>1</v>
      </c>
      <c r="V4" s="23" t="s">
        <v>1164</v>
      </c>
      <c r="W4" s="23" t="s">
        <v>1165</v>
      </c>
      <c r="X4" s="23" t="s">
        <v>1093</v>
      </c>
      <c r="Y4" s="23">
        <v>1</v>
      </c>
      <c r="Z4" s="23">
        <v>0</v>
      </c>
      <c r="AA4" s="23">
        <f>IF(SUM(G4:T4) &gt;0, 1, 0)</f>
        <v>1</v>
      </c>
      <c r="AB4" s="23">
        <v>0</v>
      </c>
      <c r="AC4" s="23">
        <f>IF(SUM(T4,Q4)&gt;0, 1, 0)</f>
        <v>0</v>
      </c>
      <c r="AD4" s="23">
        <f>IF(SUM(Table26[[#This Row],[cv_disclosure]],Table26[[#This Row],[nber_web_disclosure]],Table26[[#This Row],[private_interests]]) &gt;0, 1, 0)</f>
        <v>1</v>
      </c>
      <c r="AE4" s="23"/>
      <c r="AF4" s="23"/>
      <c r="AG4" s="23"/>
      <c r="AH4" s="23"/>
      <c r="AI4" s="27" t="s">
        <v>2782</v>
      </c>
      <c r="AJ4" s="27">
        <v>1</v>
      </c>
      <c r="AK4" s="23">
        <v>2</v>
      </c>
      <c r="AL4" s="23" t="s">
        <v>2919</v>
      </c>
    </row>
    <row r="5" spans="1:38" x14ac:dyDescent="0.25">
      <c r="A5" s="23" t="s">
        <v>425</v>
      </c>
      <c r="B5" s="24" t="s">
        <v>426</v>
      </c>
      <c r="C5" s="23" t="s">
        <v>694</v>
      </c>
      <c r="D5" s="24" t="s">
        <v>427</v>
      </c>
      <c r="E5" s="23" t="s">
        <v>428</v>
      </c>
      <c r="F5" s="23" t="s">
        <v>681</v>
      </c>
      <c r="G5" s="23">
        <v>0</v>
      </c>
      <c r="H5" s="23">
        <v>0</v>
      </c>
      <c r="I5" s="23">
        <v>1</v>
      </c>
      <c r="J5" s="23">
        <v>0</v>
      </c>
      <c r="K5" s="23">
        <v>0</v>
      </c>
      <c r="L5" s="23">
        <v>0</v>
      </c>
      <c r="M5" s="23">
        <v>0</v>
      </c>
      <c r="N5" s="23"/>
      <c r="O5" s="23"/>
      <c r="P5" s="23"/>
      <c r="Q5" s="23">
        <v>0</v>
      </c>
      <c r="R5" s="23">
        <v>1</v>
      </c>
      <c r="S5" s="23" t="s">
        <v>600</v>
      </c>
      <c r="T5" s="23">
        <v>0</v>
      </c>
      <c r="U5" s="23">
        <v>0</v>
      </c>
      <c r="V5" s="23"/>
      <c r="W5" s="23"/>
      <c r="X5" s="23" t="s">
        <v>646</v>
      </c>
      <c r="Y5" s="23">
        <v>1</v>
      </c>
      <c r="Z5" s="23">
        <v>0</v>
      </c>
      <c r="AA5" s="23">
        <f>IF(SUM(G5:T5) &gt;0, 1, 0)</f>
        <v>1</v>
      </c>
      <c r="AB5" s="23">
        <v>1</v>
      </c>
      <c r="AC5" s="23">
        <f>IF(SUM(T5,Q5)&gt;0, 1, 0)</f>
        <v>0</v>
      </c>
      <c r="AD5" s="23">
        <f>IF(SUM(Table26[[#This Row],[cv_disclosure]],Table26[[#This Row],[nber_web_disclosure]],Table26[[#This Row],[private_interests]]) &gt;0, 1, 0)</f>
        <v>1</v>
      </c>
      <c r="AE5" s="23"/>
      <c r="AF5" s="23"/>
      <c r="AG5" s="23"/>
      <c r="AH5" s="23"/>
      <c r="AI5" s="27" t="s">
        <v>2577</v>
      </c>
      <c r="AJ5" s="27">
        <v>1</v>
      </c>
      <c r="AK5" s="23">
        <v>1</v>
      </c>
      <c r="AL5" s="23" t="s">
        <v>2921</v>
      </c>
    </row>
    <row r="6" spans="1:38" x14ac:dyDescent="0.25">
      <c r="A6" s="23" t="s">
        <v>716</v>
      </c>
      <c r="B6" s="24" t="s">
        <v>717</v>
      </c>
      <c r="C6" s="23" t="s">
        <v>694</v>
      </c>
      <c r="D6" s="24" t="s">
        <v>718</v>
      </c>
      <c r="E6" s="23" t="s">
        <v>719</v>
      </c>
      <c r="F6" s="23" t="s">
        <v>681</v>
      </c>
      <c r="G6" s="23">
        <v>0</v>
      </c>
      <c r="H6" s="23">
        <v>0</v>
      </c>
      <c r="I6" s="23">
        <v>0</v>
      </c>
      <c r="J6" s="23">
        <v>0</v>
      </c>
      <c r="K6" s="23">
        <v>0</v>
      </c>
      <c r="L6" s="23">
        <v>0</v>
      </c>
      <c r="M6" s="23">
        <v>0</v>
      </c>
      <c r="N6" s="23"/>
      <c r="O6" s="23"/>
      <c r="P6" s="23"/>
      <c r="Q6" s="23">
        <v>1</v>
      </c>
      <c r="R6" s="23">
        <v>1</v>
      </c>
      <c r="S6" s="23" t="s">
        <v>1096</v>
      </c>
      <c r="T6" s="23">
        <v>0</v>
      </c>
      <c r="U6" s="23">
        <v>1</v>
      </c>
      <c r="V6" s="23" t="s">
        <v>1172</v>
      </c>
      <c r="W6" s="23" t="s">
        <v>1171</v>
      </c>
      <c r="X6" s="23" t="s">
        <v>1176</v>
      </c>
      <c r="Y6" s="23">
        <v>1</v>
      </c>
      <c r="Z6" s="23">
        <v>1</v>
      </c>
      <c r="AA6" s="23">
        <f>IF(SUM(G6:T6) &gt;0, 1, 0)</f>
        <v>1</v>
      </c>
      <c r="AB6" s="23">
        <v>0</v>
      </c>
      <c r="AC6" s="23">
        <f>IF(SUM(T6,Q6)&gt;0, 1, 0)</f>
        <v>1</v>
      </c>
      <c r="AD6" s="23">
        <f>IF(SUM(Table26[[#This Row],[cv_disclosure]],Table26[[#This Row],[nber_web_disclosure]],Table26[[#This Row],[private_interests]]) &gt;0, 1, 0)</f>
        <v>1</v>
      </c>
      <c r="AE6" s="23"/>
      <c r="AF6" s="23"/>
      <c r="AG6" s="23"/>
      <c r="AH6" s="23"/>
      <c r="AI6" s="27" t="s">
        <v>2784</v>
      </c>
      <c r="AJ6" s="27">
        <v>1</v>
      </c>
      <c r="AK6" s="23">
        <v>1</v>
      </c>
      <c r="AL6" s="23" t="s">
        <v>2927</v>
      </c>
    </row>
    <row r="7" spans="1:38" x14ac:dyDescent="0.25">
      <c r="A7" s="23" t="s">
        <v>720</v>
      </c>
      <c r="B7" s="24" t="s">
        <v>721</v>
      </c>
      <c r="C7" s="23" t="s">
        <v>694</v>
      </c>
      <c r="D7" s="24" t="s">
        <v>1097</v>
      </c>
      <c r="E7" s="23" t="s">
        <v>79</v>
      </c>
      <c r="F7" s="23" t="s">
        <v>681</v>
      </c>
      <c r="G7" s="23">
        <v>0</v>
      </c>
      <c r="H7" s="23">
        <v>0</v>
      </c>
      <c r="I7" s="23">
        <v>0</v>
      </c>
      <c r="J7" s="23">
        <v>0</v>
      </c>
      <c r="K7" s="23">
        <v>0</v>
      </c>
      <c r="L7" s="23">
        <v>0</v>
      </c>
      <c r="M7" s="23">
        <v>0</v>
      </c>
      <c r="N7" s="23"/>
      <c r="O7" s="23"/>
      <c r="P7" s="23"/>
      <c r="Q7" s="23">
        <v>1</v>
      </c>
      <c r="R7" s="23">
        <v>0</v>
      </c>
      <c r="S7" s="23" t="s">
        <v>1098</v>
      </c>
      <c r="T7" s="23">
        <v>0</v>
      </c>
      <c r="U7" s="23">
        <v>1</v>
      </c>
      <c r="V7" s="23" t="s">
        <v>1164</v>
      </c>
      <c r="W7" s="23" t="s">
        <v>1177</v>
      </c>
      <c r="X7" s="23" t="s">
        <v>1178</v>
      </c>
      <c r="Y7" s="23">
        <v>1</v>
      </c>
      <c r="Z7" s="23">
        <v>1</v>
      </c>
      <c r="AA7" s="23">
        <f>IF(SUM(G7:T7) &gt;0, 1, 0)</f>
        <v>1</v>
      </c>
      <c r="AB7" s="23">
        <v>0</v>
      </c>
      <c r="AC7" s="23">
        <f>IF(SUM(T7,Q7)&gt;0, 1, 0)</f>
        <v>1</v>
      </c>
      <c r="AD7" s="23">
        <f>IF(SUM(Table26[[#This Row],[cv_disclosure]],Table26[[#This Row],[nber_web_disclosure]],Table26[[#This Row],[private_interests]]) &gt;0, 1, 0)</f>
        <v>1</v>
      </c>
      <c r="AE7" s="23"/>
      <c r="AF7" s="23"/>
      <c r="AG7" s="23"/>
      <c r="AH7" s="23"/>
      <c r="AI7" s="27" t="s">
        <v>2785</v>
      </c>
      <c r="AJ7" s="27">
        <v>1</v>
      </c>
      <c r="AK7" s="23">
        <v>1</v>
      </c>
      <c r="AL7" s="23" t="s">
        <v>2917</v>
      </c>
    </row>
    <row r="8" spans="1:38" x14ac:dyDescent="0.25">
      <c r="A8" s="23" t="s">
        <v>723</v>
      </c>
      <c r="B8" s="24" t="s">
        <v>722</v>
      </c>
      <c r="C8" s="23" t="s">
        <v>694</v>
      </c>
      <c r="D8" s="24" t="s">
        <v>1073</v>
      </c>
      <c r="E8" s="23" t="s">
        <v>167</v>
      </c>
      <c r="F8" s="23" t="s">
        <v>682</v>
      </c>
      <c r="G8" s="23">
        <v>0</v>
      </c>
      <c r="H8" s="23">
        <v>0</v>
      </c>
      <c r="I8" s="23">
        <v>0</v>
      </c>
      <c r="J8" s="23">
        <v>0</v>
      </c>
      <c r="K8" s="23">
        <v>0</v>
      </c>
      <c r="L8" s="23">
        <v>0</v>
      </c>
      <c r="M8" s="23">
        <v>0</v>
      </c>
      <c r="N8" s="23"/>
      <c r="O8" s="23"/>
      <c r="P8" s="23"/>
      <c r="Q8" s="23">
        <v>1</v>
      </c>
      <c r="R8" s="23">
        <v>0</v>
      </c>
      <c r="S8" s="23" t="s">
        <v>1099</v>
      </c>
      <c r="T8" s="23">
        <v>0</v>
      </c>
      <c r="U8" s="23">
        <v>0</v>
      </c>
      <c r="V8" s="23"/>
      <c r="W8" s="23"/>
      <c r="X8" s="23" t="s">
        <v>1181</v>
      </c>
      <c r="Y8" s="23">
        <v>1</v>
      </c>
      <c r="Z8" s="23">
        <v>0</v>
      </c>
      <c r="AA8" s="23">
        <f>IF(SUM(G8:T8) &gt;0, 1, 0)</f>
        <v>1</v>
      </c>
      <c r="AB8" s="23">
        <v>0</v>
      </c>
      <c r="AC8" s="23">
        <f>IF(SUM(T8,Q8)&gt;0, 1, 0)</f>
        <v>1</v>
      </c>
      <c r="AD8" s="23">
        <f>IF(SUM(Table26[[#This Row],[cv_disclosure]],Table26[[#This Row],[nber_web_disclosure]],Table26[[#This Row],[private_interests]]) &gt;0, 1, 0)</f>
        <v>1</v>
      </c>
      <c r="AE8" s="23"/>
      <c r="AF8" s="23"/>
      <c r="AG8" s="23"/>
      <c r="AH8" s="23"/>
      <c r="AI8" s="27" t="s">
        <v>2786</v>
      </c>
      <c r="AJ8" s="27">
        <v>1</v>
      </c>
      <c r="AK8" s="23">
        <v>2</v>
      </c>
      <c r="AL8" s="23" t="s">
        <v>2905</v>
      </c>
    </row>
    <row r="9" spans="1:38" x14ac:dyDescent="0.25">
      <c r="A9" s="23" t="s">
        <v>727</v>
      </c>
      <c r="B9" s="24" t="s">
        <v>728</v>
      </c>
      <c r="C9" s="23" t="s">
        <v>694</v>
      </c>
      <c r="D9" s="24" t="s">
        <v>729</v>
      </c>
      <c r="E9" s="23" t="s">
        <v>471</v>
      </c>
      <c r="F9" s="23" t="s">
        <v>681</v>
      </c>
      <c r="G9" s="23">
        <v>1</v>
      </c>
      <c r="H9" s="23">
        <v>0</v>
      </c>
      <c r="I9" s="23">
        <v>0</v>
      </c>
      <c r="J9" s="23">
        <v>0</v>
      </c>
      <c r="K9" s="23">
        <v>0</v>
      </c>
      <c r="L9" s="23">
        <v>0</v>
      </c>
      <c r="M9" s="23">
        <v>0</v>
      </c>
      <c r="N9" s="23"/>
      <c r="O9" s="23"/>
      <c r="P9" s="23"/>
      <c r="Q9" s="23">
        <v>1</v>
      </c>
      <c r="R9" s="23">
        <v>0</v>
      </c>
      <c r="S9" s="23" t="s">
        <v>1102</v>
      </c>
      <c r="T9" s="23">
        <v>0</v>
      </c>
      <c r="U9" s="23">
        <v>1</v>
      </c>
      <c r="V9" s="23" t="s">
        <v>1191</v>
      </c>
      <c r="W9" s="23" t="s">
        <v>1192</v>
      </c>
      <c r="X9" s="23" t="s">
        <v>1103</v>
      </c>
      <c r="Y9" s="23">
        <v>1</v>
      </c>
      <c r="Z9" s="23">
        <v>0</v>
      </c>
      <c r="AA9" s="23">
        <f>IF(SUM(G9:T9) &gt;0, 1, 0)</f>
        <v>1</v>
      </c>
      <c r="AB9" s="23">
        <v>0</v>
      </c>
      <c r="AC9" s="23">
        <f>IF(SUM(T9,Q9)&gt;0, 1, 0)</f>
        <v>1</v>
      </c>
      <c r="AD9" s="23">
        <f>IF(SUM(Table26[[#This Row],[cv_disclosure]],Table26[[#This Row],[nber_web_disclosure]],Table26[[#This Row],[private_interests]]) &gt;0, 1, 0)</f>
        <v>1</v>
      </c>
      <c r="AE9" s="23"/>
      <c r="AF9" s="23"/>
      <c r="AG9" s="23"/>
      <c r="AH9" s="23"/>
      <c r="AI9" s="27" t="s">
        <v>2788</v>
      </c>
      <c r="AJ9" s="27">
        <v>1</v>
      </c>
      <c r="AK9" s="23">
        <v>1</v>
      </c>
      <c r="AL9" s="23" t="s">
        <v>2917</v>
      </c>
    </row>
    <row r="10" spans="1:38" x14ac:dyDescent="0.25">
      <c r="A10" s="23" t="s">
        <v>740</v>
      </c>
      <c r="B10" s="24" t="s">
        <v>739</v>
      </c>
      <c r="C10" s="23" t="s">
        <v>694</v>
      </c>
      <c r="D10" s="24" t="s">
        <v>741</v>
      </c>
      <c r="E10" s="23" t="s">
        <v>833</v>
      </c>
      <c r="F10" s="23" t="s">
        <v>681</v>
      </c>
      <c r="G10" s="23">
        <v>0</v>
      </c>
      <c r="H10" s="23">
        <v>0</v>
      </c>
      <c r="I10" s="23">
        <v>0</v>
      </c>
      <c r="J10" s="23">
        <v>0</v>
      </c>
      <c r="K10" s="23">
        <v>0</v>
      </c>
      <c r="L10" s="23">
        <v>0</v>
      </c>
      <c r="M10" s="23">
        <v>1</v>
      </c>
      <c r="N10" s="23"/>
      <c r="O10" s="23"/>
      <c r="P10" s="23"/>
      <c r="Q10" s="23">
        <v>1</v>
      </c>
      <c r="R10" s="23">
        <v>1</v>
      </c>
      <c r="S10" s="23" t="s">
        <v>1105</v>
      </c>
      <c r="T10" s="23">
        <v>0</v>
      </c>
      <c r="U10" s="23">
        <v>0</v>
      </c>
      <c r="V10" s="23"/>
      <c r="W10" s="23"/>
      <c r="X10" s="23" t="s">
        <v>1107</v>
      </c>
      <c r="Y10" s="23">
        <v>1</v>
      </c>
      <c r="Z10" s="23">
        <v>0</v>
      </c>
      <c r="AA10" s="23">
        <f>IF(SUM(G10:T10) &gt;0, 1, 0)</f>
        <v>1</v>
      </c>
      <c r="AB10" s="23">
        <v>1</v>
      </c>
      <c r="AC10" s="23">
        <f>IF(SUM(T10,Q10)&gt;0, 1, 0)</f>
        <v>1</v>
      </c>
      <c r="AD10" s="23">
        <f>IF(SUM(Table26[[#This Row],[cv_disclosure]],Table26[[#This Row],[nber_web_disclosure]],Table26[[#This Row],[private_interests]]) &gt;0, 1, 0)</f>
        <v>1</v>
      </c>
      <c r="AE10" s="23"/>
      <c r="AF10" s="23"/>
      <c r="AG10" s="23"/>
      <c r="AH10" s="23"/>
      <c r="AI10" s="27" t="s">
        <v>2792</v>
      </c>
      <c r="AJ10" s="27">
        <v>1</v>
      </c>
      <c r="AK10" s="23">
        <v>1</v>
      </c>
      <c r="AL10" s="23" t="s">
        <v>2921</v>
      </c>
    </row>
    <row r="11" spans="1:38" x14ac:dyDescent="0.25">
      <c r="A11" s="23" t="s">
        <v>745</v>
      </c>
      <c r="B11" s="23" t="s">
        <v>746</v>
      </c>
      <c r="C11" s="23" t="s">
        <v>694</v>
      </c>
      <c r="D11" s="24" t="s">
        <v>747</v>
      </c>
      <c r="E11" s="23" t="s">
        <v>748</v>
      </c>
      <c r="F11" s="23" t="s">
        <v>681</v>
      </c>
      <c r="G11" s="23">
        <v>0</v>
      </c>
      <c r="H11" s="23">
        <v>0</v>
      </c>
      <c r="I11" s="23">
        <v>0</v>
      </c>
      <c r="J11" s="23">
        <v>0</v>
      </c>
      <c r="K11" s="23">
        <v>0</v>
      </c>
      <c r="L11" s="23">
        <v>0</v>
      </c>
      <c r="M11" s="23">
        <v>0</v>
      </c>
      <c r="N11" s="23"/>
      <c r="O11" s="23"/>
      <c r="P11" s="23"/>
      <c r="Q11" s="23">
        <v>0</v>
      </c>
      <c r="R11" s="23">
        <v>1</v>
      </c>
      <c r="S11" s="23" t="s">
        <v>1236</v>
      </c>
      <c r="T11" s="23">
        <v>0</v>
      </c>
      <c r="U11" s="23">
        <v>1</v>
      </c>
      <c r="V11" s="23" t="s">
        <v>1370</v>
      </c>
      <c r="W11" s="23" t="s">
        <v>1371</v>
      </c>
      <c r="X11" s="23" t="s">
        <v>1108</v>
      </c>
      <c r="Y11" s="23">
        <v>1</v>
      </c>
      <c r="Z11" s="23">
        <v>0</v>
      </c>
      <c r="AA11" s="23">
        <f>IF(SUM(G11:T11) &gt;0, 1, 0)</f>
        <v>1</v>
      </c>
      <c r="AB11" s="23">
        <v>0</v>
      </c>
      <c r="AC11" s="23">
        <f>IF(SUM(T11,Q11)&gt;0, 1, 0)</f>
        <v>0</v>
      </c>
      <c r="AD11" s="23">
        <f>IF(SUM(Table26[[#This Row],[cv_disclosure]],Table26[[#This Row],[nber_web_disclosure]],Table26[[#This Row],[private_interests]]) &gt;0, 1, 0)</f>
        <v>1</v>
      </c>
      <c r="AE11" s="23"/>
      <c r="AF11" s="23"/>
      <c r="AG11" s="23"/>
      <c r="AH11" s="23"/>
      <c r="AI11" s="27" t="s">
        <v>2794</v>
      </c>
      <c r="AJ11" s="27">
        <v>1</v>
      </c>
      <c r="AK11" s="23">
        <v>1</v>
      </c>
      <c r="AL11" s="23" t="s">
        <v>2904</v>
      </c>
    </row>
    <row r="12" spans="1:38" x14ac:dyDescent="0.25">
      <c r="A12" s="23" t="s">
        <v>755</v>
      </c>
      <c r="B12" s="24" t="s">
        <v>756</v>
      </c>
      <c r="C12" s="23" t="s">
        <v>694</v>
      </c>
      <c r="D12" s="24" t="s">
        <v>757</v>
      </c>
      <c r="E12" s="23" t="s">
        <v>167</v>
      </c>
      <c r="F12" s="23" t="s">
        <v>681</v>
      </c>
      <c r="G12" s="23">
        <v>0</v>
      </c>
      <c r="H12" s="23">
        <v>0</v>
      </c>
      <c r="I12" s="23">
        <v>1</v>
      </c>
      <c r="J12" s="23">
        <v>0</v>
      </c>
      <c r="K12" s="23">
        <v>0</v>
      </c>
      <c r="L12" s="23">
        <v>0</v>
      </c>
      <c r="M12" s="23">
        <v>0</v>
      </c>
      <c r="N12" s="23"/>
      <c r="O12" s="23"/>
      <c r="P12" s="23"/>
      <c r="Q12" s="23">
        <v>0</v>
      </c>
      <c r="R12" s="23">
        <v>1</v>
      </c>
      <c r="S12" s="23" t="s">
        <v>1109</v>
      </c>
      <c r="T12" s="23">
        <v>0</v>
      </c>
      <c r="U12" s="23">
        <v>0</v>
      </c>
      <c r="V12" s="23"/>
      <c r="W12" s="23"/>
      <c r="X12" s="23" t="s">
        <v>1701</v>
      </c>
      <c r="Y12" s="23">
        <v>1</v>
      </c>
      <c r="Z12" s="23">
        <v>0</v>
      </c>
      <c r="AA12" s="23">
        <f>IF(SUM(G12:T12) &gt;0, 1, 0)</f>
        <v>1</v>
      </c>
      <c r="AB12" s="23">
        <v>1</v>
      </c>
      <c r="AC12" s="23">
        <f>IF(SUM(T12,Q12)&gt;0, 1, 0)</f>
        <v>0</v>
      </c>
      <c r="AD12" s="23">
        <f>IF(SUM(Table26[[#This Row],[cv_disclosure]],Table26[[#This Row],[nber_web_disclosure]],Table26[[#This Row],[private_interests]]) &gt;0, 1, 0)</f>
        <v>1</v>
      </c>
      <c r="AE12" s="23"/>
      <c r="AF12" s="23"/>
      <c r="AG12" s="23"/>
      <c r="AH12" s="23"/>
      <c r="AI12" s="27" t="s">
        <v>2797</v>
      </c>
      <c r="AJ12" s="27">
        <v>1</v>
      </c>
      <c r="AK12" s="23">
        <v>1</v>
      </c>
      <c r="AL12" s="23" t="s">
        <v>2928</v>
      </c>
    </row>
    <row r="13" spans="1:38" x14ac:dyDescent="0.25">
      <c r="A13" s="23" t="s">
        <v>759</v>
      </c>
      <c r="B13" s="24" t="s">
        <v>758</v>
      </c>
      <c r="C13" s="23" t="s">
        <v>694</v>
      </c>
      <c r="D13" s="24" t="s">
        <v>760</v>
      </c>
      <c r="E13" s="23" t="s">
        <v>167</v>
      </c>
      <c r="F13" s="23" t="s">
        <v>682</v>
      </c>
      <c r="G13" s="23">
        <v>0</v>
      </c>
      <c r="H13" s="23">
        <v>0</v>
      </c>
      <c r="I13" s="23">
        <v>0</v>
      </c>
      <c r="J13" s="23">
        <v>0</v>
      </c>
      <c r="K13" s="23">
        <v>0</v>
      </c>
      <c r="L13" s="23">
        <v>0</v>
      </c>
      <c r="M13" s="23">
        <v>0</v>
      </c>
      <c r="N13" s="23"/>
      <c r="O13" s="23"/>
      <c r="P13" s="23">
        <v>1</v>
      </c>
      <c r="Q13" s="23">
        <v>1</v>
      </c>
      <c r="R13" s="23">
        <v>1</v>
      </c>
      <c r="S13" s="23" t="s">
        <v>1110</v>
      </c>
      <c r="T13" s="23">
        <v>0</v>
      </c>
      <c r="U13" s="23">
        <v>1</v>
      </c>
      <c r="V13" s="23" t="s">
        <v>1207</v>
      </c>
      <c r="W13" s="23" t="s">
        <v>1208</v>
      </c>
      <c r="X13" s="23" t="s">
        <v>1111</v>
      </c>
      <c r="Y13" s="23">
        <v>1</v>
      </c>
      <c r="Z13" s="23">
        <v>1</v>
      </c>
      <c r="AA13" s="23">
        <f>IF(SUM(G13:T13) &gt;0, 1, 0)</f>
        <v>1</v>
      </c>
      <c r="AB13" s="23">
        <v>0</v>
      </c>
      <c r="AC13" s="23">
        <f>IF(SUM(T13,Q13)&gt;0, 1, 0)</f>
        <v>1</v>
      </c>
      <c r="AD13" s="23">
        <f>IF(SUM(Table26[[#This Row],[cv_disclosure]],Table26[[#This Row],[nber_web_disclosure]],Table26[[#This Row],[private_interests]]) &gt;0, 1, 0)</f>
        <v>1</v>
      </c>
      <c r="AE13" s="23"/>
      <c r="AF13" s="23"/>
      <c r="AG13" s="23"/>
      <c r="AH13" s="23"/>
      <c r="AI13" s="27" t="s">
        <v>2798</v>
      </c>
      <c r="AJ13" s="27">
        <v>1</v>
      </c>
      <c r="AK13" s="23">
        <v>1</v>
      </c>
      <c r="AL13" s="23" t="s">
        <v>2917</v>
      </c>
    </row>
    <row r="14" spans="1:38" x14ac:dyDescent="0.25">
      <c r="A14" s="23" t="s">
        <v>767</v>
      </c>
      <c r="B14" s="24" t="s">
        <v>768</v>
      </c>
      <c r="C14" s="23" t="s">
        <v>694</v>
      </c>
      <c r="D14" s="24" t="s">
        <v>769</v>
      </c>
      <c r="E14" s="23" t="s">
        <v>33</v>
      </c>
      <c r="F14" s="23" t="s">
        <v>681</v>
      </c>
      <c r="G14" s="23">
        <v>0</v>
      </c>
      <c r="H14" s="23">
        <v>0</v>
      </c>
      <c r="I14" s="23">
        <v>0</v>
      </c>
      <c r="J14" s="23">
        <v>0</v>
      </c>
      <c r="K14" s="23">
        <v>0</v>
      </c>
      <c r="L14" s="23">
        <v>0</v>
      </c>
      <c r="M14" s="23">
        <v>1</v>
      </c>
      <c r="N14" s="23"/>
      <c r="O14" s="23"/>
      <c r="P14" s="23"/>
      <c r="Q14" s="23">
        <v>1</v>
      </c>
      <c r="R14" s="23">
        <v>1</v>
      </c>
      <c r="S14" s="23" t="s">
        <v>1114</v>
      </c>
      <c r="T14" s="23">
        <v>1</v>
      </c>
      <c r="U14" s="23">
        <v>0</v>
      </c>
      <c r="V14" s="23"/>
      <c r="W14" s="23"/>
      <c r="X14" s="23" t="s">
        <v>1115</v>
      </c>
      <c r="Y14" s="23">
        <v>1</v>
      </c>
      <c r="Z14" s="23">
        <v>0</v>
      </c>
      <c r="AA14" s="23">
        <f>IF(SUM(G14:T14) &gt;0, 1, 0)</f>
        <v>1</v>
      </c>
      <c r="AB14" s="23">
        <v>1</v>
      </c>
      <c r="AC14" s="23">
        <f>IF(SUM(T14,Q14)&gt;0, 1, 0)</f>
        <v>1</v>
      </c>
      <c r="AD14" s="23">
        <f>IF(SUM(Table26[[#This Row],[cv_disclosure]],Table26[[#This Row],[nber_web_disclosure]],Table26[[#This Row],[private_interests]]) &gt;0, 1, 0)</f>
        <v>1</v>
      </c>
      <c r="AE14" s="23"/>
      <c r="AF14" s="23"/>
      <c r="AG14" s="23"/>
      <c r="AH14" s="23"/>
      <c r="AI14" s="27" t="s">
        <v>2801</v>
      </c>
      <c r="AJ14" s="27">
        <v>0</v>
      </c>
      <c r="AK14" s="23">
        <v>2</v>
      </c>
      <c r="AL14" s="23" t="s">
        <v>2919</v>
      </c>
    </row>
    <row r="15" spans="1:38" x14ac:dyDescent="0.25">
      <c r="A15" s="23" t="s">
        <v>784</v>
      </c>
      <c r="B15" s="24" t="s">
        <v>785</v>
      </c>
      <c r="C15" s="23" t="s">
        <v>694</v>
      </c>
      <c r="D15" s="24" t="s">
        <v>786</v>
      </c>
      <c r="E15" s="23" t="s">
        <v>167</v>
      </c>
      <c r="F15" s="23" t="s">
        <v>681</v>
      </c>
      <c r="G15" s="23">
        <v>0</v>
      </c>
      <c r="H15" s="23">
        <v>0</v>
      </c>
      <c r="I15" s="23">
        <v>0</v>
      </c>
      <c r="J15" s="23">
        <v>0</v>
      </c>
      <c r="K15" s="23">
        <v>0</v>
      </c>
      <c r="L15" s="23">
        <v>0</v>
      </c>
      <c r="M15" s="23">
        <v>0</v>
      </c>
      <c r="N15" s="23"/>
      <c r="O15" s="23"/>
      <c r="P15" s="23"/>
      <c r="Q15" s="23">
        <v>1</v>
      </c>
      <c r="R15" s="23">
        <v>1</v>
      </c>
      <c r="S15" s="23" t="s">
        <v>1118</v>
      </c>
      <c r="T15" s="23">
        <v>0</v>
      </c>
      <c r="U15" s="23">
        <v>1</v>
      </c>
      <c r="V15" s="23" t="s">
        <v>1231</v>
      </c>
      <c r="W15" s="23" t="s">
        <v>1232</v>
      </c>
      <c r="X15" s="23" t="s">
        <v>1119</v>
      </c>
      <c r="Y15" s="23">
        <v>1</v>
      </c>
      <c r="Z15" s="23">
        <v>1</v>
      </c>
      <c r="AA15" s="23">
        <f>IF(SUM(G15:T15) &gt;0, 1, 0)</f>
        <v>1</v>
      </c>
      <c r="AB15" s="23">
        <v>0</v>
      </c>
      <c r="AC15" s="23">
        <f>IF(SUM(T15,Q15)&gt;0, 1, 0)</f>
        <v>1</v>
      </c>
      <c r="AD15" s="23">
        <f>IF(SUM(Table26[[#This Row],[cv_disclosure]],Table26[[#This Row],[nber_web_disclosure]],Table26[[#This Row],[private_interests]]) &gt;0, 1, 0)</f>
        <v>1</v>
      </c>
      <c r="AE15" s="23"/>
      <c r="AF15" s="23"/>
      <c r="AG15" s="23"/>
      <c r="AH15" s="23"/>
      <c r="AI15" s="27" t="s">
        <v>2806</v>
      </c>
      <c r="AJ15" s="27">
        <v>1</v>
      </c>
      <c r="AK15" s="23">
        <v>1</v>
      </c>
      <c r="AL15" s="23" t="s">
        <v>2917</v>
      </c>
    </row>
    <row r="16" spans="1:38" x14ac:dyDescent="0.25">
      <c r="A16" s="23" t="s">
        <v>802</v>
      </c>
      <c r="B16" s="24" t="s">
        <v>803</v>
      </c>
      <c r="C16" s="23" t="s">
        <v>694</v>
      </c>
      <c r="D16" s="23" t="s">
        <v>804</v>
      </c>
      <c r="E16" s="23" t="s">
        <v>124</v>
      </c>
      <c r="F16" s="23" t="s">
        <v>681</v>
      </c>
      <c r="G16" s="23">
        <v>0</v>
      </c>
      <c r="H16" s="23">
        <v>0</v>
      </c>
      <c r="I16" s="23">
        <v>1</v>
      </c>
      <c r="J16" s="23">
        <v>0</v>
      </c>
      <c r="K16" s="23">
        <v>0</v>
      </c>
      <c r="L16" s="23">
        <v>0</v>
      </c>
      <c r="M16" s="23">
        <v>0</v>
      </c>
      <c r="N16" s="23"/>
      <c r="O16" s="23"/>
      <c r="P16" s="23"/>
      <c r="Q16" s="23">
        <v>1</v>
      </c>
      <c r="R16" s="23">
        <v>0</v>
      </c>
      <c r="S16" s="23" t="s">
        <v>1251</v>
      </c>
      <c r="T16" s="23">
        <v>1</v>
      </c>
      <c r="U16" s="23">
        <v>0</v>
      </c>
      <c r="V16" s="23"/>
      <c r="W16" s="23"/>
      <c r="X16" s="23" t="s">
        <v>1255</v>
      </c>
      <c r="Y16" s="23">
        <v>1</v>
      </c>
      <c r="Z16" s="23">
        <v>1</v>
      </c>
      <c r="AA16" s="23">
        <f>IF(SUM(G16:T16) &gt;0, 1, 0)</f>
        <v>1</v>
      </c>
      <c r="AB16" s="23">
        <v>0</v>
      </c>
      <c r="AC16" s="23">
        <f>IF(SUM(T16,Q16)&gt;0, 1, 0)</f>
        <v>1</v>
      </c>
      <c r="AD16" s="23">
        <f>IF(SUM(Table26[[#This Row],[cv_disclosure]],Table26[[#This Row],[nber_web_disclosure]],Table26[[#This Row],[private_interests]]) &gt;0, 1, 0)</f>
        <v>1</v>
      </c>
      <c r="AE16" s="23"/>
      <c r="AF16" s="23"/>
      <c r="AG16" s="23"/>
      <c r="AH16" s="23"/>
      <c r="AI16" s="27" t="s">
        <v>2812</v>
      </c>
      <c r="AJ16" s="27">
        <v>1</v>
      </c>
      <c r="AK16" s="23">
        <v>2</v>
      </c>
      <c r="AL16" s="23" t="s">
        <v>2905</v>
      </c>
    </row>
    <row r="17" spans="1:38" x14ac:dyDescent="0.25">
      <c r="A17" s="23" t="s">
        <v>805</v>
      </c>
      <c r="B17" s="24" t="s">
        <v>806</v>
      </c>
      <c r="C17" s="23" t="s">
        <v>694</v>
      </c>
      <c r="D17" s="24" t="s">
        <v>807</v>
      </c>
      <c r="E17" s="23" t="s">
        <v>167</v>
      </c>
      <c r="F17" s="23" t="s">
        <v>681</v>
      </c>
      <c r="G17" s="23">
        <v>0</v>
      </c>
      <c r="H17" s="23">
        <v>0</v>
      </c>
      <c r="I17" s="23">
        <v>0</v>
      </c>
      <c r="J17" s="23">
        <v>0</v>
      </c>
      <c r="K17" s="23">
        <v>0</v>
      </c>
      <c r="L17" s="23">
        <v>0</v>
      </c>
      <c r="M17" s="23">
        <v>1</v>
      </c>
      <c r="N17" s="23"/>
      <c r="O17" s="23"/>
      <c r="P17" s="23"/>
      <c r="Q17" s="28"/>
      <c r="R17" s="23">
        <v>1</v>
      </c>
      <c r="S17" s="23" t="s">
        <v>1256</v>
      </c>
      <c r="T17" s="23">
        <v>1</v>
      </c>
      <c r="U17" s="23">
        <v>1</v>
      </c>
      <c r="V17" s="23" t="s">
        <v>1257</v>
      </c>
      <c r="W17" s="23" t="s">
        <v>1259</v>
      </c>
      <c r="X17" s="23" t="s">
        <v>1703</v>
      </c>
      <c r="Y17" s="23">
        <v>1</v>
      </c>
      <c r="Z17" s="23">
        <v>0</v>
      </c>
      <c r="AA17" s="23">
        <f>IF(SUM(G17:T17) &gt;0, 1, 0)</f>
        <v>1</v>
      </c>
      <c r="AB17" s="23">
        <v>1</v>
      </c>
      <c r="AC17" s="23">
        <f>IF(SUM(T17,Q17)&gt;0, 1, 0)</f>
        <v>1</v>
      </c>
      <c r="AD17" s="23">
        <f>IF(SUM(Table26[[#This Row],[cv_disclosure]],Table26[[#This Row],[nber_web_disclosure]],Table26[[#This Row],[private_interests]]) &gt;0, 1, 0)</f>
        <v>1</v>
      </c>
      <c r="AE17" s="23"/>
      <c r="AF17" s="23"/>
      <c r="AG17" s="23"/>
      <c r="AH17" s="23"/>
      <c r="AI17" s="27" t="s">
        <v>2813</v>
      </c>
      <c r="AJ17" s="27">
        <v>1</v>
      </c>
      <c r="AK17" s="23">
        <v>1</v>
      </c>
      <c r="AL17" s="23" t="s">
        <v>2930</v>
      </c>
    </row>
    <row r="18" spans="1:38" x14ac:dyDescent="0.25">
      <c r="A18" s="23" t="s">
        <v>812</v>
      </c>
      <c r="B18" s="24" t="s">
        <v>813</v>
      </c>
      <c r="C18" s="23" t="s">
        <v>694</v>
      </c>
      <c r="D18" s="24" t="s">
        <v>814</v>
      </c>
      <c r="E18" s="23" t="s">
        <v>86</v>
      </c>
      <c r="F18" s="23" t="s">
        <v>681</v>
      </c>
      <c r="G18" s="23">
        <v>0</v>
      </c>
      <c r="H18" s="23">
        <v>0</v>
      </c>
      <c r="I18" s="23">
        <v>0</v>
      </c>
      <c r="J18" s="23">
        <v>0</v>
      </c>
      <c r="K18" s="23">
        <v>0</v>
      </c>
      <c r="L18" s="23">
        <v>0</v>
      </c>
      <c r="M18" s="23">
        <v>0</v>
      </c>
      <c r="N18" s="23"/>
      <c r="O18" s="23"/>
      <c r="P18" s="23"/>
      <c r="Q18" s="23">
        <v>0</v>
      </c>
      <c r="R18" s="23">
        <v>1</v>
      </c>
      <c r="S18" s="23" t="s">
        <v>1266</v>
      </c>
      <c r="T18" s="23">
        <v>1</v>
      </c>
      <c r="U18" s="23">
        <v>1</v>
      </c>
      <c r="V18" s="23" t="s">
        <v>1410</v>
      </c>
      <c r="W18" s="23" t="s">
        <v>1411</v>
      </c>
      <c r="X18" s="23" t="s">
        <v>1704</v>
      </c>
      <c r="Y18" s="23">
        <v>1</v>
      </c>
      <c r="Z18" s="23">
        <v>1</v>
      </c>
      <c r="AA18" s="23">
        <f>IF(SUM(G18:T18) &gt;0, 1, 0)</f>
        <v>1</v>
      </c>
      <c r="AB18" s="23">
        <v>0</v>
      </c>
      <c r="AC18" s="23">
        <f>IF(SUM(T18,Q18)&gt;0, 1, 0)</f>
        <v>1</v>
      </c>
      <c r="AD18" s="23">
        <f>IF(SUM(Table26[[#This Row],[cv_disclosure]],Table26[[#This Row],[nber_web_disclosure]],Table26[[#This Row],[private_interests]]) &gt;0, 1, 0)</f>
        <v>1</v>
      </c>
      <c r="AE18" s="23"/>
      <c r="AF18" s="23"/>
      <c r="AG18" s="23"/>
      <c r="AH18" s="23"/>
      <c r="AI18" s="27" t="s">
        <v>2815</v>
      </c>
      <c r="AJ18" s="27">
        <v>1</v>
      </c>
      <c r="AK18" s="23">
        <v>1</v>
      </c>
      <c r="AL18" s="23" t="s">
        <v>2918</v>
      </c>
    </row>
    <row r="19" spans="1:38" x14ac:dyDescent="0.25">
      <c r="A19" s="23" t="s">
        <v>815</v>
      </c>
      <c r="B19" s="24" t="s">
        <v>816</v>
      </c>
      <c r="C19" s="23" t="s">
        <v>694</v>
      </c>
      <c r="D19" s="24" t="s">
        <v>817</v>
      </c>
      <c r="E19" s="23" t="s">
        <v>699</v>
      </c>
      <c r="F19" s="23" t="s">
        <v>681</v>
      </c>
      <c r="G19" s="23">
        <v>0</v>
      </c>
      <c r="H19" s="23">
        <v>0</v>
      </c>
      <c r="I19" s="23">
        <v>0</v>
      </c>
      <c r="J19" s="23">
        <v>0</v>
      </c>
      <c r="K19" s="23">
        <v>0</v>
      </c>
      <c r="L19" s="23">
        <v>0</v>
      </c>
      <c r="M19" s="23">
        <v>0</v>
      </c>
      <c r="N19" s="23"/>
      <c r="O19" s="23"/>
      <c r="P19" s="23"/>
      <c r="Q19" s="23">
        <v>1</v>
      </c>
      <c r="R19" s="23">
        <v>0</v>
      </c>
      <c r="S19" s="23" t="s">
        <v>2931</v>
      </c>
      <c r="T19" s="23">
        <v>0</v>
      </c>
      <c r="U19" s="23">
        <v>1</v>
      </c>
      <c r="V19" s="23" t="s">
        <v>1271</v>
      </c>
      <c r="W19" s="23" t="s">
        <v>1272</v>
      </c>
      <c r="X19" s="23" t="s">
        <v>1705</v>
      </c>
      <c r="Y19" s="23">
        <v>1</v>
      </c>
      <c r="Z19" s="23">
        <v>1</v>
      </c>
      <c r="AA19" s="23">
        <f>IF(SUM(G19:T19) &gt;0, 1, 0)</f>
        <v>1</v>
      </c>
      <c r="AB19" s="23">
        <v>0</v>
      </c>
      <c r="AC19" s="23">
        <f>IF(SUM(T19,Q19)&gt;0, 1, 0)</f>
        <v>1</v>
      </c>
      <c r="AD19" s="23">
        <f>IF(SUM(Table26[[#This Row],[cv_disclosure]],Table26[[#This Row],[nber_web_disclosure]],Table26[[#This Row],[private_interests]]) &gt;0, 1, 0)</f>
        <v>1</v>
      </c>
      <c r="AE19" s="23"/>
      <c r="AF19" s="23"/>
      <c r="AG19" s="23"/>
      <c r="AH19" s="23"/>
      <c r="AI19" s="27" t="s">
        <v>2816</v>
      </c>
      <c r="AJ19" s="27">
        <v>1</v>
      </c>
      <c r="AK19" s="23">
        <v>1</v>
      </c>
      <c r="AL19" s="23" t="s">
        <v>2920</v>
      </c>
    </row>
    <row r="20" spans="1:38" x14ac:dyDescent="0.25">
      <c r="A20" s="23" t="s">
        <v>818</v>
      </c>
      <c r="B20" s="24" t="s">
        <v>819</v>
      </c>
      <c r="C20" s="23" t="s">
        <v>694</v>
      </c>
      <c r="D20" s="23" t="s">
        <v>820</v>
      </c>
      <c r="E20" s="23" t="s">
        <v>167</v>
      </c>
      <c r="F20" s="23" t="s">
        <v>681</v>
      </c>
      <c r="G20" s="23">
        <v>0</v>
      </c>
      <c r="H20" s="23">
        <v>0</v>
      </c>
      <c r="I20" s="23">
        <v>0</v>
      </c>
      <c r="J20" s="23">
        <v>0</v>
      </c>
      <c r="K20" s="23">
        <v>0</v>
      </c>
      <c r="L20" s="23">
        <v>0</v>
      </c>
      <c r="M20" s="23">
        <v>0</v>
      </c>
      <c r="N20" s="23"/>
      <c r="O20" s="23"/>
      <c r="P20" s="23"/>
      <c r="Q20" s="23">
        <v>0</v>
      </c>
      <c r="R20" s="23">
        <v>0</v>
      </c>
      <c r="S20" s="23" t="s">
        <v>1653</v>
      </c>
      <c r="T20" s="23">
        <v>1</v>
      </c>
      <c r="U20" s="23">
        <v>1</v>
      </c>
      <c r="V20" s="23" t="s">
        <v>1280</v>
      </c>
      <c r="W20" s="23" t="s">
        <v>1281</v>
      </c>
      <c r="X20" s="23" t="s">
        <v>1279</v>
      </c>
      <c r="Y20" s="23">
        <v>1</v>
      </c>
      <c r="Z20" s="23">
        <v>1</v>
      </c>
      <c r="AA20" s="23">
        <f>IF(SUM(G20:T20) &gt;0, 1, 0)</f>
        <v>1</v>
      </c>
      <c r="AB20" s="23">
        <v>0</v>
      </c>
      <c r="AC20" s="23">
        <f>IF(SUM(T20,Q20)&gt;0, 1, 0)</f>
        <v>1</v>
      </c>
      <c r="AD20" s="23">
        <f>IF(SUM(Table26[[#This Row],[cv_disclosure]],Table26[[#This Row],[nber_web_disclosure]],Table26[[#This Row],[private_interests]]) &gt;0, 1, 0)</f>
        <v>1</v>
      </c>
      <c r="AE20" s="23"/>
      <c r="AF20" s="23"/>
      <c r="AG20" s="23"/>
      <c r="AH20" s="23"/>
      <c r="AI20" s="27" t="s">
        <v>2817</v>
      </c>
      <c r="AJ20" s="27">
        <v>1</v>
      </c>
      <c r="AK20" s="23">
        <v>2</v>
      </c>
      <c r="AL20" s="23" t="s">
        <v>2919</v>
      </c>
    </row>
    <row r="21" spans="1:38" x14ac:dyDescent="0.25">
      <c r="A21" s="23" t="s">
        <v>465</v>
      </c>
      <c r="B21" s="24" t="s">
        <v>466</v>
      </c>
      <c r="C21" s="23" t="s">
        <v>694</v>
      </c>
      <c r="D21" s="24" t="s">
        <v>467</v>
      </c>
      <c r="E21" s="23" t="s">
        <v>234</v>
      </c>
      <c r="F21" s="23" t="s">
        <v>681</v>
      </c>
      <c r="G21" s="23">
        <v>0</v>
      </c>
      <c r="H21" s="23">
        <v>0</v>
      </c>
      <c r="I21" s="23">
        <v>1</v>
      </c>
      <c r="J21" s="23">
        <v>0</v>
      </c>
      <c r="K21" s="23">
        <v>0</v>
      </c>
      <c r="L21" s="23">
        <v>0</v>
      </c>
      <c r="M21" s="23">
        <v>0</v>
      </c>
      <c r="N21" s="23"/>
      <c r="O21" s="23"/>
      <c r="P21" s="23"/>
      <c r="Q21" s="23">
        <v>1</v>
      </c>
      <c r="R21" s="23">
        <v>1</v>
      </c>
      <c r="S21" s="23" t="s">
        <v>602</v>
      </c>
      <c r="T21" s="23">
        <v>1</v>
      </c>
      <c r="U21" s="23">
        <v>0</v>
      </c>
      <c r="V21" s="23"/>
      <c r="W21" s="23"/>
      <c r="X21" s="23" t="s">
        <v>670</v>
      </c>
      <c r="Y21" s="23">
        <v>1</v>
      </c>
      <c r="Z21" s="23">
        <v>0</v>
      </c>
      <c r="AA21" s="23">
        <f>IF(SUM(G21:T21) &gt;0, 1, 0)</f>
        <v>1</v>
      </c>
      <c r="AB21" s="23">
        <v>1</v>
      </c>
      <c r="AC21" s="23">
        <f>IF(SUM(T21,Q21)&gt;0, 1, 0)</f>
        <v>1</v>
      </c>
      <c r="AD21" s="23">
        <f>IF(SUM(Table26[[#This Row],[cv_disclosure]],Table26[[#This Row],[nber_web_disclosure]],Table26[[#This Row],[private_interests]]) &gt;0, 1, 0)</f>
        <v>1</v>
      </c>
      <c r="AE21" s="23"/>
      <c r="AF21" s="23"/>
      <c r="AG21" s="23"/>
      <c r="AH21" s="23"/>
      <c r="AI21" s="27" t="s">
        <v>2585</v>
      </c>
      <c r="AJ21" s="27">
        <v>1</v>
      </c>
      <c r="AK21" s="23">
        <v>2</v>
      </c>
      <c r="AL21" s="23" t="s">
        <v>2919</v>
      </c>
    </row>
    <row r="22" spans="1:38" x14ac:dyDescent="0.25">
      <c r="A22" s="23" t="s">
        <v>827</v>
      </c>
      <c r="B22" s="24" t="s">
        <v>829</v>
      </c>
      <c r="C22" s="23" t="s">
        <v>694</v>
      </c>
      <c r="D22" s="24" t="s">
        <v>828</v>
      </c>
      <c r="E22" s="23" t="s">
        <v>703</v>
      </c>
      <c r="F22" s="23" t="s">
        <v>681</v>
      </c>
      <c r="G22" s="23">
        <v>0</v>
      </c>
      <c r="H22" s="23">
        <v>0</v>
      </c>
      <c r="I22" s="23">
        <v>0</v>
      </c>
      <c r="J22" s="23">
        <v>0</v>
      </c>
      <c r="K22" s="23">
        <v>0</v>
      </c>
      <c r="L22" s="23">
        <v>0</v>
      </c>
      <c r="M22" s="23">
        <v>0</v>
      </c>
      <c r="N22" s="23"/>
      <c r="O22" s="23"/>
      <c r="P22" s="23"/>
      <c r="Q22" s="23">
        <v>0</v>
      </c>
      <c r="R22" s="23">
        <v>1</v>
      </c>
      <c r="S22" s="23" t="s">
        <v>1291</v>
      </c>
      <c r="T22" s="23">
        <v>0</v>
      </c>
      <c r="U22" s="23">
        <v>1</v>
      </c>
      <c r="V22" s="23" t="s">
        <v>1293</v>
      </c>
      <c r="W22" s="23" t="s">
        <v>1294</v>
      </c>
      <c r="X22" s="23" t="s">
        <v>1295</v>
      </c>
      <c r="Y22" s="23">
        <v>1</v>
      </c>
      <c r="Z22" s="23">
        <v>0</v>
      </c>
      <c r="AA22" s="23">
        <f>IF(SUM(G22:T22) &gt;0, 1, 0)</f>
        <v>1</v>
      </c>
      <c r="AB22" s="23">
        <v>0</v>
      </c>
      <c r="AC22" s="23">
        <f>IF(SUM(T22,Q22)&gt;0, 1, 0)</f>
        <v>0</v>
      </c>
      <c r="AD22" s="23">
        <f>IF(SUM(Table26[[#This Row],[cv_disclosure]],Table26[[#This Row],[nber_web_disclosure]],Table26[[#This Row],[private_interests]]) &gt;0, 1, 0)</f>
        <v>1</v>
      </c>
      <c r="AE22" s="23"/>
      <c r="AF22" s="23"/>
      <c r="AG22" s="23"/>
      <c r="AH22" s="23"/>
      <c r="AI22" s="27" t="s">
        <v>2820</v>
      </c>
      <c r="AJ22" s="27">
        <v>1</v>
      </c>
      <c r="AK22" s="23">
        <v>1</v>
      </c>
      <c r="AL22" s="23" t="s">
        <v>2917</v>
      </c>
    </row>
    <row r="23" spans="1:38" x14ac:dyDescent="0.25">
      <c r="A23" s="23" t="s">
        <v>830</v>
      </c>
      <c r="B23" s="24" t="s">
        <v>831</v>
      </c>
      <c r="C23" s="23" t="s">
        <v>694</v>
      </c>
      <c r="D23" s="23" t="s">
        <v>832</v>
      </c>
      <c r="E23" s="23" t="s">
        <v>833</v>
      </c>
      <c r="F23" s="23" t="s">
        <v>681</v>
      </c>
      <c r="G23" s="23">
        <v>0</v>
      </c>
      <c r="H23" s="23">
        <v>0</v>
      </c>
      <c r="I23" s="23">
        <v>1</v>
      </c>
      <c r="J23" s="23">
        <v>0</v>
      </c>
      <c r="K23" s="23">
        <v>0</v>
      </c>
      <c r="L23" s="23">
        <v>0</v>
      </c>
      <c r="M23" s="23">
        <v>0</v>
      </c>
      <c r="N23" s="23"/>
      <c r="O23" s="23"/>
      <c r="P23" s="23"/>
      <c r="Q23" s="23">
        <v>0</v>
      </c>
      <c r="R23" s="23">
        <v>1</v>
      </c>
      <c r="S23" s="23" t="s">
        <v>1299</v>
      </c>
      <c r="T23" s="23">
        <v>0</v>
      </c>
      <c r="U23" s="23">
        <v>1</v>
      </c>
      <c r="V23" s="23" t="s">
        <v>1302</v>
      </c>
      <c r="W23" s="23" t="s">
        <v>1300</v>
      </c>
      <c r="X23" s="23" t="s">
        <v>1707</v>
      </c>
      <c r="Y23" s="23">
        <v>1</v>
      </c>
      <c r="Z23" s="23">
        <v>0</v>
      </c>
      <c r="AA23" s="23">
        <f>IF(SUM(G23:T23) &gt;0, 1, 0)</f>
        <v>1</v>
      </c>
      <c r="AB23" s="23">
        <v>1</v>
      </c>
      <c r="AC23" s="23">
        <f>IF(SUM(T23,Q23)&gt;0, 1, 0)</f>
        <v>0</v>
      </c>
      <c r="AD23" s="23">
        <f>IF(SUM(Table26[[#This Row],[cv_disclosure]],Table26[[#This Row],[nber_web_disclosure]],Table26[[#This Row],[private_interests]]) &gt;0, 1, 0)</f>
        <v>1</v>
      </c>
      <c r="AE23" s="23"/>
      <c r="AF23" s="23"/>
      <c r="AG23" s="23"/>
      <c r="AH23" s="23"/>
      <c r="AI23" s="27" t="s">
        <v>2821</v>
      </c>
      <c r="AJ23" s="27">
        <v>0</v>
      </c>
      <c r="AK23" s="23">
        <v>1</v>
      </c>
      <c r="AL23" s="23" t="s">
        <v>2932</v>
      </c>
    </row>
    <row r="24" spans="1:38" x14ac:dyDescent="0.25">
      <c r="A24" s="23" t="s">
        <v>834</v>
      </c>
      <c r="B24" s="24" t="s">
        <v>835</v>
      </c>
      <c r="C24" s="23" t="s">
        <v>694</v>
      </c>
      <c r="D24" s="24" t="s">
        <v>836</v>
      </c>
      <c r="E24" s="23" t="s">
        <v>17</v>
      </c>
      <c r="F24" s="23" t="s">
        <v>681</v>
      </c>
      <c r="G24" s="23">
        <v>0</v>
      </c>
      <c r="H24" s="23">
        <v>0</v>
      </c>
      <c r="I24" s="23">
        <v>0</v>
      </c>
      <c r="J24" s="23">
        <v>0</v>
      </c>
      <c r="K24" s="23">
        <v>0</v>
      </c>
      <c r="L24" s="23">
        <v>0</v>
      </c>
      <c r="M24" s="23">
        <v>0</v>
      </c>
      <c r="N24" s="23"/>
      <c r="O24" s="23"/>
      <c r="P24" s="23"/>
      <c r="Q24" s="23">
        <v>1</v>
      </c>
      <c r="R24" s="23">
        <v>1</v>
      </c>
      <c r="S24" s="23" t="s">
        <v>1305</v>
      </c>
      <c r="T24" s="23">
        <v>0</v>
      </c>
      <c r="U24" s="23">
        <v>0</v>
      </c>
      <c r="V24" s="23"/>
      <c r="W24" s="23"/>
      <c r="X24" s="23" t="s">
        <v>1101</v>
      </c>
      <c r="Y24" s="23">
        <v>1</v>
      </c>
      <c r="Z24" s="23">
        <v>0</v>
      </c>
      <c r="AA24" s="23">
        <f>IF(SUM(G24:T24) &gt;0, 1, 0)</f>
        <v>1</v>
      </c>
      <c r="AB24" s="23">
        <v>0</v>
      </c>
      <c r="AC24" s="23">
        <f>IF(SUM(T24,Q24)&gt;0, 1, 0)</f>
        <v>1</v>
      </c>
      <c r="AD24" s="23">
        <f>IF(SUM(Table26[[#This Row],[cv_disclosure]],Table26[[#This Row],[nber_web_disclosure]],Table26[[#This Row],[private_interests]]) &gt;0, 1, 0)</f>
        <v>1</v>
      </c>
      <c r="AE24" s="23"/>
      <c r="AF24" s="23"/>
      <c r="AG24" s="23"/>
      <c r="AH24" s="23"/>
      <c r="AI24" s="27" t="s">
        <v>2822</v>
      </c>
      <c r="AJ24" s="27">
        <v>1</v>
      </c>
      <c r="AK24" s="23">
        <v>1</v>
      </c>
      <c r="AL24" s="23" t="s">
        <v>2917</v>
      </c>
    </row>
    <row r="25" spans="1:38" x14ac:dyDescent="0.25">
      <c r="A25" s="25" t="s">
        <v>841</v>
      </c>
      <c r="B25" s="24" t="s">
        <v>842</v>
      </c>
      <c r="C25" s="23" t="s">
        <v>694</v>
      </c>
      <c r="D25" s="24" t="s">
        <v>843</v>
      </c>
      <c r="E25" s="23" t="s">
        <v>471</v>
      </c>
      <c r="F25" s="23" t="s">
        <v>681</v>
      </c>
      <c r="G25" s="23">
        <v>0</v>
      </c>
      <c r="H25" s="23">
        <v>0</v>
      </c>
      <c r="I25" s="23">
        <v>1</v>
      </c>
      <c r="J25" s="23">
        <v>0</v>
      </c>
      <c r="K25" s="23">
        <v>0</v>
      </c>
      <c r="L25" s="23">
        <v>0</v>
      </c>
      <c r="M25" s="23">
        <v>0</v>
      </c>
      <c r="N25" s="23"/>
      <c r="O25" s="23"/>
      <c r="P25" s="23"/>
      <c r="Q25" s="23">
        <v>1</v>
      </c>
      <c r="R25" s="23">
        <v>1</v>
      </c>
      <c r="S25" s="23" t="s">
        <v>1637</v>
      </c>
      <c r="T25" s="23">
        <v>0</v>
      </c>
      <c r="U25" s="23">
        <v>0</v>
      </c>
      <c r="V25" s="23"/>
      <c r="W25" s="23"/>
      <c r="X25" s="23" t="s">
        <v>1639</v>
      </c>
      <c r="Y25" s="23">
        <v>1</v>
      </c>
      <c r="Z25" s="23">
        <v>1</v>
      </c>
      <c r="AA25" s="23">
        <f>IF(SUM(G25:T25) &gt;0, 1, 0)</f>
        <v>1</v>
      </c>
      <c r="AB25" s="23">
        <v>1</v>
      </c>
      <c r="AC25" s="23">
        <f>IF(SUM(T25,Q25)&gt;0, 1, 0)</f>
        <v>1</v>
      </c>
      <c r="AD25" s="23">
        <f>IF(SUM(Table26[[#This Row],[cv_disclosure]],Table26[[#This Row],[nber_web_disclosure]],Table26[[#This Row],[private_interests]]) &gt;0, 1, 0)</f>
        <v>1</v>
      </c>
      <c r="AE25" s="23"/>
      <c r="AF25" s="23"/>
      <c r="AG25" s="23"/>
      <c r="AH25" s="23"/>
      <c r="AI25" s="27" t="s">
        <v>2824</v>
      </c>
      <c r="AJ25" s="27">
        <v>1</v>
      </c>
      <c r="AK25" s="23">
        <v>1</v>
      </c>
      <c r="AL25" s="23" t="s">
        <v>2921</v>
      </c>
    </row>
    <row r="26" spans="1:38" x14ac:dyDescent="0.25">
      <c r="A26" s="23" t="s">
        <v>844</v>
      </c>
      <c r="B26" s="24" t="s">
        <v>845</v>
      </c>
      <c r="C26" s="23" t="s">
        <v>694</v>
      </c>
      <c r="D26" s="23" t="s">
        <v>846</v>
      </c>
      <c r="E26" s="23" t="s">
        <v>167</v>
      </c>
      <c r="F26" s="23" t="s">
        <v>681</v>
      </c>
      <c r="G26" s="23">
        <v>0</v>
      </c>
      <c r="H26" s="23">
        <v>0</v>
      </c>
      <c r="I26" s="23">
        <v>0</v>
      </c>
      <c r="J26" s="23">
        <v>0</v>
      </c>
      <c r="K26" s="23">
        <v>0</v>
      </c>
      <c r="L26" s="23">
        <v>0</v>
      </c>
      <c r="M26" s="23">
        <v>0</v>
      </c>
      <c r="N26" s="23"/>
      <c r="O26" s="23"/>
      <c r="P26" s="23"/>
      <c r="Q26" s="23">
        <v>1</v>
      </c>
      <c r="R26" s="23">
        <v>1</v>
      </c>
      <c r="S26" s="23" t="s">
        <v>1316</v>
      </c>
      <c r="T26" s="23">
        <v>1</v>
      </c>
      <c r="U26" s="23">
        <v>1</v>
      </c>
      <c r="V26" s="23" t="s">
        <v>1319</v>
      </c>
      <c r="W26" s="23" t="s">
        <v>1320</v>
      </c>
      <c r="X26" s="23" t="s">
        <v>1317</v>
      </c>
      <c r="Y26" s="23">
        <v>1</v>
      </c>
      <c r="Z26" s="23">
        <v>1</v>
      </c>
      <c r="AA26" s="23">
        <f>IF(SUM(G26:T26) &gt;0, 1, 0)</f>
        <v>1</v>
      </c>
      <c r="AB26" s="23">
        <v>0</v>
      </c>
      <c r="AC26" s="23">
        <f>IF(SUM(T26,Q26)&gt;0, 1, 0)</f>
        <v>1</v>
      </c>
      <c r="AD26" s="23">
        <f>IF(SUM(Table26[[#This Row],[cv_disclosure]],Table26[[#This Row],[nber_web_disclosure]],Table26[[#This Row],[private_interests]]) &gt;0, 1, 0)</f>
        <v>1</v>
      </c>
      <c r="AE26" s="23"/>
      <c r="AF26" s="23"/>
      <c r="AG26" s="23"/>
      <c r="AH26" s="23"/>
      <c r="AI26" s="27" t="s">
        <v>2825</v>
      </c>
      <c r="AJ26" s="27">
        <v>0</v>
      </c>
      <c r="AK26" s="23">
        <v>0</v>
      </c>
      <c r="AL26" s="23" t="s">
        <v>2933</v>
      </c>
    </row>
    <row r="27" spans="1:38" x14ac:dyDescent="0.25">
      <c r="A27" s="23" t="s">
        <v>847</v>
      </c>
      <c r="B27" s="24" t="s">
        <v>848</v>
      </c>
      <c r="C27" s="23" t="s">
        <v>694</v>
      </c>
      <c r="D27" s="24" t="s">
        <v>849</v>
      </c>
      <c r="E27" s="23" t="s">
        <v>167</v>
      </c>
      <c r="F27" s="23" t="s">
        <v>681</v>
      </c>
      <c r="G27" s="23">
        <v>0</v>
      </c>
      <c r="H27" s="23">
        <v>0</v>
      </c>
      <c r="I27" s="23">
        <v>0</v>
      </c>
      <c r="J27" s="23">
        <v>0</v>
      </c>
      <c r="K27" s="23">
        <v>0</v>
      </c>
      <c r="L27" s="23">
        <v>0</v>
      </c>
      <c r="M27" s="23">
        <v>0</v>
      </c>
      <c r="N27" s="23"/>
      <c r="O27" s="23"/>
      <c r="P27" s="23"/>
      <c r="Q27" s="28"/>
      <c r="R27" s="23">
        <v>1</v>
      </c>
      <c r="S27" s="23" t="s">
        <v>1321</v>
      </c>
      <c r="T27" s="23">
        <v>1</v>
      </c>
      <c r="U27" s="23">
        <v>0</v>
      </c>
      <c r="V27" s="23"/>
      <c r="W27" s="23"/>
      <c r="X27" s="23" t="s">
        <v>1712</v>
      </c>
      <c r="Y27" s="23">
        <v>1</v>
      </c>
      <c r="Z27" s="23">
        <v>0</v>
      </c>
      <c r="AA27" s="23">
        <f>IF(SUM(G27:T27) &gt;0, 1, 0)</f>
        <v>1</v>
      </c>
      <c r="AB27" s="23">
        <v>0</v>
      </c>
      <c r="AC27" s="23">
        <f>IF(SUM(T27,Q27)&gt;0, 1, 0)</f>
        <v>1</v>
      </c>
      <c r="AD27" s="23">
        <f>IF(SUM(Table26[[#This Row],[cv_disclosure]],Table26[[#This Row],[nber_web_disclosure]],Table26[[#This Row],[private_interests]]) &gt;0, 1, 0)</f>
        <v>1</v>
      </c>
      <c r="AE27" s="23"/>
      <c r="AF27" s="23"/>
      <c r="AG27" s="23"/>
      <c r="AH27" s="23"/>
      <c r="AI27" s="27" t="s">
        <v>2826</v>
      </c>
      <c r="AJ27" s="27">
        <v>1</v>
      </c>
      <c r="AK27" s="23">
        <v>2</v>
      </c>
      <c r="AL27" s="23" t="s">
        <v>2906</v>
      </c>
    </row>
    <row r="28" spans="1:38" x14ac:dyDescent="0.25">
      <c r="A28" s="23" t="s">
        <v>468</v>
      </c>
      <c r="B28" s="24" t="s">
        <v>469</v>
      </c>
      <c r="C28" s="23" t="s">
        <v>694</v>
      </c>
      <c r="D28" s="23" t="s">
        <v>470</v>
      </c>
      <c r="E28" s="23" t="s">
        <v>471</v>
      </c>
      <c r="F28" s="23" t="s">
        <v>681</v>
      </c>
      <c r="G28" s="23">
        <v>1</v>
      </c>
      <c r="H28" s="23">
        <v>0</v>
      </c>
      <c r="I28" s="23">
        <v>0</v>
      </c>
      <c r="J28" s="23">
        <v>0</v>
      </c>
      <c r="K28" s="23">
        <v>0</v>
      </c>
      <c r="L28" s="23">
        <v>0</v>
      </c>
      <c r="M28" s="23">
        <v>0</v>
      </c>
      <c r="N28" s="23"/>
      <c r="O28" s="23"/>
      <c r="P28" s="23"/>
      <c r="Q28" s="23">
        <v>0</v>
      </c>
      <c r="R28" s="23">
        <v>0</v>
      </c>
      <c r="S28" s="23" t="s">
        <v>472</v>
      </c>
      <c r="T28" s="23">
        <v>0</v>
      </c>
      <c r="U28" s="23">
        <v>0</v>
      </c>
      <c r="V28" s="23"/>
      <c r="W28" s="23"/>
      <c r="X28" s="23" t="s">
        <v>627</v>
      </c>
      <c r="Y28" s="23">
        <v>1</v>
      </c>
      <c r="Z28" s="23">
        <v>0</v>
      </c>
      <c r="AA28" s="23">
        <f>IF(SUM(G28:T28) &gt;0, 1, 0)</f>
        <v>1</v>
      </c>
      <c r="AB28" s="23">
        <v>0</v>
      </c>
      <c r="AC28" s="23">
        <f>IF(SUM(T28,Q28)&gt;0, 1, 0)</f>
        <v>0</v>
      </c>
      <c r="AD28" s="23">
        <f>IF(SUM(Table26[[#This Row],[cv_disclosure]],Table26[[#This Row],[nber_web_disclosure]],Table26[[#This Row],[private_interests]]) &gt;0, 1, 0)</f>
        <v>1</v>
      </c>
      <c r="AE28" s="23"/>
      <c r="AF28" s="23"/>
      <c r="AG28" s="23"/>
      <c r="AH28" s="23"/>
      <c r="AI28" s="27" t="s">
        <v>2586</v>
      </c>
      <c r="AJ28" s="27">
        <v>1</v>
      </c>
      <c r="AK28" s="23">
        <v>0</v>
      </c>
      <c r="AL28" s="23"/>
    </row>
    <row r="29" spans="1:38" x14ac:dyDescent="0.25">
      <c r="A29" s="23" t="s">
        <v>853</v>
      </c>
      <c r="B29" s="24" t="s">
        <v>854</v>
      </c>
      <c r="C29" s="23" t="s">
        <v>694</v>
      </c>
      <c r="D29" s="23" t="s">
        <v>855</v>
      </c>
      <c r="E29" s="23" t="s">
        <v>272</v>
      </c>
      <c r="F29" s="23" t="s">
        <v>681</v>
      </c>
      <c r="G29" s="23">
        <v>0</v>
      </c>
      <c r="H29" s="23">
        <v>0</v>
      </c>
      <c r="I29" s="23">
        <v>0</v>
      </c>
      <c r="J29" s="23">
        <v>0</v>
      </c>
      <c r="K29" s="23">
        <v>0</v>
      </c>
      <c r="L29" s="23">
        <v>0</v>
      </c>
      <c r="M29" s="23">
        <v>0</v>
      </c>
      <c r="N29" s="23"/>
      <c r="O29" s="23"/>
      <c r="P29" s="23"/>
      <c r="Q29" s="23">
        <v>1</v>
      </c>
      <c r="R29" s="23">
        <v>1</v>
      </c>
      <c r="S29" s="23" t="s">
        <v>1333</v>
      </c>
      <c r="T29" s="23">
        <v>0</v>
      </c>
      <c r="U29" s="23">
        <v>0</v>
      </c>
      <c r="V29" s="23"/>
      <c r="W29" s="23"/>
      <c r="X29" s="23" t="s">
        <v>1335</v>
      </c>
      <c r="Y29" s="23">
        <v>1</v>
      </c>
      <c r="Z29" s="23">
        <v>1</v>
      </c>
      <c r="AA29" s="23">
        <f>IF(SUM(G29:T29) &gt;0, 1, 0)</f>
        <v>1</v>
      </c>
      <c r="AB29" s="23">
        <v>0</v>
      </c>
      <c r="AC29" s="23">
        <f>IF(SUM(T29,Q29)&gt;0, 1, 0)</f>
        <v>1</v>
      </c>
      <c r="AD29" s="23">
        <f>IF(SUM(Table26[[#This Row],[cv_disclosure]],Table26[[#This Row],[nber_web_disclosure]],Table26[[#This Row],[private_interests]]) &gt;0, 1, 0)</f>
        <v>1</v>
      </c>
      <c r="AE29" s="23"/>
      <c r="AF29" s="23"/>
      <c r="AG29" s="23"/>
      <c r="AH29" s="23"/>
      <c r="AI29" s="27" t="s">
        <v>2828</v>
      </c>
      <c r="AJ29" s="27">
        <v>1</v>
      </c>
      <c r="AK29" s="23">
        <v>1</v>
      </c>
      <c r="AL29" s="23" t="s">
        <v>2920</v>
      </c>
    </row>
    <row r="30" spans="1:38" x14ac:dyDescent="0.25">
      <c r="A30" s="23" t="s">
        <v>856</v>
      </c>
      <c r="B30" s="24" t="s">
        <v>857</v>
      </c>
      <c r="C30" s="23" t="s">
        <v>694</v>
      </c>
      <c r="D30" s="24" t="s">
        <v>858</v>
      </c>
      <c r="E30" s="23" t="s">
        <v>83</v>
      </c>
      <c r="F30" s="23" t="s">
        <v>681</v>
      </c>
      <c r="G30" s="23">
        <v>0</v>
      </c>
      <c r="H30" s="23">
        <v>0</v>
      </c>
      <c r="I30" s="23">
        <v>0</v>
      </c>
      <c r="J30" s="23">
        <v>0</v>
      </c>
      <c r="K30" s="23">
        <v>0</v>
      </c>
      <c r="L30" s="23">
        <v>0</v>
      </c>
      <c r="M30" s="23">
        <v>0</v>
      </c>
      <c r="N30" s="23"/>
      <c r="O30" s="23"/>
      <c r="P30" s="23"/>
      <c r="Q30" s="23">
        <v>0</v>
      </c>
      <c r="R30" s="23">
        <v>0</v>
      </c>
      <c r="S30" s="23" t="s">
        <v>1341</v>
      </c>
      <c r="T30" s="23">
        <v>1</v>
      </c>
      <c r="U30" s="23">
        <v>1</v>
      </c>
      <c r="V30" s="23" t="s">
        <v>1343</v>
      </c>
      <c r="W30" s="23" t="s">
        <v>1344</v>
      </c>
      <c r="X30" s="23" t="s">
        <v>1345</v>
      </c>
      <c r="Y30" s="23">
        <v>1</v>
      </c>
      <c r="Z30" s="23">
        <v>0</v>
      </c>
      <c r="AA30" s="23">
        <f>IF(SUM(G30:T30) &gt;0, 1, 0)</f>
        <v>1</v>
      </c>
      <c r="AB30" s="23">
        <v>0</v>
      </c>
      <c r="AC30" s="23">
        <f>IF(SUM(T30,Q30)&gt;0, 1, 0)</f>
        <v>1</v>
      </c>
      <c r="AD30" s="23">
        <f>IF(SUM(Table26[[#This Row],[cv_disclosure]],Table26[[#This Row],[nber_web_disclosure]],Table26[[#This Row],[private_interests]]) &gt;0, 1, 0)</f>
        <v>1</v>
      </c>
      <c r="AE30" s="23"/>
      <c r="AF30" s="23"/>
      <c r="AG30" s="23"/>
      <c r="AH30" s="23"/>
      <c r="AI30" s="27" t="s">
        <v>2829</v>
      </c>
      <c r="AJ30" s="27">
        <v>1</v>
      </c>
      <c r="AK30" s="23">
        <v>1</v>
      </c>
      <c r="AL30" s="23" t="s">
        <v>2934</v>
      </c>
    </row>
    <row r="31" spans="1:38" x14ac:dyDescent="0.25">
      <c r="A31" s="23" t="s">
        <v>859</v>
      </c>
      <c r="B31" s="24" t="s">
        <v>860</v>
      </c>
      <c r="C31" s="23" t="s">
        <v>694</v>
      </c>
      <c r="D31" s="23" t="s">
        <v>861</v>
      </c>
      <c r="E31" s="23" t="s">
        <v>83</v>
      </c>
      <c r="F31" s="23" t="s">
        <v>681</v>
      </c>
      <c r="G31" s="23">
        <v>0</v>
      </c>
      <c r="H31" s="23">
        <v>0</v>
      </c>
      <c r="I31" s="23">
        <v>0</v>
      </c>
      <c r="J31" s="23">
        <v>0</v>
      </c>
      <c r="K31" s="23">
        <v>0</v>
      </c>
      <c r="L31" s="23">
        <v>0</v>
      </c>
      <c r="M31" s="23">
        <v>0</v>
      </c>
      <c r="N31" s="23"/>
      <c r="O31" s="23"/>
      <c r="P31" s="23"/>
      <c r="Q31" s="23">
        <v>0</v>
      </c>
      <c r="R31" s="23">
        <v>1</v>
      </c>
      <c r="S31" s="23" t="s">
        <v>1348</v>
      </c>
      <c r="T31" s="23">
        <v>0</v>
      </c>
      <c r="U31" s="23">
        <v>1</v>
      </c>
      <c r="V31" s="23" t="s">
        <v>1350</v>
      </c>
      <c r="W31" s="23" t="s">
        <v>1351</v>
      </c>
      <c r="X31" s="23" t="s">
        <v>1349</v>
      </c>
      <c r="Y31" s="23">
        <v>1</v>
      </c>
      <c r="Z31" s="23">
        <v>1</v>
      </c>
      <c r="AA31" s="23">
        <f>IF(SUM(G31:T31) &gt;0, 1, 0)</f>
        <v>1</v>
      </c>
      <c r="AB31" s="23">
        <v>0</v>
      </c>
      <c r="AC31" s="23">
        <f>IF(SUM(T31,Q31)&gt;0, 1, 0)</f>
        <v>0</v>
      </c>
      <c r="AD31" s="23">
        <f>IF(SUM(Table26[[#This Row],[cv_disclosure]],Table26[[#This Row],[nber_web_disclosure]],Table26[[#This Row],[private_interests]]) &gt;0, 1, 0)</f>
        <v>1</v>
      </c>
      <c r="AE31" s="23"/>
      <c r="AF31" s="23"/>
      <c r="AG31" s="23"/>
      <c r="AH31" s="23"/>
      <c r="AI31" s="27" t="s">
        <v>2830</v>
      </c>
      <c r="AJ31" s="27">
        <v>1</v>
      </c>
      <c r="AK31" s="23">
        <v>0</v>
      </c>
      <c r="AL31" s="23"/>
    </row>
    <row r="32" spans="1:38" x14ac:dyDescent="0.25">
      <c r="A32" s="23" t="s">
        <v>869</v>
      </c>
      <c r="B32" s="24" t="s">
        <v>870</v>
      </c>
      <c r="C32" s="23" t="s">
        <v>694</v>
      </c>
      <c r="D32" s="24" t="s">
        <v>871</v>
      </c>
      <c r="E32" s="23" t="s">
        <v>83</v>
      </c>
      <c r="F32" s="23" t="s">
        <v>681</v>
      </c>
      <c r="G32" s="23">
        <v>0</v>
      </c>
      <c r="H32" s="23">
        <v>0</v>
      </c>
      <c r="I32" s="23">
        <v>0</v>
      </c>
      <c r="J32" s="23">
        <v>0</v>
      </c>
      <c r="K32" s="23">
        <v>0</v>
      </c>
      <c r="L32" s="23">
        <v>0</v>
      </c>
      <c r="M32" s="23">
        <v>0</v>
      </c>
      <c r="N32" s="23"/>
      <c r="O32" s="23"/>
      <c r="P32" s="23"/>
      <c r="Q32" s="23">
        <v>1</v>
      </c>
      <c r="R32" s="23">
        <v>1</v>
      </c>
      <c r="S32" s="23" t="s">
        <v>1360</v>
      </c>
      <c r="T32" s="23">
        <v>0</v>
      </c>
      <c r="U32" s="23">
        <v>0</v>
      </c>
      <c r="V32" s="23"/>
      <c r="W32" s="23"/>
      <c r="X32" s="23" t="s">
        <v>1362</v>
      </c>
      <c r="Y32" s="23">
        <v>1</v>
      </c>
      <c r="Z32" s="23">
        <v>1</v>
      </c>
      <c r="AA32" s="23">
        <f>IF(SUM(G32:T32) &gt;0, 1, 0)</f>
        <v>1</v>
      </c>
      <c r="AB32" s="23">
        <v>0</v>
      </c>
      <c r="AC32" s="23">
        <f>IF(SUM(T32,Q32)&gt;0, 1, 0)</f>
        <v>1</v>
      </c>
      <c r="AD32" s="23">
        <f>IF(SUM(Table26[[#This Row],[cv_disclosure]],Table26[[#This Row],[nber_web_disclosure]],Table26[[#This Row],[private_interests]]) &gt;0, 1, 0)</f>
        <v>1</v>
      </c>
      <c r="AE32" s="23"/>
      <c r="AF32" s="23"/>
      <c r="AG32" s="23"/>
      <c r="AH32" s="23"/>
      <c r="AI32" s="27" t="s">
        <v>2833</v>
      </c>
      <c r="AJ32" s="27">
        <v>1</v>
      </c>
      <c r="AK32" s="23">
        <v>1</v>
      </c>
      <c r="AL32" s="23" t="s">
        <v>2917</v>
      </c>
    </row>
    <row r="33" spans="1:38" x14ac:dyDescent="0.25">
      <c r="A33" s="23" t="s">
        <v>872</v>
      </c>
      <c r="B33" s="24" t="s">
        <v>873</v>
      </c>
      <c r="C33" s="23" t="s">
        <v>694</v>
      </c>
      <c r="D33" s="23" t="s">
        <v>874</v>
      </c>
      <c r="E33" s="23" t="s">
        <v>70</v>
      </c>
      <c r="F33" s="23" t="s">
        <v>681</v>
      </c>
      <c r="G33" s="23">
        <v>0</v>
      </c>
      <c r="H33" s="23">
        <v>0</v>
      </c>
      <c r="I33" s="23">
        <v>0</v>
      </c>
      <c r="J33" s="23">
        <v>0</v>
      </c>
      <c r="K33" s="23">
        <v>0</v>
      </c>
      <c r="L33" s="23">
        <v>0</v>
      </c>
      <c r="M33" s="23">
        <v>0</v>
      </c>
      <c r="N33" s="23"/>
      <c r="O33" s="23"/>
      <c r="P33" s="23"/>
      <c r="Q33" s="23">
        <v>0</v>
      </c>
      <c r="R33" s="23">
        <v>0</v>
      </c>
      <c r="S33" s="23" t="s">
        <v>1364</v>
      </c>
      <c r="T33" s="23">
        <v>1</v>
      </c>
      <c r="U33" s="23">
        <v>1</v>
      </c>
      <c r="V33" s="23" t="s">
        <v>1366</v>
      </c>
      <c r="W33" s="23" t="s">
        <v>1367</v>
      </c>
      <c r="X33" s="23" t="s">
        <v>1368</v>
      </c>
      <c r="Y33" s="23">
        <v>1</v>
      </c>
      <c r="Z33" s="23">
        <v>0</v>
      </c>
      <c r="AA33" s="23">
        <f>IF(SUM(G33:T33) &gt;0, 1, 0)</f>
        <v>1</v>
      </c>
      <c r="AB33" s="23">
        <v>0</v>
      </c>
      <c r="AC33" s="23">
        <f>IF(SUM(T33,Q33)&gt;0, 1, 0)</f>
        <v>1</v>
      </c>
      <c r="AD33" s="23">
        <f>IF(SUM(Table26[[#This Row],[cv_disclosure]],Table26[[#This Row],[nber_web_disclosure]],Table26[[#This Row],[private_interests]]) &gt;0, 1, 0)</f>
        <v>1</v>
      </c>
      <c r="AE33" s="23"/>
      <c r="AF33" s="23"/>
      <c r="AG33" s="23"/>
      <c r="AH33" s="23"/>
      <c r="AI33" s="27" t="s">
        <v>2834</v>
      </c>
      <c r="AJ33" s="27">
        <v>0</v>
      </c>
      <c r="AK33" s="23">
        <v>1</v>
      </c>
      <c r="AL33" s="23" t="s">
        <v>2918</v>
      </c>
    </row>
    <row r="34" spans="1:38" x14ac:dyDescent="0.25">
      <c r="A34" s="25" t="s">
        <v>882</v>
      </c>
      <c r="B34" s="24" t="s">
        <v>883</v>
      </c>
      <c r="C34" s="23" t="s">
        <v>694</v>
      </c>
      <c r="D34" s="23" t="s">
        <v>884</v>
      </c>
      <c r="E34" s="23" t="s">
        <v>167</v>
      </c>
      <c r="F34" s="23" t="s">
        <v>681</v>
      </c>
      <c r="G34" s="23">
        <v>0</v>
      </c>
      <c r="H34" s="23">
        <v>0</v>
      </c>
      <c r="I34" s="23">
        <v>0</v>
      </c>
      <c r="J34" s="23">
        <v>0</v>
      </c>
      <c r="K34" s="23">
        <v>0</v>
      </c>
      <c r="L34" s="23">
        <v>0</v>
      </c>
      <c r="M34" s="23">
        <v>0</v>
      </c>
      <c r="N34" s="23"/>
      <c r="O34" s="23"/>
      <c r="P34" s="23"/>
      <c r="Q34" s="23">
        <v>1</v>
      </c>
      <c r="R34" s="23">
        <v>1</v>
      </c>
      <c r="S34" s="23" t="s">
        <v>1643</v>
      </c>
      <c r="T34" s="23">
        <v>1</v>
      </c>
      <c r="U34" s="23">
        <v>1</v>
      </c>
      <c r="V34" s="23" t="s">
        <v>1644</v>
      </c>
      <c r="W34" s="23" t="s">
        <v>1645</v>
      </c>
      <c r="X34" s="23" t="s">
        <v>1709</v>
      </c>
      <c r="Y34" s="23">
        <v>1</v>
      </c>
      <c r="Z34" s="23">
        <v>0</v>
      </c>
      <c r="AA34" s="23">
        <f>IF(SUM(G34:T34) &gt;0, 1, 0)</f>
        <v>1</v>
      </c>
      <c r="AB34" s="30">
        <v>0</v>
      </c>
      <c r="AC34" s="23">
        <f>IF(SUM(T34,Q34)&gt;0, 1, 0)</f>
        <v>1</v>
      </c>
      <c r="AD34" s="23">
        <f>IF(SUM(Table26[[#This Row],[cv_disclosure]],Table26[[#This Row],[nber_web_disclosure]],Table26[[#This Row],[private_interests]]) &gt;0, 1, 0)</f>
        <v>1</v>
      </c>
      <c r="AE34" s="23"/>
      <c r="AF34" s="23"/>
      <c r="AG34" s="23"/>
      <c r="AH34" s="23"/>
      <c r="AI34" s="27" t="s">
        <v>2837</v>
      </c>
      <c r="AJ34" s="27">
        <v>1</v>
      </c>
      <c r="AK34" s="23">
        <v>2</v>
      </c>
      <c r="AL34" s="23" t="s">
        <v>2929</v>
      </c>
    </row>
    <row r="35" spans="1:38" x14ac:dyDescent="0.25">
      <c r="A35" s="23" t="s">
        <v>886</v>
      </c>
      <c r="B35" s="24" t="s">
        <v>885</v>
      </c>
      <c r="C35" s="23" t="s">
        <v>694</v>
      </c>
      <c r="D35" s="23" t="s">
        <v>887</v>
      </c>
      <c r="E35" s="23" t="s">
        <v>83</v>
      </c>
      <c r="F35" s="23" t="s">
        <v>681</v>
      </c>
      <c r="G35" s="23">
        <v>0</v>
      </c>
      <c r="H35" s="23">
        <v>0</v>
      </c>
      <c r="I35" s="23">
        <v>0</v>
      </c>
      <c r="J35" s="23">
        <v>0</v>
      </c>
      <c r="K35" s="23">
        <v>0</v>
      </c>
      <c r="L35" s="23">
        <v>0</v>
      </c>
      <c r="M35" s="23">
        <v>0</v>
      </c>
      <c r="N35" s="23"/>
      <c r="O35" s="23"/>
      <c r="P35" s="23"/>
      <c r="Q35" s="23">
        <v>0</v>
      </c>
      <c r="R35" s="23">
        <v>0</v>
      </c>
      <c r="S35" s="23" t="s">
        <v>1380</v>
      </c>
      <c r="T35" s="23">
        <v>1</v>
      </c>
      <c r="U35" s="23">
        <v>1</v>
      </c>
      <c r="V35" s="23" t="s">
        <v>1381</v>
      </c>
      <c r="W35" s="23" t="s">
        <v>1382</v>
      </c>
      <c r="X35" s="23" t="s">
        <v>1713</v>
      </c>
      <c r="Y35" s="23">
        <v>1</v>
      </c>
      <c r="Z35" s="23">
        <v>0</v>
      </c>
      <c r="AA35" s="23">
        <f>IF(SUM(G35:T35) &gt;0, 1, 0)</f>
        <v>1</v>
      </c>
      <c r="AB35" s="23">
        <v>0</v>
      </c>
      <c r="AC35" s="23">
        <f>IF(SUM(T35,Q35)&gt;0, 1, 0)</f>
        <v>1</v>
      </c>
      <c r="AD35" s="23">
        <f>IF(SUM(Table26[[#This Row],[cv_disclosure]],Table26[[#This Row],[nber_web_disclosure]],Table26[[#This Row],[private_interests]]) &gt;0, 1, 0)</f>
        <v>1</v>
      </c>
      <c r="AE35" s="23"/>
      <c r="AF35" s="23"/>
      <c r="AG35" s="23"/>
      <c r="AH35" s="23"/>
      <c r="AI35" s="27" t="s">
        <v>2839</v>
      </c>
      <c r="AJ35" s="27">
        <v>1</v>
      </c>
      <c r="AK35" s="23">
        <v>2</v>
      </c>
      <c r="AL35" s="23" t="s">
        <v>2919</v>
      </c>
    </row>
    <row r="36" spans="1:38" x14ac:dyDescent="0.25">
      <c r="A36" s="23" t="s">
        <v>903</v>
      </c>
      <c r="B36" s="24" t="s">
        <v>904</v>
      </c>
      <c r="C36" s="23" t="s">
        <v>694</v>
      </c>
      <c r="D36" s="23" t="s">
        <v>905</v>
      </c>
      <c r="E36" s="23" t="s">
        <v>79</v>
      </c>
      <c r="F36" s="23" t="s">
        <v>681</v>
      </c>
      <c r="G36" s="23">
        <v>0</v>
      </c>
      <c r="H36" s="23">
        <v>0</v>
      </c>
      <c r="I36" s="23">
        <v>0</v>
      </c>
      <c r="J36" s="23">
        <v>0</v>
      </c>
      <c r="K36" s="23">
        <v>0</v>
      </c>
      <c r="L36" s="23">
        <v>0</v>
      </c>
      <c r="M36" s="23">
        <v>0</v>
      </c>
      <c r="N36" s="23"/>
      <c r="O36" s="23"/>
      <c r="P36" s="23"/>
      <c r="Q36" s="23">
        <v>1</v>
      </c>
      <c r="R36" s="23">
        <v>1</v>
      </c>
      <c r="S36" s="23" t="s">
        <v>1404</v>
      </c>
      <c r="T36" s="23">
        <v>0</v>
      </c>
      <c r="U36" s="23">
        <v>0</v>
      </c>
      <c r="V36" s="23"/>
      <c r="W36" s="23"/>
      <c r="X36" s="23" t="s">
        <v>1406</v>
      </c>
      <c r="Y36" s="23">
        <v>1</v>
      </c>
      <c r="Z36" s="23">
        <v>1</v>
      </c>
      <c r="AA36" s="23">
        <f>IF(SUM(G36:T36) &gt;0, 1, 0)</f>
        <v>1</v>
      </c>
      <c r="AB36" s="23">
        <v>0</v>
      </c>
      <c r="AC36" s="23">
        <f>IF(SUM(T36,Q36)&gt;0, 1, 0)</f>
        <v>1</v>
      </c>
      <c r="AD36" s="23">
        <f>IF(SUM(Table26[[#This Row],[cv_disclosure]],Table26[[#This Row],[nber_web_disclosure]],Table26[[#This Row],[private_interests]]) &gt;0, 1, 0)</f>
        <v>1</v>
      </c>
      <c r="AE36" s="23"/>
      <c r="AF36" s="23"/>
      <c r="AG36" s="23"/>
      <c r="AH36" s="23"/>
      <c r="AI36" s="27" t="s">
        <v>2844</v>
      </c>
      <c r="AJ36" s="27">
        <v>1</v>
      </c>
      <c r="AK36" s="23">
        <v>1</v>
      </c>
      <c r="AL36" s="23" t="s">
        <v>2904</v>
      </c>
    </row>
    <row r="37" spans="1:38" x14ac:dyDescent="0.25">
      <c r="A37" s="23" t="s">
        <v>906</v>
      </c>
      <c r="B37" s="24" t="s">
        <v>908</v>
      </c>
      <c r="C37" s="23" t="s">
        <v>694</v>
      </c>
      <c r="D37" s="24" t="s">
        <v>907</v>
      </c>
      <c r="E37" s="23" t="s">
        <v>86</v>
      </c>
      <c r="F37" s="23" t="s">
        <v>681</v>
      </c>
      <c r="G37" s="23">
        <v>0</v>
      </c>
      <c r="H37" s="23">
        <v>0</v>
      </c>
      <c r="I37" s="23">
        <v>1</v>
      </c>
      <c r="J37" s="23">
        <v>0</v>
      </c>
      <c r="K37" s="23">
        <v>0</v>
      </c>
      <c r="L37" s="23">
        <v>0</v>
      </c>
      <c r="M37" s="23">
        <v>0</v>
      </c>
      <c r="N37" s="23"/>
      <c r="O37" s="23"/>
      <c r="P37" s="23"/>
      <c r="Q37" s="23">
        <v>1</v>
      </c>
      <c r="R37" s="23">
        <v>1</v>
      </c>
      <c r="S37" s="23" t="s">
        <v>1409</v>
      </c>
      <c r="T37" s="23">
        <v>0</v>
      </c>
      <c r="U37" s="23">
        <v>1</v>
      </c>
      <c r="V37" s="23" t="s">
        <v>1412</v>
      </c>
      <c r="W37" s="23" t="s">
        <v>1413</v>
      </c>
      <c r="X37" s="23" t="s">
        <v>1415</v>
      </c>
      <c r="Y37" s="23">
        <v>1</v>
      </c>
      <c r="Z37" s="23">
        <v>0</v>
      </c>
      <c r="AA37" s="23">
        <f>IF(SUM(G37:T37) &gt;0, 1, 0)</f>
        <v>1</v>
      </c>
      <c r="AB37" s="23">
        <v>1</v>
      </c>
      <c r="AC37" s="23">
        <f>IF(SUM(T37,Q37)&gt;0, 1, 0)</f>
        <v>1</v>
      </c>
      <c r="AD37" s="23">
        <f>IF(SUM(Table26[[#This Row],[cv_disclosure]],Table26[[#This Row],[nber_web_disclosure]],Table26[[#This Row],[private_interests]]) &gt;0, 1, 0)</f>
        <v>1</v>
      </c>
      <c r="AE37" s="23"/>
      <c r="AF37" s="23"/>
      <c r="AG37" s="23"/>
      <c r="AH37" s="23"/>
      <c r="AI37" s="27" t="s">
        <v>2845</v>
      </c>
      <c r="AJ37" s="27">
        <v>1</v>
      </c>
      <c r="AK37" s="23">
        <v>1</v>
      </c>
      <c r="AL37" s="23" t="s">
        <v>2917</v>
      </c>
    </row>
    <row r="38" spans="1:38" x14ac:dyDescent="0.25">
      <c r="A38" s="23" t="s">
        <v>926</v>
      </c>
      <c r="B38" s="24" t="s">
        <v>927</v>
      </c>
      <c r="C38" s="23" t="s">
        <v>694</v>
      </c>
      <c r="D38" s="23" t="s">
        <v>928</v>
      </c>
      <c r="E38" s="23" t="s">
        <v>303</v>
      </c>
      <c r="F38" s="23" t="s">
        <v>681</v>
      </c>
      <c r="G38" s="23">
        <v>0</v>
      </c>
      <c r="H38" s="23">
        <v>0</v>
      </c>
      <c r="I38" s="23">
        <v>0</v>
      </c>
      <c r="J38" s="23">
        <v>0</v>
      </c>
      <c r="K38" s="23">
        <v>0</v>
      </c>
      <c r="L38" s="23">
        <v>0</v>
      </c>
      <c r="M38" s="23">
        <v>0</v>
      </c>
      <c r="N38" s="23">
        <v>1</v>
      </c>
      <c r="O38" s="23"/>
      <c r="P38" s="23"/>
      <c r="Q38" s="23">
        <v>1</v>
      </c>
      <c r="R38" s="23">
        <v>1</v>
      </c>
      <c r="S38" s="23" t="s">
        <v>1435</v>
      </c>
      <c r="T38" s="23">
        <v>0</v>
      </c>
      <c r="U38" s="23">
        <v>0</v>
      </c>
      <c r="V38" s="23"/>
      <c r="W38" s="23"/>
      <c r="X38" s="23" t="s">
        <v>1437</v>
      </c>
      <c r="Y38" s="23">
        <v>1</v>
      </c>
      <c r="Z38" s="23">
        <v>0</v>
      </c>
      <c r="AA38" s="23">
        <f>IF(SUM(G38:T38) &gt;0, 1, 0)</f>
        <v>1</v>
      </c>
      <c r="AB38" s="31">
        <v>1</v>
      </c>
      <c r="AC38" s="23">
        <f>IF(SUM(T38,Q38)&gt;0, 1, 0)</f>
        <v>1</v>
      </c>
      <c r="AD38" s="23">
        <f>IF(SUM(Table26[[#This Row],[cv_disclosure]],Table26[[#This Row],[nber_web_disclosure]],Table26[[#This Row],[private_interests]]) &gt;0, 1, 0)</f>
        <v>1</v>
      </c>
      <c r="AE38" s="23"/>
      <c r="AF38" s="23"/>
      <c r="AG38" s="23"/>
      <c r="AH38" s="23"/>
      <c r="AI38" s="27" t="s">
        <v>2851</v>
      </c>
      <c r="AJ38" s="27">
        <v>1</v>
      </c>
      <c r="AK38" s="23">
        <v>1</v>
      </c>
      <c r="AL38" s="23" t="s">
        <v>2917</v>
      </c>
    </row>
    <row r="39" spans="1:38" x14ac:dyDescent="0.25">
      <c r="A39" s="23" t="s">
        <v>932</v>
      </c>
      <c r="B39" s="24" t="s">
        <v>934</v>
      </c>
      <c r="C39" s="23" t="s">
        <v>694</v>
      </c>
      <c r="D39" s="24" t="s">
        <v>933</v>
      </c>
      <c r="E39" s="23" t="s">
        <v>303</v>
      </c>
      <c r="F39" s="23" t="s">
        <v>682</v>
      </c>
      <c r="G39" s="23">
        <v>0</v>
      </c>
      <c r="H39" s="23">
        <v>0</v>
      </c>
      <c r="I39" s="23">
        <v>0</v>
      </c>
      <c r="J39" s="23">
        <v>0</v>
      </c>
      <c r="K39" s="23">
        <v>0</v>
      </c>
      <c r="L39" s="23">
        <v>0</v>
      </c>
      <c r="M39" s="23">
        <v>0</v>
      </c>
      <c r="N39" s="23"/>
      <c r="O39" s="23"/>
      <c r="P39" s="23">
        <v>1</v>
      </c>
      <c r="Q39" s="23">
        <v>0</v>
      </c>
      <c r="R39" s="23">
        <v>1</v>
      </c>
      <c r="S39" s="23" t="s">
        <v>1445</v>
      </c>
      <c r="T39" s="23">
        <v>0</v>
      </c>
      <c r="U39" s="23">
        <v>1</v>
      </c>
      <c r="V39" s="23" t="s">
        <v>1447</v>
      </c>
      <c r="W39" s="23" t="s">
        <v>1446</v>
      </c>
      <c r="X39" s="23" t="s">
        <v>1449</v>
      </c>
      <c r="Y39" s="23">
        <v>1</v>
      </c>
      <c r="Z39" s="23">
        <v>1</v>
      </c>
      <c r="AA39" s="23">
        <f>IF(SUM(G39:T39) &gt;0, 1, 0)</f>
        <v>1</v>
      </c>
      <c r="AB39" s="31">
        <v>1</v>
      </c>
      <c r="AC39" s="23">
        <f>IF(SUM(T39,Q39)&gt;0, 1, 0)</f>
        <v>0</v>
      </c>
      <c r="AD39" s="23">
        <f>IF(SUM(Table26[[#This Row],[cv_disclosure]],Table26[[#This Row],[nber_web_disclosure]],Table26[[#This Row],[private_interests]]) &gt;0, 1, 0)</f>
        <v>1</v>
      </c>
      <c r="AE39" s="23"/>
      <c r="AF39" s="23"/>
      <c r="AG39" s="23"/>
      <c r="AH39" s="23"/>
      <c r="AI39" s="27" t="s">
        <v>2853</v>
      </c>
      <c r="AJ39" s="27">
        <v>1</v>
      </c>
      <c r="AK39" s="23">
        <v>0</v>
      </c>
      <c r="AL39" s="23"/>
    </row>
    <row r="40" spans="1:38" x14ac:dyDescent="0.25">
      <c r="A40" s="23" t="s">
        <v>959</v>
      </c>
      <c r="B40" s="24" t="s">
        <v>960</v>
      </c>
      <c r="C40" s="23" t="s">
        <v>694</v>
      </c>
      <c r="D40" s="24" t="s">
        <v>961</v>
      </c>
      <c r="E40" s="23" t="s">
        <v>71</v>
      </c>
      <c r="F40" s="23" t="s">
        <v>681</v>
      </c>
      <c r="G40" s="23">
        <v>0</v>
      </c>
      <c r="H40" s="23">
        <v>0</v>
      </c>
      <c r="I40" s="23">
        <v>1</v>
      </c>
      <c r="J40" s="23">
        <v>0</v>
      </c>
      <c r="K40" s="23">
        <v>0</v>
      </c>
      <c r="L40" s="23">
        <v>0</v>
      </c>
      <c r="M40" s="23">
        <v>1</v>
      </c>
      <c r="N40" s="23"/>
      <c r="O40" s="23"/>
      <c r="P40" s="23"/>
      <c r="Q40" s="23">
        <v>1</v>
      </c>
      <c r="R40" s="23">
        <v>0</v>
      </c>
      <c r="S40" s="23" t="s">
        <v>1476</v>
      </c>
      <c r="T40" s="23">
        <v>1</v>
      </c>
      <c r="U40" s="23">
        <v>0</v>
      </c>
      <c r="V40" s="23"/>
      <c r="W40" s="23"/>
      <c r="X40" s="23" t="s">
        <v>1479</v>
      </c>
      <c r="Y40" s="23">
        <v>1</v>
      </c>
      <c r="Z40" s="23">
        <v>0</v>
      </c>
      <c r="AA40" s="23">
        <f>IF(SUM(G40:T40) &gt;0, 1, 0)</f>
        <v>1</v>
      </c>
      <c r="AB40" s="23">
        <v>0</v>
      </c>
      <c r="AC40" s="23">
        <f>IF(SUM(T40,Q40)&gt;0, 1, 0)</f>
        <v>1</v>
      </c>
      <c r="AD40" s="23">
        <f>IF(SUM(Table26[[#This Row],[cv_disclosure]],Table26[[#This Row],[nber_web_disclosure]],Table26[[#This Row],[private_interests]]) &gt;0, 1, 0)</f>
        <v>1</v>
      </c>
      <c r="AE40" s="23"/>
      <c r="AF40" s="23"/>
      <c r="AG40" s="23"/>
      <c r="AH40" s="23"/>
      <c r="AI40" s="27" t="s">
        <v>2862</v>
      </c>
      <c r="AJ40" s="27">
        <v>1</v>
      </c>
      <c r="AK40" s="23">
        <v>1</v>
      </c>
      <c r="AL40" s="23" t="s">
        <v>2917</v>
      </c>
    </row>
    <row r="41" spans="1:38" x14ac:dyDescent="0.25">
      <c r="A41" s="23" t="s">
        <v>962</v>
      </c>
      <c r="B41" s="24" t="s">
        <v>963</v>
      </c>
      <c r="C41" s="23" t="s">
        <v>694</v>
      </c>
      <c r="D41" s="24" t="s">
        <v>964</v>
      </c>
      <c r="E41" s="23" t="s">
        <v>124</v>
      </c>
      <c r="F41" s="23" t="s">
        <v>681</v>
      </c>
      <c r="G41" s="23">
        <v>0</v>
      </c>
      <c r="H41" s="23">
        <v>0</v>
      </c>
      <c r="I41" s="23">
        <v>0</v>
      </c>
      <c r="J41" s="23">
        <v>0</v>
      </c>
      <c r="K41" s="23">
        <v>0</v>
      </c>
      <c r="L41" s="23">
        <v>0</v>
      </c>
      <c r="M41" s="23">
        <v>0</v>
      </c>
      <c r="N41" s="23"/>
      <c r="O41" s="23"/>
      <c r="P41" s="23"/>
      <c r="Q41" s="23">
        <v>1</v>
      </c>
      <c r="R41" s="23">
        <v>1</v>
      </c>
      <c r="S41" s="23" t="s">
        <v>1482</v>
      </c>
      <c r="T41" s="23">
        <v>0</v>
      </c>
      <c r="U41" s="23">
        <v>1</v>
      </c>
      <c r="V41" s="23" t="s">
        <v>1484</v>
      </c>
      <c r="W41" s="23" t="s">
        <v>1485</v>
      </c>
      <c r="X41" s="23" t="s">
        <v>1487</v>
      </c>
      <c r="Y41" s="23">
        <v>1</v>
      </c>
      <c r="Z41" s="23">
        <v>0</v>
      </c>
      <c r="AA41" s="23">
        <f>IF(SUM(G41:T41) &gt;0, 1, 0)</f>
        <v>1</v>
      </c>
      <c r="AB41" s="23">
        <v>0</v>
      </c>
      <c r="AC41" s="23">
        <f>IF(SUM(T41,Q41)&gt;0, 1, 0)</f>
        <v>1</v>
      </c>
      <c r="AD41" s="23">
        <f>IF(SUM(Table26[[#This Row],[cv_disclosure]],Table26[[#This Row],[nber_web_disclosure]],Table26[[#This Row],[private_interests]]) &gt;0, 1, 0)</f>
        <v>1</v>
      </c>
      <c r="AE41" s="23"/>
      <c r="AF41" s="23"/>
      <c r="AG41" s="23"/>
      <c r="AH41" s="23"/>
      <c r="AI41" s="27" t="s">
        <v>2863</v>
      </c>
      <c r="AJ41" s="27">
        <v>1</v>
      </c>
      <c r="AK41" s="23">
        <v>1</v>
      </c>
      <c r="AL41" s="23" t="s">
        <v>2917</v>
      </c>
    </row>
    <row r="42" spans="1:38" x14ac:dyDescent="0.25">
      <c r="A42" s="23" t="s">
        <v>965</v>
      </c>
      <c r="B42" s="24" t="s">
        <v>966</v>
      </c>
      <c r="C42" s="23" t="s">
        <v>694</v>
      </c>
      <c r="D42" s="24" t="s">
        <v>967</v>
      </c>
      <c r="E42" s="23" t="s">
        <v>699</v>
      </c>
      <c r="F42" s="23" t="s">
        <v>681</v>
      </c>
      <c r="G42" s="23">
        <v>0</v>
      </c>
      <c r="H42" s="23">
        <v>0</v>
      </c>
      <c r="I42" s="23">
        <v>1</v>
      </c>
      <c r="J42" s="23">
        <v>0</v>
      </c>
      <c r="K42" s="23">
        <v>0</v>
      </c>
      <c r="L42" s="23">
        <v>0</v>
      </c>
      <c r="M42" s="23">
        <v>0</v>
      </c>
      <c r="N42" s="23"/>
      <c r="O42" s="23"/>
      <c r="P42" s="23"/>
      <c r="Q42" s="23">
        <v>1</v>
      </c>
      <c r="R42" s="23">
        <v>0</v>
      </c>
      <c r="S42" s="23" t="s">
        <v>1490</v>
      </c>
      <c r="T42" s="23">
        <v>0</v>
      </c>
      <c r="U42" s="23">
        <v>1</v>
      </c>
      <c r="V42" s="23" t="s">
        <v>1492</v>
      </c>
      <c r="W42" s="23" t="s">
        <v>1493</v>
      </c>
      <c r="X42" s="23" t="s">
        <v>1495</v>
      </c>
      <c r="Y42" s="23">
        <v>1</v>
      </c>
      <c r="Z42" s="23">
        <v>0</v>
      </c>
      <c r="AA42" s="23">
        <f>IF(SUM(G42:T42) &gt;0, 1, 0)</f>
        <v>1</v>
      </c>
      <c r="AB42" s="23">
        <v>0</v>
      </c>
      <c r="AC42" s="23">
        <f>IF(SUM(T42,Q42)&gt;0, 1, 0)</f>
        <v>1</v>
      </c>
      <c r="AD42" s="23">
        <f>IF(SUM(Table26[[#This Row],[cv_disclosure]],Table26[[#This Row],[nber_web_disclosure]],Table26[[#This Row],[private_interests]]) &gt;0, 1, 0)</f>
        <v>1</v>
      </c>
      <c r="AE42" s="23"/>
      <c r="AF42" s="23"/>
      <c r="AG42" s="23"/>
      <c r="AH42" s="23"/>
      <c r="AI42" s="27" t="s">
        <v>2864</v>
      </c>
      <c r="AJ42" s="27">
        <v>1</v>
      </c>
      <c r="AK42" s="23">
        <v>0</v>
      </c>
      <c r="AL42" s="23" t="s">
        <v>2935</v>
      </c>
    </row>
    <row r="43" spans="1:38" x14ac:dyDescent="0.25">
      <c r="A43" s="23" t="s">
        <v>974</v>
      </c>
      <c r="B43" s="24" t="s">
        <v>975</v>
      </c>
      <c r="C43" s="23" t="s">
        <v>694</v>
      </c>
      <c r="D43" s="23" t="s">
        <v>976</v>
      </c>
      <c r="E43" s="23" t="s">
        <v>167</v>
      </c>
      <c r="F43" s="23" t="s">
        <v>681</v>
      </c>
      <c r="G43" s="23">
        <v>0</v>
      </c>
      <c r="H43" s="23">
        <v>0</v>
      </c>
      <c r="I43" s="23">
        <v>1</v>
      </c>
      <c r="J43" s="23">
        <v>0</v>
      </c>
      <c r="K43" s="23">
        <v>0</v>
      </c>
      <c r="L43" s="23">
        <v>0</v>
      </c>
      <c r="M43" s="23">
        <v>0</v>
      </c>
      <c r="N43" s="23"/>
      <c r="O43" s="23"/>
      <c r="P43" s="23"/>
      <c r="Q43" s="23">
        <v>1</v>
      </c>
      <c r="R43" s="23">
        <v>1</v>
      </c>
      <c r="S43" s="23" t="s">
        <v>1509</v>
      </c>
      <c r="T43" s="23">
        <v>0</v>
      </c>
      <c r="U43" s="23">
        <v>1</v>
      </c>
      <c r="V43" s="23" t="s">
        <v>1570</v>
      </c>
      <c r="W43" s="23" t="s">
        <v>1571</v>
      </c>
      <c r="X43" s="23" t="s">
        <v>1511</v>
      </c>
      <c r="Y43" s="23">
        <v>1</v>
      </c>
      <c r="Z43" s="23">
        <v>1</v>
      </c>
      <c r="AA43" s="23">
        <f>IF(SUM(G43:T43) &gt;0, 1, 0)</f>
        <v>1</v>
      </c>
      <c r="AB43" s="23">
        <v>1</v>
      </c>
      <c r="AC43" s="23">
        <f>IF(SUM(T43,Q43)&gt;0, 1, 0)</f>
        <v>1</v>
      </c>
      <c r="AD43" s="23">
        <f>IF(SUM(Table26[[#This Row],[cv_disclosure]],Table26[[#This Row],[nber_web_disclosure]],Table26[[#This Row],[private_interests]]) &gt;0, 1, 0)</f>
        <v>1</v>
      </c>
      <c r="AE43" s="23"/>
      <c r="AF43" s="23"/>
      <c r="AG43" s="23"/>
      <c r="AH43" s="23"/>
      <c r="AI43" s="27" t="s">
        <v>2867</v>
      </c>
      <c r="AJ43" s="27">
        <v>1</v>
      </c>
      <c r="AK43" s="23">
        <v>1</v>
      </c>
      <c r="AL43" s="23" t="s">
        <v>2917</v>
      </c>
    </row>
    <row r="44" spans="1:38" x14ac:dyDescent="0.25">
      <c r="A44" s="23" t="s">
        <v>980</v>
      </c>
      <c r="B44" s="24" t="s">
        <v>981</v>
      </c>
      <c r="C44" s="23" t="s">
        <v>694</v>
      </c>
      <c r="D44" s="24" t="s">
        <v>982</v>
      </c>
      <c r="E44" s="23" t="s">
        <v>303</v>
      </c>
      <c r="F44" s="23" t="s">
        <v>681</v>
      </c>
      <c r="G44" s="23">
        <v>0</v>
      </c>
      <c r="H44" s="23">
        <v>0</v>
      </c>
      <c r="I44" s="23">
        <v>1</v>
      </c>
      <c r="J44" s="23">
        <v>0</v>
      </c>
      <c r="K44" s="23">
        <v>0</v>
      </c>
      <c r="L44" s="23">
        <v>0</v>
      </c>
      <c r="M44" s="23">
        <v>0</v>
      </c>
      <c r="N44" s="23"/>
      <c r="O44" s="23"/>
      <c r="P44" s="23"/>
      <c r="Q44" s="23">
        <v>0</v>
      </c>
      <c r="R44" s="23">
        <v>1</v>
      </c>
      <c r="S44" s="23" t="s">
        <v>1517</v>
      </c>
      <c r="T44" s="23">
        <v>1</v>
      </c>
      <c r="U44" s="23">
        <v>1</v>
      </c>
      <c r="V44" s="23" t="s">
        <v>1537</v>
      </c>
      <c r="W44" s="23" t="s">
        <v>1520</v>
      </c>
      <c r="X44" s="23" t="s">
        <v>1710</v>
      </c>
      <c r="Y44" s="23">
        <v>1</v>
      </c>
      <c r="Z44" s="23">
        <v>1</v>
      </c>
      <c r="AA44" s="23">
        <f>IF(SUM(G44:T44) &gt;0, 1, 0)</f>
        <v>1</v>
      </c>
      <c r="AB44" s="23">
        <v>1</v>
      </c>
      <c r="AC44" s="23">
        <f>IF(SUM(T44,Q44)&gt;0, 1, 0)</f>
        <v>1</v>
      </c>
      <c r="AD44" s="23">
        <f>IF(SUM(Table26[[#This Row],[cv_disclosure]],Table26[[#This Row],[nber_web_disclosure]],Table26[[#This Row],[private_interests]]) &gt;0, 1, 0)</f>
        <v>1</v>
      </c>
      <c r="AE44" s="23"/>
      <c r="AF44" s="23"/>
      <c r="AG44" s="23"/>
      <c r="AH44" s="23"/>
      <c r="AI44" s="27" t="s">
        <v>2869</v>
      </c>
      <c r="AJ44" s="27">
        <v>0</v>
      </c>
      <c r="AK44" s="23">
        <v>1</v>
      </c>
      <c r="AL44" s="23" t="s">
        <v>2936</v>
      </c>
    </row>
    <row r="45" spans="1:38" x14ac:dyDescent="0.25">
      <c r="A45" s="23" t="s">
        <v>987</v>
      </c>
      <c r="B45" s="24" t="s">
        <v>988</v>
      </c>
      <c r="C45" s="23" t="s">
        <v>694</v>
      </c>
      <c r="D45" s="24" t="s">
        <v>989</v>
      </c>
      <c r="E45" s="23" t="s">
        <v>71</v>
      </c>
      <c r="F45" s="23" t="s">
        <v>681</v>
      </c>
      <c r="G45" s="23">
        <v>1</v>
      </c>
      <c r="H45" s="23">
        <v>0</v>
      </c>
      <c r="I45" s="23">
        <v>0</v>
      </c>
      <c r="J45" s="23">
        <v>0</v>
      </c>
      <c r="K45" s="23">
        <v>0</v>
      </c>
      <c r="L45" s="23">
        <v>0</v>
      </c>
      <c r="M45" s="23">
        <v>0</v>
      </c>
      <c r="N45" s="23"/>
      <c r="O45" s="23"/>
      <c r="P45" s="23"/>
      <c r="Q45" s="23">
        <v>0</v>
      </c>
      <c r="R45" s="23">
        <v>1</v>
      </c>
      <c r="S45" s="23" t="s">
        <v>1524</v>
      </c>
      <c r="T45" s="23">
        <v>0</v>
      </c>
      <c r="U45" s="23">
        <v>1</v>
      </c>
      <c r="V45" s="23" t="s">
        <v>1526</v>
      </c>
      <c r="W45" s="23" t="s">
        <v>1527</v>
      </c>
      <c r="X45" s="23" t="s">
        <v>1529</v>
      </c>
      <c r="Y45" s="23">
        <v>1</v>
      </c>
      <c r="Z45" s="23">
        <v>0</v>
      </c>
      <c r="AA45" s="23">
        <f>IF(SUM(G45:T45) &gt;0, 1, 0)</f>
        <v>1</v>
      </c>
      <c r="AB45" s="23">
        <v>1</v>
      </c>
      <c r="AC45" s="23">
        <f>IF(SUM(T45,Q45)&gt;0, 1, 0)</f>
        <v>0</v>
      </c>
      <c r="AD45" s="23">
        <f>IF(SUM(Table26[[#This Row],[cv_disclosure]],Table26[[#This Row],[nber_web_disclosure]],Table26[[#This Row],[private_interests]]) &gt;0, 1, 0)</f>
        <v>1</v>
      </c>
      <c r="AE45" s="23"/>
      <c r="AF45" s="23"/>
      <c r="AG45" s="23"/>
      <c r="AH45" s="23"/>
      <c r="AI45" s="27" t="s">
        <v>2871</v>
      </c>
      <c r="AJ45" s="27">
        <v>1</v>
      </c>
      <c r="AK45" s="23">
        <v>0</v>
      </c>
      <c r="AL45" s="23"/>
    </row>
    <row r="46" spans="1:38" x14ac:dyDescent="0.25">
      <c r="A46" s="23" t="s">
        <v>999</v>
      </c>
      <c r="B46" s="24" t="s">
        <v>1000</v>
      </c>
      <c r="C46" s="23" t="s">
        <v>694</v>
      </c>
      <c r="D46" s="24" t="s">
        <v>1001</v>
      </c>
      <c r="E46" s="23" t="s">
        <v>1016</v>
      </c>
      <c r="F46" s="23" t="s">
        <v>681</v>
      </c>
      <c r="G46" s="23">
        <v>0</v>
      </c>
      <c r="H46" s="23">
        <v>0</v>
      </c>
      <c r="I46" s="23">
        <v>1</v>
      </c>
      <c r="J46" s="23">
        <v>0</v>
      </c>
      <c r="K46" s="23">
        <v>0</v>
      </c>
      <c r="L46" s="23">
        <v>0</v>
      </c>
      <c r="M46" s="23">
        <v>1</v>
      </c>
      <c r="N46" s="23"/>
      <c r="O46" s="23"/>
      <c r="P46" s="23"/>
      <c r="Q46" s="23">
        <v>1</v>
      </c>
      <c r="R46" s="23">
        <v>1</v>
      </c>
      <c r="S46" s="23" t="s">
        <v>1543</v>
      </c>
      <c r="T46" s="23">
        <v>1</v>
      </c>
      <c r="U46" s="23">
        <v>0</v>
      </c>
      <c r="V46" s="23"/>
      <c r="W46" s="23"/>
      <c r="X46" s="23" t="s">
        <v>1557</v>
      </c>
      <c r="Y46" s="23">
        <v>1</v>
      </c>
      <c r="Z46" s="23">
        <v>0</v>
      </c>
      <c r="AA46" s="23">
        <f>IF(SUM(G46:T46) &gt;0, 1, 0)</f>
        <v>1</v>
      </c>
      <c r="AB46" s="23">
        <v>1</v>
      </c>
      <c r="AC46" s="23">
        <f>IF(SUM(T46,Q46)&gt;0, 1, 0)</f>
        <v>1</v>
      </c>
      <c r="AD46" s="23">
        <f>IF(SUM(Table26[[#This Row],[cv_disclosure]],Table26[[#This Row],[nber_web_disclosure]],Table26[[#This Row],[private_interests]]) &gt;0, 1, 0)</f>
        <v>1</v>
      </c>
      <c r="AE46" s="23"/>
      <c r="AF46" s="23"/>
      <c r="AG46" s="23"/>
      <c r="AH46" s="23"/>
      <c r="AI46" s="27" t="s">
        <v>2875</v>
      </c>
      <c r="AJ46" s="27">
        <v>0</v>
      </c>
      <c r="AK46" s="23">
        <v>0</v>
      </c>
      <c r="AL46" s="23"/>
    </row>
    <row r="47" spans="1:38" x14ac:dyDescent="0.25">
      <c r="A47" s="25" t="s">
        <v>1002</v>
      </c>
      <c r="B47" s="24" t="s">
        <v>1003</v>
      </c>
      <c r="C47" s="23" t="s">
        <v>694</v>
      </c>
      <c r="D47" s="23" t="s">
        <v>1004</v>
      </c>
      <c r="E47" s="23" t="s">
        <v>234</v>
      </c>
      <c r="F47" s="23" t="s">
        <v>681</v>
      </c>
      <c r="G47" s="23">
        <v>0</v>
      </c>
      <c r="H47" s="23">
        <v>0</v>
      </c>
      <c r="I47" s="23">
        <v>0</v>
      </c>
      <c r="J47" s="23">
        <v>0</v>
      </c>
      <c r="K47" s="23">
        <v>0</v>
      </c>
      <c r="L47" s="23">
        <v>0</v>
      </c>
      <c r="M47" s="23">
        <v>0</v>
      </c>
      <c r="N47" s="23"/>
      <c r="O47" s="23"/>
      <c r="P47" s="23"/>
      <c r="Q47" s="23">
        <v>0</v>
      </c>
      <c r="R47" s="23">
        <v>0</v>
      </c>
      <c r="S47" s="23" t="s">
        <v>1668</v>
      </c>
      <c r="T47" s="23">
        <v>1</v>
      </c>
      <c r="U47" s="23">
        <v>1</v>
      </c>
      <c r="V47" s="23" t="s">
        <v>1672</v>
      </c>
      <c r="W47" s="23" t="s">
        <v>1673</v>
      </c>
      <c r="X47" s="23" t="s">
        <v>1670</v>
      </c>
      <c r="Y47" s="23">
        <v>1</v>
      </c>
      <c r="Z47" s="23">
        <v>1</v>
      </c>
      <c r="AA47" s="23">
        <f>IF(SUM(G47:T47) &gt;0, 1, 0)</f>
        <v>1</v>
      </c>
      <c r="AB47" s="23">
        <v>0</v>
      </c>
      <c r="AC47" s="23">
        <f>IF(SUM(T47,Q47)&gt;0, 1, 0)</f>
        <v>1</v>
      </c>
      <c r="AD47" s="23">
        <f>IF(SUM(Table26[[#This Row],[cv_disclosure]],Table26[[#This Row],[nber_web_disclosure]],Table26[[#This Row],[private_interests]]) &gt;0, 1, 0)</f>
        <v>1</v>
      </c>
      <c r="AE47" s="23"/>
      <c r="AF47" s="23"/>
      <c r="AG47" s="23"/>
      <c r="AH47" s="23"/>
      <c r="AI47" s="27" t="s">
        <v>2876</v>
      </c>
      <c r="AJ47" s="27">
        <v>1</v>
      </c>
      <c r="AK47" s="23">
        <v>2</v>
      </c>
      <c r="AL47" s="23" t="s">
        <v>2919</v>
      </c>
    </row>
    <row r="48" spans="1:38" x14ac:dyDescent="0.25">
      <c r="A48" s="23" t="s">
        <v>1008</v>
      </c>
      <c r="B48" s="24" t="s">
        <v>1009</v>
      </c>
      <c r="C48" s="23" t="s">
        <v>694</v>
      </c>
      <c r="D48" s="24" t="s">
        <v>1010</v>
      </c>
      <c r="E48" s="23" t="s">
        <v>71</v>
      </c>
      <c r="F48" s="23" t="s">
        <v>681</v>
      </c>
      <c r="G48" s="23">
        <v>0</v>
      </c>
      <c r="H48" s="23">
        <v>0</v>
      </c>
      <c r="I48" s="23">
        <v>0</v>
      </c>
      <c r="J48" s="23">
        <v>0</v>
      </c>
      <c r="K48" s="23">
        <v>0</v>
      </c>
      <c r="L48" s="23">
        <v>0</v>
      </c>
      <c r="M48" s="23">
        <v>1</v>
      </c>
      <c r="N48" s="23">
        <v>1</v>
      </c>
      <c r="O48" s="23"/>
      <c r="P48" s="23"/>
      <c r="Q48" s="23">
        <v>1</v>
      </c>
      <c r="R48" s="23">
        <v>1</v>
      </c>
      <c r="S48" s="23" t="s">
        <v>1553</v>
      </c>
      <c r="T48" s="23">
        <v>1</v>
      </c>
      <c r="U48" s="23">
        <v>0</v>
      </c>
      <c r="V48" s="23"/>
      <c r="W48" s="23"/>
      <c r="X48" s="23" t="s">
        <v>1555</v>
      </c>
      <c r="Y48" s="23">
        <v>1</v>
      </c>
      <c r="Z48" s="23">
        <v>0</v>
      </c>
      <c r="AA48" s="23">
        <f>IF(SUM(G48:T48) &gt;0, 1, 0)</f>
        <v>1</v>
      </c>
      <c r="AB48" s="31">
        <v>1</v>
      </c>
      <c r="AC48" s="23">
        <f>IF(SUM(T48,Q48)&gt;0, 1, 0)</f>
        <v>1</v>
      </c>
      <c r="AD48" s="23">
        <f>IF(SUM(Table26[[#This Row],[cv_disclosure]],Table26[[#This Row],[nber_web_disclosure]],Table26[[#This Row],[private_interests]]) &gt;0, 1, 0)</f>
        <v>1</v>
      </c>
      <c r="AE48" s="23"/>
      <c r="AF48" s="23"/>
      <c r="AG48" s="23"/>
      <c r="AH48" s="23"/>
      <c r="AI48" s="27" t="s">
        <v>2878</v>
      </c>
      <c r="AJ48" s="27">
        <v>1</v>
      </c>
      <c r="AK48" s="23">
        <v>2</v>
      </c>
      <c r="AL48" s="23" t="s">
        <v>2919</v>
      </c>
    </row>
    <row r="49" spans="1:38" x14ac:dyDescent="0.25">
      <c r="A49" s="23" t="s">
        <v>1012</v>
      </c>
      <c r="B49" s="24" t="s">
        <v>1011</v>
      </c>
      <c r="C49" s="23" t="s">
        <v>694</v>
      </c>
      <c r="D49" s="24" t="s">
        <v>1013</v>
      </c>
      <c r="E49" s="23" t="s">
        <v>70</v>
      </c>
      <c r="F49" s="23" t="s">
        <v>681</v>
      </c>
      <c r="G49" s="23">
        <v>0</v>
      </c>
      <c r="H49" s="23">
        <v>0</v>
      </c>
      <c r="I49" s="23">
        <v>0</v>
      </c>
      <c r="J49" s="23">
        <v>0</v>
      </c>
      <c r="K49" s="23">
        <v>0</v>
      </c>
      <c r="L49" s="23">
        <v>0</v>
      </c>
      <c r="M49" s="23">
        <v>0</v>
      </c>
      <c r="N49" s="23"/>
      <c r="O49" s="23"/>
      <c r="P49" s="23"/>
      <c r="Q49" s="23">
        <v>0</v>
      </c>
      <c r="R49" s="23">
        <v>0</v>
      </c>
      <c r="S49" s="23" t="s">
        <v>1560</v>
      </c>
      <c r="T49" s="23">
        <v>1</v>
      </c>
      <c r="U49" s="23">
        <v>1</v>
      </c>
      <c r="V49" s="23" t="s">
        <v>1562</v>
      </c>
      <c r="W49" s="23" t="s">
        <v>1563</v>
      </c>
      <c r="X49" s="23" t="s">
        <v>1564</v>
      </c>
      <c r="Y49" s="23">
        <v>1</v>
      </c>
      <c r="Z49" s="23">
        <v>1</v>
      </c>
      <c r="AA49" s="23">
        <f>IF(SUM(G49:T49) &gt;0, 1, 0)</f>
        <v>1</v>
      </c>
      <c r="AB49" s="23">
        <v>0</v>
      </c>
      <c r="AC49" s="23">
        <f>IF(SUM(T49,Q49)&gt;0, 1, 0)</f>
        <v>1</v>
      </c>
      <c r="AD49" s="23">
        <f>IF(SUM(Table26[[#This Row],[cv_disclosure]],Table26[[#This Row],[nber_web_disclosure]],Table26[[#This Row],[private_interests]]) &gt;0, 1, 0)</f>
        <v>1</v>
      </c>
      <c r="AE49" s="23"/>
      <c r="AF49" s="23"/>
      <c r="AG49" s="23"/>
      <c r="AH49" s="23"/>
      <c r="AI49" s="27" t="s">
        <v>2879</v>
      </c>
      <c r="AJ49" s="27">
        <v>1</v>
      </c>
      <c r="AK49" s="23">
        <v>1</v>
      </c>
      <c r="AL49" s="23" t="s">
        <v>2918</v>
      </c>
    </row>
    <row r="50" spans="1:38" x14ac:dyDescent="0.25">
      <c r="A50" s="25" t="s">
        <v>1100</v>
      </c>
      <c r="B50" s="24" t="s">
        <v>1014</v>
      </c>
      <c r="C50" s="23" t="s">
        <v>694</v>
      </c>
      <c r="D50" s="24" t="s">
        <v>1015</v>
      </c>
      <c r="E50" s="23" t="s">
        <v>719</v>
      </c>
      <c r="F50" s="23" t="s">
        <v>681</v>
      </c>
      <c r="G50" s="23">
        <v>0</v>
      </c>
      <c r="H50" s="23">
        <v>0</v>
      </c>
      <c r="I50" s="23">
        <v>0</v>
      </c>
      <c r="J50" s="23">
        <v>0</v>
      </c>
      <c r="K50" s="23">
        <v>0</v>
      </c>
      <c r="L50" s="23">
        <v>0</v>
      </c>
      <c r="M50" s="23">
        <v>1</v>
      </c>
      <c r="N50" s="23"/>
      <c r="O50" s="23"/>
      <c r="P50" s="23"/>
      <c r="Q50" s="23">
        <v>0</v>
      </c>
      <c r="R50" s="23">
        <v>1</v>
      </c>
      <c r="S50" s="23" t="s">
        <v>1676</v>
      </c>
      <c r="T50" s="23">
        <v>1</v>
      </c>
      <c r="U50" s="23">
        <v>1</v>
      </c>
      <c r="V50" s="23" t="s">
        <v>1679</v>
      </c>
      <c r="W50" s="23" t="s">
        <v>1680</v>
      </c>
      <c r="X50" s="23" t="s">
        <v>1678</v>
      </c>
      <c r="Y50" s="23">
        <v>1</v>
      </c>
      <c r="Z50" s="23">
        <v>1</v>
      </c>
      <c r="AA50" s="23">
        <f>IF(SUM(G50:T50) &gt;0, 1, 0)</f>
        <v>1</v>
      </c>
      <c r="AB50" s="23">
        <v>1</v>
      </c>
      <c r="AC50" s="23">
        <f>IF(SUM(T50,Q50)&gt;0, 1, 0)</f>
        <v>1</v>
      </c>
      <c r="AD50" s="23">
        <f>IF(SUM(Table26[[#This Row],[cv_disclosure]],Table26[[#This Row],[nber_web_disclosure]],Table26[[#This Row],[private_interests]]) &gt;0, 1, 0)</f>
        <v>1</v>
      </c>
      <c r="AE50" s="23"/>
      <c r="AF50" s="23"/>
      <c r="AG50" s="23"/>
      <c r="AH50" s="23"/>
      <c r="AI50" s="27" t="s">
        <v>2880</v>
      </c>
      <c r="AJ50" s="27">
        <v>1</v>
      </c>
      <c r="AK50" s="23">
        <v>2</v>
      </c>
      <c r="AL50" s="23" t="s">
        <v>2906</v>
      </c>
    </row>
    <row r="51" spans="1:38" x14ac:dyDescent="0.25">
      <c r="A51" s="23" t="s">
        <v>1030</v>
      </c>
      <c r="B51" s="24" t="s">
        <v>1032</v>
      </c>
      <c r="C51" s="23" t="s">
        <v>694</v>
      </c>
      <c r="D51" s="24" t="s">
        <v>1031</v>
      </c>
      <c r="E51" s="23" t="s">
        <v>1016</v>
      </c>
      <c r="F51" s="23" t="s">
        <v>681</v>
      </c>
      <c r="G51" s="23">
        <v>0</v>
      </c>
      <c r="H51" s="23">
        <v>0</v>
      </c>
      <c r="I51" s="23">
        <v>0</v>
      </c>
      <c r="J51" s="23">
        <v>0</v>
      </c>
      <c r="K51" s="23">
        <v>0</v>
      </c>
      <c r="L51" s="23">
        <v>0</v>
      </c>
      <c r="M51" s="23">
        <v>0</v>
      </c>
      <c r="N51" s="23"/>
      <c r="O51" s="23"/>
      <c r="P51" s="23"/>
      <c r="Q51" s="23">
        <v>0</v>
      </c>
      <c r="R51" s="23">
        <v>1</v>
      </c>
      <c r="S51" s="23" t="s">
        <v>1590</v>
      </c>
      <c r="T51" s="23">
        <v>1</v>
      </c>
      <c r="U51" s="23">
        <v>1</v>
      </c>
      <c r="V51" s="23" t="s">
        <v>1591</v>
      </c>
      <c r="W51" s="23" t="s">
        <v>1592</v>
      </c>
      <c r="X51" s="23" t="s">
        <v>1593</v>
      </c>
      <c r="Y51" s="23">
        <v>1</v>
      </c>
      <c r="Z51" s="23">
        <v>0</v>
      </c>
      <c r="AA51" s="23">
        <f>IF(SUM(G51:T51) &gt;0, 1, 0)</f>
        <v>1</v>
      </c>
      <c r="AB51" s="23">
        <v>0</v>
      </c>
      <c r="AC51" s="23">
        <f>IF(SUM(T51,Q51)&gt;0, 1, 0)</f>
        <v>1</v>
      </c>
      <c r="AD51" s="23">
        <f>IF(SUM(Table26[[#This Row],[cv_disclosure]],Table26[[#This Row],[nber_web_disclosure]],Table26[[#This Row],[private_interests]]) &gt;0, 1, 0)</f>
        <v>1</v>
      </c>
      <c r="AE51" s="23"/>
      <c r="AF51" s="23"/>
      <c r="AG51" s="23"/>
      <c r="AH51" s="23"/>
      <c r="AI51" s="27" t="s">
        <v>2885</v>
      </c>
      <c r="AJ51" s="27">
        <v>1</v>
      </c>
      <c r="AK51" s="23">
        <v>1</v>
      </c>
      <c r="AL51" s="23" t="s">
        <v>2918</v>
      </c>
    </row>
    <row r="52" spans="1:38" x14ac:dyDescent="0.25">
      <c r="A52" s="23" t="s">
        <v>1036</v>
      </c>
      <c r="B52" s="24" t="s">
        <v>1037</v>
      </c>
      <c r="C52" s="23" t="s">
        <v>694</v>
      </c>
      <c r="D52" s="24" t="s">
        <v>1038</v>
      </c>
      <c r="E52" s="23" t="s">
        <v>79</v>
      </c>
      <c r="F52" s="23" t="s">
        <v>681</v>
      </c>
      <c r="G52" s="23">
        <v>0</v>
      </c>
      <c r="H52" s="23">
        <v>0</v>
      </c>
      <c r="I52" s="23">
        <v>0</v>
      </c>
      <c r="J52" s="23">
        <v>0</v>
      </c>
      <c r="K52" s="23">
        <v>0</v>
      </c>
      <c r="L52" s="23">
        <v>0</v>
      </c>
      <c r="M52" s="23">
        <v>0</v>
      </c>
      <c r="N52" s="23"/>
      <c r="O52" s="23"/>
      <c r="P52" s="23"/>
      <c r="Q52" s="23">
        <v>0</v>
      </c>
      <c r="R52" s="23">
        <v>1</v>
      </c>
      <c r="S52" s="23" t="s">
        <v>1600</v>
      </c>
      <c r="T52" s="23">
        <v>0</v>
      </c>
      <c r="U52" s="23">
        <v>0</v>
      </c>
      <c r="V52" s="23"/>
      <c r="W52" s="23"/>
      <c r="X52" s="23" t="s">
        <v>1101</v>
      </c>
      <c r="Y52" s="23">
        <v>1</v>
      </c>
      <c r="Z52" s="23">
        <v>0</v>
      </c>
      <c r="AA52" s="23">
        <f>IF(SUM(G52:T52) &gt;0, 1, 0)</f>
        <v>1</v>
      </c>
      <c r="AB52" s="31">
        <v>0</v>
      </c>
      <c r="AC52" s="23">
        <f>IF(SUM(T52,Q52)&gt;0, 1, 0)</f>
        <v>0</v>
      </c>
      <c r="AD52" s="23">
        <f>IF(SUM(Table26[[#This Row],[cv_disclosure]],Table26[[#This Row],[nber_web_disclosure]],Table26[[#This Row],[private_interests]]) &gt;0, 1, 0)</f>
        <v>1</v>
      </c>
      <c r="AE52" s="23"/>
      <c r="AF52" s="23"/>
      <c r="AG52" s="23"/>
      <c r="AH52" s="23"/>
      <c r="AI52" s="27" t="s">
        <v>2887</v>
      </c>
      <c r="AJ52" s="27">
        <v>1</v>
      </c>
      <c r="AK52" s="23">
        <v>0</v>
      </c>
      <c r="AL52" s="23"/>
    </row>
    <row r="53" spans="1:38" x14ac:dyDescent="0.25">
      <c r="A53" s="25" t="s">
        <v>1045</v>
      </c>
      <c r="B53" s="24" t="s">
        <v>1046</v>
      </c>
      <c r="C53" s="23" t="s">
        <v>694</v>
      </c>
      <c r="D53" s="24" t="s">
        <v>1047</v>
      </c>
      <c r="E53" s="23" t="s">
        <v>719</v>
      </c>
      <c r="F53" s="23" t="s">
        <v>681</v>
      </c>
      <c r="G53" s="23">
        <v>0</v>
      </c>
      <c r="H53" s="23">
        <v>0</v>
      </c>
      <c r="I53" s="23">
        <v>1</v>
      </c>
      <c r="J53" s="23">
        <v>0</v>
      </c>
      <c r="K53" s="23">
        <v>0</v>
      </c>
      <c r="L53" s="23">
        <v>0</v>
      </c>
      <c r="M53" s="23">
        <v>1</v>
      </c>
      <c r="N53" s="23"/>
      <c r="O53" s="23"/>
      <c r="P53" s="23"/>
      <c r="Q53" s="23">
        <v>1</v>
      </c>
      <c r="R53" s="23">
        <v>1</v>
      </c>
      <c r="S53" s="23" t="s">
        <v>1688</v>
      </c>
      <c r="T53" s="23">
        <v>0</v>
      </c>
      <c r="U53" s="23">
        <v>1</v>
      </c>
      <c r="V53" s="23" t="s">
        <v>1691</v>
      </c>
      <c r="W53" s="23" t="s">
        <v>1690</v>
      </c>
      <c r="X53" s="23" t="s">
        <v>1693</v>
      </c>
      <c r="Y53" s="23">
        <v>1</v>
      </c>
      <c r="Z53" s="23">
        <v>0</v>
      </c>
      <c r="AA53" s="23">
        <f>IF(SUM(G53:T53) &gt;0, 1, 0)</f>
        <v>1</v>
      </c>
      <c r="AB53" s="23">
        <v>1</v>
      </c>
      <c r="AC53" s="23">
        <f>IF(SUM(T53,Q53)&gt;0, 1, 0)</f>
        <v>1</v>
      </c>
      <c r="AD53" s="23">
        <f>IF(SUM(Table26[[#This Row],[cv_disclosure]],Table26[[#This Row],[nber_web_disclosure]],Table26[[#This Row],[private_interests]]) &gt;0, 1, 0)</f>
        <v>1</v>
      </c>
      <c r="AE53" s="23"/>
      <c r="AF53" s="23"/>
      <c r="AG53" s="23"/>
      <c r="AH53" s="23"/>
      <c r="AI53" s="27" t="s">
        <v>2890</v>
      </c>
      <c r="AJ53" s="27">
        <v>1</v>
      </c>
      <c r="AK53" s="23">
        <v>1</v>
      </c>
      <c r="AL53" s="23" t="s">
        <v>2917</v>
      </c>
    </row>
    <row r="54" spans="1:38" x14ac:dyDescent="0.25">
      <c r="A54" s="23" t="s">
        <v>1059</v>
      </c>
      <c r="B54" s="24" t="s">
        <v>1060</v>
      </c>
      <c r="C54" s="23" t="s">
        <v>694</v>
      </c>
      <c r="D54" s="24" t="s">
        <v>1061</v>
      </c>
      <c r="E54" s="23" t="s">
        <v>471</v>
      </c>
      <c r="F54" s="23" t="s">
        <v>681</v>
      </c>
      <c r="G54" s="23">
        <v>0</v>
      </c>
      <c r="H54" s="23">
        <v>0</v>
      </c>
      <c r="I54" s="23">
        <v>0</v>
      </c>
      <c r="J54" s="23">
        <v>1</v>
      </c>
      <c r="K54" s="23">
        <v>0</v>
      </c>
      <c r="L54" s="23">
        <v>0</v>
      </c>
      <c r="M54" s="23">
        <v>0</v>
      </c>
      <c r="N54" s="23"/>
      <c r="O54" s="23"/>
      <c r="P54" s="23"/>
      <c r="Q54" s="23">
        <v>1</v>
      </c>
      <c r="R54" s="23">
        <v>0</v>
      </c>
      <c r="S54" s="23" t="s">
        <v>1618</v>
      </c>
      <c r="T54" s="23">
        <v>0</v>
      </c>
      <c r="U54" s="23">
        <v>1</v>
      </c>
      <c r="V54" s="23" t="s">
        <v>1620</v>
      </c>
      <c r="W54" s="23" t="s">
        <v>1621</v>
      </c>
      <c r="X54" s="23" t="s">
        <v>1101</v>
      </c>
      <c r="Y54" s="23">
        <v>1</v>
      </c>
      <c r="Z54" s="23">
        <v>0</v>
      </c>
      <c r="AA54" s="23">
        <f>IF(SUM(G54:T54) &gt;0, 1, 0)</f>
        <v>1</v>
      </c>
      <c r="AB54" s="23">
        <v>0</v>
      </c>
      <c r="AC54" s="23">
        <f>IF(SUM(T54,Q54)&gt;0, 1, 0)</f>
        <v>1</v>
      </c>
      <c r="AD54" s="23">
        <f>IF(SUM(Table26[[#This Row],[cv_disclosure]],Table26[[#This Row],[nber_web_disclosure]],Table26[[#This Row],[private_interests]]) &gt;0, 1, 0)</f>
        <v>1</v>
      </c>
      <c r="AE54" s="23"/>
      <c r="AF54" s="23"/>
      <c r="AG54" s="23"/>
      <c r="AH54" s="23"/>
      <c r="AI54" s="27" t="s">
        <v>2894</v>
      </c>
      <c r="AJ54" s="27">
        <v>1</v>
      </c>
      <c r="AK54" s="23">
        <v>1</v>
      </c>
      <c r="AL54" s="23" t="s">
        <v>2917</v>
      </c>
    </row>
    <row r="55" spans="1:38" x14ac:dyDescent="0.25">
      <c r="A55" s="23" t="s">
        <v>1062</v>
      </c>
      <c r="B55" s="24" t="s">
        <v>1063</v>
      </c>
      <c r="C55" s="23" t="s">
        <v>694</v>
      </c>
      <c r="D55" s="24" t="s">
        <v>1064</v>
      </c>
      <c r="E55" s="23" t="s">
        <v>70</v>
      </c>
      <c r="F55" s="23" t="s">
        <v>681</v>
      </c>
      <c r="G55" s="23">
        <v>0</v>
      </c>
      <c r="H55" s="23">
        <v>0</v>
      </c>
      <c r="I55" s="23">
        <v>0</v>
      </c>
      <c r="J55" s="23">
        <v>0</v>
      </c>
      <c r="K55" s="23">
        <v>0</v>
      </c>
      <c r="L55" s="23">
        <v>0</v>
      </c>
      <c r="M55" s="23">
        <v>0</v>
      </c>
      <c r="N55" s="23"/>
      <c r="O55" s="23"/>
      <c r="P55" s="23"/>
      <c r="Q55" s="23">
        <v>0</v>
      </c>
      <c r="R55" s="23">
        <v>0</v>
      </c>
      <c r="S55" s="23" t="s">
        <v>1623</v>
      </c>
      <c r="T55" s="23">
        <v>1</v>
      </c>
      <c r="U55" s="23">
        <v>1</v>
      </c>
      <c r="V55" s="23" t="s">
        <v>1626</v>
      </c>
      <c r="W55" s="23" t="s">
        <v>1627</v>
      </c>
      <c r="X55" s="23" t="s">
        <v>1628</v>
      </c>
      <c r="Y55" s="23">
        <v>1</v>
      </c>
      <c r="Z55" s="23">
        <v>0</v>
      </c>
      <c r="AA55" s="23">
        <f>IF(SUM(G55:T55) &gt;0, 1, 0)</f>
        <v>1</v>
      </c>
      <c r="AB55" s="23">
        <v>0</v>
      </c>
      <c r="AC55" s="23">
        <f>IF(SUM(T55,Q55)&gt;0, 1, 0)</f>
        <v>1</v>
      </c>
      <c r="AD55" s="23">
        <f>IF(SUM(Table26[[#This Row],[cv_disclosure]],Table26[[#This Row],[nber_web_disclosure]],Table26[[#This Row],[private_interests]]) &gt;0, 1, 0)</f>
        <v>1</v>
      </c>
      <c r="AE55" s="23"/>
      <c r="AF55" s="23"/>
      <c r="AG55" s="23"/>
      <c r="AH55" s="23"/>
      <c r="AI55" s="27" t="s">
        <v>2895</v>
      </c>
      <c r="AJ55" s="27">
        <v>1</v>
      </c>
      <c r="AK55" s="23">
        <v>2</v>
      </c>
      <c r="AL55" s="23" t="s">
        <v>2905</v>
      </c>
    </row>
    <row r="56" spans="1:38" x14ac:dyDescent="0.25">
      <c r="A56" s="25" t="s">
        <v>1065</v>
      </c>
      <c r="B56" s="24" t="s">
        <v>1066</v>
      </c>
      <c r="C56" s="23" t="s">
        <v>694</v>
      </c>
      <c r="D56" s="24" t="s">
        <v>1067</v>
      </c>
      <c r="E56" s="23" t="s">
        <v>83</v>
      </c>
      <c r="F56" s="23" t="s">
        <v>681</v>
      </c>
      <c r="G56" s="23">
        <v>0</v>
      </c>
      <c r="H56" s="23">
        <v>0</v>
      </c>
      <c r="I56" s="23">
        <v>0</v>
      </c>
      <c r="J56" s="23">
        <v>0</v>
      </c>
      <c r="K56" s="23">
        <v>0</v>
      </c>
      <c r="L56" s="23">
        <v>0</v>
      </c>
      <c r="M56" s="23">
        <v>0</v>
      </c>
      <c r="N56" s="23"/>
      <c r="O56" s="23"/>
      <c r="P56" s="23"/>
      <c r="Q56" s="23">
        <v>1</v>
      </c>
      <c r="R56" s="23">
        <v>0</v>
      </c>
      <c r="S56" s="23" t="s">
        <v>1695</v>
      </c>
      <c r="T56" s="23"/>
      <c r="U56" s="23">
        <v>1</v>
      </c>
      <c r="V56" s="23" t="s">
        <v>1698</v>
      </c>
      <c r="W56" s="23" t="s">
        <v>1699</v>
      </c>
      <c r="X56" s="23" t="s">
        <v>1711</v>
      </c>
      <c r="Y56" s="23">
        <v>1</v>
      </c>
      <c r="Z56" s="23">
        <v>0</v>
      </c>
      <c r="AA56" s="23">
        <f>IF(SUM(G56:T56) &gt;0, 1, 0)</f>
        <v>1</v>
      </c>
      <c r="AB56" s="23">
        <v>0</v>
      </c>
      <c r="AC56" s="23">
        <f>IF(SUM(T56,Q56)&gt;0, 1, 0)</f>
        <v>1</v>
      </c>
      <c r="AD56" s="23">
        <f>IF(SUM(Table26[[#This Row],[cv_disclosure]],Table26[[#This Row],[nber_web_disclosure]],Table26[[#This Row],[private_interests]]) &gt;0, 1, 0)</f>
        <v>1</v>
      </c>
      <c r="AE56" s="23"/>
      <c r="AF56" s="23"/>
      <c r="AG56" s="23"/>
      <c r="AH56" s="23"/>
      <c r="AI56" s="27" t="s">
        <v>2896</v>
      </c>
      <c r="AJ56" s="27">
        <v>1</v>
      </c>
      <c r="AK56" s="23">
        <v>1</v>
      </c>
      <c r="AL56" s="23" t="s">
        <v>2937</v>
      </c>
    </row>
    <row r="57" spans="1:38" x14ac:dyDescent="0.25">
      <c r="A57" s="23" t="s">
        <v>1068</v>
      </c>
      <c r="B57" s="24" t="s">
        <v>1069</v>
      </c>
      <c r="C57" s="23" t="s">
        <v>694</v>
      </c>
      <c r="D57" s="23" t="s">
        <v>1070</v>
      </c>
      <c r="E57" s="23" t="s">
        <v>83</v>
      </c>
      <c r="F57" s="23" t="s">
        <v>681</v>
      </c>
      <c r="G57" s="23">
        <v>0</v>
      </c>
      <c r="H57" s="23">
        <v>0</v>
      </c>
      <c r="I57" s="23">
        <v>0</v>
      </c>
      <c r="J57" s="23">
        <v>0</v>
      </c>
      <c r="K57" s="23">
        <v>0</v>
      </c>
      <c r="L57" s="23">
        <v>0</v>
      </c>
      <c r="M57" s="23">
        <v>0</v>
      </c>
      <c r="N57" s="23"/>
      <c r="O57" s="23"/>
      <c r="P57" s="23"/>
      <c r="Q57" s="23">
        <v>0</v>
      </c>
      <c r="R57" s="23">
        <v>0</v>
      </c>
      <c r="S57" s="23" t="s">
        <v>1694</v>
      </c>
      <c r="T57" s="23">
        <v>1</v>
      </c>
      <c r="U57" s="23">
        <v>1</v>
      </c>
      <c r="V57" s="23" t="s">
        <v>1631</v>
      </c>
      <c r="W57" s="23" t="s">
        <v>1632</v>
      </c>
      <c r="X57" s="23" t="s">
        <v>1634</v>
      </c>
      <c r="Y57" s="23">
        <v>1</v>
      </c>
      <c r="Z57" s="23">
        <v>0</v>
      </c>
      <c r="AA57" s="23">
        <f>IF(SUM(G57:T57) &gt;0, 1, 0)</f>
        <v>1</v>
      </c>
      <c r="AB57" s="23">
        <v>0</v>
      </c>
      <c r="AC57" s="23">
        <f>IF(SUM(T57,Q57)&gt;0, 1, 0)</f>
        <v>1</v>
      </c>
      <c r="AD57" s="23">
        <f>IF(SUM(Table26[[#This Row],[cv_disclosure]],Table26[[#This Row],[nber_web_disclosure]],Table26[[#This Row],[private_interests]]) &gt;0, 1, 0)</f>
        <v>1</v>
      </c>
      <c r="AE57" s="23"/>
      <c r="AF57" s="23"/>
      <c r="AG57" s="23"/>
      <c r="AH57" s="23"/>
      <c r="AI57" s="27" t="s">
        <v>2897</v>
      </c>
      <c r="AJ57" s="27">
        <v>1</v>
      </c>
      <c r="AK57" s="23">
        <v>1</v>
      </c>
      <c r="AL57" s="23" t="s">
        <v>2918</v>
      </c>
    </row>
    <row r="58" spans="1:38" x14ac:dyDescent="0.25">
      <c r="A58" s="23" t="s">
        <v>693</v>
      </c>
      <c r="B58" s="24" t="s">
        <v>692</v>
      </c>
      <c r="C58" s="23" t="s">
        <v>694</v>
      </c>
      <c r="D58" s="24" t="s">
        <v>695</v>
      </c>
      <c r="E58" s="23" t="s">
        <v>70</v>
      </c>
      <c r="F58" s="23" t="s">
        <v>681</v>
      </c>
      <c r="G58" s="23">
        <v>0</v>
      </c>
      <c r="H58" s="23">
        <v>0</v>
      </c>
      <c r="I58" s="23">
        <v>0</v>
      </c>
      <c r="J58" s="23">
        <v>0</v>
      </c>
      <c r="K58" s="23">
        <v>0</v>
      </c>
      <c r="L58" s="23">
        <v>0</v>
      </c>
      <c r="M58" s="23">
        <v>0</v>
      </c>
      <c r="N58" s="23"/>
      <c r="O58" s="23"/>
      <c r="P58" s="23"/>
      <c r="Q58" s="23">
        <v>0</v>
      </c>
      <c r="R58" s="23">
        <v>0</v>
      </c>
      <c r="S58" s="23" t="s">
        <v>1084</v>
      </c>
      <c r="T58" s="23">
        <v>0</v>
      </c>
      <c r="U58" s="23">
        <v>0</v>
      </c>
      <c r="V58" s="23"/>
      <c r="W58" s="23"/>
      <c r="X58" s="23" t="s">
        <v>1153</v>
      </c>
      <c r="Y58" s="23">
        <v>0</v>
      </c>
      <c r="Z58" s="23">
        <v>1</v>
      </c>
      <c r="AA58" s="27">
        <f>IF(SUM(G58:T58) &gt;0, 1, 0)</f>
        <v>0</v>
      </c>
      <c r="AB58" s="23">
        <v>0</v>
      </c>
      <c r="AC58" s="27">
        <f>IF(SUM(T58,Q58)&gt;0, 1, 0)</f>
        <v>0</v>
      </c>
      <c r="AD58" s="27">
        <f>IF(SUM(Table26[[#This Row],[cv_disclosure]],Table26[[#This Row],[nber_web_disclosure]],Table26[[#This Row],[private_interests]]) &gt;0, 1, 0)</f>
        <v>0</v>
      </c>
      <c r="AE58" s="23"/>
      <c r="AF58" s="23"/>
      <c r="AG58" s="23"/>
      <c r="AH58" s="23"/>
      <c r="AI58" s="27" t="s">
        <v>2776</v>
      </c>
      <c r="AJ58" s="27">
        <v>1</v>
      </c>
      <c r="AK58" s="23"/>
      <c r="AL58" s="23"/>
    </row>
    <row r="59" spans="1:38" x14ac:dyDescent="0.25">
      <c r="A59" s="23" t="s">
        <v>696</v>
      </c>
      <c r="B59" s="24" t="s">
        <v>697</v>
      </c>
      <c r="C59" s="23" t="s">
        <v>694</v>
      </c>
      <c r="D59" s="24" t="s">
        <v>698</v>
      </c>
      <c r="E59" s="23" t="s">
        <v>699</v>
      </c>
      <c r="F59" s="23" t="s">
        <v>681</v>
      </c>
      <c r="G59" s="23">
        <v>0</v>
      </c>
      <c r="H59" s="23">
        <v>0</v>
      </c>
      <c r="I59" s="23">
        <v>0</v>
      </c>
      <c r="J59" s="23">
        <v>0</v>
      </c>
      <c r="K59" s="23">
        <v>0</v>
      </c>
      <c r="L59" s="23">
        <v>0</v>
      </c>
      <c r="M59" s="23">
        <v>0</v>
      </c>
      <c r="N59" s="23"/>
      <c r="O59" s="23"/>
      <c r="P59" s="23"/>
      <c r="Q59" s="23">
        <v>0</v>
      </c>
      <c r="R59" s="23">
        <v>0</v>
      </c>
      <c r="S59" s="23" t="s">
        <v>1085</v>
      </c>
      <c r="T59" s="23">
        <v>0</v>
      </c>
      <c r="U59" s="23">
        <v>1</v>
      </c>
      <c r="V59" s="23" t="s">
        <v>1173</v>
      </c>
      <c r="W59" s="29" t="s">
        <v>1174</v>
      </c>
      <c r="X59" s="23" t="s">
        <v>1156</v>
      </c>
      <c r="Y59" s="23">
        <v>0</v>
      </c>
      <c r="Z59" s="23">
        <v>1</v>
      </c>
      <c r="AA59" s="27">
        <f>IF(SUM(G59:T59) &gt;0, 1, 0)</f>
        <v>0</v>
      </c>
      <c r="AB59" s="23">
        <v>0</v>
      </c>
      <c r="AC59" s="27">
        <f>IF(SUM(T59,Q59)&gt;0, 1, 0)</f>
        <v>0</v>
      </c>
      <c r="AD59" s="27">
        <f>IF(SUM(Table26[[#This Row],[cv_disclosure]],Table26[[#This Row],[nber_web_disclosure]],Table26[[#This Row],[private_interests]]) &gt;0, 1, 0)</f>
        <v>0</v>
      </c>
      <c r="AE59" s="23"/>
      <c r="AF59" s="23"/>
      <c r="AG59" s="23"/>
      <c r="AH59" s="23"/>
      <c r="AI59" s="27" t="s">
        <v>2778</v>
      </c>
      <c r="AJ59" s="27">
        <v>1</v>
      </c>
      <c r="AK59" s="23"/>
      <c r="AL59" s="23"/>
    </row>
    <row r="60" spans="1:38" x14ac:dyDescent="0.25">
      <c r="A60" s="23" t="s">
        <v>700</v>
      </c>
      <c r="B60" s="24" t="s">
        <v>701</v>
      </c>
      <c r="C60" s="23" t="s">
        <v>694</v>
      </c>
      <c r="D60" s="24" t="s">
        <v>702</v>
      </c>
      <c r="E60" s="23" t="s">
        <v>703</v>
      </c>
      <c r="F60" s="23" t="s">
        <v>681</v>
      </c>
      <c r="G60" s="23">
        <v>0</v>
      </c>
      <c r="H60" s="23">
        <v>0</v>
      </c>
      <c r="I60" s="23">
        <v>0</v>
      </c>
      <c r="J60" s="23">
        <v>0</v>
      </c>
      <c r="K60" s="23">
        <v>0</v>
      </c>
      <c r="L60" s="23">
        <v>0</v>
      </c>
      <c r="M60" s="23">
        <v>0</v>
      </c>
      <c r="N60" s="23"/>
      <c r="O60" s="23"/>
      <c r="P60" s="23"/>
      <c r="Q60" s="23">
        <v>0</v>
      </c>
      <c r="R60" s="23">
        <v>0</v>
      </c>
      <c r="S60" s="23" t="s">
        <v>1157</v>
      </c>
      <c r="T60" s="23">
        <v>0</v>
      </c>
      <c r="U60" s="23">
        <v>0</v>
      </c>
      <c r="V60" s="23"/>
      <c r="W60" s="23"/>
      <c r="X60" s="23" t="s">
        <v>1088</v>
      </c>
      <c r="Y60" s="23">
        <v>0</v>
      </c>
      <c r="Z60" s="23">
        <v>0</v>
      </c>
      <c r="AA60" s="27">
        <f>IF(SUM(G60:T60) &gt;0, 1, 0)</f>
        <v>0</v>
      </c>
      <c r="AB60" s="23">
        <v>0</v>
      </c>
      <c r="AC60" s="27">
        <f>IF(SUM(T60,Q60)&gt;0, 1, 0)</f>
        <v>0</v>
      </c>
      <c r="AD60" s="27">
        <f>IF(SUM(Table26[[#This Row],[cv_disclosure]],Table26[[#This Row],[nber_web_disclosure]],Table26[[#This Row],[private_interests]]) &gt;0, 1, 0)</f>
        <v>0</v>
      </c>
      <c r="AE60" s="23"/>
      <c r="AF60" s="23"/>
      <c r="AG60" s="23"/>
      <c r="AH60" s="23"/>
      <c r="AI60" s="27" t="s">
        <v>2779</v>
      </c>
      <c r="AJ60" s="27">
        <v>1</v>
      </c>
      <c r="AK60" s="23"/>
      <c r="AL60" s="23"/>
    </row>
    <row r="61" spans="1:38" x14ac:dyDescent="0.25">
      <c r="A61" s="23" t="s">
        <v>713</v>
      </c>
      <c r="B61" s="24" t="s">
        <v>714</v>
      </c>
      <c r="C61" s="23" t="s">
        <v>694</v>
      </c>
      <c r="D61" s="24" t="s">
        <v>715</v>
      </c>
      <c r="E61" s="23" t="s">
        <v>71</v>
      </c>
      <c r="F61" s="23" t="s">
        <v>682</v>
      </c>
      <c r="G61" s="23">
        <v>0</v>
      </c>
      <c r="H61" s="23">
        <v>0</v>
      </c>
      <c r="I61" s="23">
        <v>0</v>
      </c>
      <c r="J61" s="23">
        <v>0</v>
      </c>
      <c r="K61" s="23">
        <v>0</v>
      </c>
      <c r="L61" s="23">
        <v>0</v>
      </c>
      <c r="M61" s="23">
        <v>0</v>
      </c>
      <c r="N61" s="23"/>
      <c r="O61" s="23"/>
      <c r="P61" s="23"/>
      <c r="Q61" s="23">
        <v>0</v>
      </c>
      <c r="R61" s="23">
        <v>0</v>
      </c>
      <c r="S61" s="23" t="s">
        <v>1094</v>
      </c>
      <c r="T61" s="23">
        <v>0</v>
      </c>
      <c r="U61" s="23">
        <v>1</v>
      </c>
      <c r="V61" s="23" t="s">
        <v>1168</v>
      </c>
      <c r="W61" s="23" t="s">
        <v>1169</v>
      </c>
      <c r="X61" s="23" t="s">
        <v>646</v>
      </c>
      <c r="Y61" s="23">
        <v>0</v>
      </c>
      <c r="Z61" s="23">
        <v>0</v>
      </c>
      <c r="AA61" s="27">
        <f>IF(SUM(G61:T61) &gt;0, 1, 0)</f>
        <v>0</v>
      </c>
      <c r="AB61" s="23">
        <v>0</v>
      </c>
      <c r="AC61" s="27">
        <f>IF(SUM(T61,Q61)&gt;0, 1, 0)</f>
        <v>0</v>
      </c>
      <c r="AD61" s="27">
        <f>IF(SUM(Table26[[#This Row],[cv_disclosure]],Table26[[#This Row],[nber_web_disclosure]],Table26[[#This Row],[private_interests]]) &gt;0, 1, 0)</f>
        <v>0</v>
      </c>
      <c r="AE61" s="23"/>
      <c r="AF61" s="23"/>
      <c r="AG61" s="23"/>
      <c r="AH61" s="23"/>
      <c r="AI61" s="27" t="s">
        <v>2783</v>
      </c>
      <c r="AJ61" s="27">
        <v>0</v>
      </c>
      <c r="AK61" s="23"/>
      <c r="AL61" s="23"/>
    </row>
    <row r="62" spans="1:38" x14ac:dyDescent="0.25">
      <c r="A62" s="23" t="s">
        <v>730</v>
      </c>
      <c r="B62" s="24" t="s">
        <v>731</v>
      </c>
      <c r="C62" s="23" t="s">
        <v>694</v>
      </c>
      <c r="D62" s="23" t="s">
        <v>732</v>
      </c>
      <c r="E62" s="23" t="s">
        <v>699</v>
      </c>
      <c r="F62" s="23" t="s">
        <v>681</v>
      </c>
      <c r="G62" s="23">
        <v>0</v>
      </c>
      <c r="H62" s="23">
        <v>0</v>
      </c>
      <c r="I62" s="23">
        <v>0</v>
      </c>
      <c r="J62" s="23">
        <v>0</v>
      </c>
      <c r="K62" s="23">
        <v>0</v>
      </c>
      <c r="L62" s="23">
        <v>0</v>
      </c>
      <c r="M62" s="23">
        <v>0</v>
      </c>
      <c r="N62" s="23"/>
      <c r="O62" s="23"/>
      <c r="P62" s="23"/>
      <c r="Q62" s="23">
        <v>0</v>
      </c>
      <c r="R62" s="23">
        <v>0</v>
      </c>
      <c r="S62" s="23"/>
      <c r="T62" s="23">
        <v>0</v>
      </c>
      <c r="U62" s="23">
        <v>0</v>
      </c>
      <c r="V62" s="23"/>
      <c r="W62" s="23"/>
      <c r="X62" s="23" t="s">
        <v>1101</v>
      </c>
      <c r="Y62" s="23">
        <v>0</v>
      </c>
      <c r="Z62" s="23">
        <v>0</v>
      </c>
      <c r="AA62" s="23">
        <f>IF(SUM(G62:T62) &gt;0, 1, 0)</f>
        <v>0</v>
      </c>
      <c r="AB62" s="23">
        <v>0</v>
      </c>
      <c r="AC62" s="23">
        <f>IF(SUM(T62,Q62)&gt;0, 1, 0)</f>
        <v>0</v>
      </c>
      <c r="AD62" s="23">
        <f>IF(SUM(Table26[[#This Row],[cv_disclosure]],Table26[[#This Row],[nber_web_disclosure]],Table26[[#This Row],[private_interests]]) &gt;0, 1, 0)</f>
        <v>0</v>
      </c>
      <c r="AE62" s="23"/>
      <c r="AF62" s="23"/>
      <c r="AG62" s="23"/>
      <c r="AH62" s="23"/>
      <c r="AI62" s="27" t="s">
        <v>2789</v>
      </c>
      <c r="AJ62" s="27">
        <v>1</v>
      </c>
      <c r="AK62" s="23"/>
      <c r="AL62" s="23"/>
    </row>
    <row r="63" spans="1:38" x14ac:dyDescent="0.25">
      <c r="A63" s="23" t="s">
        <v>733</v>
      </c>
      <c r="B63" s="24" t="s">
        <v>734</v>
      </c>
      <c r="C63" s="23" t="s">
        <v>694</v>
      </c>
      <c r="D63" s="23" t="s">
        <v>735</v>
      </c>
      <c r="E63" s="23" t="s">
        <v>234</v>
      </c>
      <c r="F63" s="23" t="s">
        <v>682</v>
      </c>
      <c r="G63" s="23">
        <v>0</v>
      </c>
      <c r="H63" s="23">
        <v>0</v>
      </c>
      <c r="I63" s="23">
        <v>0</v>
      </c>
      <c r="J63" s="23">
        <v>0</v>
      </c>
      <c r="K63" s="23">
        <v>0</v>
      </c>
      <c r="L63" s="23">
        <v>0</v>
      </c>
      <c r="M63" s="23">
        <v>0</v>
      </c>
      <c r="N63" s="23"/>
      <c r="O63" s="23"/>
      <c r="P63" s="23"/>
      <c r="Q63" s="23">
        <v>0</v>
      </c>
      <c r="R63" s="23">
        <v>0</v>
      </c>
      <c r="S63" s="23" t="s">
        <v>1104</v>
      </c>
      <c r="T63" s="23">
        <v>0</v>
      </c>
      <c r="U63" s="23">
        <v>1</v>
      </c>
      <c r="V63" s="23" t="s">
        <v>1246</v>
      </c>
      <c r="W63" s="23" t="s">
        <v>1247</v>
      </c>
      <c r="X63" s="23" t="s">
        <v>1195</v>
      </c>
      <c r="Y63" s="23">
        <v>0</v>
      </c>
      <c r="Z63" s="23">
        <v>0</v>
      </c>
      <c r="AA63" s="23">
        <f>IF(SUM(G63:T63) &gt;0, 1, 0)</f>
        <v>0</v>
      </c>
      <c r="AB63" s="23">
        <v>0</v>
      </c>
      <c r="AC63" s="23">
        <f>IF(SUM(T63,Q63)&gt;0, 1, 0)</f>
        <v>0</v>
      </c>
      <c r="AD63" s="23">
        <f>IF(SUM(Table26[[#This Row],[cv_disclosure]],Table26[[#This Row],[nber_web_disclosure]],Table26[[#This Row],[private_interests]]) &gt;0, 1, 0)</f>
        <v>0</v>
      </c>
      <c r="AE63" s="23"/>
      <c r="AF63" s="23"/>
      <c r="AG63" s="23"/>
      <c r="AH63" s="23"/>
      <c r="AI63" s="27" t="s">
        <v>2790</v>
      </c>
      <c r="AJ63" s="27">
        <v>0</v>
      </c>
      <c r="AK63" s="23"/>
      <c r="AL63" s="23"/>
    </row>
    <row r="64" spans="1:38" x14ac:dyDescent="0.25">
      <c r="A64" s="23" t="s">
        <v>737</v>
      </c>
      <c r="B64" s="24" t="s">
        <v>736</v>
      </c>
      <c r="C64" s="23" t="s">
        <v>694</v>
      </c>
      <c r="D64" s="23" t="s">
        <v>738</v>
      </c>
      <c r="E64" s="23" t="s">
        <v>110</v>
      </c>
      <c r="F64" s="23" t="s">
        <v>681</v>
      </c>
      <c r="G64" s="23">
        <v>0</v>
      </c>
      <c r="H64" s="23">
        <v>0</v>
      </c>
      <c r="I64" s="23">
        <v>0</v>
      </c>
      <c r="J64" s="23">
        <v>0</v>
      </c>
      <c r="K64" s="23">
        <v>0</v>
      </c>
      <c r="L64" s="23">
        <v>0</v>
      </c>
      <c r="M64" s="23">
        <v>0</v>
      </c>
      <c r="N64" s="23"/>
      <c r="O64" s="23"/>
      <c r="P64" s="23"/>
      <c r="Q64" s="23">
        <v>0</v>
      </c>
      <c r="R64" s="23">
        <v>0</v>
      </c>
      <c r="S64" s="23"/>
      <c r="T64" s="23">
        <v>0</v>
      </c>
      <c r="U64" s="23">
        <v>1</v>
      </c>
      <c r="V64" s="23" t="s">
        <v>1196</v>
      </c>
      <c r="W64" s="23" t="s">
        <v>1197</v>
      </c>
      <c r="X64" s="23" t="s">
        <v>1101</v>
      </c>
      <c r="Y64" s="23">
        <v>0</v>
      </c>
      <c r="Z64" s="23">
        <v>1</v>
      </c>
      <c r="AA64" s="23">
        <f>IF(SUM(G64:T64) &gt;0, 1, 0)</f>
        <v>0</v>
      </c>
      <c r="AB64" s="23">
        <v>0</v>
      </c>
      <c r="AC64" s="23">
        <f>IF(SUM(T64,Q64)&gt;0, 1, 0)</f>
        <v>0</v>
      </c>
      <c r="AD64" s="23">
        <f>IF(SUM(Table26[[#This Row],[cv_disclosure]],Table26[[#This Row],[nber_web_disclosure]],Table26[[#This Row],[private_interests]]) &gt;0, 1, 0)</f>
        <v>0</v>
      </c>
      <c r="AE64" s="23"/>
      <c r="AF64" s="23"/>
      <c r="AG64" s="23"/>
      <c r="AH64" s="23"/>
      <c r="AI64" s="27" t="s">
        <v>2791</v>
      </c>
      <c r="AJ64" s="27">
        <v>1</v>
      </c>
      <c r="AK64" s="23"/>
      <c r="AL64" s="23"/>
    </row>
    <row r="65" spans="1:38" x14ac:dyDescent="0.25">
      <c r="A65" s="23" t="s">
        <v>742</v>
      </c>
      <c r="B65" s="24" t="s">
        <v>743</v>
      </c>
      <c r="C65" s="23" t="s">
        <v>694</v>
      </c>
      <c r="D65" s="23" t="s">
        <v>744</v>
      </c>
      <c r="E65" s="23" t="s">
        <v>83</v>
      </c>
      <c r="F65" s="23" t="s">
        <v>682</v>
      </c>
      <c r="G65" s="23">
        <v>0</v>
      </c>
      <c r="H65" s="23">
        <v>0</v>
      </c>
      <c r="I65" s="23">
        <v>0</v>
      </c>
      <c r="J65" s="23">
        <v>0</v>
      </c>
      <c r="K65" s="23">
        <v>0</v>
      </c>
      <c r="L65" s="23">
        <v>0</v>
      </c>
      <c r="M65" s="23">
        <v>0</v>
      </c>
      <c r="N65" s="23"/>
      <c r="O65" s="23"/>
      <c r="P65" s="23"/>
      <c r="Q65" s="23">
        <v>0</v>
      </c>
      <c r="R65" s="23">
        <v>0</v>
      </c>
      <c r="S65" s="23"/>
      <c r="T65" s="23">
        <v>0</v>
      </c>
      <c r="U65" s="23">
        <v>0</v>
      </c>
      <c r="V65" s="23"/>
      <c r="W65" s="23"/>
      <c r="X65" s="23" t="s">
        <v>1101</v>
      </c>
      <c r="Y65" s="23">
        <v>0</v>
      </c>
      <c r="Z65" s="23">
        <v>0</v>
      </c>
      <c r="AA65" s="23">
        <f>IF(SUM(G65:T65) &gt;0, 1, 0)</f>
        <v>0</v>
      </c>
      <c r="AB65" s="23">
        <v>0</v>
      </c>
      <c r="AC65" s="23">
        <f>IF(SUM(T65,Q65)&gt;0, 1, 0)</f>
        <v>0</v>
      </c>
      <c r="AD65" s="23">
        <f>IF(SUM(Table26[[#This Row],[cv_disclosure]],Table26[[#This Row],[nber_web_disclosure]],Table26[[#This Row],[private_interests]]) &gt;0, 1, 0)</f>
        <v>0</v>
      </c>
      <c r="AE65" s="23"/>
      <c r="AF65" s="23"/>
      <c r="AG65" s="23"/>
      <c r="AH65" s="23"/>
      <c r="AI65" s="27" t="s">
        <v>2793</v>
      </c>
      <c r="AJ65" s="27">
        <v>1</v>
      </c>
      <c r="AK65" s="23"/>
      <c r="AL65" s="23"/>
    </row>
    <row r="66" spans="1:38" x14ac:dyDescent="0.25">
      <c r="A66" s="23" t="s">
        <v>749</v>
      </c>
      <c r="B66" s="24" t="s">
        <v>750</v>
      </c>
      <c r="C66" s="23" t="s">
        <v>694</v>
      </c>
      <c r="D66" s="23" t="s">
        <v>751</v>
      </c>
      <c r="E66" s="23" t="s">
        <v>79</v>
      </c>
      <c r="F66" s="23" t="s">
        <v>682</v>
      </c>
      <c r="G66" s="23">
        <v>0</v>
      </c>
      <c r="H66" s="23">
        <v>0</v>
      </c>
      <c r="I66" s="23">
        <v>0</v>
      </c>
      <c r="J66" s="23">
        <v>0</v>
      </c>
      <c r="K66" s="23">
        <v>0</v>
      </c>
      <c r="L66" s="23">
        <v>0</v>
      </c>
      <c r="M66" s="23">
        <v>0</v>
      </c>
      <c r="N66" s="23"/>
      <c r="O66" s="23"/>
      <c r="P66" s="23"/>
      <c r="Q66" s="23">
        <v>0</v>
      </c>
      <c r="R66" s="23">
        <v>0</v>
      </c>
      <c r="S66" s="23"/>
      <c r="T66" s="23">
        <v>0</v>
      </c>
      <c r="U66" s="23">
        <v>0</v>
      </c>
      <c r="V66" s="23"/>
      <c r="W66" s="23"/>
      <c r="X66" s="23" t="s">
        <v>1101</v>
      </c>
      <c r="Y66" s="23">
        <v>0</v>
      </c>
      <c r="Z66" s="23">
        <v>0</v>
      </c>
      <c r="AA66" s="23">
        <f>IF(SUM(G66:T66) &gt;0, 1, 0)</f>
        <v>0</v>
      </c>
      <c r="AB66" s="23">
        <v>0</v>
      </c>
      <c r="AC66" s="23">
        <f>IF(SUM(T66,Q66)&gt;0, 1, 0)</f>
        <v>0</v>
      </c>
      <c r="AD66" s="23">
        <f>IF(SUM(Table26[[#This Row],[cv_disclosure]],Table26[[#This Row],[nber_web_disclosure]],Table26[[#This Row],[private_interests]]) &gt;0, 1, 0)</f>
        <v>0</v>
      </c>
      <c r="AE66" s="23"/>
      <c r="AF66" s="23"/>
      <c r="AG66" s="23"/>
      <c r="AH66" s="23"/>
      <c r="AI66" s="27" t="s">
        <v>2795</v>
      </c>
      <c r="AJ66" s="27">
        <v>1</v>
      </c>
      <c r="AK66" s="23"/>
      <c r="AL66" s="23"/>
    </row>
    <row r="67" spans="1:38" x14ac:dyDescent="0.25">
      <c r="A67" s="23" t="s">
        <v>752</v>
      </c>
      <c r="B67" s="24" t="s">
        <v>753</v>
      </c>
      <c r="C67" s="23" t="s">
        <v>694</v>
      </c>
      <c r="D67" s="23" t="s">
        <v>754</v>
      </c>
      <c r="E67" s="23" t="s">
        <v>71</v>
      </c>
      <c r="F67" s="23" t="s">
        <v>681</v>
      </c>
      <c r="G67" s="23">
        <v>0</v>
      </c>
      <c r="H67" s="23">
        <v>0</v>
      </c>
      <c r="I67" s="23">
        <v>0</v>
      </c>
      <c r="J67" s="23">
        <v>0</v>
      </c>
      <c r="K67" s="23">
        <v>0</v>
      </c>
      <c r="L67" s="23">
        <v>0</v>
      </c>
      <c r="M67" s="23">
        <v>0</v>
      </c>
      <c r="N67" s="23"/>
      <c r="O67" s="23"/>
      <c r="P67" s="23"/>
      <c r="Q67" s="28"/>
      <c r="R67" s="23">
        <v>0</v>
      </c>
      <c r="S67" s="23" t="s">
        <v>1075</v>
      </c>
      <c r="T67" s="23">
        <v>0</v>
      </c>
      <c r="U67" s="23">
        <v>0</v>
      </c>
      <c r="V67" s="23"/>
      <c r="W67" s="23"/>
      <c r="X67" s="23" t="s">
        <v>1101</v>
      </c>
      <c r="Y67" s="23">
        <v>0</v>
      </c>
      <c r="Z67" s="23">
        <v>0</v>
      </c>
      <c r="AA67" s="23">
        <f>IF(SUM(G67:T67) &gt;0, 1, 0)</f>
        <v>0</v>
      </c>
      <c r="AB67" s="23">
        <v>0</v>
      </c>
      <c r="AC67" s="23">
        <f>IF(SUM(T67,Q67)&gt;0, 1, 0)</f>
        <v>0</v>
      </c>
      <c r="AD67" s="23">
        <f>IF(SUM(Table26[[#This Row],[cv_disclosure]],Table26[[#This Row],[nber_web_disclosure]],Table26[[#This Row],[private_interests]]) &gt;0, 1, 0)</f>
        <v>0</v>
      </c>
      <c r="AE67" s="23"/>
      <c r="AF67" s="23"/>
      <c r="AG67" s="23"/>
      <c r="AH67" s="23"/>
      <c r="AI67" s="27" t="s">
        <v>2796</v>
      </c>
      <c r="AJ67" s="27">
        <v>1</v>
      </c>
      <c r="AK67" s="23"/>
      <c r="AL67" s="23"/>
    </row>
    <row r="68" spans="1:38" x14ac:dyDescent="0.25">
      <c r="A68" s="23" t="s">
        <v>761</v>
      </c>
      <c r="B68" s="24" t="s">
        <v>762</v>
      </c>
      <c r="C68" s="23" t="s">
        <v>694</v>
      </c>
      <c r="D68" s="24" t="s">
        <v>763</v>
      </c>
      <c r="E68" s="23" t="s">
        <v>83</v>
      </c>
      <c r="F68" s="23" t="s">
        <v>681</v>
      </c>
      <c r="G68" s="23">
        <v>0</v>
      </c>
      <c r="H68" s="23">
        <v>0</v>
      </c>
      <c r="I68" s="23">
        <v>0</v>
      </c>
      <c r="J68" s="23">
        <v>0</v>
      </c>
      <c r="K68" s="23">
        <v>0</v>
      </c>
      <c r="L68" s="23">
        <v>0</v>
      </c>
      <c r="M68" s="23">
        <v>0</v>
      </c>
      <c r="N68" s="23"/>
      <c r="O68" s="23"/>
      <c r="P68" s="23"/>
      <c r="Q68" s="23">
        <v>0</v>
      </c>
      <c r="R68" s="23">
        <v>0</v>
      </c>
      <c r="S68" s="23"/>
      <c r="T68" s="23">
        <v>0</v>
      </c>
      <c r="U68" s="23">
        <v>0</v>
      </c>
      <c r="V68" s="23"/>
      <c r="W68" s="23"/>
      <c r="X68" s="23" t="s">
        <v>1112</v>
      </c>
      <c r="Y68" s="23">
        <v>1</v>
      </c>
      <c r="Z68" s="23">
        <v>1</v>
      </c>
      <c r="AA68" s="23">
        <f>IF(SUM(G68:T68) &gt;0, 1, 0)</f>
        <v>0</v>
      </c>
      <c r="AB68" s="23">
        <v>0</v>
      </c>
      <c r="AC68" s="23">
        <f>IF(SUM(T68,Q68)&gt;0, 1, 0)</f>
        <v>0</v>
      </c>
      <c r="AD68" s="23">
        <f>IF(SUM(Table26[[#This Row],[cv_disclosure]],Table26[[#This Row],[nber_web_disclosure]],Table26[[#This Row],[private_interests]]) &gt;0, 1, 0)</f>
        <v>1</v>
      </c>
      <c r="AE68" s="23"/>
      <c r="AF68" s="23"/>
      <c r="AG68" s="23"/>
      <c r="AH68" s="23"/>
      <c r="AI68" s="27" t="s">
        <v>2799</v>
      </c>
      <c r="AJ68" s="27">
        <v>1</v>
      </c>
      <c r="AK68" s="23"/>
      <c r="AL68" s="23"/>
    </row>
    <row r="69" spans="1:38" x14ac:dyDescent="0.25">
      <c r="A69" s="23" t="s">
        <v>765</v>
      </c>
      <c r="B69" s="24" t="s">
        <v>764</v>
      </c>
      <c r="C69" s="23" t="s">
        <v>694</v>
      </c>
      <c r="D69" s="24" t="s">
        <v>766</v>
      </c>
      <c r="E69" s="23" t="s">
        <v>167</v>
      </c>
      <c r="F69" s="23" t="s">
        <v>682</v>
      </c>
      <c r="G69" s="23">
        <v>0</v>
      </c>
      <c r="H69" s="23">
        <v>0</v>
      </c>
      <c r="I69" s="23">
        <v>0</v>
      </c>
      <c r="J69" s="23">
        <v>0</v>
      </c>
      <c r="K69" s="23">
        <v>0</v>
      </c>
      <c r="L69" s="23">
        <v>0</v>
      </c>
      <c r="M69" s="23">
        <v>0</v>
      </c>
      <c r="N69" s="23"/>
      <c r="O69" s="23"/>
      <c r="P69" s="23"/>
      <c r="Q69" s="23">
        <v>0</v>
      </c>
      <c r="R69" s="23">
        <v>0</v>
      </c>
      <c r="S69" s="23"/>
      <c r="T69" s="23">
        <v>0</v>
      </c>
      <c r="U69" s="23">
        <v>0</v>
      </c>
      <c r="V69" s="23"/>
      <c r="W69" s="23"/>
      <c r="X69" s="23" t="s">
        <v>1101</v>
      </c>
      <c r="Y69" s="23">
        <v>0</v>
      </c>
      <c r="Z69" s="23">
        <v>0</v>
      </c>
      <c r="AA69" s="23">
        <f>IF(SUM(G69:T69) &gt;0, 1, 0)</f>
        <v>0</v>
      </c>
      <c r="AB69" s="23">
        <v>0</v>
      </c>
      <c r="AC69" s="23">
        <f>IF(SUM(T69,Q69)&gt;0, 1, 0)</f>
        <v>0</v>
      </c>
      <c r="AD69" s="23">
        <f>IF(SUM(Table26[[#This Row],[cv_disclosure]],Table26[[#This Row],[nber_web_disclosure]],Table26[[#This Row],[private_interests]]) &gt;0, 1, 0)</f>
        <v>0</v>
      </c>
      <c r="AE69" s="23"/>
      <c r="AF69" s="23"/>
      <c r="AG69" s="23"/>
      <c r="AH69" s="23"/>
      <c r="AI69" s="27" t="s">
        <v>2800</v>
      </c>
      <c r="AJ69" s="27">
        <v>1</v>
      </c>
      <c r="AK69" s="23"/>
      <c r="AL69" s="23"/>
    </row>
    <row r="70" spans="1:38" x14ac:dyDescent="0.25">
      <c r="A70" s="23" t="s">
        <v>770</v>
      </c>
      <c r="B70" s="24" t="s">
        <v>771</v>
      </c>
      <c r="C70" s="23" t="s">
        <v>694</v>
      </c>
      <c r="D70" s="24" t="s">
        <v>772</v>
      </c>
      <c r="E70" s="23" t="s">
        <v>719</v>
      </c>
      <c r="F70" s="23" t="s">
        <v>681</v>
      </c>
      <c r="G70" s="23">
        <v>0</v>
      </c>
      <c r="H70" s="23">
        <v>0</v>
      </c>
      <c r="I70" s="23">
        <v>0</v>
      </c>
      <c r="J70" s="23">
        <v>0</v>
      </c>
      <c r="K70" s="23">
        <v>0</v>
      </c>
      <c r="L70" s="23">
        <v>0</v>
      </c>
      <c r="M70" s="23">
        <v>0</v>
      </c>
      <c r="N70" s="23"/>
      <c r="O70" s="23"/>
      <c r="P70" s="23"/>
      <c r="Q70" s="23">
        <v>0</v>
      </c>
      <c r="R70" s="23">
        <v>0</v>
      </c>
      <c r="S70" s="23" t="s">
        <v>1145</v>
      </c>
      <c r="T70" s="23">
        <v>0</v>
      </c>
      <c r="U70" s="23">
        <v>0</v>
      </c>
      <c r="V70" s="23"/>
      <c r="W70" s="23"/>
      <c r="X70" s="23" t="s">
        <v>1101</v>
      </c>
      <c r="Y70" s="23">
        <v>0</v>
      </c>
      <c r="Z70" s="23">
        <v>0</v>
      </c>
      <c r="AA70" s="23">
        <f>IF(SUM(G70:T70) &gt;0, 1, 0)</f>
        <v>0</v>
      </c>
      <c r="AB70" s="23">
        <v>0</v>
      </c>
      <c r="AC70" s="23">
        <f>IF(SUM(T70,Q70)&gt;0, 1, 0)</f>
        <v>0</v>
      </c>
      <c r="AD70" s="23">
        <f>IF(SUM(Table26[[#This Row],[cv_disclosure]],Table26[[#This Row],[nber_web_disclosure]],Table26[[#This Row],[private_interests]]) &gt;0, 1, 0)</f>
        <v>0</v>
      </c>
      <c r="AE70" s="23"/>
      <c r="AF70" s="23"/>
      <c r="AG70" s="23"/>
      <c r="AH70" s="23"/>
      <c r="AI70" s="27" t="s">
        <v>2802</v>
      </c>
      <c r="AJ70" s="27">
        <v>0</v>
      </c>
      <c r="AK70" s="23"/>
      <c r="AL70" s="23"/>
    </row>
    <row r="71" spans="1:38" x14ac:dyDescent="0.25">
      <c r="A71" s="23" t="s">
        <v>773</v>
      </c>
      <c r="B71" s="24" t="s">
        <v>774</v>
      </c>
      <c r="C71" s="23" t="s">
        <v>694</v>
      </c>
      <c r="D71" s="24" t="s">
        <v>775</v>
      </c>
      <c r="E71" s="23" t="s">
        <v>776</v>
      </c>
      <c r="F71" s="23" t="s">
        <v>681</v>
      </c>
      <c r="G71" s="23">
        <v>0</v>
      </c>
      <c r="H71" s="23">
        <v>0</v>
      </c>
      <c r="I71" s="23">
        <v>0</v>
      </c>
      <c r="J71" s="23">
        <v>0</v>
      </c>
      <c r="K71" s="23">
        <v>0</v>
      </c>
      <c r="L71" s="23">
        <v>0</v>
      </c>
      <c r="M71" s="23">
        <v>0</v>
      </c>
      <c r="N71" s="23"/>
      <c r="O71" s="23"/>
      <c r="P71" s="23"/>
      <c r="Q71" s="23">
        <v>0</v>
      </c>
      <c r="R71" s="23">
        <v>0</v>
      </c>
      <c r="S71" s="23"/>
      <c r="T71" s="23">
        <v>0</v>
      </c>
      <c r="U71" s="23">
        <v>1</v>
      </c>
      <c r="V71" s="23" t="s">
        <v>1227</v>
      </c>
      <c r="W71" s="23" t="s">
        <v>1228</v>
      </c>
      <c r="X71" s="23" t="s">
        <v>1229</v>
      </c>
      <c r="Y71" s="23">
        <v>0</v>
      </c>
      <c r="Z71" s="23">
        <v>0</v>
      </c>
      <c r="AA71" s="23">
        <f>IF(SUM(G71:T71) &gt;0, 1, 0)</f>
        <v>0</v>
      </c>
      <c r="AB71" s="23">
        <v>0</v>
      </c>
      <c r="AC71" s="23">
        <f>IF(SUM(T71,Q71)&gt;0, 1, 0)</f>
        <v>0</v>
      </c>
      <c r="AD71" s="23">
        <f>IF(SUM(Table26[[#This Row],[cv_disclosure]],Table26[[#This Row],[nber_web_disclosure]],Table26[[#This Row],[private_interests]]) &gt;0, 1, 0)</f>
        <v>0</v>
      </c>
      <c r="AE71" s="23"/>
      <c r="AF71" s="23"/>
      <c r="AG71" s="23"/>
      <c r="AH71" s="23"/>
      <c r="AI71" s="27" t="s">
        <v>2803</v>
      </c>
      <c r="AJ71" s="27">
        <v>0</v>
      </c>
      <c r="AK71" s="23"/>
      <c r="AL71" s="23"/>
    </row>
    <row r="72" spans="1:38" x14ac:dyDescent="0.25">
      <c r="A72" s="23" t="s">
        <v>777</v>
      </c>
      <c r="B72" s="24" t="s">
        <v>778</v>
      </c>
      <c r="C72" s="23" t="s">
        <v>694</v>
      </c>
      <c r="D72" s="24" t="s">
        <v>779</v>
      </c>
      <c r="E72" s="23" t="s">
        <v>780</v>
      </c>
      <c r="F72" s="23" t="s">
        <v>681</v>
      </c>
      <c r="G72" s="23">
        <v>0</v>
      </c>
      <c r="H72" s="23">
        <v>0</v>
      </c>
      <c r="I72" s="23">
        <v>0</v>
      </c>
      <c r="J72" s="23">
        <v>0</v>
      </c>
      <c r="K72" s="23">
        <v>0</v>
      </c>
      <c r="L72" s="23">
        <v>0</v>
      </c>
      <c r="M72" s="23">
        <v>0</v>
      </c>
      <c r="N72" s="23"/>
      <c r="O72" s="23"/>
      <c r="P72" s="23"/>
      <c r="Q72" s="23">
        <v>0</v>
      </c>
      <c r="R72" s="23">
        <v>0</v>
      </c>
      <c r="S72" s="23" t="s">
        <v>1116</v>
      </c>
      <c r="T72" s="23">
        <v>0</v>
      </c>
      <c r="U72" s="23">
        <v>1</v>
      </c>
      <c r="V72" s="23" t="s">
        <v>1222</v>
      </c>
      <c r="W72" s="23" t="s">
        <v>1223</v>
      </c>
      <c r="X72" s="23" t="s">
        <v>1117</v>
      </c>
      <c r="Y72" s="23">
        <v>0</v>
      </c>
      <c r="Z72" s="23">
        <v>0</v>
      </c>
      <c r="AA72" s="23">
        <f>IF(SUM(G72:T72) &gt;0, 1, 0)</f>
        <v>0</v>
      </c>
      <c r="AB72" s="23">
        <v>0</v>
      </c>
      <c r="AC72" s="23">
        <f>IF(SUM(T72,Q72)&gt;0, 1, 0)</f>
        <v>0</v>
      </c>
      <c r="AD72" s="23">
        <f>IF(SUM(Table26[[#This Row],[cv_disclosure]],Table26[[#This Row],[nber_web_disclosure]],Table26[[#This Row],[private_interests]]) &gt;0, 1, 0)</f>
        <v>0</v>
      </c>
      <c r="AE72" s="23"/>
      <c r="AF72" s="23"/>
      <c r="AG72" s="23"/>
      <c r="AH72" s="23"/>
      <c r="AI72" s="27" t="s">
        <v>2804</v>
      </c>
      <c r="AJ72" s="27">
        <v>1</v>
      </c>
      <c r="AK72" s="23"/>
      <c r="AL72" s="23"/>
    </row>
    <row r="73" spans="1:38" x14ac:dyDescent="0.25">
      <c r="A73" s="23" t="s">
        <v>781</v>
      </c>
      <c r="B73" s="24" t="s">
        <v>782</v>
      </c>
      <c r="C73" s="23" t="s">
        <v>694</v>
      </c>
      <c r="D73" s="24" t="s">
        <v>783</v>
      </c>
      <c r="E73" s="23" t="s">
        <v>167</v>
      </c>
      <c r="F73" s="23" t="s">
        <v>681</v>
      </c>
      <c r="G73" s="23">
        <v>0</v>
      </c>
      <c r="H73" s="23">
        <v>0</v>
      </c>
      <c r="I73" s="23">
        <v>0</v>
      </c>
      <c r="J73" s="23">
        <v>0</v>
      </c>
      <c r="K73" s="23">
        <v>0</v>
      </c>
      <c r="L73" s="23">
        <v>0</v>
      </c>
      <c r="M73" s="23">
        <v>0</v>
      </c>
      <c r="N73" s="23"/>
      <c r="O73" s="23"/>
      <c r="P73" s="23"/>
      <c r="Q73" s="28"/>
      <c r="R73" s="23">
        <v>0</v>
      </c>
      <c r="S73" s="23" t="s">
        <v>1074</v>
      </c>
      <c r="T73" s="23">
        <v>0</v>
      </c>
      <c r="U73" s="23">
        <v>1</v>
      </c>
      <c r="V73" s="23" t="s">
        <v>1225</v>
      </c>
      <c r="W73" s="23" t="s">
        <v>1226</v>
      </c>
      <c r="X73" s="23" t="s">
        <v>1702</v>
      </c>
      <c r="Y73" s="23">
        <v>0</v>
      </c>
      <c r="Z73" s="23">
        <v>0</v>
      </c>
      <c r="AA73" s="23">
        <f>IF(SUM(G73:T73) &gt;0, 1, 0)</f>
        <v>0</v>
      </c>
      <c r="AB73" s="23">
        <v>0</v>
      </c>
      <c r="AC73" s="23">
        <f>IF(SUM(T73,Q73)&gt;0, 1, 0)</f>
        <v>0</v>
      </c>
      <c r="AD73" s="23">
        <f>IF(SUM(Table26[[#This Row],[cv_disclosure]],Table26[[#This Row],[nber_web_disclosure]],Table26[[#This Row],[private_interests]]) &gt;0, 1, 0)</f>
        <v>0</v>
      </c>
      <c r="AE73" s="23"/>
      <c r="AF73" s="23"/>
      <c r="AG73" s="23"/>
      <c r="AH73" s="23"/>
      <c r="AI73" s="27" t="s">
        <v>2805</v>
      </c>
      <c r="AJ73" s="27">
        <v>1</v>
      </c>
      <c r="AK73" s="23"/>
      <c r="AL73" s="23"/>
    </row>
    <row r="74" spans="1:38" x14ac:dyDescent="0.25">
      <c r="A74" s="23" t="s">
        <v>787</v>
      </c>
      <c r="B74" s="24" t="s">
        <v>788</v>
      </c>
      <c r="C74" s="23" t="s">
        <v>694</v>
      </c>
      <c r="D74" s="24" t="s">
        <v>789</v>
      </c>
      <c r="E74" s="23" t="s">
        <v>79</v>
      </c>
      <c r="F74" s="23" t="s">
        <v>681</v>
      </c>
      <c r="G74" s="23">
        <v>0</v>
      </c>
      <c r="H74" s="23">
        <v>0</v>
      </c>
      <c r="I74" s="23">
        <v>0</v>
      </c>
      <c r="J74" s="23">
        <v>0</v>
      </c>
      <c r="K74" s="23">
        <v>0</v>
      </c>
      <c r="L74" s="23">
        <v>0</v>
      </c>
      <c r="M74" s="23">
        <v>0</v>
      </c>
      <c r="N74" s="23"/>
      <c r="O74" s="23"/>
      <c r="P74" s="23"/>
      <c r="Q74" s="23">
        <v>0</v>
      </c>
      <c r="R74" s="23">
        <v>0</v>
      </c>
      <c r="S74" s="23"/>
      <c r="T74" s="23">
        <v>0</v>
      </c>
      <c r="U74" s="23">
        <v>0</v>
      </c>
      <c r="V74" s="23"/>
      <c r="W74" s="23"/>
      <c r="X74" s="23" t="s">
        <v>1120</v>
      </c>
      <c r="Y74" s="23">
        <v>0</v>
      </c>
      <c r="Z74" s="23">
        <v>1</v>
      </c>
      <c r="AA74" s="23">
        <f>IF(SUM(G74:T74) &gt;0, 1, 0)</f>
        <v>0</v>
      </c>
      <c r="AB74" s="23">
        <v>0</v>
      </c>
      <c r="AC74" s="23">
        <f>IF(SUM(T74,Q74)&gt;0, 1, 0)</f>
        <v>0</v>
      </c>
      <c r="AD74" s="23">
        <f>IF(SUM(Table26[[#This Row],[cv_disclosure]],Table26[[#This Row],[nber_web_disclosure]],Table26[[#This Row],[private_interests]]) &gt;0, 1, 0)</f>
        <v>0</v>
      </c>
      <c r="AE74" s="23"/>
      <c r="AF74" s="23"/>
      <c r="AG74" s="23"/>
      <c r="AH74" s="23"/>
      <c r="AI74" s="27" t="s">
        <v>2807</v>
      </c>
      <c r="AJ74" s="27">
        <v>0</v>
      </c>
      <c r="AK74" s="23"/>
      <c r="AL74" s="23"/>
    </row>
    <row r="75" spans="1:38" x14ac:dyDescent="0.25">
      <c r="A75" s="23" t="s">
        <v>790</v>
      </c>
      <c r="B75" s="24" t="s">
        <v>792</v>
      </c>
      <c r="C75" s="23" t="s">
        <v>694</v>
      </c>
      <c r="D75" s="24" t="s">
        <v>791</v>
      </c>
      <c r="E75" s="23" t="s">
        <v>234</v>
      </c>
      <c r="F75" s="23" t="s">
        <v>681</v>
      </c>
      <c r="G75" s="23">
        <v>0</v>
      </c>
      <c r="H75" s="23">
        <v>0</v>
      </c>
      <c r="I75" s="23">
        <v>0</v>
      </c>
      <c r="J75" s="23">
        <v>0</v>
      </c>
      <c r="K75" s="23">
        <v>0</v>
      </c>
      <c r="L75" s="23">
        <v>0</v>
      </c>
      <c r="M75" s="23">
        <v>0</v>
      </c>
      <c r="N75" s="23"/>
      <c r="O75" s="23"/>
      <c r="P75" s="23"/>
      <c r="Q75" s="23">
        <v>0</v>
      </c>
      <c r="R75" s="23">
        <v>0</v>
      </c>
      <c r="S75" s="23"/>
      <c r="T75" s="23">
        <v>0</v>
      </c>
      <c r="U75" s="23">
        <v>0</v>
      </c>
      <c r="V75" s="23"/>
      <c r="W75" s="23"/>
      <c r="X75" s="23" t="s">
        <v>1101</v>
      </c>
      <c r="Y75" s="23">
        <v>0</v>
      </c>
      <c r="Z75" s="23">
        <v>0</v>
      </c>
      <c r="AA75" s="23">
        <f>IF(SUM(G75:T75) &gt;0, 1, 0)</f>
        <v>0</v>
      </c>
      <c r="AB75" s="23">
        <v>0</v>
      </c>
      <c r="AC75" s="23">
        <f>IF(SUM(T75,Q75)&gt;0, 1, 0)</f>
        <v>0</v>
      </c>
      <c r="AD75" s="23">
        <f>IF(SUM(Table26[[#This Row],[cv_disclosure]],Table26[[#This Row],[nber_web_disclosure]],Table26[[#This Row],[private_interests]]) &gt;0, 1, 0)</f>
        <v>0</v>
      </c>
      <c r="AE75" s="23"/>
      <c r="AF75" s="23"/>
      <c r="AG75" s="23"/>
      <c r="AH75" s="23"/>
      <c r="AI75" s="27" t="s">
        <v>2808</v>
      </c>
      <c r="AJ75" s="27">
        <v>1</v>
      </c>
      <c r="AK75" s="23"/>
      <c r="AL75" s="23"/>
    </row>
    <row r="76" spans="1:38" x14ac:dyDescent="0.25">
      <c r="A76" s="23" t="s">
        <v>793</v>
      </c>
      <c r="B76" s="24" t="s">
        <v>794</v>
      </c>
      <c r="C76" s="23" t="s">
        <v>694</v>
      </c>
      <c r="D76" s="24" t="s">
        <v>795</v>
      </c>
      <c r="E76" s="23" t="s">
        <v>124</v>
      </c>
      <c r="F76" s="23" t="s">
        <v>682</v>
      </c>
      <c r="G76" s="23">
        <v>0</v>
      </c>
      <c r="H76" s="23">
        <v>0</v>
      </c>
      <c r="I76" s="23">
        <v>0</v>
      </c>
      <c r="J76" s="23">
        <v>0</v>
      </c>
      <c r="K76" s="23">
        <v>0</v>
      </c>
      <c r="L76" s="23">
        <v>0</v>
      </c>
      <c r="M76" s="23">
        <v>0</v>
      </c>
      <c r="N76" s="23"/>
      <c r="O76" s="23"/>
      <c r="P76" s="23"/>
      <c r="Q76" s="23">
        <v>0</v>
      </c>
      <c r="R76" s="23">
        <v>0</v>
      </c>
      <c r="S76" s="23"/>
      <c r="T76" s="23">
        <v>0</v>
      </c>
      <c r="U76" s="23">
        <v>0</v>
      </c>
      <c r="V76" s="23"/>
      <c r="W76" s="23"/>
      <c r="X76" s="23" t="s">
        <v>1101</v>
      </c>
      <c r="Y76" s="23">
        <v>0</v>
      </c>
      <c r="Z76" s="23">
        <v>0</v>
      </c>
      <c r="AA76" s="23">
        <f>IF(SUM(G76:T76) &gt;0, 1, 0)</f>
        <v>0</v>
      </c>
      <c r="AB76" s="23">
        <v>0</v>
      </c>
      <c r="AC76" s="23">
        <f>IF(SUM(T76,Q76)&gt;0, 1, 0)</f>
        <v>0</v>
      </c>
      <c r="AD76" s="23">
        <f>IF(SUM(Table26[[#This Row],[cv_disclosure]],Table26[[#This Row],[nber_web_disclosure]],Table26[[#This Row],[private_interests]]) &gt;0, 1, 0)</f>
        <v>0</v>
      </c>
      <c r="AE76" s="23"/>
      <c r="AF76" s="23"/>
      <c r="AG76" s="23"/>
      <c r="AH76" s="23"/>
      <c r="AI76" s="27" t="s">
        <v>2809</v>
      </c>
      <c r="AJ76" s="27">
        <v>1</v>
      </c>
      <c r="AK76" s="23"/>
      <c r="AL76" s="23"/>
    </row>
    <row r="77" spans="1:38" x14ac:dyDescent="0.25">
      <c r="A77" s="23" t="s">
        <v>797</v>
      </c>
      <c r="B77" s="24" t="s">
        <v>796</v>
      </c>
      <c r="C77" s="23" t="s">
        <v>694</v>
      </c>
      <c r="D77" s="23" t="s">
        <v>798</v>
      </c>
      <c r="E77" s="23" t="s">
        <v>471</v>
      </c>
      <c r="F77" s="23" t="s">
        <v>681</v>
      </c>
      <c r="G77" s="23">
        <v>0</v>
      </c>
      <c r="H77" s="23">
        <v>0</v>
      </c>
      <c r="I77" s="23">
        <v>0</v>
      </c>
      <c r="J77" s="23">
        <v>0</v>
      </c>
      <c r="K77" s="23">
        <v>0</v>
      </c>
      <c r="L77" s="23">
        <v>0</v>
      </c>
      <c r="M77" s="23">
        <v>0</v>
      </c>
      <c r="N77" s="23"/>
      <c r="O77" s="23"/>
      <c r="P77" s="23"/>
      <c r="Q77" s="23">
        <v>0</v>
      </c>
      <c r="R77" s="23">
        <v>0</v>
      </c>
      <c r="S77" s="23" t="s">
        <v>1241</v>
      </c>
      <c r="T77" s="23">
        <v>0</v>
      </c>
      <c r="U77" s="23">
        <v>0</v>
      </c>
      <c r="V77" s="23"/>
      <c r="W77" s="23"/>
      <c r="X77" s="23" t="s">
        <v>646</v>
      </c>
      <c r="Y77" s="23">
        <v>0</v>
      </c>
      <c r="Z77" s="23">
        <v>0</v>
      </c>
      <c r="AA77" s="23">
        <f>IF(SUM(G77:T77) &gt;0, 1, 0)</f>
        <v>0</v>
      </c>
      <c r="AB77" s="23">
        <v>0</v>
      </c>
      <c r="AC77" s="23">
        <f>IF(SUM(T77,Q77)&gt;0, 1, 0)</f>
        <v>0</v>
      </c>
      <c r="AD77" s="23">
        <f>IF(SUM(Table26[[#This Row],[cv_disclosure]],Table26[[#This Row],[nber_web_disclosure]],Table26[[#This Row],[private_interests]]) &gt;0, 1, 0)</f>
        <v>0</v>
      </c>
      <c r="AE77" s="23"/>
      <c r="AF77" s="23"/>
      <c r="AG77" s="23"/>
      <c r="AH77" s="23"/>
      <c r="AI77" s="27" t="s">
        <v>2810</v>
      </c>
      <c r="AJ77" s="27">
        <v>1</v>
      </c>
      <c r="AK77" s="23"/>
      <c r="AL77" s="23"/>
    </row>
    <row r="78" spans="1:38" x14ac:dyDescent="0.25">
      <c r="A78" s="23" t="s">
        <v>799</v>
      </c>
      <c r="B78" s="24" t="s">
        <v>800</v>
      </c>
      <c r="C78" s="23" t="s">
        <v>694</v>
      </c>
      <c r="D78" s="23" t="s">
        <v>801</v>
      </c>
      <c r="E78" s="23" t="s">
        <v>86</v>
      </c>
      <c r="F78" s="23" t="s">
        <v>682</v>
      </c>
      <c r="G78" s="23">
        <v>0</v>
      </c>
      <c r="H78" s="23">
        <v>0</v>
      </c>
      <c r="I78" s="23">
        <v>0</v>
      </c>
      <c r="J78" s="23">
        <v>0</v>
      </c>
      <c r="K78" s="23">
        <v>0</v>
      </c>
      <c r="L78" s="23">
        <v>0</v>
      </c>
      <c r="M78" s="23">
        <v>0</v>
      </c>
      <c r="N78" s="23"/>
      <c r="O78" s="23"/>
      <c r="P78" s="23"/>
      <c r="Q78" s="23">
        <v>0</v>
      </c>
      <c r="R78" s="23">
        <v>0</v>
      </c>
      <c r="S78" s="23" t="s">
        <v>1243</v>
      </c>
      <c r="T78" s="23">
        <v>0</v>
      </c>
      <c r="U78" s="23">
        <v>1</v>
      </c>
      <c r="V78" s="23" t="s">
        <v>1246</v>
      </c>
      <c r="W78" s="23" t="s">
        <v>1247</v>
      </c>
      <c r="X78" s="23" t="s">
        <v>1249</v>
      </c>
      <c r="Y78" s="23">
        <v>0</v>
      </c>
      <c r="Z78" s="23">
        <v>1</v>
      </c>
      <c r="AA78" s="23">
        <f>IF(SUM(G78:T78) &gt;0, 1, 0)</f>
        <v>0</v>
      </c>
      <c r="AB78" s="23">
        <v>0</v>
      </c>
      <c r="AC78" s="23">
        <f>IF(SUM(T78,Q78)&gt;0, 1, 0)</f>
        <v>0</v>
      </c>
      <c r="AD78" s="23">
        <f>IF(SUM(Table26[[#This Row],[cv_disclosure]],Table26[[#This Row],[nber_web_disclosure]],Table26[[#This Row],[private_interests]]) &gt;0, 1, 0)</f>
        <v>0</v>
      </c>
      <c r="AE78" s="23"/>
      <c r="AF78" s="23"/>
      <c r="AG78" s="23"/>
      <c r="AH78" s="23"/>
      <c r="AI78" s="27" t="s">
        <v>2811</v>
      </c>
      <c r="AJ78" s="27">
        <v>1</v>
      </c>
      <c r="AK78" s="23"/>
      <c r="AL78" s="23"/>
    </row>
    <row r="79" spans="1:38" x14ac:dyDescent="0.25">
      <c r="A79" s="23" t="s">
        <v>808</v>
      </c>
      <c r="B79" s="24" t="s">
        <v>809</v>
      </c>
      <c r="C79" s="23" t="s">
        <v>694</v>
      </c>
      <c r="D79" s="24" t="s">
        <v>810</v>
      </c>
      <c r="E79" s="23" t="s">
        <v>811</v>
      </c>
      <c r="F79" s="23" t="s">
        <v>681</v>
      </c>
      <c r="G79" s="23">
        <v>0</v>
      </c>
      <c r="H79" s="23">
        <v>0</v>
      </c>
      <c r="I79" s="23">
        <v>0</v>
      </c>
      <c r="J79" s="23">
        <v>0</v>
      </c>
      <c r="K79" s="23">
        <v>0</v>
      </c>
      <c r="L79" s="23">
        <v>0</v>
      </c>
      <c r="M79" s="23">
        <v>0</v>
      </c>
      <c r="N79" s="23"/>
      <c r="O79" s="23"/>
      <c r="P79" s="23"/>
      <c r="Q79" s="28"/>
      <c r="R79" s="23">
        <v>0</v>
      </c>
      <c r="S79" s="23" t="s">
        <v>1076</v>
      </c>
      <c r="T79" s="23">
        <v>0</v>
      </c>
      <c r="U79" s="23">
        <v>0</v>
      </c>
      <c r="V79" s="23"/>
      <c r="W79" s="23"/>
      <c r="X79" s="23" t="s">
        <v>1261</v>
      </c>
      <c r="Y79" s="23">
        <v>0</v>
      </c>
      <c r="Z79" s="23">
        <v>0</v>
      </c>
      <c r="AA79" s="23">
        <f>IF(SUM(G79:T79) &gt;0, 1, 0)</f>
        <v>0</v>
      </c>
      <c r="AB79" s="23">
        <v>0</v>
      </c>
      <c r="AC79" s="23">
        <f>IF(SUM(T79,Q79)&gt;0, 1, 0)</f>
        <v>0</v>
      </c>
      <c r="AD79" s="23">
        <f>IF(SUM(Table26[[#This Row],[cv_disclosure]],Table26[[#This Row],[nber_web_disclosure]],Table26[[#This Row],[private_interests]]) &gt;0, 1, 0)</f>
        <v>0</v>
      </c>
      <c r="AE79" s="23"/>
      <c r="AF79" s="23"/>
      <c r="AG79" s="23"/>
      <c r="AH79" s="23"/>
      <c r="AI79" s="27" t="s">
        <v>2814</v>
      </c>
      <c r="AJ79" s="27">
        <v>1</v>
      </c>
      <c r="AK79" s="23"/>
      <c r="AL79" s="23"/>
    </row>
    <row r="80" spans="1:38" x14ac:dyDescent="0.25">
      <c r="A80" s="23" t="s">
        <v>821</v>
      </c>
      <c r="B80" s="24" t="s">
        <v>822</v>
      </c>
      <c r="C80" s="23" t="s">
        <v>694</v>
      </c>
      <c r="D80" s="23" t="s">
        <v>823</v>
      </c>
      <c r="E80" s="23" t="s">
        <v>167</v>
      </c>
      <c r="F80" s="23" t="s">
        <v>681</v>
      </c>
      <c r="G80" s="23">
        <v>0</v>
      </c>
      <c r="H80" s="23">
        <v>0</v>
      </c>
      <c r="I80" s="23">
        <v>0</v>
      </c>
      <c r="J80" s="23">
        <v>0</v>
      </c>
      <c r="K80" s="23">
        <v>0</v>
      </c>
      <c r="L80" s="23">
        <v>0</v>
      </c>
      <c r="M80" s="23">
        <v>0</v>
      </c>
      <c r="N80" s="23"/>
      <c r="O80" s="23"/>
      <c r="P80" s="23"/>
      <c r="Q80" s="23">
        <v>0</v>
      </c>
      <c r="R80" s="23">
        <v>0</v>
      </c>
      <c r="S80" s="23" t="s">
        <v>1278</v>
      </c>
      <c r="T80" s="23">
        <v>0</v>
      </c>
      <c r="U80" s="23">
        <v>1</v>
      </c>
      <c r="V80" s="23" t="s">
        <v>1282</v>
      </c>
      <c r="W80" s="23" t="s">
        <v>1283</v>
      </c>
      <c r="X80" s="23" t="s">
        <v>1706</v>
      </c>
      <c r="Y80" s="23">
        <v>1</v>
      </c>
      <c r="Z80" s="23">
        <v>1</v>
      </c>
      <c r="AA80" s="23">
        <f>IF(SUM(G80:T80) &gt;0, 1, 0)</f>
        <v>0</v>
      </c>
      <c r="AB80" s="23">
        <v>0</v>
      </c>
      <c r="AC80" s="23">
        <f>IF(SUM(T80,Q80)&gt;0, 1, 0)</f>
        <v>0</v>
      </c>
      <c r="AD80" s="23">
        <f>IF(SUM(Table26[[#This Row],[cv_disclosure]],Table26[[#This Row],[nber_web_disclosure]],Table26[[#This Row],[private_interests]]) &gt;0, 1, 0)</f>
        <v>1</v>
      </c>
      <c r="AE80" s="23"/>
      <c r="AF80" s="23"/>
      <c r="AG80" s="23"/>
      <c r="AH80" s="23"/>
      <c r="AI80" s="27" t="s">
        <v>2818</v>
      </c>
      <c r="AJ80" s="27">
        <v>1</v>
      </c>
      <c r="AK80" s="23"/>
      <c r="AL80" s="23"/>
    </row>
    <row r="81" spans="1:38" x14ac:dyDescent="0.25">
      <c r="A81" s="23" t="s">
        <v>824</v>
      </c>
      <c r="B81" s="24" t="s">
        <v>825</v>
      </c>
      <c r="C81" s="23" t="s">
        <v>694</v>
      </c>
      <c r="D81" s="24" t="s">
        <v>826</v>
      </c>
      <c r="E81" s="23" t="s">
        <v>83</v>
      </c>
      <c r="F81" s="23" t="s">
        <v>681</v>
      </c>
      <c r="G81" s="23">
        <v>0</v>
      </c>
      <c r="H81" s="23">
        <v>0</v>
      </c>
      <c r="I81" s="23">
        <v>0</v>
      </c>
      <c r="J81" s="23">
        <v>0</v>
      </c>
      <c r="K81" s="23">
        <v>0</v>
      </c>
      <c r="L81" s="23">
        <v>0</v>
      </c>
      <c r="M81" s="23">
        <v>0</v>
      </c>
      <c r="N81" s="23"/>
      <c r="O81" s="23"/>
      <c r="P81" s="23"/>
      <c r="Q81" s="23">
        <v>0</v>
      </c>
      <c r="R81" s="23">
        <v>0</v>
      </c>
      <c r="S81" s="23" t="s">
        <v>1287</v>
      </c>
      <c r="T81" s="23">
        <v>0</v>
      </c>
      <c r="U81" s="23">
        <v>0</v>
      </c>
      <c r="V81" s="23"/>
      <c r="W81" s="23"/>
      <c r="X81" s="23" t="s">
        <v>1101</v>
      </c>
      <c r="Y81" s="23">
        <v>0</v>
      </c>
      <c r="Z81" s="23">
        <v>0</v>
      </c>
      <c r="AA81" s="23">
        <f>IF(SUM(G81:T81) &gt;0, 1, 0)</f>
        <v>0</v>
      </c>
      <c r="AB81" s="23">
        <v>0</v>
      </c>
      <c r="AC81" s="23">
        <f>IF(SUM(T81,Q81)&gt;0, 1, 0)</f>
        <v>0</v>
      </c>
      <c r="AD81" s="23">
        <f>IF(SUM(Table26[[#This Row],[cv_disclosure]],Table26[[#This Row],[nber_web_disclosure]],Table26[[#This Row],[private_interests]]) &gt;0, 1, 0)</f>
        <v>0</v>
      </c>
      <c r="AE81" s="23"/>
      <c r="AF81" s="23"/>
      <c r="AG81" s="23"/>
      <c r="AH81" s="23"/>
      <c r="AI81" s="27" t="s">
        <v>2819</v>
      </c>
      <c r="AJ81" s="27">
        <v>1</v>
      </c>
      <c r="AK81" s="23"/>
      <c r="AL81" s="23"/>
    </row>
    <row r="82" spans="1:38" x14ac:dyDescent="0.25">
      <c r="A82" s="23" t="s">
        <v>837</v>
      </c>
      <c r="B82" s="24" t="s">
        <v>838</v>
      </c>
      <c r="C82" s="23" t="s">
        <v>694</v>
      </c>
      <c r="D82" s="24" t="s">
        <v>839</v>
      </c>
      <c r="E82" s="23" t="s">
        <v>840</v>
      </c>
      <c r="F82" s="23" t="s">
        <v>681</v>
      </c>
      <c r="G82" s="23">
        <v>0</v>
      </c>
      <c r="H82" s="23">
        <v>0</v>
      </c>
      <c r="I82" s="23">
        <v>0</v>
      </c>
      <c r="J82" s="23">
        <v>0</v>
      </c>
      <c r="K82" s="23">
        <v>0</v>
      </c>
      <c r="L82" s="23">
        <v>0</v>
      </c>
      <c r="M82" s="23">
        <v>0</v>
      </c>
      <c r="N82" s="23"/>
      <c r="O82" s="23"/>
      <c r="P82" s="23"/>
      <c r="Q82" s="23">
        <v>0</v>
      </c>
      <c r="R82" s="23">
        <v>0</v>
      </c>
      <c r="S82" s="23" t="s">
        <v>1309</v>
      </c>
      <c r="T82" s="23">
        <v>0</v>
      </c>
      <c r="U82" s="23">
        <v>1</v>
      </c>
      <c r="V82" s="23" t="s">
        <v>1310</v>
      </c>
      <c r="W82" s="23" t="s">
        <v>1311</v>
      </c>
      <c r="X82" s="23" t="s">
        <v>1640</v>
      </c>
      <c r="Y82" s="23">
        <v>1</v>
      </c>
      <c r="Z82" s="23">
        <v>1</v>
      </c>
      <c r="AA82" s="23">
        <f>IF(SUM(G82:T82) &gt;0, 1, 0)</f>
        <v>0</v>
      </c>
      <c r="AB82" s="23">
        <v>0</v>
      </c>
      <c r="AC82" s="23">
        <f>IF(SUM(T82,Q82)&gt;0, 1, 0)</f>
        <v>0</v>
      </c>
      <c r="AD82" s="23">
        <f>IF(SUM(Table26[[#This Row],[cv_disclosure]],Table26[[#This Row],[nber_web_disclosure]],Table26[[#This Row],[private_interests]]) &gt;0, 1, 0)</f>
        <v>1</v>
      </c>
      <c r="AE82" s="23"/>
      <c r="AF82" s="23"/>
      <c r="AG82" s="23"/>
      <c r="AH82" s="23"/>
      <c r="AI82" s="27" t="s">
        <v>2823</v>
      </c>
      <c r="AJ82" s="27">
        <v>1</v>
      </c>
      <c r="AK82" s="23"/>
      <c r="AL82" s="23"/>
    </row>
    <row r="83" spans="1:38" x14ac:dyDescent="0.25">
      <c r="A83" s="23" t="s">
        <v>850</v>
      </c>
      <c r="B83" s="24" t="s">
        <v>851</v>
      </c>
      <c r="C83" s="23" t="s">
        <v>694</v>
      </c>
      <c r="D83" s="23" t="s">
        <v>852</v>
      </c>
      <c r="E83" s="23" t="s">
        <v>303</v>
      </c>
      <c r="F83" s="23" t="s">
        <v>681</v>
      </c>
      <c r="G83" s="23">
        <v>0</v>
      </c>
      <c r="H83" s="23">
        <v>0</v>
      </c>
      <c r="I83" s="23">
        <v>0</v>
      </c>
      <c r="J83" s="23">
        <v>0</v>
      </c>
      <c r="K83" s="23">
        <v>0</v>
      </c>
      <c r="L83" s="23">
        <v>0</v>
      </c>
      <c r="M83" s="23">
        <v>0</v>
      </c>
      <c r="N83" s="23"/>
      <c r="O83" s="23"/>
      <c r="P83" s="23"/>
      <c r="Q83" s="23">
        <v>0</v>
      </c>
      <c r="R83" s="23">
        <v>0</v>
      </c>
      <c r="S83" s="23" t="s">
        <v>1332</v>
      </c>
      <c r="T83" s="23">
        <v>0</v>
      </c>
      <c r="U83" s="23">
        <v>0</v>
      </c>
      <c r="V83" s="23"/>
      <c r="W83" s="23"/>
      <c r="X83" s="23" t="s">
        <v>1708</v>
      </c>
      <c r="Y83" s="23">
        <v>1</v>
      </c>
      <c r="Z83" s="23">
        <v>0</v>
      </c>
      <c r="AA83" s="23">
        <f>IF(SUM(G83:T83) &gt;0, 1, 0)</f>
        <v>0</v>
      </c>
      <c r="AB83" s="23">
        <v>0</v>
      </c>
      <c r="AC83" s="23">
        <f>IF(SUM(T83,Q83)&gt;0, 1, 0)</f>
        <v>0</v>
      </c>
      <c r="AD83" s="23">
        <f>IF(SUM(Table26[[#This Row],[cv_disclosure]],Table26[[#This Row],[nber_web_disclosure]],Table26[[#This Row],[private_interests]]) &gt;0, 1, 0)</f>
        <v>1</v>
      </c>
      <c r="AE83" s="23"/>
      <c r="AF83" s="23"/>
      <c r="AG83" s="23"/>
      <c r="AH83" s="23"/>
      <c r="AI83" s="27" t="s">
        <v>2827</v>
      </c>
      <c r="AJ83" s="27">
        <v>1</v>
      </c>
      <c r="AK83" s="23"/>
      <c r="AL83" s="23"/>
    </row>
    <row r="84" spans="1:38" x14ac:dyDescent="0.25">
      <c r="A84" s="23" t="s">
        <v>862</v>
      </c>
      <c r="B84" s="24" t="s">
        <v>863</v>
      </c>
      <c r="C84" s="23" t="s">
        <v>694</v>
      </c>
      <c r="D84" s="23" t="s">
        <v>864</v>
      </c>
      <c r="E84" s="23" t="s">
        <v>83</v>
      </c>
      <c r="F84" s="23" t="s">
        <v>682</v>
      </c>
      <c r="G84" s="23">
        <v>0</v>
      </c>
      <c r="H84" s="23">
        <v>0</v>
      </c>
      <c r="I84" s="23">
        <v>0</v>
      </c>
      <c r="J84" s="23">
        <v>0</v>
      </c>
      <c r="K84" s="23">
        <v>0</v>
      </c>
      <c r="L84" s="23">
        <v>0</v>
      </c>
      <c r="M84" s="23">
        <v>0</v>
      </c>
      <c r="N84" s="23"/>
      <c r="O84" s="23"/>
      <c r="P84" s="23"/>
      <c r="Q84" s="23">
        <v>0</v>
      </c>
      <c r="R84" s="23">
        <v>0</v>
      </c>
      <c r="S84" s="23" t="s">
        <v>1336</v>
      </c>
      <c r="T84" s="23">
        <v>0</v>
      </c>
      <c r="U84" s="23">
        <v>0</v>
      </c>
      <c r="V84" s="23"/>
      <c r="W84" s="23"/>
      <c r="X84" s="23" t="s">
        <v>1101</v>
      </c>
      <c r="Y84" s="23">
        <v>0</v>
      </c>
      <c r="Z84" s="23">
        <v>0</v>
      </c>
      <c r="AA84" s="23">
        <f>IF(SUM(G84:T84) &gt;0, 1, 0)</f>
        <v>0</v>
      </c>
      <c r="AB84" s="23">
        <v>0</v>
      </c>
      <c r="AC84" s="23">
        <f>IF(SUM(T84,Q84)&gt;0, 1, 0)</f>
        <v>0</v>
      </c>
      <c r="AD84" s="23">
        <f>IF(SUM(Table26[[#This Row],[cv_disclosure]],Table26[[#This Row],[nber_web_disclosure]],Table26[[#This Row],[private_interests]]) &gt;0, 1, 0)</f>
        <v>0</v>
      </c>
      <c r="AE84" s="23"/>
      <c r="AF84" s="23"/>
      <c r="AG84" s="23"/>
      <c r="AH84" s="23"/>
      <c r="AI84" s="27" t="s">
        <v>2831</v>
      </c>
      <c r="AJ84" s="27">
        <v>0</v>
      </c>
      <c r="AK84" s="23"/>
      <c r="AL84" s="23"/>
    </row>
    <row r="85" spans="1:38" x14ac:dyDescent="0.25">
      <c r="A85" s="23" t="s">
        <v>865</v>
      </c>
      <c r="B85" s="24" t="s">
        <v>866</v>
      </c>
      <c r="C85" s="23" t="s">
        <v>694</v>
      </c>
      <c r="D85" s="23" t="s">
        <v>867</v>
      </c>
      <c r="E85" s="23" t="s">
        <v>868</v>
      </c>
      <c r="F85" s="23" t="s">
        <v>681</v>
      </c>
      <c r="G85" s="23">
        <v>0</v>
      </c>
      <c r="H85" s="23">
        <v>0</v>
      </c>
      <c r="I85" s="23">
        <v>0</v>
      </c>
      <c r="J85" s="23">
        <v>0</v>
      </c>
      <c r="K85" s="23">
        <v>0</v>
      </c>
      <c r="L85" s="23">
        <v>0</v>
      </c>
      <c r="M85" s="23">
        <v>0</v>
      </c>
      <c r="N85" s="23"/>
      <c r="O85" s="23"/>
      <c r="P85" s="23"/>
      <c r="Q85" s="23">
        <v>0</v>
      </c>
      <c r="R85" s="23">
        <v>0</v>
      </c>
      <c r="S85" s="23" t="s">
        <v>1355</v>
      </c>
      <c r="T85" s="23">
        <v>0</v>
      </c>
      <c r="U85" s="23">
        <v>0</v>
      </c>
      <c r="V85" s="23"/>
      <c r="W85" s="23"/>
      <c r="X85" s="23" t="s">
        <v>1357</v>
      </c>
      <c r="Y85" s="23">
        <v>0</v>
      </c>
      <c r="Z85" s="23">
        <v>0</v>
      </c>
      <c r="AA85" s="23">
        <f>IF(SUM(G85:T85) &gt;0, 1, 0)</f>
        <v>0</v>
      </c>
      <c r="AB85" s="23">
        <v>0</v>
      </c>
      <c r="AC85" s="23">
        <f>IF(SUM(T85,Q85)&gt;0, 1, 0)</f>
        <v>0</v>
      </c>
      <c r="AD85" s="23">
        <f>IF(SUM(Table26[[#This Row],[cv_disclosure]],Table26[[#This Row],[nber_web_disclosure]],Table26[[#This Row],[private_interests]]) &gt;0, 1, 0)</f>
        <v>0</v>
      </c>
      <c r="AE85" s="23"/>
      <c r="AF85" s="23"/>
      <c r="AG85" s="23"/>
      <c r="AH85" s="23"/>
      <c r="AI85" s="27" t="s">
        <v>2832</v>
      </c>
      <c r="AJ85" s="27">
        <v>1</v>
      </c>
      <c r="AK85" s="23"/>
      <c r="AL85" s="23"/>
    </row>
    <row r="86" spans="1:38" x14ac:dyDescent="0.25">
      <c r="A86" s="23" t="s">
        <v>875</v>
      </c>
      <c r="B86" s="24" t="s">
        <v>876</v>
      </c>
      <c r="C86" s="23" t="s">
        <v>694</v>
      </c>
      <c r="D86" s="24" t="s">
        <v>877</v>
      </c>
      <c r="E86" s="23" t="s">
        <v>878</v>
      </c>
      <c r="F86" s="23" t="s">
        <v>681</v>
      </c>
      <c r="G86" s="23">
        <v>0</v>
      </c>
      <c r="H86" s="23">
        <v>0</v>
      </c>
      <c r="I86" s="23">
        <v>0</v>
      </c>
      <c r="J86" s="23">
        <v>0</v>
      </c>
      <c r="K86" s="23">
        <v>0</v>
      </c>
      <c r="L86" s="23">
        <v>0</v>
      </c>
      <c r="M86" s="23">
        <v>0</v>
      </c>
      <c r="N86" s="23"/>
      <c r="O86" s="23"/>
      <c r="P86" s="23"/>
      <c r="Q86" s="23">
        <v>0</v>
      </c>
      <c r="R86" s="23">
        <v>0</v>
      </c>
      <c r="S86" s="23" t="s">
        <v>1369</v>
      </c>
      <c r="T86" s="23">
        <v>0</v>
      </c>
      <c r="U86" s="23">
        <v>1</v>
      </c>
      <c r="V86" s="23" t="s">
        <v>1370</v>
      </c>
      <c r="W86" s="23" t="s">
        <v>1371</v>
      </c>
      <c r="X86" s="23" t="s">
        <v>1101</v>
      </c>
      <c r="Y86" s="23">
        <v>0</v>
      </c>
      <c r="Z86" s="23">
        <v>0</v>
      </c>
      <c r="AA86" s="23">
        <f>IF(SUM(G86:T86) &gt;0, 1, 0)</f>
        <v>0</v>
      </c>
      <c r="AB86" s="23">
        <v>0</v>
      </c>
      <c r="AC86" s="23">
        <f>IF(SUM(T86,Q86)&gt;0, 1, 0)</f>
        <v>0</v>
      </c>
      <c r="AD86" s="23">
        <f>IF(SUM(Table26[[#This Row],[cv_disclosure]],Table26[[#This Row],[nber_web_disclosure]],Table26[[#This Row],[private_interests]]) &gt;0, 1, 0)</f>
        <v>0</v>
      </c>
      <c r="AE86" s="23"/>
      <c r="AF86" s="23"/>
      <c r="AG86" s="23"/>
      <c r="AH86" s="23"/>
      <c r="AI86" s="27" t="s">
        <v>2835</v>
      </c>
      <c r="AJ86" s="27">
        <v>1</v>
      </c>
      <c r="AK86" s="23"/>
      <c r="AL86" s="23"/>
    </row>
    <row r="87" spans="1:38" x14ac:dyDescent="0.25">
      <c r="A87" s="26" t="s">
        <v>880</v>
      </c>
      <c r="B87" s="24" t="s">
        <v>879</v>
      </c>
      <c r="C87" s="23" t="s">
        <v>694</v>
      </c>
      <c r="D87" s="23" t="s">
        <v>881</v>
      </c>
      <c r="E87" s="23" t="s">
        <v>326</v>
      </c>
      <c r="F87" s="23" t="s">
        <v>681</v>
      </c>
      <c r="G87" s="23">
        <v>0</v>
      </c>
      <c r="H87" s="23">
        <v>0</v>
      </c>
      <c r="I87" s="23">
        <v>0</v>
      </c>
      <c r="J87" s="23">
        <v>0</v>
      </c>
      <c r="K87" s="23">
        <v>0</v>
      </c>
      <c r="L87" s="23">
        <v>0</v>
      </c>
      <c r="M87" s="23">
        <v>0</v>
      </c>
      <c r="N87" s="23"/>
      <c r="O87" s="23"/>
      <c r="P87" s="23"/>
      <c r="Q87" s="23">
        <v>0</v>
      </c>
      <c r="R87" s="23">
        <v>0</v>
      </c>
      <c r="S87" s="23" t="s">
        <v>1375</v>
      </c>
      <c r="T87" s="23">
        <v>0</v>
      </c>
      <c r="U87" s="23">
        <v>0</v>
      </c>
      <c r="V87" s="23"/>
      <c r="W87" s="23"/>
      <c r="X87" s="23" t="s">
        <v>646</v>
      </c>
      <c r="Y87" s="23">
        <v>0</v>
      </c>
      <c r="Z87" s="23">
        <v>1</v>
      </c>
      <c r="AA87" s="23">
        <f>IF(SUM(G87:T87) &gt;0, 1, 0)</f>
        <v>0</v>
      </c>
      <c r="AB87" s="23">
        <v>0</v>
      </c>
      <c r="AC87" s="23">
        <f>IF(SUM(T87,Q87)&gt;0, 1, 0)</f>
        <v>0</v>
      </c>
      <c r="AD87" s="23">
        <f>IF(SUM(Table26[[#This Row],[cv_disclosure]],Table26[[#This Row],[nber_web_disclosure]],Table26[[#This Row],[private_interests]]) &gt;0, 1, 0)</f>
        <v>0</v>
      </c>
      <c r="AE87" s="23"/>
      <c r="AF87" s="23"/>
      <c r="AG87" s="23"/>
      <c r="AH87" s="23"/>
      <c r="AI87" s="27" t="s">
        <v>2836</v>
      </c>
      <c r="AJ87" s="27">
        <v>1</v>
      </c>
      <c r="AK87" s="23"/>
      <c r="AL87" s="23"/>
    </row>
    <row r="88" spans="1:38" x14ac:dyDescent="0.25">
      <c r="A88" s="23" t="s">
        <v>889</v>
      </c>
      <c r="B88" s="24" t="s">
        <v>888</v>
      </c>
      <c r="C88" s="23" t="s">
        <v>694</v>
      </c>
      <c r="D88" s="24" t="s">
        <v>890</v>
      </c>
      <c r="E88" s="23" t="s">
        <v>86</v>
      </c>
      <c r="F88" s="23" t="s">
        <v>681</v>
      </c>
      <c r="G88" s="23">
        <v>0</v>
      </c>
      <c r="H88" s="23">
        <v>0</v>
      </c>
      <c r="I88" s="23">
        <v>0</v>
      </c>
      <c r="J88" s="23">
        <v>0</v>
      </c>
      <c r="K88" s="23">
        <v>0</v>
      </c>
      <c r="L88" s="23">
        <v>0</v>
      </c>
      <c r="M88" s="23">
        <v>0</v>
      </c>
      <c r="N88" s="23"/>
      <c r="O88" s="23"/>
      <c r="P88" s="23"/>
      <c r="Q88" s="23">
        <v>0</v>
      </c>
      <c r="R88" s="23">
        <v>0</v>
      </c>
      <c r="S88" s="23"/>
      <c r="T88" s="23">
        <v>0</v>
      </c>
      <c r="U88" s="23">
        <v>0</v>
      </c>
      <c r="V88" s="23"/>
      <c r="W88" s="23"/>
      <c r="X88" s="23" t="s">
        <v>1101</v>
      </c>
      <c r="Y88" s="23">
        <v>0</v>
      </c>
      <c r="Z88" s="23">
        <v>0</v>
      </c>
      <c r="AA88" s="23">
        <f>IF(SUM(G88:T88) &gt;0, 1, 0)</f>
        <v>0</v>
      </c>
      <c r="AB88" s="23">
        <v>0</v>
      </c>
      <c r="AC88" s="23">
        <f>IF(SUM(T88,Q88)&gt;0, 1, 0)</f>
        <v>0</v>
      </c>
      <c r="AD88" s="23">
        <f>IF(SUM(Table26[[#This Row],[cv_disclosure]],Table26[[#This Row],[nber_web_disclosure]],Table26[[#This Row],[private_interests]]) &gt;0, 1, 0)</f>
        <v>0</v>
      </c>
      <c r="AE88" s="23"/>
      <c r="AF88" s="23"/>
      <c r="AG88" s="23"/>
      <c r="AH88" s="23"/>
      <c r="AI88" s="27" t="s">
        <v>2838</v>
      </c>
      <c r="AJ88" s="27">
        <v>0</v>
      </c>
      <c r="AK88" s="23"/>
      <c r="AL88" s="23"/>
    </row>
    <row r="89" spans="1:38" x14ac:dyDescent="0.25">
      <c r="A89" s="23" t="s">
        <v>891</v>
      </c>
      <c r="B89" s="24" t="s">
        <v>892</v>
      </c>
      <c r="C89" s="23" t="s">
        <v>694</v>
      </c>
      <c r="D89" s="23" t="s">
        <v>893</v>
      </c>
      <c r="E89" s="23" t="s">
        <v>83</v>
      </c>
      <c r="F89" s="23" t="s">
        <v>682</v>
      </c>
      <c r="G89" s="23">
        <v>0</v>
      </c>
      <c r="H89" s="23">
        <v>0</v>
      </c>
      <c r="I89" s="23">
        <v>0</v>
      </c>
      <c r="J89" s="23">
        <v>0</v>
      </c>
      <c r="K89" s="23">
        <v>0</v>
      </c>
      <c r="L89" s="23">
        <v>0</v>
      </c>
      <c r="M89" s="23">
        <v>0</v>
      </c>
      <c r="N89" s="23"/>
      <c r="O89" s="23"/>
      <c r="P89" s="23"/>
      <c r="Q89" s="23">
        <v>0</v>
      </c>
      <c r="R89" s="23">
        <v>0</v>
      </c>
      <c r="S89" s="23"/>
      <c r="T89" s="23">
        <v>0</v>
      </c>
      <c r="U89" s="23">
        <v>0</v>
      </c>
      <c r="V89" s="23"/>
      <c r="W89" s="23"/>
      <c r="X89" s="23" t="s">
        <v>1101</v>
      </c>
      <c r="Y89" s="23">
        <v>0</v>
      </c>
      <c r="Z89" s="23">
        <v>0</v>
      </c>
      <c r="AA89" s="23">
        <f>IF(SUM(G89:T89) &gt;0, 1, 0)</f>
        <v>0</v>
      </c>
      <c r="AB89" s="23">
        <v>0</v>
      </c>
      <c r="AC89" s="23">
        <f>IF(SUM(T89,Q89)&gt;0, 1, 0)</f>
        <v>0</v>
      </c>
      <c r="AD89" s="23">
        <f>IF(SUM(Table26[[#This Row],[cv_disclosure]],Table26[[#This Row],[nber_web_disclosure]],Table26[[#This Row],[private_interests]]) &gt;0, 1, 0)</f>
        <v>0</v>
      </c>
      <c r="AE89" s="23"/>
      <c r="AF89" s="23"/>
      <c r="AG89" s="23"/>
      <c r="AH89" s="23"/>
      <c r="AI89" s="27" t="s">
        <v>2840</v>
      </c>
      <c r="AJ89" s="27">
        <v>0</v>
      </c>
      <c r="AK89" s="23"/>
      <c r="AL89" s="23"/>
    </row>
    <row r="90" spans="1:38" x14ac:dyDescent="0.25">
      <c r="A90" s="23" t="s">
        <v>896</v>
      </c>
      <c r="B90" s="24" t="s">
        <v>894</v>
      </c>
      <c r="C90" s="23" t="s">
        <v>694</v>
      </c>
      <c r="D90" s="24" t="s">
        <v>895</v>
      </c>
      <c r="E90" s="23" t="s">
        <v>179</v>
      </c>
      <c r="F90" s="23" t="s">
        <v>681</v>
      </c>
      <c r="G90" s="23">
        <v>0</v>
      </c>
      <c r="H90" s="23">
        <v>0</v>
      </c>
      <c r="I90" s="23">
        <v>0</v>
      </c>
      <c r="J90" s="23">
        <v>0</v>
      </c>
      <c r="K90" s="23">
        <v>0</v>
      </c>
      <c r="L90" s="23">
        <v>0</v>
      </c>
      <c r="M90" s="23">
        <v>0</v>
      </c>
      <c r="N90" s="23"/>
      <c r="O90" s="23"/>
      <c r="P90" s="23"/>
      <c r="Q90" s="23">
        <v>0</v>
      </c>
      <c r="R90" s="23">
        <v>0</v>
      </c>
      <c r="S90" s="23" t="s">
        <v>1388</v>
      </c>
      <c r="T90" s="23">
        <v>0</v>
      </c>
      <c r="U90" s="23">
        <v>1</v>
      </c>
      <c r="V90" s="23" t="s">
        <v>1390</v>
      </c>
      <c r="W90" s="23" t="s">
        <v>1391</v>
      </c>
      <c r="X90" s="23" t="s">
        <v>1101</v>
      </c>
      <c r="Y90" s="23">
        <v>0</v>
      </c>
      <c r="Z90" s="23">
        <v>0</v>
      </c>
      <c r="AA90" s="23">
        <f>IF(SUM(G90:T90) &gt;0, 1, 0)</f>
        <v>0</v>
      </c>
      <c r="AB90" s="23">
        <v>0</v>
      </c>
      <c r="AC90" s="23">
        <f>IF(SUM(T90,Q90)&gt;0, 1, 0)</f>
        <v>0</v>
      </c>
      <c r="AD90" s="23">
        <f>IF(SUM(Table26[[#This Row],[cv_disclosure]],Table26[[#This Row],[nber_web_disclosure]],Table26[[#This Row],[private_interests]]) &gt;0, 1, 0)</f>
        <v>0</v>
      </c>
      <c r="AE90" s="23"/>
      <c r="AF90" s="23"/>
      <c r="AG90" s="23"/>
      <c r="AH90" s="23"/>
      <c r="AI90" s="27" t="s">
        <v>2841</v>
      </c>
      <c r="AJ90" s="27">
        <v>0</v>
      </c>
      <c r="AK90" s="23"/>
      <c r="AL90" s="23"/>
    </row>
    <row r="91" spans="1:38" x14ac:dyDescent="0.25">
      <c r="A91" s="23" t="s">
        <v>898</v>
      </c>
      <c r="B91" s="24" t="s">
        <v>897</v>
      </c>
      <c r="C91" s="23" t="s">
        <v>694</v>
      </c>
      <c r="D91" s="23" t="s">
        <v>899</v>
      </c>
      <c r="E91" s="23" t="s">
        <v>79</v>
      </c>
      <c r="F91" s="23" t="s">
        <v>681</v>
      </c>
      <c r="G91" s="23">
        <v>0</v>
      </c>
      <c r="H91" s="23">
        <v>0</v>
      </c>
      <c r="I91" s="23">
        <v>0</v>
      </c>
      <c r="J91" s="23">
        <v>0</v>
      </c>
      <c r="K91" s="23">
        <v>0</v>
      </c>
      <c r="L91" s="23">
        <v>0</v>
      </c>
      <c r="M91" s="23">
        <v>0</v>
      </c>
      <c r="N91" s="23"/>
      <c r="O91" s="23"/>
      <c r="P91" s="23"/>
      <c r="Q91" s="23">
        <v>0</v>
      </c>
      <c r="R91" s="23">
        <v>0</v>
      </c>
      <c r="S91" s="23" t="s">
        <v>1394</v>
      </c>
      <c r="T91" s="23">
        <v>0</v>
      </c>
      <c r="U91" s="23">
        <v>1</v>
      </c>
      <c r="V91" s="23" t="s">
        <v>1397</v>
      </c>
      <c r="W91" s="23" t="s">
        <v>1398</v>
      </c>
      <c r="X91" s="23" t="s">
        <v>1399</v>
      </c>
      <c r="Y91" s="23">
        <v>0</v>
      </c>
      <c r="Z91" s="23">
        <v>0</v>
      </c>
      <c r="AA91" s="23">
        <f>IF(SUM(G91:T91) &gt;0, 1, 0)</f>
        <v>0</v>
      </c>
      <c r="AB91" s="23">
        <v>0</v>
      </c>
      <c r="AC91" s="23">
        <f>IF(SUM(T91,Q91)&gt;0, 1, 0)</f>
        <v>0</v>
      </c>
      <c r="AD91" s="23">
        <f>IF(SUM(Table26[[#This Row],[cv_disclosure]],Table26[[#This Row],[nber_web_disclosure]],Table26[[#This Row],[private_interests]]) &gt;0, 1, 0)</f>
        <v>0</v>
      </c>
      <c r="AE91" s="23"/>
      <c r="AF91" s="23"/>
      <c r="AG91" s="23"/>
      <c r="AH91" s="23"/>
      <c r="AI91" s="27" t="s">
        <v>2842</v>
      </c>
      <c r="AJ91" s="27">
        <v>1</v>
      </c>
      <c r="AK91" s="23"/>
      <c r="AL91" s="23"/>
    </row>
    <row r="92" spans="1:38" x14ac:dyDescent="0.25">
      <c r="A92" s="23" t="s">
        <v>900</v>
      </c>
      <c r="B92" s="24" t="s">
        <v>901</v>
      </c>
      <c r="C92" s="23" t="s">
        <v>694</v>
      </c>
      <c r="D92" s="23" t="s">
        <v>902</v>
      </c>
      <c r="E92" s="23" t="s">
        <v>79</v>
      </c>
      <c r="F92" s="23" t="s">
        <v>681</v>
      </c>
      <c r="G92" s="23">
        <v>0</v>
      </c>
      <c r="H92" s="23">
        <v>0</v>
      </c>
      <c r="I92" s="23">
        <v>0</v>
      </c>
      <c r="J92" s="23">
        <v>0</v>
      </c>
      <c r="K92" s="23">
        <v>0</v>
      </c>
      <c r="L92" s="23">
        <v>0</v>
      </c>
      <c r="M92" s="23">
        <v>0</v>
      </c>
      <c r="N92" s="23"/>
      <c r="O92" s="23"/>
      <c r="P92" s="23"/>
      <c r="Q92" s="23">
        <v>0</v>
      </c>
      <c r="R92" s="23">
        <v>0</v>
      </c>
      <c r="S92" s="23"/>
      <c r="T92" s="23">
        <v>0</v>
      </c>
      <c r="U92" s="23">
        <v>0</v>
      </c>
      <c r="V92" s="23"/>
      <c r="W92" s="23"/>
      <c r="X92" s="23" t="s">
        <v>1101</v>
      </c>
      <c r="Y92" s="23">
        <v>0</v>
      </c>
      <c r="Z92" s="23">
        <v>0</v>
      </c>
      <c r="AA92" s="23">
        <f>IF(SUM(G92:T92) &gt;0, 1, 0)</f>
        <v>0</v>
      </c>
      <c r="AB92" s="23">
        <v>0</v>
      </c>
      <c r="AC92" s="23">
        <f>IF(SUM(T92,Q92)&gt;0, 1, 0)</f>
        <v>0</v>
      </c>
      <c r="AD92" s="23">
        <f>IF(SUM(Table26[[#This Row],[cv_disclosure]],Table26[[#This Row],[nber_web_disclosure]],Table26[[#This Row],[private_interests]]) &gt;0, 1, 0)</f>
        <v>0</v>
      </c>
      <c r="AE92" s="23"/>
      <c r="AF92" s="23"/>
      <c r="AG92" s="23"/>
      <c r="AH92" s="23"/>
      <c r="AI92" s="27" t="s">
        <v>2843</v>
      </c>
      <c r="AJ92" s="27">
        <v>1</v>
      </c>
      <c r="AK92" s="23"/>
      <c r="AL92" s="23"/>
    </row>
    <row r="93" spans="1:38" x14ac:dyDescent="0.25">
      <c r="A93" s="23" t="s">
        <v>909</v>
      </c>
      <c r="B93" s="24" t="s">
        <v>910</v>
      </c>
      <c r="C93" s="23" t="s">
        <v>694</v>
      </c>
      <c r="D93" s="23" t="s">
        <v>911</v>
      </c>
      <c r="E93" s="23" t="s">
        <v>199</v>
      </c>
      <c r="F93" s="23" t="s">
        <v>681</v>
      </c>
      <c r="G93" s="23">
        <v>0</v>
      </c>
      <c r="H93" s="23">
        <v>0</v>
      </c>
      <c r="I93" s="23">
        <v>0</v>
      </c>
      <c r="J93" s="23">
        <v>0</v>
      </c>
      <c r="K93" s="23">
        <v>0</v>
      </c>
      <c r="L93" s="23">
        <v>0</v>
      </c>
      <c r="M93" s="23">
        <v>0</v>
      </c>
      <c r="N93" s="23"/>
      <c r="O93" s="23"/>
      <c r="P93" s="23"/>
      <c r="Q93" s="23">
        <v>0</v>
      </c>
      <c r="R93" s="23">
        <v>0</v>
      </c>
      <c r="S93" s="23"/>
      <c r="T93" s="23">
        <v>0</v>
      </c>
      <c r="U93" s="23">
        <v>1</v>
      </c>
      <c r="V93" s="23" t="s">
        <v>1568</v>
      </c>
      <c r="W93" s="23" t="s">
        <v>1569</v>
      </c>
      <c r="X93" s="23" t="s">
        <v>1101</v>
      </c>
      <c r="Y93" s="23">
        <v>0</v>
      </c>
      <c r="Z93" s="23">
        <v>1</v>
      </c>
      <c r="AA93" s="23">
        <f>IF(SUM(G93:T93) &gt;0, 1, 0)</f>
        <v>0</v>
      </c>
      <c r="AB93" s="23">
        <v>0</v>
      </c>
      <c r="AC93" s="23">
        <f>IF(SUM(T93,Q93)&gt;0, 1, 0)</f>
        <v>0</v>
      </c>
      <c r="AD93" s="23">
        <f>IF(SUM(Table26[[#This Row],[cv_disclosure]],Table26[[#This Row],[nber_web_disclosure]],Table26[[#This Row],[private_interests]]) &gt;0, 1, 0)</f>
        <v>0</v>
      </c>
      <c r="AE93" s="23"/>
      <c r="AF93" s="23"/>
      <c r="AG93" s="23"/>
      <c r="AH93" s="23"/>
      <c r="AI93" s="27" t="s">
        <v>2846</v>
      </c>
      <c r="AJ93" s="27">
        <v>1</v>
      </c>
      <c r="AK93" s="23"/>
      <c r="AL93" s="23"/>
    </row>
    <row r="94" spans="1:38" x14ac:dyDescent="0.25">
      <c r="A94" s="25" t="s">
        <v>912</v>
      </c>
      <c r="B94" s="24" t="s">
        <v>913</v>
      </c>
      <c r="C94" s="23" t="s">
        <v>694</v>
      </c>
      <c r="D94" s="24" t="s">
        <v>914</v>
      </c>
      <c r="E94" s="23" t="s">
        <v>915</v>
      </c>
      <c r="F94" s="23" t="s">
        <v>681</v>
      </c>
      <c r="G94" s="23">
        <v>0</v>
      </c>
      <c r="H94" s="23">
        <v>0</v>
      </c>
      <c r="I94" s="23">
        <v>0</v>
      </c>
      <c r="J94" s="23">
        <v>0</v>
      </c>
      <c r="K94" s="23">
        <v>0</v>
      </c>
      <c r="L94" s="23">
        <v>0</v>
      </c>
      <c r="M94" s="23">
        <v>0</v>
      </c>
      <c r="N94" s="23"/>
      <c r="O94" s="23"/>
      <c r="P94" s="23"/>
      <c r="Q94" s="23">
        <v>0</v>
      </c>
      <c r="R94" s="23">
        <v>0</v>
      </c>
      <c r="S94" s="23"/>
      <c r="T94" s="23">
        <v>0</v>
      </c>
      <c r="U94" s="23">
        <v>0</v>
      </c>
      <c r="V94" s="23"/>
      <c r="W94" s="23"/>
      <c r="X94" s="23" t="s">
        <v>1649</v>
      </c>
      <c r="Y94" s="23">
        <v>0</v>
      </c>
      <c r="Z94" s="23">
        <v>0</v>
      </c>
      <c r="AA94" s="23">
        <f>IF(SUM(G94:T94) &gt;0, 1, 0)</f>
        <v>0</v>
      </c>
      <c r="AB94" s="23">
        <v>0</v>
      </c>
      <c r="AC94" s="23">
        <f>IF(SUM(T94,Q94)&gt;0, 1, 0)</f>
        <v>0</v>
      </c>
      <c r="AD94" s="23">
        <f>IF(SUM(Table26[[#This Row],[cv_disclosure]],Table26[[#This Row],[nber_web_disclosure]],Table26[[#This Row],[private_interests]]) &gt;0, 1, 0)</f>
        <v>0</v>
      </c>
      <c r="AE94" s="23"/>
      <c r="AF94" s="23"/>
      <c r="AG94" s="23"/>
      <c r="AH94" s="23"/>
      <c r="AI94" s="27" t="s">
        <v>2847</v>
      </c>
      <c r="AJ94" s="27">
        <v>1</v>
      </c>
      <c r="AK94" s="23"/>
      <c r="AL94" s="23"/>
    </row>
    <row r="95" spans="1:38" x14ac:dyDescent="0.25">
      <c r="A95" s="23" t="s">
        <v>916</v>
      </c>
      <c r="B95" s="24" t="s">
        <v>917</v>
      </c>
      <c r="C95" s="23" t="s">
        <v>694</v>
      </c>
      <c r="D95" s="23" t="s">
        <v>918</v>
      </c>
      <c r="E95" s="23" t="s">
        <v>179</v>
      </c>
      <c r="F95" s="23" t="s">
        <v>919</v>
      </c>
      <c r="G95" s="23">
        <v>0</v>
      </c>
      <c r="H95" s="23">
        <v>0</v>
      </c>
      <c r="I95" s="23">
        <v>0</v>
      </c>
      <c r="J95" s="23">
        <v>0</v>
      </c>
      <c r="K95" s="23">
        <v>0</v>
      </c>
      <c r="L95" s="23">
        <v>0</v>
      </c>
      <c r="M95" s="23">
        <v>0</v>
      </c>
      <c r="N95" s="23"/>
      <c r="O95" s="23"/>
      <c r="P95" s="23"/>
      <c r="Q95" s="23">
        <v>0</v>
      </c>
      <c r="R95" s="23">
        <v>0</v>
      </c>
      <c r="S95" s="23" t="s">
        <v>1421</v>
      </c>
      <c r="T95" s="23">
        <v>0</v>
      </c>
      <c r="U95" s="23">
        <v>1</v>
      </c>
      <c r="V95" s="23" t="s">
        <v>1422</v>
      </c>
      <c r="W95" s="23" t="s">
        <v>1423</v>
      </c>
      <c r="X95" s="23" t="s">
        <v>1101</v>
      </c>
      <c r="Y95" s="23">
        <v>0</v>
      </c>
      <c r="Z95" s="23">
        <v>0</v>
      </c>
      <c r="AA95" s="23">
        <f>IF(SUM(G95:T95) &gt;0, 1, 0)</f>
        <v>0</v>
      </c>
      <c r="AB95" s="23">
        <v>0</v>
      </c>
      <c r="AC95" s="23">
        <f>IF(SUM(T95,Q95)&gt;0, 1, 0)</f>
        <v>0</v>
      </c>
      <c r="AD95" s="23">
        <f>IF(SUM(Table26[[#This Row],[cv_disclosure]],Table26[[#This Row],[nber_web_disclosure]],Table26[[#This Row],[private_interests]]) &gt;0, 1, 0)</f>
        <v>0</v>
      </c>
      <c r="AE95" s="23"/>
      <c r="AF95" s="23"/>
      <c r="AG95" s="23"/>
      <c r="AH95" s="23"/>
      <c r="AI95" s="27" t="s">
        <v>2848</v>
      </c>
      <c r="AJ95" s="27">
        <v>0</v>
      </c>
      <c r="AK95" s="23"/>
      <c r="AL95" s="23"/>
    </row>
    <row r="96" spans="1:38" x14ac:dyDescent="0.25">
      <c r="A96" s="23" t="s">
        <v>920</v>
      </c>
      <c r="B96" s="24" t="s">
        <v>921</v>
      </c>
      <c r="C96" s="23" t="s">
        <v>694</v>
      </c>
      <c r="D96" s="24" t="s">
        <v>922</v>
      </c>
      <c r="E96" s="23" t="s">
        <v>70</v>
      </c>
      <c r="F96" s="23" t="s">
        <v>681</v>
      </c>
      <c r="G96" s="23">
        <v>0</v>
      </c>
      <c r="H96" s="23">
        <v>0</v>
      </c>
      <c r="I96" s="23">
        <v>0</v>
      </c>
      <c r="J96" s="23">
        <v>0</v>
      </c>
      <c r="K96" s="23">
        <v>0</v>
      </c>
      <c r="L96" s="23">
        <v>0</v>
      </c>
      <c r="M96" s="23">
        <v>0</v>
      </c>
      <c r="N96" s="23"/>
      <c r="O96" s="23"/>
      <c r="P96" s="23"/>
      <c r="Q96" s="23">
        <v>0</v>
      </c>
      <c r="R96" s="23">
        <v>0</v>
      </c>
      <c r="S96" s="23"/>
      <c r="T96" s="23">
        <v>0</v>
      </c>
      <c r="U96" s="23">
        <v>0</v>
      </c>
      <c r="V96" s="23"/>
      <c r="W96" s="23"/>
      <c r="X96" s="23" t="s">
        <v>1101</v>
      </c>
      <c r="Y96" s="23">
        <v>0</v>
      </c>
      <c r="Z96" s="23">
        <v>0</v>
      </c>
      <c r="AA96" s="23">
        <f>IF(SUM(G96:T96) &gt;0, 1, 0)</f>
        <v>0</v>
      </c>
      <c r="AB96" s="23">
        <v>0</v>
      </c>
      <c r="AC96" s="23">
        <f>IF(SUM(T96,Q96)&gt;0, 1, 0)</f>
        <v>0</v>
      </c>
      <c r="AD96" s="23">
        <f>IF(SUM(Table26[[#This Row],[cv_disclosure]],Table26[[#This Row],[nber_web_disclosure]],Table26[[#This Row],[private_interests]]) &gt;0, 1, 0)</f>
        <v>0</v>
      </c>
      <c r="AE96" s="23"/>
      <c r="AF96" s="23"/>
      <c r="AG96" s="23"/>
      <c r="AH96" s="23"/>
      <c r="AI96" s="27" t="s">
        <v>2849</v>
      </c>
      <c r="AJ96" s="27">
        <v>1</v>
      </c>
      <c r="AK96" s="23"/>
      <c r="AL96" s="23"/>
    </row>
    <row r="97" spans="1:38" x14ac:dyDescent="0.25">
      <c r="A97" s="23" t="s">
        <v>923</v>
      </c>
      <c r="B97" s="24" t="s">
        <v>924</v>
      </c>
      <c r="C97" s="23" t="s">
        <v>694</v>
      </c>
      <c r="D97" s="24" t="s">
        <v>925</v>
      </c>
      <c r="E97" s="23" t="s">
        <v>83</v>
      </c>
      <c r="F97" s="23" t="s">
        <v>681</v>
      </c>
      <c r="G97" s="23">
        <v>0</v>
      </c>
      <c r="H97" s="23">
        <v>0</v>
      </c>
      <c r="I97" s="23">
        <v>0</v>
      </c>
      <c r="J97" s="23">
        <v>0</v>
      </c>
      <c r="K97" s="23">
        <v>0</v>
      </c>
      <c r="L97" s="23">
        <v>0</v>
      </c>
      <c r="M97" s="23">
        <v>0</v>
      </c>
      <c r="N97" s="23"/>
      <c r="O97" s="23"/>
      <c r="P97" s="23"/>
      <c r="Q97" s="23">
        <v>0</v>
      </c>
      <c r="R97" s="23">
        <v>0</v>
      </c>
      <c r="S97" s="23" t="s">
        <v>1428</v>
      </c>
      <c r="T97" s="23">
        <v>0</v>
      </c>
      <c r="U97" s="23">
        <v>1</v>
      </c>
      <c r="V97" s="23" t="s">
        <v>1430</v>
      </c>
      <c r="W97" s="23" t="s">
        <v>1431</v>
      </c>
      <c r="X97" s="23" t="s">
        <v>1433</v>
      </c>
      <c r="Y97" s="23">
        <v>1</v>
      </c>
      <c r="Z97" s="23">
        <v>0</v>
      </c>
      <c r="AA97" s="23">
        <f>IF(SUM(G97:T97) &gt;0, 1, 0)</f>
        <v>0</v>
      </c>
      <c r="AB97" s="23">
        <v>0</v>
      </c>
      <c r="AC97" s="23">
        <f>IF(SUM(T97,Q97)&gt;0, 1, 0)</f>
        <v>0</v>
      </c>
      <c r="AD97" s="23">
        <f>IF(SUM(Table26[[#This Row],[cv_disclosure]],Table26[[#This Row],[nber_web_disclosure]],Table26[[#This Row],[private_interests]]) &gt;0, 1, 0)</f>
        <v>1</v>
      </c>
      <c r="AE97" s="23"/>
      <c r="AF97" s="23"/>
      <c r="AG97" s="23"/>
      <c r="AH97" s="23"/>
      <c r="AI97" s="27" t="s">
        <v>2850</v>
      </c>
      <c r="AJ97" s="27">
        <v>1</v>
      </c>
      <c r="AK97" s="23"/>
      <c r="AL97" s="23"/>
    </row>
    <row r="98" spans="1:38" x14ac:dyDescent="0.25">
      <c r="A98" s="23" t="s">
        <v>929</v>
      </c>
      <c r="B98" s="24" t="s">
        <v>930</v>
      </c>
      <c r="C98" s="23" t="s">
        <v>694</v>
      </c>
      <c r="D98" s="23" t="s">
        <v>931</v>
      </c>
      <c r="E98" s="23" t="s">
        <v>83</v>
      </c>
      <c r="F98" s="23" t="s">
        <v>682</v>
      </c>
      <c r="G98" s="23">
        <v>0</v>
      </c>
      <c r="H98" s="23">
        <v>0</v>
      </c>
      <c r="I98" s="23">
        <v>0</v>
      </c>
      <c r="J98" s="23">
        <v>0</v>
      </c>
      <c r="K98" s="23">
        <v>0</v>
      </c>
      <c r="L98" s="23">
        <v>0</v>
      </c>
      <c r="M98" s="23">
        <v>0</v>
      </c>
      <c r="N98" s="23"/>
      <c r="O98" s="23"/>
      <c r="P98" s="23"/>
      <c r="Q98" s="23">
        <v>0</v>
      </c>
      <c r="R98" s="23">
        <v>0</v>
      </c>
      <c r="S98" s="23"/>
      <c r="T98" s="23">
        <v>0</v>
      </c>
      <c r="U98" s="23">
        <v>1</v>
      </c>
      <c r="V98" s="23" t="s">
        <v>1441</v>
      </c>
      <c r="W98" s="23" t="s">
        <v>1442</v>
      </c>
      <c r="X98" s="23" t="s">
        <v>1443</v>
      </c>
      <c r="Y98" s="23">
        <v>0</v>
      </c>
      <c r="Z98" s="23">
        <v>0</v>
      </c>
      <c r="AA98" s="23">
        <f>IF(SUM(G98:T98) &gt;0, 1, 0)</f>
        <v>0</v>
      </c>
      <c r="AB98" s="23">
        <v>0</v>
      </c>
      <c r="AC98" s="23">
        <f>IF(SUM(T98,Q98)&gt;0, 1, 0)</f>
        <v>0</v>
      </c>
      <c r="AD98" s="23">
        <f>IF(SUM(Table26[[#This Row],[cv_disclosure]],Table26[[#This Row],[nber_web_disclosure]],Table26[[#This Row],[private_interests]]) &gt;0, 1, 0)</f>
        <v>0</v>
      </c>
      <c r="AE98" s="23"/>
      <c r="AF98" s="23"/>
      <c r="AG98" s="23"/>
      <c r="AH98" s="23"/>
      <c r="AI98" s="27" t="s">
        <v>2852</v>
      </c>
      <c r="AJ98" s="27">
        <v>1</v>
      </c>
      <c r="AK98" s="23"/>
      <c r="AL98" s="23"/>
    </row>
    <row r="99" spans="1:38" x14ac:dyDescent="0.25">
      <c r="A99" s="23" t="s">
        <v>935</v>
      </c>
      <c r="B99" s="24" t="s">
        <v>936</v>
      </c>
      <c r="C99" s="23" t="s">
        <v>694</v>
      </c>
      <c r="D99" s="23" t="s">
        <v>937</v>
      </c>
      <c r="E99" s="23" t="s">
        <v>79</v>
      </c>
      <c r="F99" s="23" t="s">
        <v>681</v>
      </c>
      <c r="G99" s="23">
        <v>0</v>
      </c>
      <c r="H99" s="23">
        <v>0</v>
      </c>
      <c r="I99" s="23">
        <v>0</v>
      </c>
      <c r="J99" s="23">
        <v>0</v>
      </c>
      <c r="K99" s="23">
        <v>0</v>
      </c>
      <c r="L99" s="23">
        <v>0</v>
      </c>
      <c r="M99" s="23">
        <v>0</v>
      </c>
      <c r="N99" s="23"/>
      <c r="O99" s="23"/>
      <c r="P99" s="23"/>
      <c r="Q99" s="23">
        <v>0</v>
      </c>
      <c r="R99" s="23">
        <v>0</v>
      </c>
      <c r="S99" s="23" t="s">
        <v>1452</v>
      </c>
      <c r="T99" s="23">
        <v>0</v>
      </c>
      <c r="U99" s="23">
        <v>0</v>
      </c>
      <c r="V99" s="23"/>
      <c r="W99" s="23"/>
      <c r="X99" s="23" t="s">
        <v>1454</v>
      </c>
      <c r="Y99" s="23">
        <v>1</v>
      </c>
      <c r="Z99" s="23">
        <v>1</v>
      </c>
      <c r="AA99" s="23">
        <f>IF(SUM(G99:T99) &gt;0, 1, 0)</f>
        <v>0</v>
      </c>
      <c r="AB99" s="23">
        <v>0</v>
      </c>
      <c r="AC99" s="23">
        <f>IF(SUM(T99,Q99)&gt;0, 1, 0)</f>
        <v>0</v>
      </c>
      <c r="AD99" s="23">
        <f>IF(SUM(Table26[[#This Row],[cv_disclosure]],Table26[[#This Row],[nber_web_disclosure]],Table26[[#This Row],[private_interests]]) &gt;0, 1, 0)</f>
        <v>1</v>
      </c>
      <c r="AE99" s="23"/>
      <c r="AF99" s="23"/>
      <c r="AG99" s="23"/>
      <c r="AH99" s="23"/>
      <c r="AI99" s="27" t="s">
        <v>2854</v>
      </c>
      <c r="AJ99" s="27">
        <v>1</v>
      </c>
      <c r="AK99" s="23"/>
      <c r="AL99" s="23"/>
    </row>
    <row r="100" spans="1:38" x14ac:dyDescent="0.25">
      <c r="A100" s="23" t="s">
        <v>938</v>
      </c>
      <c r="B100" s="24" t="s">
        <v>939</v>
      </c>
      <c r="C100" s="23" t="s">
        <v>694</v>
      </c>
      <c r="D100" s="23" t="s">
        <v>940</v>
      </c>
      <c r="E100" s="23" t="s">
        <v>70</v>
      </c>
      <c r="F100" s="23" t="s">
        <v>681</v>
      </c>
      <c r="G100" s="23">
        <v>0</v>
      </c>
      <c r="H100" s="23">
        <v>0</v>
      </c>
      <c r="I100" s="23">
        <v>0</v>
      </c>
      <c r="J100" s="23">
        <v>0</v>
      </c>
      <c r="K100" s="23">
        <v>0</v>
      </c>
      <c r="L100" s="23">
        <v>0</v>
      </c>
      <c r="M100" s="23">
        <v>0</v>
      </c>
      <c r="N100" s="23"/>
      <c r="O100" s="23"/>
      <c r="P100" s="23"/>
      <c r="Q100" s="23">
        <v>0</v>
      </c>
      <c r="R100" s="23">
        <v>0</v>
      </c>
      <c r="S100" s="23"/>
      <c r="T100" s="23">
        <v>0</v>
      </c>
      <c r="U100" s="23">
        <v>0</v>
      </c>
      <c r="V100" s="23"/>
      <c r="W100" s="23"/>
      <c r="X100" s="23" t="s">
        <v>1101</v>
      </c>
      <c r="Y100" s="23">
        <v>0</v>
      </c>
      <c r="Z100" s="23">
        <v>1</v>
      </c>
      <c r="AA100" s="23">
        <f>IF(SUM(G100:T100) &gt;0, 1, 0)</f>
        <v>0</v>
      </c>
      <c r="AB100" s="23">
        <v>0</v>
      </c>
      <c r="AC100" s="23">
        <f>IF(SUM(T100,Q100)&gt;0, 1, 0)</f>
        <v>0</v>
      </c>
      <c r="AD100" s="23">
        <f>IF(SUM(Table26[[#This Row],[cv_disclosure]],Table26[[#This Row],[nber_web_disclosure]],Table26[[#This Row],[private_interests]]) &gt;0, 1, 0)</f>
        <v>0</v>
      </c>
      <c r="AE100" s="23"/>
      <c r="AF100" s="23"/>
      <c r="AG100" s="23"/>
      <c r="AH100" s="23"/>
      <c r="AI100" s="27" t="s">
        <v>2855</v>
      </c>
      <c r="AJ100" s="27">
        <v>1</v>
      </c>
      <c r="AK100" s="23"/>
      <c r="AL100" s="23"/>
    </row>
    <row r="101" spans="1:38" x14ac:dyDescent="0.25">
      <c r="A101" s="23" t="s">
        <v>941</v>
      </c>
      <c r="B101" s="24" t="s">
        <v>942</v>
      </c>
      <c r="C101" s="23" t="s">
        <v>694</v>
      </c>
      <c r="D101" s="23" t="s">
        <v>943</v>
      </c>
      <c r="E101" s="23" t="s">
        <v>494</v>
      </c>
      <c r="F101" s="23" t="s">
        <v>681</v>
      </c>
      <c r="G101" s="23">
        <v>0</v>
      </c>
      <c r="H101" s="23">
        <v>0</v>
      </c>
      <c r="I101" s="23">
        <v>0</v>
      </c>
      <c r="J101" s="23">
        <v>0</v>
      </c>
      <c r="K101" s="23">
        <v>0</v>
      </c>
      <c r="L101" s="23">
        <v>0</v>
      </c>
      <c r="M101" s="23">
        <v>0</v>
      </c>
      <c r="N101" s="23"/>
      <c r="O101" s="23"/>
      <c r="P101" s="23"/>
      <c r="Q101" s="23">
        <v>0</v>
      </c>
      <c r="R101" s="23">
        <v>0</v>
      </c>
      <c r="S101" s="23"/>
      <c r="T101" s="23">
        <v>0</v>
      </c>
      <c r="U101" s="23">
        <v>1</v>
      </c>
      <c r="V101" s="23" t="s">
        <v>1459</v>
      </c>
      <c r="W101" s="23" t="s">
        <v>1460</v>
      </c>
      <c r="X101" s="23" t="s">
        <v>1101</v>
      </c>
      <c r="Y101" s="23">
        <v>0</v>
      </c>
      <c r="Z101" s="23">
        <v>0</v>
      </c>
      <c r="AA101" s="23">
        <f>IF(SUM(G101:T101) &gt;0, 1, 0)</f>
        <v>0</v>
      </c>
      <c r="AB101" s="23">
        <v>0</v>
      </c>
      <c r="AC101" s="23">
        <f>IF(SUM(T101,Q101)&gt;0, 1, 0)</f>
        <v>0</v>
      </c>
      <c r="AD101" s="23">
        <f>IF(SUM(Table26[[#This Row],[cv_disclosure]],Table26[[#This Row],[nber_web_disclosure]],Table26[[#This Row],[private_interests]]) &gt;0, 1, 0)</f>
        <v>0</v>
      </c>
      <c r="AE101" s="23"/>
      <c r="AF101" s="23"/>
      <c r="AG101" s="23"/>
      <c r="AH101" s="23"/>
      <c r="AI101" s="27" t="s">
        <v>2856</v>
      </c>
      <c r="AJ101" s="27">
        <v>1</v>
      </c>
      <c r="AK101" s="23"/>
      <c r="AL101" s="23"/>
    </row>
    <row r="102" spans="1:38" x14ac:dyDescent="0.25">
      <c r="A102" s="23" t="s">
        <v>944</v>
      </c>
      <c r="B102" s="24" t="s">
        <v>945</v>
      </c>
      <c r="C102" s="23" t="s">
        <v>694</v>
      </c>
      <c r="D102" s="23" t="s">
        <v>946</v>
      </c>
      <c r="E102" s="23" t="s">
        <v>471</v>
      </c>
      <c r="F102" s="23" t="s">
        <v>681</v>
      </c>
      <c r="G102" s="23">
        <v>0</v>
      </c>
      <c r="H102" s="23">
        <v>0</v>
      </c>
      <c r="I102" s="23">
        <v>0</v>
      </c>
      <c r="J102" s="23">
        <v>0</v>
      </c>
      <c r="K102" s="23">
        <v>0</v>
      </c>
      <c r="L102" s="23">
        <v>0</v>
      </c>
      <c r="M102" s="23">
        <v>0</v>
      </c>
      <c r="N102" s="23"/>
      <c r="O102" s="23"/>
      <c r="P102" s="23"/>
      <c r="Q102" s="23">
        <v>0</v>
      </c>
      <c r="R102" s="23">
        <v>0</v>
      </c>
      <c r="S102" s="23"/>
      <c r="T102" s="23">
        <v>0</v>
      </c>
      <c r="U102" s="23">
        <v>0</v>
      </c>
      <c r="V102" s="23"/>
      <c r="W102" s="23"/>
      <c r="X102" s="23" t="s">
        <v>646</v>
      </c>
      <c r="Y102" s="23">
        <v>0</v>
      </c>
      <c r="Z102" s="23">
        <v>1</v>
      </c>
      <c r="AA102" s="23">
        <f>IF(SUM(G102:T102) &gt;0, 1, 0)</f>
        <v>0</v>
      </c>
      <c r="AB102" s="23">
        <v>0</v>
      </c>
      <c r="AC102" s="23">
        <f>IF(SUM(T102,Q102)&gt;0, 1, 0)</f>
        <v>0</v>
      </c>
      <c r="AD102" s="23">
        <f>IF(SUM(Table26[[#This Row],[cv_disclosure]],Table26[[#This Row],[nber_web_disclosure]],Table26[[#This Row],[private_interests]]) &gt;0, 1, 0)</f>
        <v>0</v>
      </c>
      <c r="AE102" s="23"/>
      <c r="AF102" s="23"/>
      <c r="AG102" s="23"/>
      <c r="AH102" s="23"/>
      <c r="AI102" s="27" t="s">
        <v>2857</v>
      </c>
      <c r="AJ102" s="27">
        <v>0</v>
      </c>
      <c r="AK102" s="23"/>
      <c r="AL102" s="23"/>
    </row>
    <row r="103" spans="1:38" x14ac:dyDescent="0.25">
      <c r="A103" s="23" t="s">
        <v>947</v>
      </c>
      <c r="B103" s="24" t="s">
        <v>948</v>
      </c>
      <c r="C103" s="23" t="s">
        <v>694</v>
      </c>
      <c r="D103" s="23" t="s">
        <v>949</v>
      </c>
      <c r="E103" s="23" t="s">
        <v>79</v>
      </c>
      <c r="F103" s="23" t="s">
        <v>682</v>
      </c>
      <c r="G103" s="23">
        <v>0</v>
      </c>
      <c r="H103" s="23">
        <v>0</v>
      </c>
      <c r="I103" s="23">
        <v>0</v>
      </c>
      <c r="J103" s="23">
        <v>0</v>
      </c>
      <c r="K103" s="23">
        <v>0</v>
      </c>
      <c r="L103" s="23">
        <v>0</v>
      </c>
      <c r="M103" s="23">
        <v>0</v>
      </c>
      <c r="N103" s="23"/>
      <c r="O103" s="23"/>
      <c r="P103" s="23"/>
      <c r="Q103" s="23">
        <v>0</v>
      </c>
      <c r="R103" s="23">
        <v>0</v>
      </c>
      <c r="S103" s="23"/>
      <c r="T103" s="23">
        <v>0</v>
      </c>
      <c r="U103" s="23">
        <v>1</v>
      </c>
      <c r="V103" s="23" t="s">
        <v>1465</v>
      </c>
      <c r="W103" s="23" t="s">
        <v>1466</v>
      </c>
      <c r="X103" s="23" t="s">
        <v>1101</v>
      </c>
      <c r="Y103" s="23">
        <v>0</v>
      </c>
      <c r="Z103" s="23">
        <v>0</v>
      </c>
      <c r="AA103" s="23">
        <f>IF(SUM(G103:T103) &gt;0, 1, 0)</f>
        <v>0</v>
      </c>
      <c r="AB103" s="23">
        <v>0</v>
      </c>
      <c r="AC103" s="23">
        <f>IF(SUM(T103,Q103)&gt;0, 1, 0)</f>
        <v>0</v>
      </c>
      <c r="AD103" s="23">
        <f>IF(SUM(Table26[[#This Row],[cv_disclosure]],Table26[[#This Row],[nber_web_disclosure]],Table26[[#This Row],[private_interests]]) &gt;0, 1, 0)</f>
        <v>0</v>
      </c>
      <c r="AE103" s="23"/>
      <c r="AF103" s="23"/>
      <c r="AG103" s="23"/>
      <c r="AH103" s="23"/>
      <c r="AI103" s="27" t="s">
        <v>2858</v>
      </c>
      <c r="AJ103" s="27">
        <v>1</v>
      </c>
      <c r="AK103" s="23"/>
      <c r="AL103" s="23"/>
    </row>
    <row r="104" spans="1:38" x14ac:dyDescent="0.25">
      <c r="A104" s="23" t="s">
        <v>950</v>
      </c>
      <c r="B104" s="24" t="s">
        <v>951</v>
      </c>
      <c r="C104" s="23" t="s">
        <v>694</v>
      </c>
      <c r="D104" s="23" t="s">
        <v>952</v>
      </c>
      <c r="E104" s="23" t="s">
        <v>699</v>
      </c>
      <c r="F104" s="23" t="s">
        <v>681</v>
      </c>
      <c r="G104" s="23">
        <v>0</v>
      </c>
      <c r="H104" s="23">
        <v>0</v>
      </c>
      <c r="I104" s="23">
        <v>0</v>
      </c>
      <c r="J104" s="23">
        <v>0</v>
      </c>
      <c r="K104" s="23">
        <v>0</v>
      </c>
      <c r="L104" s="23">
        <v>0</v>
      </c>
      <c r="M104" s="23">
        <v>0</v>
      </c>
      <c r="N104" s="23"/>
      <c r="O104" s="23"/>
      <c r="P104" s="23"/>
      <c r="Q104" s="23">
        <v>0</v>
      </c>
      <c r="R104" s="23">
        <v>0</v>
      </c>
      <c r="S104" s="23" t="s">
        <v>1470</v>
      </c>
      <c r="T104" s="23">
        <v>0</v>
      </c>
      <c r="U104" s="23">
        <v>0</v>
      </c>
      <c r="V104" s="23"/>
      <c r="W104" s="23"/>
      <c r="X104" s="23" t="s">
        <v>1474</v>
      </c>
      <c r="Y104" s="23">
        <v>0</v>
      </c>
      <c r="Z104" s="23">
        <v>1</v>
      </c>
      <c r="AA104" s="23">
        <f>IF(SUM(G104:T104) &gt;0, 1, 0)</f>
        <v>0</v>
      </c>
      <c r="AB104" s="23">
        <v>0</v>
      </c>
      <c r="AC104" s="23">
        <f>IF(SUM(T104,Q104)&gt;0, 1, 0)</f>
        <v>0</v>
      </c>
      <c r="AD104" s="23">
        <f>IF(SUM(Table26[[#This Row],[cv_disclosure]],Table26[[#This Row],[nber_web_disclosure]],Table26[[#This Row],[private_interests]]) &gt;0, 1, 0)</f>
        <v>0</v>
      </c>
      <c r="AE104" s="23"/>
      <c r="AF104" s="23"/>
      <c r="AG104" s="23"/>
      <c r="AH104" s="23"/>
      <c r="AI104" s="27" t="s">
        <v>2859</v>
      </c>
      <c r="AJ104" s="27">
        <v>0</v>
      </c>
      <c r="AK104" s="23"/>
      <c r="AL104" s="23"/>
    </row>
    <row r="105" spans="1:38" x14ac:dyDescent="0.25">
      <c r="A105" s="25" t="s">
        <v>953</v>
      </c>
      <c r="B105" s="24" t="s">
        <v>954</v>
      </c>
      <c r="C105" s="23" t="s">
        <v>694</v>
      </c>
      <c r="D105" s="23" t="s">
        <v>955</v>
      </c>
      <c r="E105" s="23" t="s">
        <v>83</v>
      </c>
      <c r="F105" s="23" t="s">
        <v>681</v>
      </c>
      <c r="G105" s="23">
        <v>0</v>
      </c>
      <c r="H105" s="23">
        <v>0</v>
      </c>
      <c r="I105" s="23">
        <v>0</v>
      </c>
      <c r="J105" s="23">
        <v>0</v>
      </c>
      <c r="K105" s="23">
        <v>0</v>
      </c>
      <c r="L105" s="23">
        <v>0</v>
      </c>
      <c r="M105" s="23">
        <v>0</v>
      </c>
      <c r="N105" s="23"/>
      <c r="O105" s="23"/>
      <c r="P105" s="23"/>
      <c r="Q105" s="23">
        <v>0</v>
      </c>
      <c r="R105" s="23">
        <v>0</v>
      </c>
      <c r="S105" s="23" t="s">
        <v>1652</v>
      </c>
      <c r="T105" s="23">
        <v>0</v>
      </c>
      <c r="U105" s="23">
        <v>1</v>
      </c>
      <c r="V105" s="23" t="s">
        <v>1655</v>
      </c>
      <c r="W105" s="23" t="s">
        <v>1656</v>
      </c>
      <c r="X105" s="23" t="s">
        <v>1101</v>
      </c>
      <c r="Y105" s="23">
        <v>1</v>
      </c>
      <c r="Z105" s="23">
        <v>1</v>
      </c>
      <c r="AA105" s="23">
        <f>IF(SUM(G105:T105) &gt;0, 1, 0)</f>
        <v>0</v>
      </c>
      <c r="AB105" s="23">
        <v>0</v>
      </c>
      <c r="AC105" s="23">
        <f>IF(SUM(T105,Q105)&gt;0, 1, 0)</f>
        <v>0</v>
      </c>
      <c r="AD105" s="23">
        <f>IF(SUM(Table26[[#This Row],[cv_disclosure]],Table26[[#This Row],[nber_web_disclosure]],Table26[[#This Row],[private_interests]]) &gt;0, 1, 0)</f>
        <v>1</v>
      </c>
      <c r="AE105" s="23"/>
      <c r="AF105" s="23"/>
      <c r="AG105" s="23"/>
      <c r="AH105" s="23"/>
      <c r="AI105" s="27" t="s">
        <v>2860</v>
      </c>
      <c r="AJ105" s="27">
        <v>1</v>
      </c>
      <c r="AK105" s="23"/>
      <c r="AL105" s="23"/>
    </row>
    <row r="106" spans="1:38" x14ac:dyDescent="0.25">
      <c r="A106" s="23" t="s">
        <v>956</v>
      </c>
      <c r="B106" s="24" t="s">
        <v>957</v>
      </c>
      <c r="C106" s="23" t="s">
        <v>694</v>
      </c>
      <c r="D106" s="23" t="s">
        <v>958</v>
      </c>
      <c r="E106" s="23" t="s">
        <v>699</v>
      </c>
      <c r="F106" s="23" t="s">
        <v>681</v>
      </c>
      <c r="G106" s="23">
        <v>0</v>
      </c>
      <c r="H106" s="23">
        <v>0</v>
      </c>
      <c r="I106" s="23">
        <v>0</v>
      </c>
      <c r="J106" s="23">
        <v>0</v>
      </c>
      <c r="K106" s="23">
        <v>0</v>
      </c>
      <c r="L106" s="23">
        <v>0</v>
      </c>
      <c r="M106" s="23">
        <v>0</v>
      </c>
      <c r="N106" s="23"/>
      <c r="O106" s="23"/>
      <c r="P106" s="23"/>
      <c r="Q106" s="23">
        <v>0</v>
      </c>
      <c r="R106" s="23">
        <v>0</v>
      </c>
      <c r="S106" s="23"/>
      <c r="T106" s="23">
        <v>0</v>
      </c>
      <c r="U106" s="23">
        <v>0</v>
      </c>
      <c r="V106" s="23"/>
      <c r="W106" s="23"/>
      <c r="X106" s="23" t="s">
        <v>646</v>
      </c>
      <c r="Y106" s="23">
        <v>0</v>
      </c>
      <c r="Z106" s="23">
        <v>1</v>
      </c>
      <c r="AA106" s="23">
        <f>IF(SUM(G106:T106) &gt;0, 1, 0)</f>
        <v>0</v>
      </c>
      <c r="AB106" s="23">
        <v>0</v>
      </c>
      <c r="AC106" s="23">
        <f>IF(SUM(T106,Q106)&gt;0, 1, 0)</f>
        <v>0</v>
      </c>
      <c r="AD106" s="23">
        <f>IF(SUM(Table26[[#This Row],[cv_disclosure]],Table26[[#This Row],[nber_web_disclosure]],Table26[[#This Row],[private_interests]]) &gt;0, 1, 0)</f>
        <v>0</v>
      </c>
      <c r="AE106" s="23"/>
      <c r="AF106" s="23"/>
      <c r="AG106" s="23"/>
      <c r="AH106" s="23"/>
      <c r="AI106" s="27" t="s">
        <v>2861</v>
      </c>
      <c r="AJ106" s="27">
        <v>1</v>
      </c>
      <c r="AK106" s="23"/>
      <c r="AL106" s="23"/>
    </row>
    <row r="107" spans="1:38" x14ac:dyDescent="0.25">
      <c r="A107" s="23" t="s">
        <v>968</v>
      </c>
      <c r="B107" s="24" t="s">
        <v>969</v>
      </c>
      <c r="C107" s="23" t="s">
        <v>694</v>
      </c>
      <c r="D107" s="23" t="s">
        <v>970</v>
      </c>
      <c r="E107" s="23" t="s">
        <v>422</v>
      </c>
      <c r="F107" s="23" t="s">
        <v>681</v>
      </c>
      <c r="G107" s="23">
        <v>0</v>
      </c>
      <c r="H107" s="23">
        <v>0</v>
      </c>
      <c r="I107" s="23">
        <v>0</v>
      </c>
      <c r="J107" s="23">
        <v>0</v>
      </c>
      <c r="K107" s="23">
        <v>0</v>
      </c>
      <c r="L107" s="23">
        <v>0</v>
      </c>
      <c r="M107" s="23">
        <v>0</v>
      </c>
      <c r="N107" s="23"/>
      <c r="O107" s="23"/>
      <c r="P107" s="23"/>
      <c r="Q107" s="23">
        <v>0</v>
      </c>
      <c r="R107" s="23">
        <v>0</v>
      </c>
      <c r="S107" s="23"/>
      <c r="T107" s="23">
        <v>0</v>
      </c>
      <c r="U107" s="23">
        <v>1</v>
      </c>
      <c r="V107" s="23" t="s">
        <v>1498</v>
      </c>
      <c r="W107" s="23" t="s">
        <v>1499</v>
      </c>
      <c r="X107" s="23" t="s">
        <v>1101</v>
      </c>
      <c r="Y107" s="23">
        <v>0</v>
      </c>
      <c r="Z107" s="23">
        <v>0</v>
      </c>
      <c r="AA107" s="23">
        <f>IF(SUM(G107:T107) &gt;0, 1, 0)</f>
        <v>0</v>
      </c>
      <c r="AB107" s="23">
        <v>0</v>
      </c>
      <c r="AC107" s="23">
        <f>IF(SUM(T107,Q107)&gt;0, 1, 0)</f>
        <v>0</v>
      </c>
      <c r="AD107" s="23">
        <f>IF(SUM(Table26[[#This Row],[cv_disclosure]],Table26[[#This Row],[nber_web_disclosure]],Table26[[#This Row],[private_interests]]) &gt;0, 1, 0)</f>
        <v>0</v>
      </c>
      <c r="AE107" s="23"/>
      <c r="AF107" s="23"/>
      <c r="AG107" s="23"/>
      <c r="AH107" s="23"/>
      <c r="AI107" s="27" t="s">
        <v>2865</v>
      </c>
      <c r="AJ107" s="27">
        <v>0</v>
      </c>
      <c r="AK107" s="23"/>
      <c r="AL107" s="23"/>
    </row>
    <row r="108" spans="1:38" x14ac:dyDescent="0.25">
      <c r="A108" s="23" t="s">
        <v>971</v>
      </c>
      <c r="B108" s="24" t="s">
        <v>972</v>
      </c>
      <c r="C108" s="23" t="s">
        <v>694</v>
      </c>
      <c r="D108" s="23" t="s">
        <v>973</v>
      </c>
      <c r="E108" s="23" t="s">
        <v>79</v>
      </c>
      <c r="F108" s="23" t="s">
        <v>681</v>
      </c>
      <c r="G108" s="23">
        <v>0</v>
      </c>
      <c r="H108" s="23">
        <v>0</v>
      </c>
      <c r="I108" s="23">
        <v>0</v>
      </c>
      <c r="J108" s="23">
        <v>0</v>
      </c>
      <c r="K108" s="23">
        <v>0</v>
      </c>
      <c r="L108" s="23">
        <v>0</v>
      </c>
      <c r="M108" s="23">
        <v>0</v>
      </c>
      <c r="N108" s="23"/>
      <c r="O108" s="23"/>
      <c r="P108" s="23"/>
      <c r="Q108" s="23">
        <v>0</v>
      </c>
      <c r="R108" s="23">
        <v>0</v>
      </c>
      <c r="S108" s="23" t="s">
        <v>1503</v>
      </c>
      <c r="T108" s="23">
        <v>0</v>
      </c>
      <c r="U108" s="23">
        <v>1</v>
      </c>
      <c r="V108" s="23" t="s">
        <v>1504</v>
      </c>
      <c r="W108" s="23" t="s">
        <v>1505</v>
      </c>
      <c r="X108" s="23" t="s">
        <v>1101</v>
      </c>
      <c r="Y108" s="23">
        <v>1</v>
      </c>
      <c r="Z108" s="23">
        <v>0</v>
      </c>
      <c r="AA108" s="23">
        <f>IF(SUM(G108:T108) &gt;0, 1, 0)</f>
        <v>0</v>
      </c>
      <c r="AB108" s="23">
        <v>0</v>
      </c>
      <c r="AC108" s="23">
        <f>IF(SUM(T108,Q108)&gt;0, 1, 0)</f>
        <v>0</v>
      </c>
      <c r="AD108" s="23">
        <f>IF(SUM(Table26[[#This Row],[cv_disclosure]],Table26[[#This Row],[nber_web_disclosure]],Table26[[#This Row],[private_interests]]) &gt;0, 1, 0)</f>
        <v>1</v>
      </c>
      <c r="AE108" s="23"/>
      <c r="AF108" s="23"/>
      <c r="AG108" s="23"/>
      <c r="AH108" s="23"/>
      <c r="AI108" s="27" t="s">
        <v>2866</v>
      </c>
      <c r="AJ108" s="27">
        <v>0</v>
      </c>
      <c r="AK108" s="23"/>
      <c r="AL108" s="23"/>
    </row>
    <row r="109" spans="1:38" x14ac:dyDescent="0.25">
      <c r="A109" s="23" t="s">
        <v>977</v>
      </c>
      <c r="B109" s="24" t="s">
        <v>978</v>
      </c>
      <c r="C109" s="23" t="s">
        <v>694</v>
      </c>
      <c r="D109" s="23" t="s">
        <v>979</v>
      </c>
      <c r="E109" s="23" t="s">
        <v>70</v>
      </c>
      <c r="F109" s="23" t="s">
        <v>681</v>
      </c>
      <c r="G109" s="23">
        <v>0</v>
      </c>
      <c r="H109" s="23">
        <v>0</v>
      </c>
      <c r="I109" s="23">
        <v>0</v>
      </c>
      <c r="J109" s="23">
        <v>0</v>
      </c>
      <c r="K109" s="23">
        <v>0</v>
      </c>
      <c r="L109" s="23">
        <v>0</v>
      </c>
      <c r="M109" s="23">
        <v>0</v>
      </c>
      <c r="N109" s="23"/>
      <c r="O109" s="23"/>
      <c r="P109" s="23"/>
      <c r="Q109" s="23">
        <v>0</v>
      </c>
      <c r="R109" s="23">
        <v>0</v>
      </c>
      <c r="S109" s="23" t="s">
        <v>1514</v>
      </c>
      <c r="T109" s="23">
        <v>0</v>
      </c>
      <c r="U109" s="23">
        <v>0</v>
      </c>
      <c r="V109" s="23"/>
      <c r="W109" s="23"/>
      <c r="X109" s="23" t="s">
        <v>1518</v>
      </c>
      <c r="Y109" s="23">
        <v>0</v>
      </c>
      <c r="Z109" s="23">
        <v>1</v>
      </c>
      <c r="AA109" s="23">
        <f>IF(SUM(G109:T109) &gt;0, 1, 0)</f>
        <v>0</v>
      </c>
      <c r="AB109" s="23">
        <v>0</v>
      </c>
      <c r="AC109" s="23">
        <f>IF(SUM(T109,Q109)&gt;0, 1, 0)</f>
        <v>0</v>
      </c>
      <c r="AD109" s="23">
        <f>IF(SUM(Table26[[#This Row],[cv_disclosure]],Table26[[#This Row],[nber_web_disclosure]],Table26[[#This Row],[private_interests]]) &gt;0, 1, 0)</f>
        <v>0</v>
      </c>
      <c r="AE109" s="23"/>
      <c r="AF109" s="23"/>
      <c r="AG109" s="23"/>
      <c r="AH109" s="23"/>
      <c r="AI109" s="27" t="s">
        <v>2868</v>
      </c>
      <c r="AJ109" s="27">
        <v>1</v>
      </c>
      <c r="AK109" s="23"/>
      <c r="AL109" s="23"/>
    </row>
    <row r="110" spans="1:38" x14ac:dyDescent="0.25">
      <c r="A110" s="23" t="s">
        <v>983</v>
      </c>
      <c r="B110" s="24" t="s">
        <v>984</v>
      </c>
      <c r="C110" s="23" t="s">
        <v>694</v>
      </c>
      <c r="D110" s="23" t="s">
        <v>985</v>
      </c>
      <c r="E110" s="23" t="s">
        <v>986</v>
      </c>
      <c r="F110" s="23" t="s">
        <v>919</v>
      </c>
      <c r="G110" s="23">
        <v>0</v>
      </c>
      <c r="H110" s="23">
        <v>0</v>
      </c>
      <c r="I110" s="23">
        <v>0</v>
      </c>
      <c r="J110" s="23">
        <v>0</v>
      </c>
      <c r="K110" s="23">
        <v>0</v>
      </c>
      <c r="L110" s="23">
        <v>0</v>
      </c>
      <c r="M110" s="23">
        <v>0</v>
      </c>
      <c r="N110" s="23"/>
      <c r="O110" s="23"/>
      <c r="P110" s="23"/>
      <c r="Q110" s="28"/>
      <c r="R110" s="23">
        <v>0</v>
      </c>
      <c r="S110" s="23" t="s">
        <v>1521</v>
      </c>
      <c r="T110" s="23">
        <v>0</v>
      </c>
      <c r="U110" s="23">
        <v>0</v>
      </c>
      <c r="V110" s="23"/>
      <c r="W110" s="23"/>
      <c r="X110" s="23" t="s">
        <v>1101</v>
      </c>
      <c r="Y110" s="23">
        <v>1</v>
      </c>
      <c r="Z110" s="23">
        <v>0</v>
      </c>
      <c r="AA110" s="23">
        <f>IF(SUM(G110:T110) &gt;0, 1, 0)</f>
        <v>0</v>
      </c>
      <c r="AB110" s="23">
        <v>0</v>
      </c>
      <c r="AC110" s="23">
        <f>IF(SUM(T110,Q110)&gt;0, 1, 0)</f>
        <v>0</v>
      </c>
      <c r="AD110" s="23">
        <f>IF(SUM(Table26[[#This Row],[cv_disclosure]],Table26[[#This Row],[nber_web_disclosure]],Table26[[#This Row],[private_interests]]) &gt;0, 1, 0)</f>
        <v>1</v>
      </c>
      <c r="AE110" s="23"/>
      <c r="AF110" s="23"/>
      <c r="AG110" s="23"/>
      <c r="AH110" s="23"/>
      <c r="AI110" s="27" t="s">
        <v>2870</v>
      </c>
      <c r="AJ110" s="27">
        <v>1</v>
      </c>
      <c r="AK110" s="23"/>
      <c r="AL110" s="23"/>
    </row>
    <row r="111" spans="1:38" x14ac:dyDescent="0.25">
      <c r="A111" s="25" t="s">
        <v>539</v>
      </c>
      <c r="B111" s="24" t="s">
        <v>537</v>
      </c>
      <c r="C111" s="23" t="s">
        <v>694</v>
      </c>
      <c r="D111" s="24" t="s">
        <v>538</v>
      </c>
      <c r="E111" s="23" t="s">
        <v>234</v>
      </c>
      <c r="F111" s="23" t="s">
        <v>681</v>
      </c>
      <c r="G111" s="23">
        <v>0</v>
      </c>
      <c r="H111" s="23">
        <v>0</v>
      </c>
      <c r="I111" s="23">
        <v>0</v>
      </c>
      <c r="J111" s="23">
        <v>0</v>
      </c>
      <c r="K111" s="23">
        <v>0</v>
      </c>
      <c r="L111" s="23">
        <v>0</v>
      </c>
      <c r="M111" s="23">
        <v>0</v>
      </c>
      <c r="N111" s="23"/>
      <c r="O111" s="23"/>
      <c r="P111" s="23"/>
      <c r="Q111" s="23">
        <v>0</v>
      </c>
      <c r="R111" s="23">
        <v>0</v>
      </c>
      <c r="S111" s="23" t="s">
        <v>1660</v>
      </c>
      <c r="T111" s="23">
        <v>0</v>
      </c>
      <c r="U111" s="23">
        <v>1</v>
      </c>
      <c r="V111" s="23" t="s">
        <v>1664</v>
      </c>
      <c r="W111" s="23" t="s">
        <v>1663</v>
      </c>
      <c r="X111" s="23" t="s">
        <v>1665</v>
      </c>
      <c r="Y111" s="23">
        <v>1</v>
      </c>
      <c r="Z111" s="23">
        <v>0</v>
      </c>
      <c r="AA111" s="23">
        <f>IF(SUM(G111:T111) &gt;0, 1, 0)</f>
        <v>0</v>
      </c>
      <c r="AB111" s="23">
        <v>0</v>
      </c>
      <c r="AC111" s="23">
        <f>IF(SUM(T111,Q111)&gt;0, 1, 0)</f>
        <v>0</v>
      </c>
      <c r="AD111" s="23">
        <f>IF(SUM(Table26[[#This Row],[cv_disclosure]],Table26[[#This Row],[nber_web_disclosure]],Table26[[#This Row],[private_interests]]) &gt;0, 1, 0)</f>
        <v>1</v>
      </c>
      <c r="AE111" s="23"/>
      <c r="AF111" s="23"/>
      <c r="AG111" s="23"/>
      <c r="AH111" s="23"/>
      <c r="AI111" s="27" t="s">
        <v>2603</v>
      </c>
      <c r="AJ111" s="27">
        <v>1</v>
      </c>
      <c r="AK111" s="23"/>
      <c r="AL111" s="23"/>
    </row>
    <row r="112" spans="1:38" x14ac:dyDescent="0.25">
      <c r="A112" s="23" t="s">
        <v>990</v>
      </c>
      <c r="B112" s="24" t="s">
        <v>991</v>
      </c>
      <c r="C112" s="23" t="s">
        <v>694</v>
      </c>
      <c r="D112" s="23" t="s">
        <v>992</v>
      </c>
      <c r="E112" s="23" t="s">
        <v>86</v>
      </c>
      <c r="F112" s="23" t="s">
        <v>681</v>
      </c>
      <c r="G112" s="23">
        <v>0</v>
      </c>
      <c r="H112" s="23">
        <v>0</v>
      </c>
      <c r="I112" s="23">
        <v>0</v>
      </c>
      <c r="J112" s="23">
        <v>0</v>
      </c>
      <c r="K112" s="23">
        <v>0</v>
      </c>
      <c r="L112" s="23">
        <v>0</v>
      </c>
      <c r="M112" s="23">
        <v>0</v>
      </c>
      <c r="N112" s="23"/>
      <c r="O112" s="23"/>
      <c r="P112" s="23"/>
      <c r="Q112" s="23">
        <v>0</v>
      </c>
      <c r="R112" s="23">
        <v>0</v>
      </c>
      <c r="S112" s="23"/>
      <c r="T112" s="23">
        <v>0</v>
      </c>
      <c r="U112" s="23">
        <v>0</v>
      </c>
      <c r="V112" s="23"/>
      <c r="W112" s="23"/>
      <c r="X112" s="23" t="s">
        <v>1101</v>
      </c>
      <c r="Y112" s="23">
        <v>0</v>
      </c>
      <c r="Z112" s="23">
        <v>0</v>
      </c>
      <c r="AA112" s="23">
        <f>IF(SUM(G112:T112) &gt;0, 1, 0)</f>
        <v>0</v>
      </c>
      <c r="AB112" s="23">
        <v>0</v>
      </c>
      <c r="AC112" s="23">
        <f>IF(SUM(T112,Q112)&gt;0, 1, 0)</f>
        <v>0</v>
      </c>
      <c r="AD112" s="23">
        <f>IF(SUM(Table26[[#This Row],[cv_disclosure]],Table26[[#This Row],[nber_web_disclosure]],Table26[[#This Row],[private_interests]]) &gt;0, 1, 0)</f>
        <v>0</v>
      </c>
      <c r="AE112" s="23"/>
      <c r="AF112" s="23"/>
      <c r="AG112" s="23"/>
      <c r="AH112" s="23"/>
      <c r="AI112" s="27" t="s">
        <v>2872</v>
      </c>
      <c r="AJ112" s="27">
        <v>0</v>
      </c>
      <c r="AK112" s="23"/>
      <c r="AL112" s="23"/>
    </row>
    <row r="113" spans="1:38" x14ac:dyDescent="0.25">
      <c r="A113" s="23" t="s">
        <v>993</v>
      </c>
      <c r="B113" s="24" t="s">
        <v>994</v>
      </c>
      <c r="C113" s="23" t="s">
        <v>694</v>
      </c>
      <c r="D113" s="24" t="s">
        <v>995</v>
      </c>
      <c r="E113" s="23" t="s">
        <v>86</v>
      </c>
      <c r="F113" s="23" t="s">
        <v>682</v>
      </c>
      <c r="G113" s="23">
        <v>0</v>
      </c>
      <c r="H113" s="23">
        <v>0</v>
      </c>
      <c r="I113" s="23">
        <v>0</v>
      </c>
      <c r="J113" s="23">
        <v>0</v>
      </c>
      <c r="K113" s="23">
        <v>0</v>
      </c>
      <c r="L113" s="23">
        <v>0</v>
      </c>
      <c r="M113" s="23">
        <v>0</v>
      </c>
      <c r="N113" s="23"/>
      <c r="O113" s="23"/>
      <c r="P113" s="23"/>
      <c r="Q113" s="23">
        <v>0</v>
      </c>
      <c r="R113" s="23">
        <v>0</v>
      </c>
      <c r="S113" s="23"/>
      <c r="T113" s="23">
        <v>0</v>
      </c>
      <c r="U113" s="23">
        <v>1</v>
      </c>
      <c r="V113" s="23" t="s">
        <v>1533</v>
      </c>
      <c r="W113" s="23" t="s">
        <v>1534</v>
      </c>
      <c r="X113" s="23" t="s">
        <v>1101</v>
      </c>
      <c r="Y113" s="23">
        <v>0</v>
      </c>
      <c r="Z113" s="23">
        <v>0</v>
      </c>
      <c r="AA113" s="23">
        <f>IF(SUM(G113:T113) &gt;0, 1, 0)</f>
        <v>0</v>
      </c>
      <c r="AB113" s="23">
        <v>0</v>
      </c>
      <c r="AC113" s="23">
        <f>IF(SUM(T113,Q113)&gt;0, 1, 0)</f>
        <v>0</v>
      </c>
      <c r="AD113" s="23">
        <f>IF(SUM(Table26[[#This Row],[cv_disclosure]],Table26[[#This Row],[nber_web_disclosure]],Table26[[#This Row],[private_interests]]) &gt;0, 1, 0)</f>
        <v>0</v>
      </c>
      <c r="AE113" s="23"/>
      <c r="AF113" s="23"/>
      <c r="AG113" s="23"/>
      <c r="AH113" s="23"/>
      <c r="AI113" s="27" t="s">
        <v>2873</v>
      </c>
      <c r="AJ113" s="27">
        <v>1</v>
      </c>
      <c r="AK113" s="23"/>
      <c r="AL113" s="23"/>
    </row>
    <row r="114" spans="1:38" x14ac:dyDescent="0.25">
      <c r="A114" s="23" t="s">
        <v>996</v>
      </c>
      <c r="B114" s="24" t="s">
        <v>997</v>
      </c>
      <c r="C114" s="23" t="s">
        <v>694</v>
      </c>
      <c r="D114" s="23" t="s">
        <v>998</v>
      </c>
      <c r="E114" s="23" t="s">
        <v>179</v>
      </c>
      <c r="F114" s="23" t="s">
        <v>681</v>
      </c>
      <c r="G114" s="23">
        <v>0</v>
      </c>
      <c r="H114" s="23">
        <v>0</v>
      </c>
      <c r="I114" s="23">
        <v>0</v>
      </c>
      <c r="J114" s="23">
        <v>0</v>
      </c>
      <c r="K114" s="23">
        <v>0</v>
      </c>
      <c r="L114" s="23">
        <v>0</v>
      </c>
      <c r="M114" s="23">
        <v>0</v>
      </c>
      <c r="N114" s="23"/>
      <c r="O114" s="23"/>
      <c r="P114" s="23"/>
      <c r="Q114" s="23">
        <v>0</v>
      </c>
      <c r="R114" s="23">
        <v>0</v>
      </c>
      <c r="S114" s="23"/>
      <c r="T114" s="23">
        <v>0</v>
      </c>
      <c r="U114" s="23">
        <v>1</v>
      </c>
      <c r="V114" s="23" t="s">
        <v>1538</v>
      </c>
      <c r="W114" s="23" t="s">
        <v>1539</v>
      </c>
      <c r="X114" s="23" t="s">
        <v>1101</v>
      </c>
      <c r="Y114" s="23">
        <v>0</v>
      </c>
      <c r="Z114" s="23">
        <v>0</v>
      </c>
      <c r="AA114" s="23">
        <f>IF(SUM(G114:T114) &gt;0, 1, 0)</f>
        <v>0</v>
      </c>
      <c r="AB114" s="23">
        <v>0</v>
      </c>
      <c r="AC114" s="23">
        <f>IF(SUM(T114,Q114)&gt;0, 1, 0)</f>
        <v>0</v>
      </c>
      <c r="AD114" s="23">
        <f>IF(SUM(Table26[[#This Row],[cv_disclosure]],Table26[[#This Row],[nber_web_disclosure]],Table26[[#This Row],[private_interests]]) &gt;0, 1, 0)</f>
        <v>0</v>
      </c>
      <c r="AE114" s="23"/>
      <c r="AF114" s="23"/>
      <c r="AG114" s="23"/>
      <c r="AH114" s="23"/>
      <c r="AI114" s="27" t="s">
        <v>2874</v>
      </c>
      <c r="AJ114" s="27">
        <v>1</v>
      </c>
      <c r="AK114" s="23"/>
      <c r="AL114" s="23"/>
    </row>
    <row r="115" spans="1:38" x14ac:dyDescent="0.25">
      <c r="A115" s="23" t="s">
        <v>1005</v>
      </c>
      <c r="B115" s="24" t="s">
        <v>1006</v>
      </c>
      <c r="C115" s="23" t="s">
        <v>694</v>
      </c>
      <c r="D115" s="23" t="s">
        <v>1007</v>
      </c>
      <c r="E115" s="23" t="s">
        <v>272</v>
      </c>
      <c r="F115" s="23" t="s">
        <v>681</v>
      </c>
      <c r="G115" s="23">
        <v>0</v>
      </c>
      <c r="H115" s="23">
        <v>0</v>
      </c>
      <c r="I115" s="23">
        <v>0</v>
      </c>
      <c r="J115" s="23">
        <v>0</v>
      </c>
      <c r="K115" s="23">
        <v>0</v>
      </c>
      <c r="L115" s="23">
        <v>0</v>
      </c>
      <c r="M115" s="23">
        <v>0</v>
      </c>
      <c r="N115" s="23"/>
      <c r="O115" s="23"/>
      <c r="P115" s="23"/>
      <c r="Q115" s="23">
        <v>0</v>
      </c>
      <c r="R115" s="23">
        <v>0</v>
      </c>
      <c r="S115" s="23"/>
      <c r="T115" s="23">
        <v>0</v>
      </c>
      <c r="U115" s="23">
        <v>1</v>
      </c>
      <c r="V115" s="23" t="s">
        <v>1547</v>
      </c>
      <c r="W115" s="23" t="s">
        <v>1548</v>
      </c>
      <c r="X115" s="23" t="s">
        <v>1550</v>
      </c>
      <c r="Y115" s="23">
        <v>0</v>
      </c>
      <c r="Z115" s="23">
        <v>1</v>
      </c>
      <c r="AA115" s="23">
        <f>IF(SUM(G115:T115) &gt;0, 1, 0)</f>
        <v>0</v>
      </c>
      <c r="AB115" s="23">
        <v>0</v>
      </c>
      <c r="AC115" s="23">
        <f>IF(SUM(T115,Q115)&gt;0, 1, 0)</f>
        <v>0</v>
      </c>
      <c r="AD115" s="23">
        <f>IF(SUM(Table26[[#This Row],[cv_disclosure]],Table26[[#This Row],[nber_web_disclosure]],Table26[[#This Row],[private_interests]]) &gt;0, 1, 0)</f>
        <v>0</v>
      </c>
      <c r="AE115" s="23"/>
      <c r="AF115" s="23"/>
      <c r="AG115" s="23"/>
      <c r="AH115" s="23"/>
      <c r="AI115" s="27" t="s">
        <v>2877</v>
      </c>
      <c r="AJ115" s="27">
        <v>1</v>
      </c>
      <c r="AK115" s="23"/>
      <c r="AL115" s="23"/>
    </row>
    <row r="116" spans="1:38" x14ac:dyDescent="0.25">
      <c r="A116" s="23" t="s">
        <v>1017</v>
      </c>
      <c r="B116" s="24" t="s">
        <v>1018</v>
      </c>
      <c r="C116" s="23" t="s">
        <v>694</v>
      </c>
      <c r="D116" s="24" t="s">
        <v>1019</v>
      </c>
      <c r="E116" s="23" t="s">
        <v>83</v>
      </c>
      <c r="F116" s="23" t="s">
        <v>681</v>
      </c>
      <c r="G116" s="23">
        <v>0</v>
      </c>
      <c r="H116" s="23">
        <v>0</v>
      </c>
      <c r="I116" s="23">
        <v>0</v>
      </c>
      <c r="J116" s="23">
        <v>0</v>
      </c>
      <c r="K116" s="23">
        <v>0</v>
      </c>
      <c r="L116" s="23">
        <v>0</v>
      </c>
      <c r="M116" s="23">
        <v>0</v>
      </c>
      <c r="N116" s="23"/>
      <c r="O116" s="23"/>
      <c r="P116" s="23"/>
      <c r="Q116" s="23">
        <v>0</v>
      </c>
      <c r="R116" s="23">
        <v>0</v>
      </c>
      <c r="S116" s="23" t="s">
        <v>1566</v>
      </c>
      <c r="T116" s="23">
        <v>0</v>
      </c>
      <c r="U116" s="23">
        <v>1</v>
      </c>
      <c r="V116" s="23" t="s">
        <v>1572</v>
      </c>
      <c r="W116" s="23" t="s">
        <v>1573</v>
      </c>
      <c r="X116" s="23" t="s">
        <v>1567</v>
      </c>
      <c r="Y116" s="23">
        <v>0</v>
      </c>
      <c r="Z116" s="23">
        <v>1</v>
      </c>
      <c r="AA116" s="23">
        <f>IF(SUM(G116:T116) &gt;0, 1, 0)</f>
        <v>0</v>
      </c>
      <c r="AB116" s="23">
        <v>0</v>
      </c>
      <c r="AC116" s="23">
        <f>IF(SUM(T116,Q116)&gt;0, 1, 0)</f>
        <v>0</v>
      </c>
      <c r="AD116" s="23">
        <f>IF(SUM(Table26[[#This Row],[cv_disclosure]],Table26[[#This Row],[nber_web_disclosure]],Table26[[#This Row],[private_interests]]) &gt;0, 1, 0)</f>
        <v>0</v>
      </c>
      <c r="AE116" s="23"/>
      <c r="AF116" s="23"/>
      <c r="AG116" s="23"/>
      <c r="AH116" s="23"/>
      <c r="AI116" s="27" t="s">
        <v>2881</v>
      </c>
      <c r="AJ116" s="27">
        <v>1</v>
      </c>
      <c r="AK116" s="23"/>
      <c r="AL116" s="23"/>
    </row>
    <row r="117" spans="1:38" x14ac:dyDescent="0.25">
      <c r="A117" s="23" t="s">
        <v>1020</v>
      </c>
      <c r="B117" s="24" t="s">
        <v>1021</v>
      </c>
      <c r="C117" s="23" t="s">
        <v>694</v>
      </c>
      <c r="D117" s="24" t="s">
        <v>1022</v>
      </c>
      <c r="E117" s="23" t="s">
        <v>167</v>
      </c>
      <c r="F117" s="23" t="s">
        <v>681</v>
      </c>
      <c r="G117" s="23">
        <v>0</v>
      </c>
      <c r="H117" s="23">
        <v>0</v>
      </c>
      <c r="I117" s="23">
        <v>0</v>
      </c>
      <c r="J117" s="23">
        <v>0</v>
      </c>
      <c r="K117" s="23">
        <v>0</v>
      </c>
      <c r="L117" s="23">
        <v>0</v>
      </c>
      <c r="M117" s="23">
        <v>0</v>
      </c>
      <c r="N117" s="23"/>
      <c r="O117" s="23"/>
      <c r="P117" s="23"/>
      <c r="Q117" s="23">
        <v>0</v>
      </c>
      <c r="R117" s="23">
        <v>0</v>
      </c>
      <c r="S117" s="23" t="s">
        <v>1577</v>
      </c>
      <c r="T117" s="23">
        <v>0</v>
      </c>
      <c r="U117" s="23">
        <v>1</v>
      </c>
      <c r="V117" s="23" t="s">
        <v>1579</v>
      </c>
      <c r="W117" s="23" t="s">
        <v>1580</v>
      </c>
      <c r="X117" s="23" t="s">
        <v>1101</v>
      </c>
      <c r="Y117" s="23">
        <v>1</v>
      </c>
      <c r="Z117" s="23">
        <v>1</v>
      </c>
      <c r="AA117" s="23">
        <f>IF(SUM(G117:T117) &gt;0, 1, 0)</f>
        <v>0</v>
      </c>
      <c r="AB117" s="23">
        <v>0</v>
      </c>
      <c r="AC117" s="23">
        <f>IF(SUM(T117,Q117)&gt;0, 1, 0)</f>
        <v>0</v>
      </c>
      <c r="AD117" s="23">
        <f>IF(SUM(Table26[[#This Row],[cv_disclosure]],Table26[[#This Row],[nber_web_disclosure]],Table26[[#This Row],[private_interests]]) &gt;0, 1, 0)</f>
        <v>1</v>
      </c>
      <c r="AE117" s="23"/>
      <c r="AF117" s="23"/>
      <c r="AG117" s="23"/>
      <c r="AH117" s="23"/>
      <c r="AI117" s="27" t="s">
        <v>2882</v>
      </c>
      <c r="AJ117" s="27">
        <v>1</v>
      </c>
      <c r="AK117" s="23"/>
      <c r="AL117" s="23"/>
    </row>
    <row r="118" spans="1:38" x14ac:dyDescent="0.25">
      <c r="A118" s="23" t="s">
        <v>1023</v>
      </c>
      <c r="B118" s="24" t="s">
        <v>1024</v>
      </c>
      <c r="C118" s="23" t="s">
        <v>694</v>
      </c>
      <c r="D118" s="24" t="s">
        <v>1025</v>
      </c>
      <c r="E118" s="23" t="s">
        <v>1026</v>
      </c>
      <c r="F118" s="23" t="s">
        <v>681</v>
      </c>
      <c r="G118" s="23">
        <v>0</v>
      </c>
      <c r="H118" s="23">
        <v>0</v>
      </c>
      <c r="I118" s="23">
        <v>0</v>
      </c>
      <c r="J118" s="23">
        <v>0</v>
      </c>
      <c r="K118" s="23">
        <v>0</v>
      </c>
      <c r="L118" s="23">
        <v>0</v>
      </c>
      <c r="M118" s="23">
        <v>0</v>
      </c>
      <c r="N118" s="23"/>
      <c r="O118" s="23"/>
      <c r="P118" s="23"/>
      <c r="Q118" s="23">
        <v>0</v>
      </c>
      <c r="R118" s="23">
        <v>0</v>
      </c>
      <c r="S118" s="23"/>
      <c r="T118" s="23">
        <v>0</v>
      </c>
      <c r="U118" s="23">
        <v>0</v>
      </c>
      <c r="V118" s="23"/>
      <c r="W118" s="23"/>
      <c r="X118" s="23" t="s">
        <v>1101</v>
      </c>
      <c r="Y118" s="23">
        <v>0</v>
      </c>
      <c r="Z118" s="23">
        <v>0</v>
      </c>
      <c r="AA118" s="23">
        <f>IF(SUM(G118:T118) &gt;0, 1, 0)</f>
        <v>0</v>
      </c>
      <c r="AB118" s="23">
        <v>0</v>
      </c>
      <c r="AC118" s="23">
        <f>IF(SUM(T118,Q118)&gt;0, 1, 0)</f>
        <v>0</v>
      </c>
      <c r="AD118" s="23">
        <f>IF(SUM(Table26[[#This Row],[cv_disclosure]],Table26[[#This Row],[nber_web_disclosure]],Table26[[#This Row],[private_interests]]) &gt;0, 1, 0)</f>
        <v>0</v>
      </c>
      <c r="AE118" s="23"/>
      <c r="AF118" s="23"/>
      <c r="AG118" s="23"/>
      <c r="AH118" s="23"/>
      <c r="AI118" s="27" t="s">
        <v>2883</v>
      </c>
      <c r="AJ118" s="27">
        <v>1</v>
      </c>
      <c r="AK118" s="23"/>
      <c r="AL118" s="23"/>
    </row>
    <row r="119" spans="1:38" x14ac:dyDescent="0.25">
      <c r="A119" s="23" t="s">
        <v>1027</v>
      </c>
      <c r="B119" s="24" t="s">
        <v>1028</v>
      </c>
      <c r="C119" s="23" t="s">
        <v>694</v>
      </c>
      <c r="D119" s="24" t="s">
        <v>1029</v>
      </c>
      <c r="E119" s="23" t="s">
        <v>303</v>
      </c>
      <c r="F119" s="23" t="s">
        <v>681</v>
      </c>
      <c r="G119" s="23">
        <v>0</v>
      </c>
      <c r="H119" s="23">
        <v>0</v>
      </c>
      <c r="I119" s="23">
        <v>0</v>
      </c>
      <c r="J119" s="23">
        <v>0</v>
      </c>
      <c r="K119" s="23">
        <v>0</v>
      </c>
      <c r="L119" s="23">
        <v>0</v>
      </c>
      <c r="M119" s="23">
        <v>0</v>
      </c>
      <c r="N119" s="23"/>
      <c r="O119" s="23"/>
      <c r="P119" s="23"/>
      <c r="Q119" s="23">
        <v>0</v>
      </c>
      <c r="R119" s="23">
        <v>0</v>
      </c>
      <c r="S119" s="23" t="s">
        <v>1585</v>
      </c>
      <c r="T119" s="23">
        <v>0</v>
      </c>
      <c r="U119" s="23">
        <v>1</v>
      </c>
      <c r="V119" s="23" t="s">
        <v>1538</v>
      </c>
      <c r="W119" s="23" t="s">
        <v>1539</v>
      </c>
      <c r="X119" s="23" t="s">
        <v>1587</v>
      </c>
      <c r="Y119" s="23">
        <v>1</v>
      </c>
      <c r="Z119" s="23">
        <v>0</v>
      </c>
      <c r="AA119" s="23">
        <f>IF(SUM(G119:T119) &gt;0, 1, 0)</f>
        <v>0</v>
      </c>
      <c r="AB119" s="23">
        <v>0</v>
      </c>
      <c r="AC119" s="23">
        <f>IF(SUM(T119,Q119)&gt;0, 1, 0)</f>
        <v>0</v>
      </c>
      <c r="AD119" s="23">
        <f>IF(SUM(Table26[[#This Row],[cv_disclosure]],Table26[[#This Row],[nber_web_disclosure]],Table26[[#This Row],[private_interests]]) &gt;0, 1, 0)</f>
        <v>1</v>
      </c>
      <c r="AE119" s="23"/>
      <c r="AF119" s="23"/>
      <c r="AG119" s="23"/>
      <c r="AH119" s="23"/>
      <c r="AI119" s="27" t="s">
        <v>2884</v>
      </c>
      <c r="AJ119" s="27">
        <v>1</v>
      </c>
      <c r="AK119" s="23"/>
      <c r="AL119" s="23"/>
    </row>
    <row r="120" spans="1:38" x14ac:dyDescent="0.25">
      <c r="A120" s="23" t="s">
        <v>1033</v>
      </c>
      <c r="B120" s="24" t="s">
        <v>1034</v>
      </c>
      <c r="C120" s="23" t="s">
        <v>694</v>
      </c>
      <c r="D120" s="24" t="s">
        <v>1035</v>
      </c>
      <c r="E120" s="23" t="s">
        <v>110</v>
      </c>
      <c r="F120" s="23" t="s">
        <v>681</v>
      </c>
      <c r="G120" s="23">
        <v>0</v>
      </c>
      <c r="H120" s="23">
        <v>0</v>
      </c>
      <c r="I120" s="23">
        <v>0</v>
      </c>
      <c r="J120" s="23">
        <v>0</v>
      </c>
      <c r="K120" s="23">
        <v>0</v>
      </c>
      <c r="L120" s="23">
        <v>0</v>
      </c>
      <c r="M120" s="23">
        <v>0</v>
      </c>
      <c r="N120" s="23"/>
      <c r="O120" s="23"/>
      <c r="P120" s="23"/>
      <c r="Q120" s="23">
        <v>0</v>
      </c>
      <c r="R120" s="23">
        <v>0</v>
      </c>
      <c r="S120" s="23" t="s">
        <v>1597</v>
      </c>
      <c r="T120" s="23">
        <v>0</v>
      </c>
      <c r="U120" s="23">
        <v>0</v>
      </c>
      <c r="V120" s="23"/>
      <c r="W120" s="23"/>
      <c r="X120" s="23" t="s">
        <v>1101</v>
      </c>
      <c r="Y120" s="23">
        <v>0</v>
      </c>
      <c r="Z120" s="23">
        <v>0</v>
      </c>
      <c r="AA120" s="23">
        <f>IF(SUM(G120:T120) &gt;0, 1, 0)</f>
        <v>0</v>
      </c>
      <c r="AB120" s="23">
        <v>0</v>
      </c>
      <c r="AC120" s="23">
        <f>IF(SUM(T120,Q120)&gt;0, 1, 0)</f>
        <v>0</v>
      </c>
      <c r="AD120" s="23">
        <f>IF(SUM(Table26[[#This Row],[cv_disclosure]],Table26[[#This Row],[nber_web_disclosure]],Table26[[#This Row],[private_interests]]) &gt;0, 1, 0)</f>
        <v>0</v>
      </c>
      <c r="AE120" s="23"/>
      <c r="AF120" s="23"/>
      <c r="AG120" s="23"/>
      <c r="AH120" s="23"/>
      <c r="AI120" s="27" t="s">
        <v>2886</v>
      </c>
      <c r="AJ120" s="27">
        <v>0</v>
      </c>
      <c r="AK120" s="23"/>
      <c r="AL120" s="23"/>
    </row>
    <row r="121" spans="1:38" x14ac:dyDescent="0.25">
      <c r="A121" s="25" t="s">
        <v>1039</v>
      </c>
      <c r="B121" s="24" t="s">
        <v>1040</v>
      </c>
      <c r="C121" s="23" t="s">
        <v>694</v>
      </c>
      <c r="D121" s="24" t="s">
        <v>1041</v>
      </c>
      <c r="E121" s="23" t="s">
        <v>83</v>
      </c>
      <c r="F121" s="23" t="s">
        <v>681</v>
      </c>
      <c r="G121" s="23">
        <v>0</v>
      </c>
      <c r="H121" s="23">
        <v>0</v>
      </c>
      <c r="I121" s="23">
        <v>0</v>
      </c>
      <c r="J121" s="23">
        <v>0</v>
      </c>
      <c r="K121" s="23">
        <v>0</v>
      </c>
      <c r="L121" s="23">
        <v>0</v>
      </c>
      <c r="M121" s="23">
        <v>0</v>
      </c>
      <c r="N121" s="23"/>
      <c r="O121" s="23"/>
      <c r="P121" s="23"/>
      <c r="Q121" s="23">
        <v>0</v>
      </c>
      <c r="R121" s="23">
        <v>0</v>
      </c>
      <c r="S121" s="23" t="s">
        <v>1684</v>
      </c>
      <c r="T121" s="23">
        <v>0</v>
      </c>
      <c r="U121" s="23">
        <v>0</v>
      </c>
      <c r="V121" s="23"/>
      <c r="W121" s="23"/>
      <c r="X121" s="23" t="s">
        <v>1686</v>
      </c>
      <c r="Y121" s="23">
        <v>1</v>
      </c>
      <c r="Z121" s="23">
        <v>0</v>
      </c>
      <c r="AA121" s="23">
        <f>IF(SUM(G121:T121) &gt;0, 1, 0)</f>
        <v>0</v>
      </c>
      <c r="AB121" s="23">
        <v>0</v>
      </c>
      <c r="AC121" s="23">
        <f>IF(SUM(T121,Q121)&gt;0, 1, 0)</f>
        <v>0</v>
      </c>
      <c r="AD121" s="23">
        <f>IF(SUM(Table26[[#This Row],[cv_disclosure]],Table26[[#This Row],[nber_web_disclosure]],Table26[[#This Row],[private_interests]]) &gt;0, 1, 0)</f>
        <v>1</v>
      </c>
      <c r="AE121" s="23"/>
      <c r="AF121" s="23"/>
      <c r="AG121" s="23"/>
      <c r="AH121" s="23"/>
      <c r="AI121" s="27" t="s">
        <v>2888</v>
      </c>
      <c r="AJ121" s="27">
        <v>1</v>
      </c>
      <c r="AK121" s="23"/>
      <c r="AL121" s="23"/>
    </row>
    <row r="122" spans="1:38" x14ac:dyDescent="0.25">
      <c r="A122" s="23" t="s">
        <v>1042</v>
      </c>
      <c r="B122" s="24" t="s">
        <v>1043</v>
      </c>
      <c r="C122" s="23" t="s">
        <v>694</v>
      </c>
      <c r="D122" s="24" t="s">
        <v>1044</v>
      </c>
      <c r="E122" s="23" t="s">
        <v>699</v>
      </c>
      <c r="F122" s="23" t="s">
        <v>681</v>
      </c>
      <c r="G122" s="23">
        <v>0</v>
      </c>
      <c r="H122" s="23">
        <v>0</v>
      </c>
      <c r="I122" s="23">
        <v>0</v>
      </c>
      <c r="J122" s="23">
        <v>0</v>
      </c>
      <c r="K122" s="23">
        <v>0</v>
      </c>
      <c r="L122" s="23">
        <v>0</v>
      </c>
      <c r="M122" s="23">
        <v>0</v>
      </c>
      <c r="N122" s="23"/>
      <c r="O122" s="23"/>
      <c r="P122" s="23"/>
      <c r="Q122" s="23">
        <v>0</v>
      </c>
      <c r="R122" s="23">
        <v>0</v>
      </c>
      <c r="S122" s="23"/>
      <c r="T122" s="23">
        <v>0</v>
      </c>
      <c r="U122" s="23">
        <v>0</v>
      </c>
      <c r="V122" s="23"/>
      <c r="W122" s="23"/>
      <c r="X122" s="23"/>
      <c r="Y122" s="23">
        <v>0</v>
      </c>
      <c r="Z122" s="23">
        <v>1</v>
      </c>
      <c r="AA122" s="23">
        <f>IF(SUM(G122:T122) &gt;0, 1, 0)</f>
        <v>0</v>
      </c>
      <c r="AB122" s="23">
        <v>0</v>
      </c>
      <c r="AC122" s="23">
        <f>IF(SUM(T122,Q122)&gt;0, 1, 0)</f>
        <v>0</v>
      </c>
      <c r="AD122" s="23">
        <f>IF(SUM(Table26[[#This Row],[cv_disclosure]],Table26[[#This Row],[nber_web_disclosure]],Table26[[#This Row],[private_interests]]) &gt;0, 1, 0)</f>
        <v>0</v>
      </c>
      <c r="AE122" s="23"/>
      <c r="AF122" s="23"/>
      <c r="AG122" s="23"/>
      <c r="AH122" s="23"/>
      <c r="AI122" s="27" t="s">
        <v>2889</v>
      </c>
      <c r="AJ122" s="27">
        <v>1</v>
      </c>
      <c r="AK122" s="23"/>
      <c r="AL122" s="23"/>
    </row>
    <row r="123" spans="1:38" x14ac:dyDescent="0.25">
      <c r="A123" s="23" t="s">
        <v>1048</v>
      </c>
      <c r="B123" s="24" t="s">
        <v>1049</v>
      </c>
      <c r="C123" s="23" t="s">
        <v>694</v>
      </c>
      <c r="D123" s="24" t="s">
        <v>1050</v>
      </c>
      <c r="E123" s="23" t="s">
        <v>33</v>
      </c>
      <c r="F123" s="23" t="s">
        <v>681</v>
      </c>
      <c r="G123" s="23">
        <v>0</v>
      </c>
      <c r="H123" s="23">
        <v>0</v>
      </c>
      <c r="I123" s="23">
        <v>0</v>
      </c>
      <c r="J123" s="23">
        <v>0</v>
      </c>
      <c r="K123" s="23">
        <v>0</v>
      </c>
      <c r="L123" s="23">
        <v>0</v>
      </c>
      <c r="M123" s="23">
        <v>0</v>
      </c>
      <c r="N123" s="23"/>
      <c r="O123" s="23"/>
      <c r="P123" s="23"/>
      <c r="Q123" s="23">
        <v>0</v>
      </c>
      <c r="R123" s="23">
        <v>0</v>
      </c>
      <c r="S123" s="23" t="s">
        <v>1606</v>
      </c>
      <c r="T123" s="23">
        <v>0</v>
      </c>
      <c r="U123" s="23">
        <v>0</v>
      </c>
      <c r="V123" s="23"/>
      <c r="W123" s="23"/>
      <c r="X123" s="23" t="s">
        <v>1608</v>
      </c>
      <c r="Y123" s="23">
        <v>1</v>
      </c>
      <c r="Z123" s="23">
        <v>0</v>
      </c>
      <c r="AA123" s="23">
        <f>IF(SUM(G123:T123) &gt;0, 1, 0)</f>
        <v>0</v>
      </c>
      <c r="AB123" s="23">
        <v>0</v>
      </c>
      <c r="AC123" s="23">
        <f>IF(SUM(T123,Q123)&gt;0, 1, 0)</f>
        <v>0</v>
      </c>
      <c r="AD123" s="23">
        <f>IF(SUM(Table26[[#This Row],[cv_disclosure]],Table26[[#This Row],[nber_web_disclosure]],Table26[[#This Row],[private_interests]]) &gt;0, 1, 0)</f>
        <v>1</v>
      </c>
      <c r="AE123" s="23"/>
      <c r="AF123" s="23"/>
      <c r="AG123" s="23"/>
      <c r="AH123" s="23"/>
      <c r="AI123" s="27" t="s">
        <v>2891</v>
      </c>
      <c r="AJ123" s="27">
        <v>1</v>
      </c>
      <c r="AK123" s="23"/>
      <c r="AL123" s="23"/>
    </row>
    <row r="124" spans="1:38" x14ac:dyDescent="0.25">
      <c r="A124" s="23" t="s">
        <v>1051</v>
      </c>
      <c r="B124" s="24" t="s">
        <v>1052</v>
      </c>
      <c r="C124" s="23" t="s">
        <v>694</v>
      </c>
      <c r="D124" s="24" t="s">
        <v>1053</v>
      </c>
      <c r="E124" s="23" t="s">
        <v>1054</v>
      </c>
      <c r="F124" s="23" t="s">
        <v>681</v>
      </c>
      <c r="G124" s="23">
        <v>0</v>
      </c>
      <c r="H124" s="23">
        <v>0</v>
      </c>
      <c r="I124" s="23">
        <v>0</v>
      </c>
      <c r="J124" s="23">
        <v>0</v>
      </c>
      <c r="K124" s="23">
        <v>0</v>
      </c>
      <c r="L124" s="23">
        <v>0</v>
      </c>
      <c r="M124" s="23">
        <v>0</v>
      </c>
      <c r="N124" s="23"/>
      <c r="O124" s="23"/>
      <c r="P124" s="23"/>
      <c r="Q124" s="23">
        <v>0</v>
      </c>
      <c r="R124" s="23">
        <v>0</v>
      </c>
      <c r="S124" s="23"/>
      <c r="T124" s="23">
        <v>0</v>
      </c>
      <c r="U124" s="23">
        <v>0</v>
      </c>
      <c r="V124" s="23"/>
      <c r="W124" s="23"/>
      <c r="X124" s="23" t="s">
        <v>1101</v>
      </c>
      <c r="Y124" s="23">
        <v>0</v>
      </c>
      <c r="Z124" s="23">
        <v>1</v>
      </c>
      <c r="AA124" s="23">
        <f>IF(SUM(G124:T124) &gt;0, 1, 0)</f>
        <v>0</v>
      </c>
      <c r="AB124" s="23">
        <v>0</v>
      </c>
      <c r="AC124" s="23">
        <f>IF(SUM(T124,Q124)&gt;0, 1, 0)</f>
        <v>0</v>
      </c>
      <c r="AD124" s="23">
        <f>IF(SUM(Table26[[#This Row],[cv_disclosure]],Table26[[#This Row],[nber_web_disclosure]],Table26[[#This Row],[private_interests]]) &gt;0, 1, 0)</f>
        <v>0</v>
      </c>
      <c r="AE124" s="23"/>
      <c r="AF124" s="23"/>
      <c r="AG124" s="23"/>
      <c r="AH124" s="23"/>
      <c r="AI124" s="27" t="s">
        <v>2892</v>
      </c>
      <c r="AJ124" s="27">
        <v>0</v>
      </c>
      <c r="AK124" s="23"/>
      <c r="AL124" s="23"/>
    </row>
    <row r="125" spans="1:38" x14ac:dyDescent="0.25">
      <c r="A125" s="23" t="s">
        <v>1055</v>
      </c>
      <c r="B125" s="24" t="s">
        <v>1056</v>
      </c>
      <c r="C125" s="23" t="s">
        <v>694</v>
      </c>
      <c r="D125" s="24" t="s">
        <v>1057</v>
      </c>
      <c r="E125" s="23" t="s">
        <v>1058</v>
      </c>
      <c r="F125" s="23" t="s">
        <v>681</v>
      </c>
      <c r="G125" s="23">
        <v>0</v>
      </c>
      <c r="H125" s="23">
        <v>0</v>
      </c>
      <c r="I125" s="23">
        <v>0</v>
      </c>
      <c r="J125" s="23">
        <v>0</v>
      </c>
      <c r="K125" s="23">
        <v>0</v>
      </c>
      <c r="L125" s="23">
        <v>0</v>
      </c>
      <c r="M125" s="23">
        <v>0</v>
      </c>
      <c r="N125" s="23"/>
      <c r="O125" s="23"/>
      <c r="P125" s="23"/>
      <c r="Q125" s="23">
        <v>0</v>
      </c>
      <c r="R125" s="23">
        <v>0</v>
      </c>
      <c r="S125" s="23" t="s">
        <v>1614</v>
      </c>
      <c r="T125" s="23">
        <v>0</v>
      </c>
      <c r="U125" s="23">
        <v>0</v>
      </c>
      <c r="V125" s="23"/>
      <c r="W125" s="23"/>
      <c r="X125" s="23" t="s">
        <v>1615</v>
      </c>
      <c r="Y125" s="23">
        <v>1</v>
      </c>
      <c r="Z125" s="23">
        <v>0</v>
      </c>
      <c r="AA125" s="23">
        <f>IF(SUM(G125:T125) &gt;0, 1, 0)</f>
        <v>0</v>
      </c>
      <c r="AB125" s="23">
        <v>0</v>
      </c>
      <c r="AC125" s="23">
        <f>IF(SUM(T125,Q125)&gt;0, 1, 0)</f>
        <v>0</v>
      </c>
      <c r="AD125" s="23">
        <f>IF(SUM(Table26[[#This Row],[cv_disclosure]],Table26[[#This Row],[nber_web_disclosure]],Table26[[#This Row],[private_interests]]) &gt;0, 1, 0)</f>
        <v>1</v>
      </c>
      <c r="AE125" s="23"/>
      <c r="AF125" s="23"/>
      <c r="AG125" s="23"/>
      <c r="AH125" s="23"/>
      <c r="AI125" s="27" t="s">
        <v>2893</v>
      </c>
      <c r="AJ125" s="27">
        <v>1</v>
      </c>
      <c r="AK125" s="23"/>
      <c r="AL125" s="23"/>
    </row>
    <row r="126" spans="1:38" x14ac:dyDescent="0.25">
      <c r="A126" s="23" t="s">
        <v>30</v>
      </c>
      <c r="B126" s="23" t="s">
        <v>31</v>
      </c>
      <c r="C126" s="23" t="s">
        <v>16</v>
      </c>
      <c r="D126" s="23" t="s">
        <v>32</v>
      </c>
      <c r="E126" s="23" t="s">
        <v>33</v>
      </c>
      <c r="F126" s="23" t="s">
        <v>681</v>
      </c>
      <c r="G126" s="23">
        <v>0</v>
      </c>
      <c r="H126" s="23">
        <v>0</v>
      </c>
      <c r="I126" s="23">
        <v>0</v>
      </c>
      <c r="J126" s="23">
        <v>0</v>
      </c>
      <c r="K126" s="23">
        <v>0</v>
      </c>
      <c r="L126" s="23">
        <v>0</v>
      </c>
      <c r="M126" s="23">
        <v>1</v>
      </c>
      <c r="N126" s="23"/>
      <c r="O126" s="23"/>
      <c r="P126" s="23"/>
      <c r="Q126" s="23">
        <v>1</v>
      </c>
      <c r="R126" s="23">
        <v>1</v>
      </c>
      <c r="S126" s="23" t="s">
        <v>592</v>
      </c>
      <c r="T126" s="23">
        <v>0</v>
      </c>
      <c r="U126" s="23"/>
      <c r="V126" s="23"/>
      <c r="W126" s="23"/>
      <c r="X126" s="23"/>
      <c r="Y126" s="23">
        <v>1</v>
      </c>
      <c r="Z126" s="23"/>
      <c r="AA126" s="23">
        <f>IF(SUM(G126:T126) &gt;0, 1, 0)</f>
        <v>1</v>
      </c>
      <c r="AB126" s="23">
        <v>1</v>
      </c>
      <c r="AC126" s="23">
        <f>IF(SUM(T126,Q126)&gt;0, 1, 0)</f>
        <v>1</v>
      </c>
      <c r="AD126" s="23">
        <f>IF(SUM(Table26[[#This Row],[cv_disclosure]],Table26[[#This Row],[nber_web_disclosure]],Table26[[#This Row],[private_interests]]) &gt;0, 1, 0)</f>
        <v>1</v>
      </c>
      <c r="AE126" s="23"/>
      <c r="AF126" s="23"/>
      <c r="AG126" s="23"/>
      <c r="AH126" s="23"/>
      <c r="AI126" s="23" t="s">
        <v>2619</v>
      </c>
      <c r="AJ126" s="23">
        <v>1</v>
      </c>
      <c r="AK126" s="23">
        <v>1</v>
      </c>
      <c r="AL126" s="23" t="s">
        <v>2904</v>
      </c>
    </row>
    <row r="127" spans="1:38" x14ac:dyDescent="0.25">
      <c r="A127" s="23" t="s">
        <v>34</v>
      </c>
      <c r="B127" s="23" t="s">
        <v>35</v>
      </c>
      <c r="C127" s="23" t="s">
        <v>16</v>
      </c>
      <c r="D127" s="24" t="s">
        <v>36</v>
      </c>
      <c r="E127" s="23" t="s">
        <v>71</v>
      </c>
      <c r="F127" s="23" t="s">
        <v>681</v>
      </c>
      <c r="G127" s="23">
        <v>0</v>
      </c>
      <c r="H127" s="23">
        <v>0</v>
      </c>
      <c r="I127" s="23">
        <v>0</v>
      </c>
      <c r="J127" s="23">
        <v>0</v>
      </c>
      <c r="K127" s="23">
        <v>0</v>
      </c>
      <c r="L127" s="23">
        <v>0</v>
      </c>
      <c r="M127" s="23">
        <v>0</v>
      </c>
      <c r="N127" s="23"/>
      <c r="O127" s="23">
        <v>1</v>
      </c>
      <c r="P127" s="23"/>
      <c r="Q127" s="23">
        <v>0</v>
      </c>
      <c r="R127" s="23">
        <v>1</v>
      </c>
      <c r="S127" s="23" t="s">
        <v>605</v>
      </c>
      <c r="T127" s="23">
        <v>1</v>
      </c>
      <c r="U127" s="23"/>
      <c r="V127" s="23"/>
      <c r="W127" s="23"/>
      <c r="X127" s="23" t="s">
        <v>610</v>
      </c>
      <c r="Y127" s="23">
        <v>1</v>
      </c>
      <c r="Z127" s="23"/>
      <c r="AA127" s="23">
        <f>IF(SUM(G127:T127) &gt;0, 1, 0)</f>
        <v>1</v>
      </c>
      <c r="AB127" s="23">
        <v>1</v>
      </c>
      <c r="AC127" s="23">
        <f>IF(SUM(T127,Q127)&gt;0, 1, 0)</f>
        <v>1</v>
      </c>
      <c r="AD127" s="23">
        <f>IF(SUM(Table26[[#This Row],[cv_disclosure]],Table26[[#This Row],[nber_web_disclosure]],Table26[[#This Row],[private_interests]]) &gt;0, 1, 0)</f>
        <v>1</v>
      </c>
      <c r="AE127" s="23"/>
      <c r="AF127" s="23"/>
      <c r="AG127" s="23"/>
      <c r="AH127" s="23"/>
      <c r="AI127" s="23" t="s">
        <v>2620</v>
      </c>
      <c r="AJ127" s="23">
        <v>0</v>
      </c>
      <c r="AK127" s="23">
        <v>2</v>
      </c>
      <c r="AL127" s="23" t="s">
        <v>2906</v>
      </c>
    </row>
    <row r="128" spans="1:38" x14ac:dyDescent="0.25">
      <c r="A128" s="23" t="s">
        <v>49</v>
      </c>
      <c r="B128" s="23" t="s">
        <v>50</v>
      </c>
      <c r="C128" s="23" t="s">
        <v>16</v>
      </c>
      <c r="D128" s="23" t="s">
        <v>51</v>
      </c>
      <c r="E128" s="23" t="s">
        <v>72</v>
      </c>
      <c r="F128" s="23" t="s">
        <v>681</v>
      </c>
      <c r="G128" s="23">
        <v>1</v>
      </c>
      <c r="H128" s="23">
        <v>0</v>
      </c>
      <c r="I128" s="23">
        <v>0</v>
      </c>
      <c r="J128" s="23">
        <v>0</v>
      </c>
      <c r="K128" s="23">
        <v>0</v>
      </c>
      <c r="L128" s="23">
        <v>0</v>
      </c>
      <c r="M128" s="23">
        <v>0</v>
      </c>
      <c r="N128" s="23"/>
      <c r="O128" s="23"/>
      <c r="P128" s="23"/>
      <c r="Q128" s="23">
        <v>0</v>
      </c>
      <c r="R128" s="23">
        <v>1</v>
      </c>
      <c r="S128" s="23" t="s">
        <v>52</v>
      </c>
      <c r="T128" s="23">
        <v>0</v>
      </c>
      <c r="U128" s="23"/>
      <c r="V128" s="23"/>
      <c r="W128" s="23"/>
      <c r="X128" s="23" t="s">
        <v>612</v>
      </c>
      <c r="Y128" s="23">
        <v>1</v>
      </c>
      <c r="Z128" s="23"/>
      <c r="AA128" s="23">
        <f>IF(SUM(G128:T128) &gt;0, 1, 0)</f>
        <v>1</v>
      </c>
      <c r="AB128" s="23">
        <v>0</v>
      </c>
      <c r="AC128" s="23">
        <f>IF(SUM(T128,Q128)&gt;0, 1, 0)</f>
        <v>0</v>
      </c>
      <c r="AD128" s="23">
        <f>IF(SUM(Table26[[#This Row],[cv_disclosure]],Table26[[#This Row],[nber_web_disclosure]],Table26[[#This Row],[private_interests]]) &gt;0, 1, 0)</f>
        <v>1</v>
      </c>
      <c r="AE128" s="23"/>
      <c r="AF128" s="23"/>
      <c r="AG128" s="23"/>
      <c r="AH128" s="23"/>
      <c r="AI128" s="23" t="s">
        <v>2624</v>
      </c>
      <c r="AJ128" s="23">
        <v>1</v>
      </c>
      <c r="AK128" s="23">
        <v>0</v>
      </c>
      <c r="AL128" s="23"/>
    </row>
    <row r="129" spans="1:38" x14ac:dyDescent="0.25">
      <c r="A129" s="23" t="s">
        <v>56</v>
      </c>
      <c r="B129" s="23" t="s">
        <v>57</v>
      </c>
      <c r="C129" s="23" t="s">
        <v>16</v>
      </c>
      <c r="D129" s="23" t="s">
        <v>58</v>
      </c>
      <c r="E129" s="23" t="s">
        <v>74</v>
      </c>
      <c r="F129" s="23" t="s">
        <v>681</v>
      </c>
      <c r="G129" s="23">
        <v>0</v>
      </c>
      <c r="H129" s="23">
        <v>0</v>
      </c>
      <c r="I129" s="23">
        <v>0</v>
      </c>
      <c r="J129" s="23">
        <v>0</v>
      </c>
      <c r="K129" s="23">
        <v>0</v>
      </c>
      <c r="L129" s="23">
        <v>0</v>
      </c>
      <c r="M129" s="23">
        <v>1</v>
      </c>
      <c r="N129" s="23"/>
      <c r="O129" s="23"/>
      <c r="P129" s="23"/>
      <c r="Q129" s="23">
        <v>0</v>
      </c>
      <c r="R129" s="23">
        <v>1</v>
      </c>
      <c r="S129" s="23" t="s">
        <v>594</v>
      </c>
      <c r="T129" s="23">
        <v>0</v>
      </c>
      <c r="U129" s="23"/>
      <c r="V129" s="23"/>
      <c r="W129" s="23"/>
      <c r="X129" s="23" t="s">
        <v>613</v>
      </c>
      <c r="Y129" s="23">
        <v>1</v>
      </c>
      <c r="Z129" s="23"/>
      <c r="AA129" s="23">
        <f>IF(SUM(G129:T129) &gt;0, 1, 0)</f>
        <v>1</v>
      </c>
      <c r="AB129" s="23">
        <v>1</v>
      </c>
      <c r="AC129" s="23">
        <f>IF(SUM(T129,Q129)&gt;0, 1, 0)</f>
        <v>0</v>
      </c>
      <c r="AD129" s="23">
        <f>IF(SUM(Table26[[#This Row],[cv_disclosure]],Table26[[#This Row],[nber_web_disclosure]],Table26[[#This Row],[private_interests]]) &gt;0, 1, 0)</f>
        <v>1</v>
      </c>
      <c r="AE129" s="23"/>
      <c r="AF129" s="23"/>
      <c r="AG129" s="23"/>
      <c r="AH129" s="23"/>
      <c r="AI129" s="23" t="s">
        <v>2626</v>
      </c>
      <c r="AJ129" s="23">
        <v>1</v>
      </c>
      <c r="AK129" s="23">
        <v>1</v>
      </c>
      <c r="AL129" s="23"/>
    </row>
    <row r="130" spans="1:38" x14ac:dyDescent="0.25">
      <c r="A130" s="23" t="s">
        <v>80</v>
      </c>
      <c r="B130" s="23" t="s">
        <v>81</v>
      </c>
      <c r="C130" s="23" t="s">
        <v>16</v>
      </c>
      <c r="D130" s="23" t="s">
        <v>82</v>
      </c>
      <c r="E130" s="23" t="s">
        <v>83</v>
      </c>
      <c r="F130" s="23" t="s">
        <v>681</v>
      </c>
      <c r="G130" s="23">
        <v>1</v>
      </c>
      <c r="H130" s="23">
        <v>0</v>
      </c>
      <c r="I130" s="23">
        <v>0</v>
      </c>
      <c r="J130" s="23">
        <v>0</v>
      </c>
      <c r="K130" s="23">
        <v>0</v>
      </c>
      <c r="L130" s="23">
        <v>0</v>
      </c>
      <c r="M130" s="23">
        <v>0</v>
      </c>
      <c r="N130" s="23"/>
      <c r="O130" s="23"/>
      <c r="P130" s="23"/>
      <c r="Q130" s="23">
        <v>1</v>
      </c>
      <c r="R130" s="23">
        <v>1</v>
      </c>
      <c r="S130" s="23" t="s">
        <v>593</v>
      </c>
      <c r="T130" s="23">
        <v>1</v>
      </c>
      <c r="U130" s="23"/>
      <c r="V130" s="23"/>
      <c r="W130" s="23"/>
      <c r="X130" s="23" t="s">
        <v>615</v>
      </c>
      <c r="Y130" s="23">
        <v>1</v>
      </c>
      <c r="Z130" s="23"/>
      <c r="AA130" s="23">
        <f>IF(SUM(G130:T130) &gt;0, 1, 0)</f>
        <v>1</v>
      </c>
      <c r="AB130" s="23">
        <v>1</v>
      </c>
      <c r="AC130" s="23">
        <f>IF(SUM(T130,Q130)&gt;0, 1, 0)</f>
        <v>1</v>
      </c>
      <c r="AD130" s="23">
        <f>IF(SUM(Table26[[#This Row],[cv_disclosure]],Table26[[#This Row],[nber_web_disclosure]],Table26[[#This Row],[private_interests]]) &gt;0, 1, 0)</f>
        <v>1</v>
      </c>
      <c r="AE130" s="23"/>
      <c r="AF130" s="23"/>
      <c r="AG130" s="23"/>
      <c r="AH130" s="23"/>
      <c r="AI130" s="23" t="s">
        <v>2630</v>
      </c>
      <c r="AJ130" s="23">
        <v>1</v>
      </c>
      <c r="AK130" s="23">
        <v>2</v>
      </c>
      <c r="AL130" s="23" t="s">
        <v>2906</v>
      </c>
    </row>
    <row r="131" spans="1:38" x14ac:dyDescent="0.25">
      <c r="A131" s="23" t="s">
        <v>84</v>
      </c>
      <c r="B131" s="23" t="s">
        <v>85</v>
      </c>
      <c r="C131" s="23" t="s">
        <v>16</v>
      </c>
      <c r="D131" s="23" t="s">
        <v>87</v>
      </c>
      <c r="E131" s="23" t="s">
        <v>86</v>
      </c>
      <c r="F131" s="23" t="s">
        <v>681</v>
      </c>
      <c r="G131" s="23">
        <v>0</v>
      </c>
      <c r="H131" s="23">
        <v>0</v>
      </c>
      <c r="I131" s="23">
        <v>1</v>
      </c>
      <c r="J131" s="23">
        <v>0</v>
      </c>
      <c r="K131" s="23">
        <v>0</v>
      </c>
      <c r="L131" s="23">
        <v>0</v>
      </c>
      <c r="M131" s="23">
        <v>0</v>
      </c>
      <c r="N131" s="23"/>
      <c r="O131" s="23"/>
      <c r="P131" s="23"/>
      <c r="Q131" s="23">
        <v>0</v>
      </c>
      <c r="R131" s="23">
        <v>1</v>
      </c>
      <c r="S131" s="23" t="s">
        <v>88</v>
      </c>
      <c r="T131" s="23">
        <v>0</v>
      </c>
      <c r="U131" s="23"/>
      <c r="V131" s="23"/>
      <c r="W131" s="23"/>
      <c r="X131" s="23" t="s">
        <v>616</v>
      </c>
      <c r="Y131" s="23">
        <v>1</v>
      </c>
      <c r="Z131" s="23"/>
      <c r="AA131" s="23">
        <f>IF(SUM(G131:T131) &gt;0, 1, 0)</f>
        <v>1</v>
      </c>
      <c r="AB131" s="23">
        <v>1</v>
      </c>
      <c r="AC131" s="23">
        <f>IF(SUM(T131,Q131)&gt;0, 1, 0)</f>
        <v>0</v>
      </c>
      <c r="AD131" s="23">
        <f>IF(SUM(Table26[[#This Row],[cv_disclosure]],Table26[[#This Row],[nber_web_disclosure]],Table26[[#This Row],[private_interests]]) &gt;0, 1, 0)</f>
        <v>1</v>
      </c>
      <c r="AE131" s="23"/>
      <c r="AF131" s="23"/>
      <c r="AG131" s="23"/>
      <c r="AH131" s="23"/>
      <c r="AI131" s="23" t="s">
        <v>2631</v>
      </c>
      <c r="AJ131" s="23">
        <v>0</v>
      </c>
      <c r="AK131" s="23">
        <v>0</v>
      </c>
      <c r="AL131" s="23"/>
    </row>
    <row r="132" spans="1:38" x14ac:dyDescent="0.25">
      <c r="A132" s="23" t="s">
        <v>122</v>
      </c>
      <c r="B132" s="23" t="s">
        <v>123</v>
      </c>
      <c r="C132" s="23" t="s">
        <v>16</v>
      </c>
      <c r="D132" s="23" t="s">
        <v>129</v>
      </c>
      <c r="E132" s="23" t="s">
        <v>124</v>
      </c>
      <c r="F132" s="23" t="s">
        <v>681</v>
      </c>
      <c r="G132" s="23">
        <v>0</v>
      </c>
      <c r="H132" s="23">
        <v>0</v>
      </c>
      <c r="I132" s="23">
        <v>0</v>
      </c>
      <c r="J132" s="23">
        <v>0</v>
      </c>
      <c r="K132" s="23">
        <v>0</v>
      </c>
      <c r="L132" s="23">
        <v>0</v>
      </c>
      <c r="M132" s="23">
        <v>0</v>
      </c>
      <c r="N132" s="23"/>
      <c r="O132" s="23"/>
      <c r="P132" s="23">
        <v>1</v>
      </c>
      <c r="Q132" s="23">
        <v>0</v>
      </c>
      <c r="R132" s="23">
        <v>1</v>
      </c>
      <c r="S132" s="23" t="s">
        <v>677</v>
      </c>
      <c r="T132" s="23">
        <v>0</v>
      </c>
      <c r="U132" s="23"/>
      <c r="V132" s="23"/>
      <c r="W132" s="23"/>
      <c r="X132" s="23" t="s">
        <v>617</v>
      </c>
      <c r="Y132" s="23">
        <v>1</v>
      </c>
      <c r="Z132" s="23"/>
      <c r="AA132" s="23">
        <f>IF(SUM(G132:T132) &gt;0, 1, 0)</f>
        <v>1</v>
      </c>
      <c r="AB132" s="23">
        <v>1</v>
      </c>
      <c r="AC132" s="23">
        <f>IF(SUM(T132,Q132)&gt;0, 1, 0)</f>
        <v>0</v>
      </c>
      <c r="AD132" s="23">
        <f>IF(SUM(Table26[[#This Row],[cv_disclosure]],Table26[[#This Row],[nber_web_disclosure]],Table26[[#This Row],[private_interests]]) &gt;0, 1, 0)</f>
        <v>1</v>
      </c>
      <c r="AE132" s="23"/>
      <c r="AF132" s="23"/>
      <c r="AG132" s="23"/>
      <c r="AH132" s="23"/>
      <c r="AI132" s="23" t="s">
        <v>2638</v>
      </c>
      <c r="AJ132" s="23">
        <v>1</v>
      </c>
      <c r="AK132" s="23">
        <v>0</v>
      </c>
      <c r="AL132" s="23"/>
    </row>
    <row r="133" spans="1:38" x14ac:dyDescent="0.25">
      <c r="A133" s="23" t="s">
        <v>126</v>
      </c>
      <c r="B133" s="23" t="s">
        <v>127</v>
      </c>
      <c r="C133" s="23" t="s">
        <v>16</v>
      </c>
      <c r="D133" s="24" t="s">
        <v>128</v>
      </c>
      <c r="E133" s="23" t="s">
        <v>83</v>
      </c>
      <c r="F133" s="23" t="s">
        <v>681</v>
      </c>
      <c r="G133" s="23">
        <v>1</v>
      </c>
      <c r="H133" s="23">
        <v>0</v>
      </c>
      <c r="I133" s="23">
        <v>0</v>
      </c>
      <c r="J133" s="23">
        <v>1</v>
      </c>
      <c r="K133" s="23">
        <v>0</v>
      </c>
      <c r="L133" s="23">
        <v>0</v>
      </c>
      <c r="M133" s="23">
        <v>0</v>
      </c>
      <c r="N133" s="23"/>
      <c r="O133" s="23"/>
      <c r="P133" s="23"/>
      <c r="Q133" s="23">
        <v>1</v>
      </c>
      <c r="R133" s="23">
        <v>1</v>
      </c>
      <c r="S133" s="23" t="s">
        <v>133</v>
      </c>
      <c r="T133" s="23">
        <v>0</v>
      </c>
      <c r="U133" s="23"/>
      <c r="V133" s="23"/>
      <c r="W133" s="23"/>
      <c r="X133" s="23" t="s">
        <v>618</v>
      </c>
      <c r="Y133" s="23">
        <v>1</v>
      </c>
      <c r="Z133" s="23"/>
      <c r="AA133" s="23">
        <f>IF(SUM(G133:T133) &gt;0, 1, 0)</f>
        <v>1</v>
      </c>
      <c r="AB133" s="23">
        <v>1</v>
      </c>
      <c r="AC133" s="23">
        <f>IF(SUM(T133,Q133)&gt;0, 1, 0)</f>
        <v>1</v>
      </c>
      <c r="AD133" s="23">
        <f>IF(SUM(Table26[[#This Row],[cv_disclosure]],Table26[[#This Row],[nber_web_disclosure]],Table26[[#This Row],[private_interests]]) &gt;0, 1, 0)</f>
        <v>1</v>
      </c>
      <c r="AE133" s="23"/>
      <c r="AF133" s="23"/>
      <c r="AG133" s="23"/>
      <c r="AH133" s="23"/>
      <c r="AI133" s="23" t="s">
        <v>2639</v>
      </c>
      <c r="AJ133" s="23">
        <v>1</v>
      </c>
      <c r="AK133" s="23">
        <v>1</v>
      </c>
      <c r="AL133" s="23" t="s">
        <v>2907</v>
      </c>
    </row>
    <row r="134" spans="1:38" x14ac:dyDescent="0.25">
      <c r="A134" s="23" t="s">
        <v>151</v>
      </c>
      <c r="B134" s="23" t="s">
        <v>152</v>
      </c>
      <c r="C134" s="23" t="s">
        <v>16</v>
      </c>
      <c r="D134" s="24" t="s">
        <v>153</v>
      </c>
      <c r="E134" s="23" t="s">
        <v>154</v>
      </c>
      <c r="F134" s="23" t="s">
        <v>681</v>
      </c>
      <c r="G134" s="23">
        <v>0</v>
      </c>
      <c r="H134" s="23">
        <v>0</v>
      </c>
      <c r="I134" s="23">
        <v>1</v>
      </c>
      <c r="J134" s="23">
        <v>0</v>
      </c>
      <c r="K134" s="23">
        <v>0</v>
      </c>
      <c r="L134" s="23">
        <v>1</v>
      </c>
      <c r="M134" s="23">
        <v>0</v>
      </c>
      <c r="N134" s="23"/>
      <c r="O134" s="23"/>
      <c r="P134" s="23"/>
      <c r="Q134" s="23">
        <v>1</v>
      </c>
      <c r="R134" s="23">
        <v>1</v>
      </c>
      <c r="S134" s="23" t="s">
        <v>155</v>
      </c>
      <c r="T134" s="23">
        <v>0</v>
      </c>
      <c r="U134" s="23"/>
      <c r="V134" s="23"/>
      <c r="W134" s="23"/>
      <c r="X134" s="23" t="s">
        <v>621</v>
      </c>
      <c r="Y134" s="23">
        <v>1</v>
      </c>
      <c r="Z134" s="23"/>
      <c r="AA134" s="23">
        <f>IF(SUM(G134:T134) &gt;0, 1, 0)</f>
        <v>1</v>
      </c>
      <c r="AB134" s="23">
        <v>1</v>
      </c>
      <c r="AC134" s="23">
        <f>IF(SUM(T134,Q134)&gt;0, 1, 0)</f>
        <v>1</v>
      </c>
      <c r="AD134" s="23">
        <f>IF(SUM(Table26[[#This Row],[cv_disclosure]],Table26[[#This Row],[nber_web_disclosure]],Table26[[#This Row],[private_interests]]) &gt;0, 1, 0)</f>
        <v>1</v>
      </c>
      <c r="AE134" s="23"/>
      <c r="AF134" s="23"/>
      <c r="AG134" s="23"/>
      <c r="AH134" s="23"/>
      <c r="AI134" s="23" t="s">
        <v>2646</v>
      </c>
      <c r="AJ134" s="23">
        <v>1</v>
      </c>
      <c r="AK134" s="23">
        <v>1</v>
      </c>
      <c r="AL134" s="23"/>
    </row>
    <row r="135" spans="1:38" x14ac:dyDescent="0.25">
      <c r="A135" s="23" t="s">
        <v>156</v>
      </c>
      <c r="B135" s="23" t="s">
        <v>157</v>
      </c>
      <c r="C135" s="23" t="s">
        <v>16</v>
      </c>
      <c r="D135" s="23" t="s">
        <v>158</v>
      </c>
      <c r="E135" s="23" t="s">
        <v>23</v>
      </c>
      <c r="F135" s="23" t="s">
        <v>681</v>
      </c>
      <c r="G135" s="23">
        <v>1</v>
      </c>
      <c r="H135" s="23">
        <v>0</v>
      </c>
      <c r="I135" s="23">
        <v>1</v>
      </c>
      <c r="J135" s="23">
        <v>0</v>
      </c>
      <c r="K135" s="23">
        <v>0</v>
      </c>
      <c r="L135" s="23">
        <v>0</v>
      </c>
      <c r="M135" s="23">
        <v>0</v>
      </c>
      <c r="N135" s="23"/>
      <c r="O135" s="23"/>
      <c r="P135" s="23"/>
      <c r="Q135" s="23">
        <v>1</v>
      </c>
      <c r="R135" s="23">
        <v>1</v>
      </c>
      <c r="S135" s="23" t="s">
        <v>159</v>
      </c>
      <c r="T135" s="23">
        <v>0</v>
      </c>
      <c r="U135" s="23"/>
      <c r="V135" s="23"/>
      <c r="W135" s="23"/>
      <c r="X135" s="23" t="s">
        <v>622</v>
      </c>
      <c r="Y135" s="23">
        <v>1</v>
      </c>
      <c r="Z135" s="23"/>
      <c r="AA135" s="23">
        <f>IF(SUM(G135:T135) &gt;0, 1, 0)</f>
        <v>1</v>
      </c>
      <c r="AB135" s="23">
        <v>1</v>
      </c>
      <c r="AC135" s="23">
        <f>IF(SUM(T135,Q135)&gt;0, 1, 0)</f>
        <v>1</v>
      </c>
      <c r="AD135" s="23">
        <f>IF(SUM(Table26[[#This Row],[cv_disclosure]],Table26[[#This Row],[nber_web_disclosure]],Table26[[#This Row],[private_interests]]) &gt;0, 1, 0)</f>
        <v>1</v>
      </c>
      <c r="AE135" s="23"/>
      <c r="AF135" s="23"/>
      <c r="AG135" s="23"/>
      <c r="AH135" s="23"/>
      <c r="AI135" s="23" t="s">
        <v>2647</v>
      </c>
      <c r="AJ135" s="23">
        <v>1</v>
      </c>
      <c r="AK135" s="23">
        <v>1</v>
      </c>
      <c r="AL135" s="23"/>
    </row>
    <row r="136" spans="1:38" x14ac:dyDescent="0.25">
      <c r="A136" s="23" t="s">
        <v>160</v>
      </c>
      <c r="B136" s="23" t="s">
        <v>161</v>
      </c>
      <c r="C136" s="23" t="s">
        <v>16</v>
      </c>
      <c r="D136" s="23" t="s">
        <v>162</v>
      </c>
      <c r="E136" s="23" t="s">
        <v>163</v>
      </c>
      <c r="F136" s="23" t="s">
        <v>681</v>
      </c>
      <c r="G136" s="23">
        <v>1</v>
      </c>
      <c r="H136" s="23">
        <v>0</v>
      </c>
      <c r="I136" s="23">
        <v>0</v>
      </c>
      <c r="J136" s="23">
        <v>0</v>
      </c>
      <c r="K136" s="23">
        <v>0</v>
      </c>
      <c r="L136" s="23">
        <v>0</v>
      </c>
      <c r="M136" s="23">
        <v>1</v>
      </c>
      <c r="N136" s="23"/>
      <c r="O136" s="23"/>
      <c r="P136" s="23"/>
      <c r="Q136" s="23">
        <v>0</v>
      </c>
      <c r="R136" s="23">
        <v>1</v>
      </c>
      <c r="S136" s="23" t="s">
        <v>595</v>
      </c>
      <c r="T136" s="23">
        <v>1</v>
      </c>
      <c r="U136" s="23"/>
      <c r="V136" s="23"/>
      <c r="W136" s="23"/>
      <c r="X136" s="23" t="s">
        <v>623</v>
      </c>
      <c r="Y136" s="23">
        <v>1</v>
      </c>
      <c r="Z136" s="23"/>
      <c r="AA136" s="23">
        <f>IF(SUM(G136:T136) &gt;0, 1, 0)</f>
        <v>1</v>
      </c>
      <c r="AB136" s="23">
        <v>1</v>
      </c>
      <c r="AC136" s="23">
        <f>IF(SUM(T136,Q136)&gt;0, 1, 0)</f>
        <v>1</v>
      </c>
      <c r="AD136" s="23">
        <f>IF(SUM(Table26[[#This Row],[cv_disclosure]],Table26[[#This Row],[nber_web_disclosure]],Table26[[#This Row],[private_interests]]) &gt;0, 1, 0)</f>
        <v>1</v>
      </c>
      <c r="AE136" s="23"/>
      <c r="AF136" s="23"/>
      <c r="AG136" s="23"/>
      <c r="AH136" s="23"/>
      <c r="AI136" s="23" t="s">
        <v>2648</v>
      </c>
      <c r="AJ136" s="23">
        <v>1</v>
      </c>
      <c r="AK136" s="23">
        <v>2</v>
      </c>
      <c r="AL136" s="23" t="s">
        <v>2908</v>
      </c>
    </row>
    <row r="137" spans="1:38" x14ac:dyDescent="0.25">
      <c r="A137" s="23" t="s">
        <v>164</v>
      </c>
      <c r="B137" s="23" t="s">
        <v>165</v>
      </c>
      <c r="C137" s="23" t="s">
        <v>16</v>
      </c>
      <c r="D137" s="23" t="s">
        <v>166</v>
      </c>
      <c r="E137" s="23" t="s">
        <v>167</v>
      </c>
      <c r="F137" s="23" t="s">
        <v>681</v>
      </c>
      <c r="G137" s="23">
        <v>1</v>
      </c>
      <c r="H137" s="23">
        <v>0</v>
      </c>
      <c r="I137" s="23">
        <v>0</v>
      </c>
      <c r="J137" s="23">
        <v>0</v>
      </c>
      <c r="K137" s="23">
        <v>0</v>
      </c>
      <c r="L137" s="23">
        <v>0</v>
      </c>
      <c r="M137" s="23">
        <v>0</v>
      </c>
      <c r="N137" s="23"/>
      <c r="O137" s="23"/>
      <c r="P137" s="23"/>
      <c r="Q137" s="23">
        <v>1</v>
      </c>
      <c r="R137" s="23">
        <v>0</v>
      </c>
      <c r="S137" s="23" t="s">
        <v>168</v>
      </c>
      <c r="T137" s="23">
        <v>0</v>
      </c>
      <c r="U137" s="23"/>
      <c r="V137" s="23"/>
      <c r="W137" s="23"/>
      <c r="X137" s="23" t="s">
        <v>624</v>
      </c>
      <c r="Y137" s="23">
        <v>1</v>
      </c>
      <c r="Z137" s="23"/>
      <c r="AA137" s="23">
        <f>IF(SUM(G137:T137) &gt;0, 1, 0)</f>
        <v>1</v>
      </c>
      <c r="AB137" s="23">
        <v>0</v>
      </c>
      <c r="AC137" s="23">
        <f>IF(SUM(T137,Q137)&gt;0, 1, 0)</f>
        <v>1</v>
      </c>
      <c r="AD137" s="23">
        <f>IF(SUM(Table26[[#This Row],[cv_disclosure]],Table26[[#This Row],[nber_web_disclosure]],Table26[[#This Row],[private_interests]]) &gt;0, 1, 0)</f>
        <v>1</v>
      </c>
      <c r="AE137" s="23"/>
      <c r="AF137" s="23"/>
      <c r="AG137" s="23"/>
      <c r="AH137" s="23"/>
      <c r="AI137" s="23" t="s">
        <v>2649</v>
      </c>
      <c r="AJ137" s="23">
        <v>1</v>
      </c>
      <c r="AK137" s="23">
        <v>2</v>
      </c>
      <c r="AL137" s="23"/>
    </row>
    <row r="138" spans="1:38" x14ac:dyDescent="0.25">
      <c r="A138" s="23" t="s">
        <v>169</v>
      </c>
      <c r="B138" s="23" t="s">
        <v>170</v>
      </c>
      <c r="C138" s="23" t="s">
        <v>16</v>
      </c>
      <c r="D138" s="23" t="s">
        <v>171</v>
      </c>
      <c r="E138" s="23" t="s">
        <v>74</v>
      </c>
      <c r="F138" s="23" t="s">
        <v>682</v>
      </c>
      <c r="G138" s="23">
        <v>0</v>
      </c>
      <c r="H138" s="23">
        <v>0</v>
      </c>
      <c r="I138" s="23">
        <v>1</v>
      </c>
      <c r="J138" s="23">
        <v>0</v>
      </c>
      <c r="K138" s="23">
        <v>0</v>
      </c>
      <c r="L138" s="23">
        <v>0</v>
      </c>
      <c r="M138" s="23">
        <v>1</v>
      </c>
      <c r="N138" s="23"/>
      <c r="O138" s="23"/>
      <c r="P138" s="23"/>
      <c r="Q138" s="23">
        <v>0</v>
      </c>
      <c r="R138" s="23">
        <v>1</v>
      </c>
      <c r="S138" s="23" t="s">
        <v>172</v>
      </c>
      <c r="T138" s="23">
        <v>0</v>
      </c>
      <c r="U138" s="23"/>
      <c r="V138" s="23"/>
      <c r="W138" s="23"/>
      <c r="X138" s="23" t="s">
        <v>626</v>
      </c>
      <c r="Y138" s="23">
        <v>1</v>
      </c>
      <c r="Z138" s="23"/>
      <c r="AA138" s="23">
        <f>IF(SUM(G138:T138) &gt;0, 1, 0)</f>
        <v>1</v>
      </c>
      <c r="AB138" s="23">
        <v>1</v>
      </c>
      <c r="AC138" s="23">
        <f>IF(SUM(T138,Q138)&gt;0, 1, 0)</f>
        <v>0</v>
      </c>
      <c r="AD138" s="23">
        <f>IF(SUM(Table26[[#This Row],[cv_disclosure]],Table26[[#This Row],[nber_web_disclosure]],Table26[[#This Row],[private_interests]]) &gt;0, 1, 0)</f>
        <v>1</v>
      </c>
      <c r="AE138" s="23"/>
      <c r="AF138" s="23"/>
      <c r="AG138" s="23"/>
      <c r="AH138" s="23"/>
      <c r="AI138" s="23" t="s">
        <v>2650</v>
      </c>
      <c r="AJ138" s="23">
        <v>1</v>
      </c>
      <c r="AK138" s="23">
        <v>0</v>
      </c>
      <c r="AL138" s="23"/>
    </row>
    <row r="139" spans="1:38" x14ac:dyDescent="0.25">
      <c r="A139" s="23" t="s">
        <v>173</v>
      </c>
      <c r="B139" s="23" t="s">
        <v>174</v>
      </c>
      <c r="C139" s="23" t="s">
        <v>16</v>
      </c>
      <c r="D139" s="23" t="s">
        <v>175</v>
      </c>
      <c r="E139" s="23" t="s">
        <v>72</v>
      </c>
      <c r="F139" s="23" t="s">
        <v>681</v>
      </c>
      <c r="G139" s="23">
        <v>1</v>
      </c>
      <c r="H139" s="23">
        <v>0</v>
      </c>
      <c r="I139" s="23">
        <v>0</v>
      </c>
      <c r="J139" s="23">
        <v>0</v>
      </c>
      <c r="K139" s="23">
        <v>0</v>
      </c>
      <c r="L139" s="23">
        <v>0</v>
      </c>
      <c r="M139" s="23">
        <v>0</v>
      </c>
      <c r="N139" s="23"/>
      <c r="O139" s="23"/>
      <c r="P139" s="23"/>
      <c r="Q139" s="23">
        <v>1</v>
      </c>
      <c r="R139" s="23">
        <v>1</v>
      </c>
      <c r="S139" s="23" t="s">
        <v>176</v>
      </c>
      <c r="T139" s="23">
        <v>0</v>
      </c>
      <c r="U139" s="23"/>
      <c r="V139" s="23"/>
      <c r="W139" s="23"/>
      <c r="X139" s="23" t="s">
        <v>627</v>
      </c>
      <c r="Y139" s="23">
        <v>1</v>
      </c>
      <c r="Z139" s="23"/>
      <c r="AA139" s="23">
        <f>IF(SUM(G139:T139) &gt;0, 1, 0)</f>
        <v>1</v>
      </c>
      <c r="AB139" s="23">
        <v>1</v>
      </c>
      <c r="AC139" s="23">
        <f>IF(SUM(T139,Q139)&gt;0, 1, 0)</f>
        <v>1</v>
      </c>
      <c r="AD139" s="23">
        <f>IF(SUM(Table26[[#This Row],[cv_disclosure]],Table26[[#This Row],[nber_web_disclosure]],Table26[[#This Row],[private_interests]]) &gt;0, 1, 0)</f>
        <v>1</v>
      </c>
      <c r="AE139" s="23"/>
      <c r="AF139" s="23"/>
      <c r="AG139" s="23"/>
      <c r="AH139" s="23"/>
      <c r="AI139" s="23" t="s">
        <v>2651</v>
      </c>
      <c r="AJ139" s="23">
        <v>1</v>
      </c>
      <c r="AK139" s="23">
        <v>1</v>
      </c>
      <c r="AL139" s="23"/>
    </row>
    <row r="140" spans="1:38" x14ac:dyDescent="0.25">
      <c r="A140" s="23" t="s">
        <v>180</v>
      </c>
      <c r="B140" s="23" t="s">
        <v>181</v>
      </c>
      <c r="C140" s="23" t="s">
        <v>16</v>
      </c>
      <c r="D140" s="23" t="s">
        <v>182</v>
      </c>
      <c r="E140" s="23" t="s">
        <v>179</v>
      </c>
      <c r="F140" s="23" t="s">
        <v>681</v>
      </c>
      <c r="G140" s="23">
        <v>0</v>
      </c>
      <c r="H140" s="23">
        <v>0</v>
      </c>
      <c r="I140" s="23">
        <v>0</v>
      </c>
      <c r="J140" s="23">
        <v>0</v>
      </c>
      <c r="K140" s="23">
        <v>0</v>
      </c>
      <c r="L140" s="23">
        <v>1</v>
      </c>
      <c r="M140" s="23">
        <v>1</v>
      </c>
      <c r="N140" s="23"/>
      <c r="O140" s="23"/>
      <c r="P140" s="23"/>
      <c r="Q140" s="23">
        <v>1</v>
      </c>
      <c r="R140" s="23">
        <v>0</v>
      </c>
      <c r="S140" s="23" t="s">
        <v>183</v>
      </c>
      <c r="T140" s="23">
        <v>0</v>
      </c>
      <c r="U140" s="23"/>
      <c r="V140" s="23"/>
      <c r="W140" s="23"/>
      <c r="X140" s="23" t="s">
        <v>629</v>
      </c>
      <c r="Y140" s="23">
        <v>1</v>
      </c>
      <c r="Z140" s="23"/>
      <c r="AA140" s="23">
        <f>IF(SUM(G140:T140) &gt;0, 1, 0)</f>
        <v>1</v>
      </c>
      <c r="AB140" s="23">
        <v>0</v>
      </c>
      <c r="AC140" s="23">
        <f>IF(SUM(T140,Q140)&gt;0, 1, 0)</f>
        <v>1</v>
      </c>
      <c r="AD140" s="23">
        <f>IF(SUM(Table26[[#This Row],[cv_disclosure]],Table26[[#This Row],[nber_web_disclosure]],Table26[[#This Row],[private_interests]]) &gt;0, 1, 0)</f>
        <v>1</v>
      </c>
      <c r="AE140" s="23"/>
      <c r="AF140" s="23"/>
      <c r="AG140" s="23"/>
      <c r="AH140" s="23"/>
      <c r="AI140" s="23" t="s">
        <v>2653</v>
      </c>
      <c r="AJ140" s="23">
        <v>1</v>
      </c>
      <c r="AK140" s="23">
        <v>1</v>
      </c>
      <c r="AL140" s="23" t="s">
        <v>2909</v>
      </c>
    </row>
    <row r="141" spans="1:38" x14ac:dyDescent="0.25">
      <c r="A141" s="23" t="s">
        <v>184</v>
      </c>
      <c r="B141" s="23" t="s">
        <v>185</v>
      </c>
      <c r="C141" s="23" t="s">
        <v>16</v>
      </c>
      <c r="D141" s="23" t="s">
        <v>186</v>
      </c>
      <c r="E141" s="23" t="s">
        <v>187</v>
      </c>
      <c r="F141" s="23" t="s">
        <v>681</v>
      </c>
      <c r="G141" s="23">
        <v>0</v>
      </c>
      <c r="H141" s="23">
        <v>0</v>
      </c>
      <c r="I141" s="23">
        <v>0</v>
      </c>
      <c r="J141" s="23">
        <v>0</v>
      </c>
      <c r="K141" s="23">
        <v>0</v>
      </c>
      <c r="L141" s="23">
        <v>0</v>
      </c>
      <c r="M141" s="23">
        <v>0</v>
      </c>
      <c r="N141" s="23"/>
      <c r="O141" s="23"/>
      <c r="P141" s="23"/>
      <c r="Q141" s="23">
        <v>1</v>
      </c>
      <c r="R141" s="23">
        <v>1</v>
      </c>
      <c r="S141" s="23" t="s">
        <v>603</v>
      </c>
      <c r="T141" s="23">
        <v>0</v>
      </c>
      <c r="U141" s="23"/>
      <c r="V141" s="23"/>
      <c r="W141" s="23"/>
      <c r="X141" s="23" t="s">
        <v>630</v>
      </c>
      <c r="Y141" s="23">
        <v>1</v>
      </c>
      <c r="Z141" s="23"/>
      <c r="AA141" s="23">
        <f>IF(SUM(G141:T141) &gt;0, 1, 0)</f>
        <v>1</v>
      </c>
      <c r="AB141" s="23">
        <v>1</v>
      </c>
      <c r="AC141" s="23">
        <f>IF(SUM(T141,Q141)&gt;0, 1, 0)</f>
        <v>1</v>
      </c>
      <c r="AD141" s="23">
        <f>IF(SUM(Table26[[#This Row],[cv_disclosure]],Table26[[#This Row],[nber_web_disclosure]],Table26[[#This Row],[private_interests]]) &gt;0, 1, 0)</f>
        <v>1</v>
      </c>
      <c r="AE141" s="23"/>
      <c r="AF141" s="23"/>
      <c r="AG141" s="23"/>
      <c r="AH141" s="23"/>
      <c r="AI141" s="23" t="s">
        <v>2654</v>
      </c>
      <c r="AJ141" s="23">
        <v>0</v>
      </c>
      <c r="AK141" s="23">
        <v>0</v>
      </c>
      <c r="AL141" s="23"/>
    </row>
    <row r="142" spans="1:38" x14ac:dyDescent="0.25">
      <c r="A142" s="23" t="s">
        <v>191</v>
      </c>
      <c r="B142" s="23" t="s">
        <v>192</v>
      </c>
      <c r="C142" s="23" t="s">
        <v>16</v>
      </c>
      <c r="D142" s="23" t="s">
        <v>193</v>
      </c>
      <c r="E142" s="23" t="s">
        <v>194</v>
      </c>
      <c r="F142" s="23" t="s">
        <v>681</v>
      </c>
      <c r="G142" s="23">
        <v>0</v>
      </c>
      <c r="H142" s="23">
        <v>0</v>
      </c>
      <c r="I142" s="23">
        <v>0</v>
      </c>
      <c r="J142" s="23">
        <v>0</v>
      </c>
      <c r="K142" s="23">
        <v>1</v>
      </c>
      <c r="L142" s="23">
        <v>0</v>
      </c>
      <c r="M142" s="23">
        <v>0</v>
      </c>
      <c r="N142" s="23"/>
      <c r="O142" s="23"/>
      <c r="P142" s="23"/>
      <c r="Q142" s="23">
        <v>0</v>
      </c>
      <c r="R142" s="23">
        <v>1</v>
      </c>
      <c r="S142" s="23" t="s">
        <v>195</v>
      </c>
      <c r="T142" s="23">
        <v>0</v>
      </c>
      <c r="U142" s="23"/>
      <c r="V142" s="23"/>
      <c r="W142" s="23"/>
      <c r="X142" s="23" t="s">
        <v>631</v>
      </c>
      <c r="Y142" s="23">
        <v>1</v>
      </c>
      <c r="Z142" s="23"/>
      <c r="AA142" s="23">
        <f>IF(SUM(G142:T142) &gt;0, 1, 0)</f>
        <v>1</v>
      </c>
      <c r="AB142" s="23">
        <v>1</v>
      </c>
      <c r="AC142" s="23">
        <f>IF(SUM(T142,Q142)&gt;0, 1, 0)</f>
        <v>0</v>
      </c>
      <c r="AD142" s="23">
        <f>IF(SUM(Table26[[#This Row],[cv_disclosure]],Table26[[#This Row],[nber_web_disclosure]],Table26[[#This Row],[private_interests]]) &gt;0, 1, 0)</f>
        <v>1</v>
      </c>
      <c r="AE142" s="23"/>
      <c r="AF142" s="23"/>
      <c r="AG142" s="23"/>
      <c r="AH142" s="23"/>
      <c r="AI142" s="23" t="s">
        <v>2656</v>
      </c>
      <c r="AJ142" s="23">
        <v>1</v>
      </c>
      <c r="AK142" s="23">
        <v>0</v>
      </c>
      <c r="AL142" s="23"/>
    </row>
    <row r="143" spans="1:38" x14ac:dyDescent="0.25">
      <c r="A143" s="23" t="s">
        <v>208</v>
      </c>
      <c r="B143" s="23" t="s">
        <v>209</v>
      </c>
      <c r="C143" s="23" t="s">
        <v>16</v>
      </c>
      <c r="D143" s="23" t="s">
        <v>210</v>
      </c>
      <c r="E143" s="23" t="s">
        <v>121</v>
      </c>
      <c r="F143" s="23" t="s">
        <v>681</v>
      </c>
      <c r="G143" s="23">
        <v>0</v>
      </c>
      <c r="H143" s="23">
        <v>0</v>
      </c>
      <c r="I143" s="23">
        <v>0</v>
      </c>
      <c r="J143" s="23">
        <v>0</v>
      </c>
      <c r="K143" s="23">
        <v>0</v>
      </c>
      <c r="L143" s="23">
        <v>0</v>
      </c>
      <c r="M143" s="23">
        <v>0</v>
      </c>
      <c r="N143" s="23"/>
      <c r="O143" s="23"/>
      <c r="P143" s="23"/>
      <c r="Q143" s="23">
        <v>0</v>
      </c>
      <c r="R143" s="23">
        <v>0</v>
      </c>
      <c r="S143" s="23" t="s">
        <v>211</v>
      </c>
      <c r="T143" s="23">
        <v>1</v>
      </c>
      <c r="U143" s="23"/>
      <c r="V143" s="23"/>
      <c r="W143" s="23"/>
      <c r="X143" s="23" t="s">
        <v>635</v>
      </c>
      <c r="Y143" s="23">
        <v>1</v>
      </c>
      <c r="Z143" s="23"/>
      <c r="AA143" s="23">
        <f>IF(SUM(G143:T143) &gt;0, 1, 0)</f>
        <v>1</v>
      </c>
      <c r="AB143" s="23">
        <v>0</v>
      </c>
      <c r="AC143" s="23">
        <f>IF(SUM(T143,Q143)&gt;0, 1, 0)</f>
        <v>1</v>
      </c>
      <c r="AD143" s="23">
        <f>IF(SUM(Table26[[#This Row],[cv_disclosure]],Table26[[#This Row],[nber_web_disclosure]],Table26[[#This Row],[private_interests]]) &gt;0, 1, 0)</f>
        <v>1</v>
      </c>
      <c r="AE143" s="23"/>
      <c r="AF143" s="23"/>
      <c r="AG143" s="23"/>
      <c r="AH143" s="23"/>
      <c r="AI143" s="23" t="s">
        <v>2659</v>
      </c>
      <c r="AJ143" s="23">
        <v>1</v>
      </c>
      <c r="AK143" s="23">
        <v>2</v>
      </c>
      <c r="AL143" s="23" t="s">
        <v>2910</v>
      </c>
    </row>
    <row r="144" spans="1:38" x14ac:dyDescent="0.25">
      <c r="A144" s="23" t="s">
        <v>216</v>
      </c>
      <c r="B144" s="23" t="s">
        <v>217</v>
      </c>
      <c r="C144" s="23" t="s">
        <v>16</v>
      </c>
      <c r="D144" s="23" t="s">
        <v>218</v>
      </c>
      <c r="E144" s="23" t="s">
        <v>79</v>
      </c>
      <c r="F144" s="23" t="s">
        <v>681</v>
      </c>
      <c r="G144" s="23">
        <v>0</v>
      </c>
      <c r="H144" s="23">
        <v>0</v>
      </c>
      <c r="I144" s="23">
        <v>0</v>
      </c>
      <c r="J144" s="23">
        <v>1</v>
      </c>
      <c r="K144" s="23">
        <v>0</v>
      </c>
      <c r="L144" s="23">
        <v>0</v>
      </c>
      <c r="M144" s="23">
        <v>0</v>
      </c>
      <c r="N144" s="23"/>
      <c r="O144" s="23"/>
      <c r="P144" s="23"/>
      <c r="Q144" s="23">
        <v>1</v>
      </c>
      <c r="R144" s="23">
        <v>1</v>
      </c>
      <c r="S144" s="23" t="s">
        <v>219</v>
      </c>
      <c r="T144" s="23">
        <v>0</v>
      </c>
      <c r="U144" s="23"/>
      <c r="V144" s="23"/>
      <c r="W144" s="23"/>
      <c r="X144" s="23" t="s">
        <v>636</v>
      </c>
      <c r="Y144" s="23">
        <v>1</v>
      </c>
      <c r="Z144" s="23"/>
      <c r="AA144" s="23">
        <f>IF(SUM(G144:T144) &gt;0, 1, 0)</f>
        <v>1</v>
      </c>
      <c r="AB144" s="23">
        <v>1</v>
      </c>
      <c r="AC144" s="23">
        <f>IF(SUM(T144,Q144)&gt;0, 1, 0)</f>
        <v>1</v>
      </c>
      <c r="AD144" s="23">
        <f>IF(SUM(Table26[[#This Row],[cv_disclosure]],Table26[[#This Row],[nber_web_disclosure]],Table26[[#This Row],[private_interests]]) &gt;0, 1, 0)</f>
        <v>1</v>
      </c>
      <c r="AE144" s="23"/>
      <c r="AF144" s="23"/>
      <c r="AG144" s="23"/>
      <c r="AH144" s="23"/>
      <c r="AI144" s="23" t="s">
        <v>2661</v>
      </c>
      <c r="AJ144" s="23">
        <v>1</v>
      </c>
      <c r="AK144" s="23">
        <v>1</v>
      </c>
      <c r="AL144" s="23"/>
    </row>
    <row r="145" spans="1:38" x14ac:dyDescent="0.25">
      <c r="A145" s="23" t="s">
        <v>223</v>
      </c>
      <c r="B145" s="23" t="s">
        <v>224</v>
      </c>
      <c r="C145" s="23" t="s">
        <v>16</v>
      </c>
      <c r="D145" s="23" t="s">
        <v>225</v>
      </c>
      <c r="E145" s="23" t="s">
        <v>226</v>
      </c>
      <c r="F145" s="23" t="s">
        <v>681</v>
      </c>
      <c r="G145" s="23">
        <v>0</v>
      </c>
      <c r="H145" s="23">
        <v>0</v>
      </c>
      <c r="I145" s="23">
        <v>0</v>
      </c>
      <c r="J145" s="23">
        <v>0</v>
      </c>
      <c r="K145" s="23">
        <v>0</v>
      </c>
      <c r="L145" s="23">
        <v>0</v>
      </c>
      <c r="M145" s="23">
        <v>0</v>
      </c>
      <c r="N145" s="23">
        <v>1</v>
      </c>
      <c r="O145" s="23"/>
      <c r="P145" s="23"/>
      <c r="Q145" s="23">
        <v>1</v>
      </c>
      <c r="R145" s="23">
        <v>0</v>
      </c>
      <c r="S145" s="23" t="s">
        <v>227</v>
      </c>
      <c r="T145" s="23">
        <v>1</v>
      </c>
      <c r="U145" s="23"/>
      <c r="V145" s="23"/>
      <c r="W145" s="23"/>
      <c r="X145" s="23" t="s">
        <v>637</v>
      </c>
      <c r="Y145" s="23">
        <v>1</v>
      </c>
      <c r="Z145" s="23"/>
      <c r="AA145" s="23">
        <f>IF(SUM(G145:T145) &gt;0, 1, 0)</f>
        <v>1</v>
      </c>
      <c r="AB145" s="23">
        <v>0</v>
      </c>
      <c r="AC145" s="23">
        <f>IF(SUM(T145,Q145)&gt;0, 1, 0)</f>
        <v>1</v>
      </c>
      <c r="AD145" s="23">
        <f>IF(SUM(Table26[[#This Row],[cv_disclosure]],Table26[[#This Row],[nber_web_disclosure]],Table26[[#This Row],[private_interests]]) &gt;0, 1, 0)</f>
        <v>1</v>
      </c>
      <c r="AE145" s="23"/>
      <c r="AF145" s="23"/>
      <c r="AG145" s="23"/>
      <c r="AH145" s="23"/>
      <c r="AI145" s="23" t="s">
        <v>2662</v>
      </c>
      <c r="AJ145" s="23">
        <v>0</v>
      </c>
      <c r="AK145" s="23">
        <v>2</v>
      </c>
      <c r="AL145" s="23" t="s">
        <v>2911</v>
      </c>
    </row>
    <row r="146" spans="1:38" x14ac:dyDescent="0.25">
      <c r="A146" s="23" t="s">
        <v>228</v>
      </c>
      <c r="B146" s="23" t="s">
        <v>229</v>
      </c>
      <c r="C146" s="23" t="s">
        <v>16</v>
      </c>
      <c r="D146" s="23" t="s">
        <v>230</v>
      </c>
      <c r="E146" s="23" t="s">
        <v>17</v>
      </c>
      <c r="F146" s="23" t="s">
        <v>681</v>
      </c>
      <c r="G146" s="23">
        <v>0</v>
      </c>
      <c r="H146" s="23">
        <v>0</v>
      </c>
      <c r="I146" s="23">
        <v>0</v>
      </c>
      <c r="J146" s="23">
        <v>0</v>
      </c>
      <c r="K146" s="23">
        <v>0</v>
      </c>
      <c r="L146" s="23">
        <v>0</v>
      </c>
      <c r="M146" s="23">
        <v>0</v>
      </c>
      <c r="N146" s="23"/>
      <c r="O146" s="23"/>
      <c r="P146" s="23"/>
      <c r="Q146" s="23">
        <v>0</v>
      </c>
      <c r="R146" s="23">
        <v>0</v>
      </c>
      <c r="S146" s="23" t="s">
        <v>639</v>
      </c>
      <c r="T146" s="23">
        <v>1</v>
      </c>
      <c r="U146" s="23"/>
      <c r="V146" s="23"/>
      <c r="W146" s="23"/>
      <c r="X146" s="23" t="s">
        <v>638</v>
      </c>
      <c r="Y146" s="23">
        <v>1</v>
      </c>
      <c r="Z146" s="23"/>
      <c r="AA146" s="23">
        <f>IF(SUM(G146:T146) &gt;0, 1, 0)</f>
        <v>1</v>
      </c>
      <c r="AB146" s="23">
        <v>0</v>
      </c>
      <c r="AC146" s="23">
        <f>IF(SUM(T146,Q146)&gt;0, 1, 0)</f>
        <v>1</v>
      </c>
      <c r="AD146" s="23">
        <f>IF(SUM(Table26[[#This Row],[cv_disclosure]],Table26[[#This Row],[nber_web_disclosure]],Table26[[#This Row],[private_interests]]) &gt;0, 1, 0)</f>
        <v>1</v>
      </c>
      <c r="AE146" s="23"/>
      <c r="AF146" s="23"/>
      <c r="AG146" s="23"/>
      <c r="AH146" s="23"/>
      <c r="AI146" s="23" t="s">
        <v>2663</v>
      </c>
      <c r="AJ146" s="23">
        <v>1</v>
      </c>
      <c r="AK146" s="23">
        <v>1</v>
      </c>
      <c r="AL146" s="23" t="s">
        <v>2912</v>
      </c>
    </row>
    <row r="147" spans="1:38" x14ac:dyDescent="0.25">
      <c r="A147" s="23" t="s">
        <v>249</v>
      </c>
      <c r="B147" s="23" t="s">
        <v>250</v>
      </c>
      <c r="C147" s="23" t="s">
        <v>16</v>
      </c>
      <c r="D147" s="23" t="s">
        <v>251</v>
      </c>
      <c r="E147" s="23" t="s">
        <v>17</v>
      </c>
      <c r="F147" s="23" t="s">
        <v>681</v>
      </c>
      <c r="G147" s="23">
        <v>0</v>
      </c>
      <c r="H147" s="23">
        <v>0</v>
      </c>
      <c r="I147" s="23">
        <v>1</v>
      </c>
      <c r="J147" s="23">
        <v>0</v>
      </c>
      <c r="K147" s="23">
        <v>0</v>
      </c>
      <c r="L147" s="23">
        <v>0</v>
      </c>
      <c r="M147" s="23">
        <v>0</v>
      </c>
      <c r="N147" s="23"/>
      <c r="O147" s="23"/>
      <c r="P147" s="23"/>
      <c r="Q147" s="23">
        <v>1</v>
      </c>
      <c r="R147" s="23">
        <v>1</v>
      </c>
      <c r="S147" s="23" t="s">
        <v>252</v>
      </c>
      <c r="T147" s="23">
        <v>1</v>
      </c>
      <c r="U147" s="23"/>
      <c r="V147" s="23"/>
      <c r="W147" s="23"/>
      <c r="X147" s="23" t="s">
        <v>640</v>
      </c>
      <c r="Y147" s="23">
        <v>1</v>
      </c>
      <c r="Z147" s="23"/>
      <c r="AA147" s="23">
        <f>IF(SUM(G147:T147) &gt;0, 1, 0)</f>
        <v>1</v>
      </c>
      <c r="AB147" s="23">
        <v>1</v>
      </c>
      <c r="AC147" s="23">
        <f>IF(SUM(T147,Q147)&gt;0, 1, 0)</f>
        <v>1</v>
      </c>
      <c r="AD147" s="23">
        <f>IF(SUM(Table26[[#This Row],[cv_disclosure]],Table26[[#This Row],[nber_web_disclosure]],Table26[[#This Row],[private_interests]]) &gt;0, 1, 0)</f>
        <v>1</v>
      </c>
      <c r="AE147" s="23"/>
      <c r="AF147" s="23"/>
      <c r="AG147" s="23"/>
      <c r="AH147" s="23"/>
      <c r="AI147" s="23" t="s">
        <v>2669</v>
      </c>
      <c r="AJ147" s="23">
        <v>1</v>
      </c>
      <c r="AK147" s="23">
        <v>2</v>
      </c>
      <c r="AL147" s="23" t="s">
        <v>2906</v>
      </c>
    </row>
    <row r="148" spans="1:38" x14ac:dyDescent="0.25">
      <c r="A148" s="23" t="s">
        <v>260</v>
      </c>
      <c r="B148" s="23" t="s">
        <v>257</v>
      </c>
      <c r="C148" s="23" t="s">
        <v>16</v>
      </c>
      <c r="D148" s="23" t="s">
        <v>258</v>
      </c>
      <c r="E148" s="23" t="s">
        <v>234</v>
      </c>
      <c r="F148" s="23" t="s">
        <v>681</v>
      </c>
      <c r="G148" s="23">
        <v>0</v>
      </c>
      <c r="H148" s="23">
        <v>0</v>
      </c>
      <c r="I148" s="23">
        <v>0</v>
      </c>
      <c r="J148" s="23">
        <v>0</v>
      </c>
      <c r="K148" s="23">
        <v>0</v>
      </c>
      <c r="L148" s="23">
        <v>1</v>
      </c>
      <c r="M148" s="23">
        <v>0</v>
      </c>
      <c r="N148" s="23"/>
      <c r="O148" s="23"/>
      <c r="P148" s="23"/>
      <c r="Q148" s="23">
        <v>0</v>
      </c>
      <c r="R148" s="23">
        <v>1</v>
      </c>
      <c r="S148" s="23" t="s">
        <v>259</v>
      </c>
      <c r="T148" s="23">
        <v>0</v>
      </c>
      <c r="U148" s="23"/>
      <c r="V148" s="23"/>
      <c r="W148" s="23"/>
      <c r="X148" s="23" t="s">
        <v>642</v>
      </c>
      <c r="Y148" s="23">
        <v>1</v>
      </c>
      <c r="Z148" s="23"/>
      <c r="AA148" s="23">
        <f>IF(SUM(G148:T148) &gt;0, 1, 0)</f>
        <v>1</v>
      </c>
      <c r="AB148" s="23">
        <v>1</v>
      </c>
      <c r="AC148" s="23">
        <f>IF(SUM(T148,Q148)&gt;0, 1, 0)</f>
        <v>0</v>
      </c>
      <c r="AD148" s="23">
        <f>IF(SUM(Table26[[#This Row],[cv_disclosure]],Table26[[#This Row],[nber_web_disclosure]],Table26[[#This Row],[private_interests]]) &gt;0, 1, 0)</f>
        <v>1</v>
      </c>
      <c r="AE148" s="23"/>
      <c r="AF148" s="23"/>
      <c r="AG148" s="23"/>
      <c r="AH148" s="23"/>
      <c r="AI148" s="23" t="s">
        <v>2671</v>
      </c>
      <c r="AJ148" s="23">
        <v>1</v>
      </c>
      <c r="AK148" s="23">
        <v>0</v>
      </c>
      <c r="AL148" s="23"/>
    </row>
    <row r="149" spans="1:38" x14ac:dyDescent="0.25">
      <c r="A149" s="23" t="s">
        <v>261</v>
      </c>
      <c r="B149" s="23" t="s">
        <v>262</v>
      </c>
      <c r="C149" s="23" t="s">
        <v>16</v>
      </c>
      <c r="D149" s="23" t="s">
        <v>263</v>
      </c>
      <c r="E149" s="23" t="s">
        <v>71</v>
      </c>
      <c r="F149" s="23" t="s">
        <v>681</v>
      </c>
      <c r="G149" s="23">
        <v>0</v>
      </c>
      <c r="H149" s="23">
        <v>0</v>
      </c>
      <c r="I149" s="23">
        <v>0</v>
      </c>
      <c r="J149" s="23">
        <v>0</v>
      </c>
      <c r="K149" s="23">
        <v>0</v>
      </c>
      <c r="L149" s="23">
        <v>0</v>
      </c>
      <c r="M149" s="23">
        <v>0</v>
      </c>
      <c r="N149" s="23"/>
      <c r="O149" s="23"/>
      <c r="P149" s="23"/>
      <c r="Q149" s="28"/>
      <c r="R149" s="23">
        <v>0</v>
      </c>
      <c r="S149" s="23" t="s">
        <v>264</v>
      </c>
      <c r="T149" s="23">
        <v>1</v>
      </c>
      <c r="U149" s="23"/>
      <c r="V149" s="23"/>
      <c r="W149" s="23"/>
      <c r="X149" s="23" t="s">
        <v>643</v>
      </c>
      <c r="Y149" s="23">
        <v>1</v>
      </c>
      <c r="Z149" s="23"/>
      <c r="AA149" s="23">
        <f>IF(SUM(G149:T149) &gt;0, 1, 0)</f>
        <v>1</v>
      </c>
      <c r="AB149" s="23">
        <v>0</v>
      </c>
      <c r="AC149" s="23">
        <f>IF(SUM(T149,Q149)&gt;0, 1, 0)</f>
        <v>1</v>
      </c>
      <c r="AD149" s="23">
        <f>IF(SUM(Table26[[#This Row],[cv_disclosure]],Table26[[#This Row],[nber_web_disclosure]],Table26[[#This Row],[private_interests]]) &gt;0, 1, 0)</f>
        <v>1</v>
      </c>
      <c r="AE149" s="23"/>
      <c r="AF149" s="23"/>
      <c r="AG149" s="23"/>
      <c r="AH149" s="23"/>
      <c r="AI149" s="23" t="s">
        <v>2672</v>
      </c>
      <c r="AJ149" s="23">
        <v>1</v>
      </c>
      <c r="AK149" s="23">
        <v>1</v>
      </c>
      <c r="AL149" s="23" t="s">
        <v>2913</v>
      </c>
    </row>
    <row r="150" spans="1:38" x14ac:dyDescent="0.25">
      <c r="A150" s="23" t="s">
        <v>273</v>
      </c>
      <c r="B150" s="23" t="s">
        <v>274</v>
      </c>
      <c r="C150" s="23" t="s">
        <v>16</v>
      </c>
      <c r="D150" s="23" t="s">
        <v>275</v>
      </c>
      <c r="E150" s="23" t="s">
        <v>86</v>
      </c>
      <c r="F150" s="23" t="s">
        <v>681</v>
      </c>
      <c r="G150" s="23">
        <v>0</v>
      </c>
      <c r="H150" s="23">
        <v>0</v>
      </c>
      <c r="I150" s="23">
        <v>0</v>
      </c>
      <c r="J150" s="23">
        <v>1</v>
      </c>
      <c r="K150" s="23">
        <v>0</v>
      </c>
      <c r="L150" s="23">
        <v>0</v>
      </c>
      <c r="M150" s="23">
        <v>0</v>
      </c>
      <c r="N150" s="23"/>
      <c r="O150" s="23"/>
      <c r="P150" s="23"/>
      <c r="Q150" s="23">
        <v>1</v>
      </c>
      <c r="R150" s="23">
        <v>1</v>
      </c>
      <c r="S150" s="23" t="s">
        <v>279</v>
      </c>
      <c r="T150" s="23">
        <v>1</v>
      </c>
      <c r="U150" s="23"/>
      <c r="V150" s="23"/>
      <c r="W150" s="23"/>
      <c r="X150" s="23" t="s">
        <v>644</v>
      </c>
      <c r="Y150" s="23">
        <v>1</v>
      </c>
      <c r="Z150" s="23"/>
      <c r="AA150" s="23">
        <f>IF(SUM(G150:T150) &gt;0, 1, 0)</f>
        <v>1</v>
      </c>
      <c r="AB150" s="23">
        <v>1</v>
      </c>
      <c r="AC150" s="23">
        <f>IF(SUM(T150,Q150)&gt;0, 1, 0)</f>
        <v>1</v>
      </c>
      <c r="AD150" s="23">
        <f>IF(SUM(Table26[[#This Row],[cv_disclosure]],Table26[[#This Row],[nber_web_disclosure]],Table26[[#This Row],[private_interests]]) &gt;0, 1, 0)</f>
        <v>1</v>
      </c>
      <c r="AE150" s="23"/>
      <c r="AF150" s="23"/>
      <c r="AG150" s="23"/>
      <c r="AH150" s="23"/>
      <c r="AI150" s="23" t="s">
        <v>2675</v>
      </c>
      <c r="AJ150" s="23">
        <v>0</v>
      </c>
      <c r="AK150" s="23">
        <v>1</v>
      </c>
      <c r="AL150" s="23" t="s">
        <v>2914</v>
      </c>
    </row>
    <row r="151" spans="1:38" x14ac:dyDescent="0.25">
      <c r="A151" s="23" t="s">
        <v>280</v>
      </c>
      <c r="B151" s="23" t="s">
        <v>281</v>
      </c>
      <c r="C151" s="23" t="s">
        <v>16</v>
      </c>
      <c r="D151" s="23" t="s">
        <v>282</v>
      </c>
      <c r="E151" s="23" t="s">
        <v>124</v>
      </c>
      <c r="F151" s="23" t="s">
        <v>681</v>
      </c>
      <c r="G151" s="23">
        <v>0</v>
      </c>
      <c r="H151" s="23">
        <v>0</v>
      </c>
      <c r="I151" s="23">
        <v>0</v>
      </c>
      <c r="J151" s="23">
        <v>0</v>
      </c>
      <c r="K151" s="23">
        <v>0</v>
      </c>
      <c r="L151" s="23">
        <v>0</v>
      </c>
      <c r="M151" s="23">
        <v>1</v>
      </c>
      <c r="N151" s="23"/>
      <c r="O151" s="23"/>
      <c r="P151" s="23"/>
      <c r="Q151" s="23">
        <v>0</v>
      </c>
      <c r="R151" s="23">
        <v>1</v>
      </c>
      <c r="S151" s="23" t="s">
        <v>283</v>
      </c>
      <c r="T151" s="23">
        <v>0</v>
      </c>
      <c r="U151" s="23"/>
      <c r="V151" s="23"/>
      <c r="W151" s="23"/>
      <c r="X151" s="23" t="s">
        <v>645</v>
      </c>
      <c r="Y151" s="23">
        <v>1</v>
      </c>
      <c r="Z151" s="23"/>
      <c r="AA151" s="23">
        <f>IF(SUM(G151:T151) &gt;0, 1, 0)</f>
        <v>1</v>
      </c>
      <c r="AB151" s="23">
        <v>1</v>
      </c>
      <c r="AC151" s="23">
        <f>IF(SUM(T151,Q151)&gt;0, 1, 0)</f>
        <v>0</v>
      </c>
      <c r="AD151" s="23">
        <f>IF(SUM(Table26[[#This Row],[cv_disclosure]],Table26[[#This Row],[nber_web_disclosure]],Table26[[#This Row],[private_interests]]) &gt;0, 1, 0)</f>
        <v>1</v>
      </c>
      <c r="AE151" s="23"/>
      <c r="AF151" s="23"/>
      <c r="AG151" s="23"/>
      <c r="AH151" s="23"/>
      <c r="AI151" s="23" t="s">
        <v>2677</v>
      </c>
      <c r="AJ151" s="23">
        <v>1</v>
      </c>
      <c r="AK151" s="23">
        <v>0</v>
      </c>
      <c r="AL151" s="23"/>
    </row>
    <row r="152" spans="1:38" x14ac:dyDescent="0.25">
      <c r="A152" s="23" t="s">
        <v>284</v>
      </c>
      <c r="B152" s="23" t="s">
        <v>285</v>
      </c>
      <c r="C152" s="23" t="s">
        <v>16</v>
      </c>
      <c r="D152" s="24" t="s">
        <v>286</v>
      </c>
      <c r="E152" s="23" t="s">
        <v>71</v>
      </c>
      <c r="F152" s="23" t="s">
        <v>681</v>
      </c>
      <c r="G152" s="23">
        <v>0</v>
      </c>
      <c r="H152" s="23">
        <v>0</v>
      </c>
      <c r="I152" s="23">
        <v>0</v>
      </c>
      <c r="J152" s="23">
        <v>0</v>
      </c>
      <c r="K152" s="23">
        <v>0</v>
      </c>
      <c r="L152" s="23">
        <v>0</v>
      </c>
      <c r="M152" s="23">
        <v>0</v>
      </c>
      <c r="N152" s="23"/>
      <c r="O152" s="23"/>
      <c r="P152" s="23"/>
      <c r="Q152" s="23">
        <v>0</v>
      </c>
      <c r="R152" s="23">
        <v>1</v>
      </c>
      <c r="S152" s="23" t="s">
        <v>288</v>
      </c>
      <c r="T152" s="23">
        <v>0</v>
      </c>
      <c r="U152" s="23"/>
      <c r="V152" s="23"/>
      <c r="W152" s="23"/>
      <c r="X152" s="23" t="s">
        <v>646</v>
      </c>
      <c r="Y152" s="23">
        <v>1</v>
      </c>
      <c r="Z152" s="23"/>
      <c r="AA152" s="23">
        <f>IF(SUM(G152:T152) &gt;0, 1, 0)</f>
        <v>1</v>
      </c>
      <c r="AB152" s="23">
        <v>0</v>
      </c>
      <c r="AC152" s="23">
        <f>IF(SUM(T152,Q152)&gt;0, 1, 0)</f>
        <v>0</v>
      </c>
      <c r="AD152" s="23">
        <f>IF(SUM(Table26[[#This Row],[cv_disclosure]],Table26[[#This Row],[nber_web_disclosure]],Table26[[#This Row],[private_interests]]) &gt;0, 1, 0)</f>
        <v>1</v>
      </c>
      <c r="AE152" s="23"/>
      <c r="AF152" s="23"/>
      <c r="AG152" s="23"/>
      <c r="AH152" s="23"/>
      <c r="AI152" s="23" t="s">
        <v>2678</v>
      </c>
      <c r="AJ152" s="23">
        <v>1</v>
      </c>
      <c r="AK152" s="23">
        <v>0</v>
      </c>
      <c r="AL152" s="23"/>
    </row>
    <row r="153" spans="1:38" x14ac:dyDescent="0.25">
      <c r="A153" s="23" t="s">
        <v>289</v>
      </c>
      <c r="B153" s="23" t="s">
        <v>290</v>
      </c>
      <c r="C153" s="23" t="s">
        <v>16</v>
      </c>
      <c r="D153" s="23" t="s">
        <v>291</v>
      </c>
      <c r="E153" s="23" t="s">
        <v>234</v>
      </c>
      <c r="F153" s="23" t="s">
        <v>681</v>
      </c>
      <c r="G153" s="23">
        <v>0</v>
      </c>
      <c r="H153" s="23">
        <v>0</v>
      </c>
      <c r="I153" s="23">
        <v>0</v>
      </c>
      <c r="J153" s="23">
        <v>0</v>
      </c>
      <c r="K153" s="23">
        <v>0</v>
      </c>
      <c r="L153" s="23">
        <v>0</v>
      </c>
      <c r="M153" s="23">
        <v>1</v>
      </c>
      <c r="N153" s="23"/>
      <c r="O153" s="23"/>
      <c r="P153" s="23"/>
      <c r="Q153" s="23">
        <v>0</v>
      </c>
      <c r="R153" s="23">
        <v>1</v>
      </c>
      <c r="S153" s="23" t="s">
        <v>292</v>
      </c>
      <c r="T153" s="23">
        <v>0</v>
      </c>
      <c r="U153" s="23"/>
      <c r="V153" s="23"/>
      <c r="W153" s="23"/>
      <c r="X153" s="23" t="s">
        <v>646</v>
      </c>
      <c r="Y153" s="23">
        <v>1</v>
      </c>
      <c r="Z153" s="23"/>
      <c r="AA153" s="23">
        <f>IF(SUM(G153:T153) &gt;0, 1, 0)</f>
        <v>1</v>
      </c>
      <c r="AB153" s="23">
        <v>1</v>
      </c>
      <c r="AC153" s="23">
        <f>IF(SUM(T153,Q153)&gt;0, 1, 0)</f>
        <v>0</v>
      </c>
      <c r="AD153" s="23">
        <f>IF(SUM(Table26[[#This Row],[cv_disclosure]],Table26[[#This Row],[nber_web_disclosure]],Table26[[#This Row],[private_interests]]) &gt;0, 1, 0)</f>
        <v>1</v>
      </c>
      <c r="AE153" s="23"/>
      <c r="AF153" s="23"/>
      <c r="AG153" s="23"/>
      <c r="AH153" s="23"/>
      <c r="AI153" s="23" t="s">
        <v>2679</v>
      </c>
      <c r="AJ153" s="23">
        <v>1</v>
      </c>
      <c r="AK153" s="23">
        <v>0</v>
      </c>
      <c r="AL153" s="23" t="s">
        <v>2915</v>
      </c>
    </row>
    <row r="154" spans="1:38" x14ac:dyDescent="0.25">
      <c r="A154" s="23" t="s">
        <v>300</v>
      </c>
      <c r="B154" s="23" t="s">
        <v>301</v>
      </c>
      <c r="C154" s="23" t="s">
        <v>16</v>
      </c>
      <c r="D154" s="23" t="s">
        <v>302</v>
      </c>
      <c r="E154" s="23" t="s">
        <v>303</v>
      </c>
      <c r="F154" s="23" t="s">
        <v>681</v>
      </c>
      <c r="G154" s="23">
        <v>0</v>
      </c>
      <c r="H154" s="23">
        <v>0</v>
      </c>
      <c r="I154" s="23">
        <v>1</v>
      </c>
      <c r="J154" s="23">
        <v>0</v>
      </c>
      <c r="K154" s="23">
        <v>0</v>
      </c>
      <c r="L154" s="23">
        <v>0</v>
      </c>
      <c r="M154" s="23">
        <v>0</v>
      </c>
      <c r="N154" s="23"/>
      <c r="O154" s="23"/>
      <c r="P154" s="23"/>
      <c r="Q154" s="23">
        <v>1</v>
      </c>
      <c r="R154" s="23">
        <v>1</v>
      </c>
      <c r="S154" s="23" t="s">
        <v>596</v>
      </c>
      <c r="T154" s="23">
        <v>0</v>
      </c>
      <c r="U154" s="23"/>
      <c r="V154" s="23"/>
      <c r="W154" s="23"/>
      <c r="X154" s="23" t="s">
        <v>648</v>
      </c>
      <c r="Y154" s="23">
        <v>1</v>
      </c>
      <c r="Z154" s="23"/>
      <c r="AA154" s="23">
        <f>IF(SUM(G154:T154) &gt;0, 1, 0)</f>
        <v>1</v>
      </c>
      <c r="AB154" s="23">
        <v>1</v>
      </c>
      <c r="AC154" s="23">
        <f>IF(SUM(T154,Q154)&gt;0, 1, 0)</f>
        <v>1</v>
      </c>
      <c r="AD154" s="23">
        <f>IF(SUM(Table26[[#This Row],[cv_disclosure]],Table26[[#This Row],[nber_web_disclosure]],Table26[[#This Row],[private_interests]]) &gt;0, 1, 0)</f>
        <v>1</v>
      </c>
      <c r="AE154" s="23"/>
      <c r="AF154" s="23"/>
      <c r="AG154" s="23"/>
      <c r="AH154" s="23"/>
      <c r="AI154" s="23" t="s">
        <v>2682</v>
      </c>
      <c r="AJ154" s="23">
        <v>1</v>
      </c>
      <c r="AK154" s="23">
        <v>1</v>
      </c>
      <c r="AL154" s="23" t="s">
        <v>2916</v>
      </c>
    </row>
    <row r="155" spans="1:38" x14ac:dyDescent="0.25">
      <c r="A155" s="23" t="s">
        <v>304</v>
      </c>
      <c r="B155" s="23" t="s">
        <v>305</v>
      </c>
      <c r="C155" s="23" t="s">
        <v>16</v>
      </c>
      <c r="D155" s="23" t="s">
        <v>306</v>
      </c>
      <c r="E155" s="23" t="s">
        <v>73</v>
      </c>
      <c r="F155" s="23" t="s">
        <v>681</v>
      </c>
      <c r="G155" s="23">
        <v>0</v>
      </c>
      <c r="H155" s="23">
        <v>0</v>
      </c>
      <c r="I155" s="23">
        <v>0</v>
      </c>
      <c r="J155" s="23">
        <v>0</v>
      </c>
      <c r="K155" s="23">
        <v>0</v>
      </c>
      <c r="L155" s="23">
        <v>0</v>
      </c>
      <c r="M155" s="23">
        <v>1</v>
      </c>
      <c r="N155" s="23"/>
      <c r="O155" s="23"/>
      <c r="P155" s="23"/>
      <c r="Q155" s="23">
        <v>0</v>
      </c>
      <c r="R155" s="23">
        <v>0</v>
      </c>
      <c r="S155" s="23" t="s">
        <v>307</v>
      </c>
      <c r="T155" s="23">
        <v>0</v>
      </c>
      <c r="U155" s="23"/>
      <c r="V155" s="23"/>
      <c r="W155" s="23"/>
      <c r="X155" s="23" t="s">
        <v>649</v>
      </c>
      <c r="Y155" s="23">
        <v>1</v>
      </c>
      <c r="Z155" s="23"/>
      <c r="AA155" s="23">
        <f>IF(SUM(G155:T155) &gt;0, 1, 0)</f>
        <v>1</v>
      </c>
      <c r="AB155" s="23">
        <v>1</v>
      </c>
      <c r="AC155" s="23">
        <f>IF(SUM(T155,Q155)&gt;0, 1, 0)</f>
        <v>0</v>
      </c>
      <c r="AD155" s="23">
        <f>IF(SUM(Table26[[#This Row],[cv_disclosure]],Table26[[#This Row],[nber_web_disclosure]],Table26[[#This Row],[private_interests]]) &gt;0, 1, 0)</f>
        <v>1</v>
      </c>
      <c r="AE155" s="23"/>
      <c r="AF155" s="23"/>
      <c r="AG155" s="23"/>
      <c r="AH155" s="23"/>
      <c r="AI155" s="23" t="s">
        <v>2683</v>
      </c>
      <c r="AJ155" s="23">
        <v>1</v>
      </c>
      <c r="AK155" s="23">
        <v>0</v>
      </c>
      <c r="AL155" s="23"/>
    </row>
    <row r="156" spans="1:38" x14ac:dyDescent="0.25">
      <c r="A156" s="23" t="s">
        <v>311</v>
      </c>
      <c r="B156" s="23" t="s">
        <v>312</v>
      </c>
      <c r="C156" s="23" t="s">
        <v>16</v>
      </c>
      <c r="D156" s="23" t="s">
        <v>313</v>
      </c>
      <c r="E156" s="23" t="s">
        <v>71</v>
      </c>
      <c r="F156" s="23" t="s">
        <v>681</v>
      </c>
      <c r="G156" s="23">
        <v>0</v>
      </c>
      <c r="H156" s="23">
        <v>0</v>
      </c>
      <c r="I156" s="23">
        <v>0</v>
      </c>
      <c r="J156" s="23">
        <v>0</v>
      </c>
      <c r="K156" s="23">
        <v>0</v>
      </c>
      <c r="L156" s="23">
        <v>0</v>
      </c>
      <c r="M156" s="23">
        <v>1</v>
      </c>
      <c r="N156" s="23"/>
      <c r="O156" s="23"/>
      <c r="P156" s="23"/>
      <c r="Q156" s="23">
        <v>0</v>
      </c>
      <c r="R156" s="23">
        <v>1</v>
      </c>
      <c r="S156" s="23" t="s">
        <v>650</v>
      </c>
      <c r="T156" s="23">
        <v>0</v>
      </c>
      <c r="U156" s="23"/>
      <c r="V156" s="23"/>
      <c r="W156" s="23"/>
      <c r="X156" s="23" t="s">
        <v>651</v>
      </c>
      <c r="Y156" s="23">
        <v>1</v>
      </c>
      <c r="Z156" s="23"/>
      <c r="AA156" s="23">
        <f>IF(SUM(G156:T156) &gt;0, 1, 0)</f>
        <v>1</v>
      </c>
      <c r="AB156" s="23">
        <v>1</v>
      </c>
      <c r="AC156" s="23">
        <f>IF(SUM(T156,Q156)&gt;0, 1, 0)</f>
        <v>0</v>
      </c>
      <c r="AD156" s="23">
        <f>IF(SUM(Table26[[#This Row],[cv_disclosure]],Table26[[#This Row],[nber_web_disclosure]],Table26[[#This Row],[private_interests]]) &gt;0, 1, 0)</f>
        <v>1</v>
      </c>
      <c r="AE156" s="23"/>
      <c r="AF156" s="23"/>
      <c r="AG156" s="23"/>
      <c r="AH156" s="23"/>
      <c r="AI156" s="23" t="s">
        <v>2685</v>
      </c>
      <c r="AJ156" s="23">
        <v>1</v>
      </c>
      <c r="AK156" s="23">
        <v>0</v>
      </c>
      <c r="AL156" s="23" t="s">
        <v>1799</v>
      </c>
    </row>
    <row r="157" spans="1:38" x14ac:dyDescent="0.25">
      <c r="A157" s="23" t="s">
        <v>319</v>
      </c>
      <c r="B157" s="23" t="s">
        <v>320</v>
      </c>
      <c r="C157" s="23" t="s">
        <v>16</v>
      </c>
      <c r="D157" s="23" t="s">
        <v>321</v>
      </c>
      <c r="E157" s="23" t="s">
        <v>17</v>
      </c>
      <c r="F157" s="23" t="s">
        <v>681</v>
      </c>
      <c r="G157" s="23">
        <v>0</v>
      </c>
      <c r="H157" s="23">
        <v>0</v>
      </c>
      <c r="I157" s="23">
        <v>0</v>
      </c>
      <c r="J157" s="23">
        <v>1</v>
      </c>
      <c r="K157" s="23">
        <v>0</v>
      </c>
      <c r="L157" s="23">
        <v>0</v>
      </c>
      <c r="M157" s="23">
        <v>0</v>
      </c>
      <c r="N157" s="23"/>
      <c r="O157" s="23"/>
      <c r="P157" s="23"/>
      <c r="Q157" s="23">
        <v>1</v>
      </c>
      <c r="R157" s="23">
        <v>1</v>
      </c>
      <c r="S157" s="23" t="s">
        <v>322</v>
      </c>
      <c r="T157" s="23">
        <v>0</v>
      </c>
      <c r="U157" s="23"/>
      <c r="V157" s="23"/>
      <c r="W157" s="23"/>
      <c r="X157" s="23" t="s">
        <v>652</v>
      </c>
      <c r="Y157" s="23">
        <v>1</v>
      </c>
      <c r="Z157" s="23"/>
      <c r="AA157" s="23">
        <f>IF(SUM(G157:T157) &gt;0, 1, 0)</f>
        <v>1</v>
      </c>
      <c r="AB157" s="23">
        <v>0</v>
      </c>
      <c r="AC157" s="23">
        <f>IF(SUM(T157,Q157)&gt;0, 1, 0)</f>
        <v>1</v>
      </c>
      <c r="AD157" s="23">
        <f>IF(SUM(Table26[[#This Row],[cv_disclosure]],Table26[[#This Row],[nber_web_disclosure]],Table26[[#This Row],[private_interests]]) &gt;0, 1, 0)</f>
        <v>1</v>
      </c>
      <c r="AE157" s="23"/>
      <c r="AF157" s="23"/>
      <c r="AG157" s="23"/>
      <c r="AH157" s="23"/>
      <c r="AI157" s="23" t="s">
        <v>2687</v>
      </c>
      <c r="AJ157" s="23">
        <v>0</v>
      </c>
      <c r="AK157" s="23">
        <v>1</v>
      </c>
      <c r="AL157" s="23" t="s">
        <v>2916</v>
      </c>
    </row>
    <row r="158" spans="1:38" x14ac:dyDescent="0.25">
      <c r="A158" s="23" t="s">
        <v>331</v>
      </c>
      <c r="B158" s="23" t="s">
        <v>332</v>
      </c>
      <c r="C158" s="23" t="s">
        <v>16</v>
      </c>
      <c r="D158" s="23" t="s">
        <v>333</v>
      </c>
      <c r="E158" s="23" t="s">
        <v>86</v>
      </c>
      <c r="F158" s="23" t="s">
        <v>681</v>
      </c>
      <c r="G158" s="23">
        <v>1</v>
      </c>
      <c r="H158" s="23">
        <v>0</v>
      </c>
      <c r="I158" s="23">
        <v>0</v>
      </c>
      <c r="J158" s="23">
        <v>0</v>
      </c>
      <c r="K158" s="23">
        <v>0</v>
      </c>
      <c r="L158" s="23">
        <v>0</v>
      </c>
      <c r="M158" s="23">
        <v>0</v>
      </c>
      <c r="N158" s="23"/>
      <c r="O158" s="23"/>
      <c r="P158" s="23">
        <v>1</v>
      </c>
      <c r="Q158" s="23">
        <v>0</v>
      </c>
      <c r="R158" s="23">
        <v>1</v>
      </c>
      <c r="S158" s="23" t="s">
        <v>334</v>
      </c>
      <c r="T158" s="23">
        <v>0</v>
      </c>
      <c r="U158" s="23"/>
      <c r="V158" s="23"/>
      <c r="W158" s="23"/>
      <c r="X158" s="23" t="s">
        <v>627</v>
      </c>
      <c r="Y158" s="23">
        <v>1</v>
      </c>
      <c r="Z158" s="23"/>
      <c r="AA158" s="23">
        <f>IF(SUM(G158:T158) &gt;0, 1, 0)</f>
        <v>1</v>
      </c>
      <c r="AB158" s="23">
        <v>1</v>
      </c>
      <c r="AC158" s="23">
        <f>IF(SUM(T158,Q158)&gt;0, 1, 0)</f>
        <v>0</v>
      </c>
      <c r="AD158" s="23">
        <f>IF(SUM(Table26[[#This Row],[cv_disclosure]],Table26[[#This Row],[nber_web_disclosure]],Table26[[#This Row],[private_interests]]) &gt;0, 1, 0)</f>
        <v>1</v>
      </c>
      <c r="AE158" s="23"/>
      <c r="AF158" s="23"/>
      <c r="AG158" s="23"/>
      <c r="AH158" s="23"/>
      <c r="AI158" s="23" t="s">
        <v>2690</v>
      </c>
      <c r="AJ158" s="23">
        <v>0</v>
      </c>
      <c r="AK158" s="23">
        <v>0</v>
      </c>
      <c r="AL158" s="23"/>
    </row>
    <row r="159" spans="1:38" x14ac:dyDescent="0.25">
      <c r="A159" s="23" t="s">
        <v>338</v>
      </c>
      <c r="B159" s="23" t="s">
        <v>339</v>
      </c>
      <c r="C159" s="23" t="s">
        <v>16</v>
      </c>
      <c r="D159" s="23" t="s">
        <v>340</v>
      </c>
      <c r="E159" s="23" t="s">
        <v>74</v>
      </c>
      <c r="F159" s="23" t="s">
        <v>681</v>
      </c>
      <c r="G159" s="23">
        <v>0</v>
      </c>
      <c r="H159" s="23">
        <v>0</v>
      </c>
      <c r="I159" s="23">
        <v>0</v>
      </c>
      <c r="J159" s="23">
        <v>1</v>
      </c>
      <c r="K159" s="23">
        <v>0</v>
      </c>
      <c r="L159" s="23">
        <v>0</v>
      </c>
      <c r="M159" s="23">
        <v>0</v>
      </c>
      <c r="N159" s="23"/>
      <c r="O159" s="23"/>
      <c r="P159" s="23"/>
      <c r="Q159" s="23">
        <v>1</v>
      </c>
      <c r="R159" s="23">
        <v>1</v>
      </c>
      <c r="S159" s="23" t="s">
        <v>344</v>
      </c>
      <c r="T159" s="23">
        <v>0</v>
      </c>
      <c r="U159" s="23"/>
      <c r="V159" s="23"/>
      <c r="W159" s="23"/>
      <c r="X159" s="23"/>
      <c r="Y159" s="23">
        <v>1</v>
      </c>
      <c r="Z159" s="23"/>
      <c r="AA159" s="23">
        <f>IF(SUM(G159:T159) &gt;0, 1, 0)</f>
        <v>1</v>
      </c>
      <c r="AB159" s="23">
        <v>1</v>
      </c>
      <c r="AC159" s="23">
        <f>IF(SUM(T159,Q159)&gt;0, 1, 0)</f>
        <v>1</v>
      </c>
      <c r="AD159" s="23">
        <f>IF(SUM(Table26[[#This Row],[cv_disclosure]],Table26[[#This Row],[nber_web_disclosure]],Table26[[#This Row],[private_interests]]) &gt;0, 1, 0)</f>
        <v>1</v>
      </c>
      <c r="AE159" s="23"/>
      <c r="AF159" s="23"/>
      <c r="AG159" s="23"/>
      <c r="AH159" s="23"/>
      <c r="AI159" s="23" t="s">
        <v>2692</v>
      </c>
      <c r="AJ159" s="23">
        <v>1</v>
      </c>
      <c r="AK159" s="23">
        <v>1</v>
      </c>
      <c r="AL159" s="23" t="s">
        <v>2917</v>
      </c>
    </row>
    <row r="160" spans="1:38" x14ac:dyDescent="0.25">
      <c r="A160" s="23" t="s">
        <v>354</v>
      </c>
      <c r="B160" s="23" t="s">
        <v>355</v>
      </c>
      <c r="C160" s="23" t="s">
        <v>16</v>
      </c>
      <c r="D160" s="23" t="s">
        <v>356</v>
      </c>
      <c r="E160" s="23" t="s">
        <v>79</v>
      </c>
      <c r="F160" s="23" t="s">
        <v>682</v>
      </c>
      <c r="G160" s="23">
        <v>0</v>
      </c>
      <c r="H160" s="23">
        <v>0</v>
      </c>
      <c r="I160" s="23">
        <v>0</v>
      </c>
      <c r="J160" s="23">
        <v>0</v>
      </c>
      <c r="K160" s="23">
        <v>0</v>
      </c>
      <c r="L160" s="23">
        <v>0</v>
      </c>
      <c r="M160" s="23">
        <v>0</v>
      </c>
      <c r="N160" s="23"/>
      <c r="O160" s="23"/>
      <c r="P160" s="23"/>
      <c r="Q160" s="23">
        <v>0</v>
      </c>
      <c r="R160" s="23">
        <v>1</v>
      </c>
      <c r="S160" s="23" t="s">
        <v>357</v>
      </c>
      <c r="T160" s="23">
        <v>1</v>
      </c>
      <c r="U160" s="23"/>
      <c r="V160" s="23"/>
      <c r="W160" s="23"/>
      <c r="X160" s="23" t="s">
        <v>655</v>
      </c>
      <c r="Y160" s="23">
        <v>1</v>
      </c>
      <c r="Z160" s="23"/>
      <c r="AA160" s="23">
        <f>IF(SUM(G160:T160) &gt;0, 1, 0)</f>
        <v>1</v>
      </c>
      <c r="AB160" s="23">
        <v>0</v>
      </c>
      <c r="AC160" s="23">
        <f>IF(SUM(T160,Q160)&gt;0, 1, 0)</f>
        <v>1</v>
      </c>
      <c r="AD160" s="23">
        <f>IF(SUM(Table26[[#This Row],[cv_disclosure]],Table26[[#This Row],[nber_web_disclosure]],Table26[[#This Row],[private_interests]]) &gt;0, 1, 0)</f>
        <v>1</v>
      </c>
      <c r="AE160" s="23"/>
      <c r="AF160" s="23"/>
      <c r="AG160" s="23"/>
      <c r="AH160" s="23"/>
      <c r="AI160" s="23" t="s">
        <v>2697</v>
      </c>
      <c r="AJ160" s="23">
        <v>0</v>
      </c>
      <c r="AK160" s="23">
        <v>1</v>
      </c>
      <c r="AL160" s="23" t="s">
        <v>2918</v>
      </c>
    </row>
    <row r="161" spans="1:38" x14ac:dyDescent="0.25">
      <c r="A161" s="23" t="s">
        <v>358</v>
      </c>
      <c r="B161" s="23" t="s">
        <v>359</v>
      </c>
      <c r="C161" s="23" t="s">
        <v>16</v>
      </c>
      <c r="D161" s="23" t="s">
        <v>360</v>
      </c>
      <c r="E161" s="23" t="s">
        <v>303</v>
      </c>
      <c r="F161" s="23" t="s">
        <v>681</v>
      </c>
      <c r="G161" s="23">
        <v>0</v>
      </c>
      <c r="H161" s="23">
        <v>0</v>
      </c>
      <c r="I161" s="23"/>
      <c r="J161" s="23">
        <v>0</v>
      </c>
      <c r="K161" s="23">
        <v>0</v>
      </c>
      <c r="L161" s="23">
        <v>0</v>
      </c>
      <c r="M161" s="23">
        <v>0</v>
      </c>
      <c r="N161" s="23">
        <v>1</v>
      </c>
      <c r="O161" s="23"/>
      <c r="P161" s="23"/>
      <c r="Q161" s="23">
        <v>1</v>
      </c>
      <c r="R161" s="23">
        <v>0</v>
      </c>
      <c r="S161" s="23" t="s">
        <v>606</v>
      </c>
      <c r="T161" s="23">
        <v>1</v>
      </c>
      <c r="U161" s="23"/>
      <c r="V161" s="23"/>
      <c r="W161" s="23"/>
      <c r="X161" s="23" t="s">
        <v>656</v>
      </c>
      <c r="Y161" s="23">
        <v>1</v>
      </c>
      <c r="Z161" s="23"/>
      <c r="AA161" s="23">
        <f>IF(SUM(G161:T161) &gt;0, 1, 0)</f>
        <v>1</v>
      </c>
      <c r="AB161" s="23">
        <v>0</v>
      </c>
      <c r="AC161" s="23">
        <f>IF(SUM(T161,Q161)&gt;0, 1, 0)</f>
        <v>1</v>
      </c>
      <c r="AD161" s="23">
        <f>IF(SUM(Table26[[#This Row],[cv_disclosure]],Table26[[#This Row],[nber_web_disclosure]],Table26[[#This Row],[private_interests]]) &gt;0, 1, 0)</f>
        <v>1</v>
      </c>
      <c r="AE161" s="23"/>
      <c r="AF161" s="23"/>
      <c r="AG161" s="23"/>
      <c r="AH161" s="23"/>
      <c r="AI161" s="23" t="s">
        <v>2698</v>
      </c>
      <c r="AJ161" s="23">
        <v>1</v>
      </c>
      <c r="AK161" s="23">
        <v>2</v>
      </c>
      <c r="AL161" s="23" t="s">
        <v>2919</v>
      </c>
    </row>
    <row r="162" spans="1:38" x14ac:dyDescent="0.25">
      <c r="A162" s="23" t="s">
        <v>361</v>
      </c>
      <c r="B162" s="23" t="s">
        <v>362</v>
      </c>
      <c r="C162" s="23" t="s">
        <v>16</v>
      </c>
      <c r="D162" s="23" t="s">
        <v>363</v>
      </c>
      <c r="E162" s="23" t="s">
        <v>226</v>
      </c>
      <c r="F162" s="23" t="s">
        <v>681</v>
      </c>
      <c r="G162" s="23">
        <v>1</v>
      </c>
      <c r="H162" s="23">
        <v>0</v>
      </c>
      <c r="I162" s="23">
        <v>0</v>
      </c>
      <c r="J162" s="23">
        <v>0</v>
      </c>
      <c r="K162" s="23">
        <v>0</v>
      </c>
      <c r="L162" s="23">
        <v>0</v>
      </c>
      <c r="M162" s="23">
        <v>1</v>
      </c>
      <c r="N162" s="23"/>
      <c r="O162" s="23"/>
      <c r="P162" s="23"/>
      <c r="Q162" s="23">
        <v>1</v>
      </c>
      <c r="R162" s="23">
        <v>1</v>
      </c>
      <c r="S162" s="23" t="s">
        <v>604</v>
      </c>
      <c r="T162" s="23">
        <v>0</v>
      </c>
      <c r="U162" s="23"/>
      <c r="V162" s="23"/>
      <c r="W162" s="23"/>
      <c r="X162" s="23" t="s">
        <v>657</v>
      </c>
      <c r="Y162" s="23">
        <v>1</v>
      </c>
      <c r="Z162" s="23"/>
      <c r="AA162" s="23">
        <f>IF(SUM(G162:T162) &gt;0, 1, 0)</f>
        <v>1</v>
      </c>
      <c r="AB162" s="23">
        <v>1</v>
      </c>
      <c r="AC162" s="23">
        <f>IF(SUM(T162,Q162)&gt;0, 1, 0)</f>
        <v>1</v>
      </c>
      <c r="AD162" s="23">
        <f>IF(SUM(Table26[[#This Row],[cv_disclosure]],Table26[[#This Row],[nber_web_disclosure]],Table26[[#This Row],[private_interests]]) &gt;0, 1, 0)</f>
        <v>1</v>
      </c>
      <c r="AE162" s="23"/>
      <c r="AF162" s="23"/>
      <c r="AG162" s="23"/>
      <c r="AH162" s="23"/>
      <c r="AI162" s="23" t="s">
        <v>2699</v>
      </c>
      <c r="AJ162" s="23">
        <v>1</v>
      </c>
      <c r="AK162" s="23">
        <v>1</v>
      </c>
      <c r="AL162" s="23" t="s">
        <v>2917</v>
      </c>
    </row>
    <row r="163" spans="1:38" x14ac:dyDescent="0.25">
      <c r="A163" s="23" t="s">
        <v>366</v>
      </c>
      <c r="B163" s="23" t="s">
        <v>364</v>
      </c>
      <c r="C163" s="23" t="s">
        <v>16</v>
      </c>
      <c r="D163" s="23" t="s">
        <v>365</v>
      </c>
      <c r="E163" s="23" t="s">
        <v>83</v>
      </c>
      <c r="F163" s="23" t="s">
        <v>681</v>
      </c>
      <c r="G163" s="23">
        <v>0</v>
      </c>
      <c r="H163" s="23">
        <v>0</v>
      </c>
      <c r="I163" s="23">
        <v>0</v>
      </c>
      <c r="J163" s="23">
        <v>0</v>
      </c>
      <c r="K163" s="23">
        <v>0</v>
      </c>
      <c r="L163" s="23">
        <v>0</v>
      </c>
      <c r="M163" s="23">
        <v>0</v>
      </c>
      <c r="N163" s="23"/>
      <c r="O163" s="23"/>
      <c r="P163" s="23"/>
      <c r="Q163" s="23">
        <v>0</v>
      </c>
      <c r="R163" s="23">
        <v>0</v>
      </c>
      <c r="S163" s="23"/>
      <c r="T163" s="23">
        <v>1</v>
      </c>
      <c r="U163" s="23"/>
      <c r="V163" s="23"/>
      <c r="W163" s="23"/>
      <c r="X163" s="23" t="s">
        <v>658</v>
      </c>
      <c r="Y163" s="23">
        <v>1</v>
      </c>
      <c r="Z163" s="23"/>
      <c r="AA163" s="23">
        <f>IF(SUM(G163:T163) &gt;0, 1, 0)</f>
        <v>1</v>
      </c>
      <c r="AB163" s="23">
        <v>0</v>
      </c>
      <c r="AC163" s="23">
        <f>IF(SUM(T163,Q163)&gt;0, 1, 0)</f>
        <v>1</v>
      </c>
      <c r="AD163" s="23">
        <f>IF(SUM(Table26[[#This Row],[cv_disclosure]],Table26[[#This Row],[nber_web_disclosure]],Table26[[#This Row],[private_interests]]) &gt;0, 1, 0)</f>
        <v>1</v>
      </c>
      <c r="AE163" s="23"/>
      <c r="AF163" s="23"/>
      <c r="AG163" s="23"/>
      <c r="AH163" s="23"/>
      <c r="AI163" s="23" t="s">
        <v>2700</v>
      </c>
      <c r="AJ163" s="23">
        <v>1</v>
      </c>
      <c r="AK163" s="23">
        <v>1</v>
      </c>
      <c r="AL163" s="23" t="s">
        <v>2918</v>
      </c>
    </row>
    <row r="164" spans="1:38" x14ac:dyDescent="0.25">
      <c r="A164" s="23" t="s">
        <v>367</v>
      </c>
      <c r="B164" s="23" t="s">
        <v>368</v>
      </c>
      <c r="C164" s="23" t="s">
        <v>16</v>
      </c>
      <c r="D164" s="23" t="s">
        <v>369</v>
      </c>
      <c r="E164" s="23" t="s">
        <v>74</v>
      </c>
      <c r="F164" s="23" t="s">
        <v>681</v>
      </c>
      <c r="G164" s="23">
        <v>0</v>
      </c>
      <c r="H164" s="23">
        <v>0</v>
      </c>
      <c r="I164" s="23">
        <v>1</v>
      </c>
      <c r="J164" s="23">
        <v>0</v>
      </c>
      <c r="K164" s="23">
        <v>0</v>
      </c>
      <c r="L164" s="23">
        <v>0</v>
      </c>
      <c r="M164" s="23">
        <v>0</v>
      </c>
      <c r="N164" s="23"/>
      <c r="O164" s="23"/>
      <c r="P164" s="23"/>
      <c r="Q164" s="23">
        <v>0</v>
      </c>
      <c r="R164" s="23">
        <v>1</v>
      </c>
      <c r="S164" s="23" t="s">
        <v>597</v>
      </c>
      <c r="T164" s="23">
        <v>1</v>
      </c>
      <c r="U164" s="23"/>
      <c r="V164" s="23"/>
      <c r="W164" s="23"/>
      <c r="X164" s="23" t="s">
        <v>659</v>
      </c>
      <c r="Y164" s="23">
        <v>1</v>
      </c>
      <c r="Z164" s="23"/>
      <c r="AA164" s="23">
        <f>IF(SUM(G164:T164) &gt;0, 1, 0)</f>
        <v>1</v>
      </c>
      <c r="AB164" s="23">
        <v>1</v>
      </c>
      <c r="AC164" s="23">
        <f>IF(SUM(T164,Q164)&gt;0, 1, 0)</f>
        <v>1</v>
      </c>
      <c r="AD164" s="23">
        <f>IF(SUM(Table26[[#This Row],[cv_disclosure]],Table26[[#This Row],[nber_web_disclosure]],Table26[[#This Row],[private_interests]]) &gt;0, 1, 0)</f>
        <v>1</v>
      </c>
      <c r="AE164" s="23"/>
      <c r="AF164" s="23"/>
      <c r="AG164" s="23"/>
      <c r="AH164" s="23"/>
      <c r="AI164" s="23" t="s">
        <v>2701</v>
      </c>
      <c r="AJ164" s="23">
        <v>1</v>
      </c>
      <c r="AK164" s="23">
        <v>1</v>
      </c>
      <c r="AL164" s="23" t="s">
        <v>2920</v>
      </c>
    </row>
    <row r="165" spans="1:38" x14ac:dyDescent="0.25">
      <c r="A165" s="23" t="s">
        <v>373</v>
      </c>
      <c r="B165" s="23" t="s">
        <v>374</v>
      </c>
      <c r="C165" s="23" t="s">
        <v>16</v>
      </c>
      <c r="D165" s="23" t="s">
        <v>375</v>
      </c>
      <c r="E165" s="23" t="s">
        <v>376</v>
      </c>
      <c r="F165" s="23" t="s">
        <v>681</v>
      </c>
      <c r="G165" s="23">
        <v>0</v>
      </c>
      <c r="H165" s="23">
        <v>0</v>
      </c>
      <c r="I165" s="23">
        <v>0</v>
      </c>
      <c r="J165" s="23">
        <v>1</v>
      </c>
      <c r="K165" s="23">
        <v>0</v>
      </c>
      <c r="L165" s="23">
        <v>0</v>
      </c>
      <c r="M165" s="23">
        <v>0</v>
      </c>
      <c r="N165" s="23"/>
      <c r="O165" s="23"/>
      <c r="P165" s="23"/>
      <c r="Q165" s="23">
        <v>0</v>
      </c>
      <c r="R165" s="23">
        <v>1</v>
      </c>
      <c r="S165" s="23" t="s">
        <v>377</v>
      </c>
      <c r="T165" s="23">
        <v>0</v>
      </c>
      <c r="U165" s="23"/>
      <c r="V165" s="23"/>
      <c r="W165" s="23"/>
      <c r="X165" s="23" t="s">
        <v>636</v>
      </c>
      <c r="Y165" s="23">
        <v>1</v>
      </c>
      <c r="Z165" s="23"/>
      <c r="AA165" s="23">
        <f>IF(SUM(G165:T165) &gt;0, 1, 0)</f>
        <v>1</v>
      </c>
      <c r="AB165" s="23">
        <v>1</v>
      </c>
      <c r="AC165" s="23">
        <f>IF(SUM(T165,Q165)&gt;0, 1, 0)</f>
        <v>0</v>
      </c>
      <c r="AD165" s="23">
        <f>IF(SUM(Table26[[#This Row],[cv_disclosure]],Table26[[#This Row],[nber_web_disclosure]],Table26[[#This Row],[private_interests]]) &gt;0, 1, 0)</f>
        <v>1</v>
      </c>
      <c r="AE165" s="23"/>
      <c r="AF165" s="23"/>
      <c r="AG165" s="23"/>
      <c r="AH165" s="23"/>
      <c r="AI165" s="23" t="s">
        <v>2703</v>
      </c>
      <c r="AJ165" s="23">
        <v>1</v>
      </c>
      <c r="AK165" s="23">
        <v>1</v>
      </c>
      <c r="AL165" s="23" t="s">
        <v>2921</v>
      </c>
    </row>
    <row r="166" spans="1:38" x14ac:dyDescent="0.25">
      <c r="A166" s="23" t="s">
        <v>390</v>
      </c>
      <c r="B166" s="23" t="s">
        <v>391</v>
      </c>
      <c r="C166" s="23" t="s">
        <v>16</v>
      </c>
      <c r="D166" s="23" t="s">
        <v>392</v>
      </c>
      <c r="E166" s="23" t="s">
        <v>17</v>
      </c>
      <c r="F166" s="23" t="s">
        <v>681</v>
      </c>
      <c r="G166" s="23">
        <v>0</v>
      </c>
      <c r="H166" s="23">
        <v>0</v>
      </c>
      <c r="I166" s="23">
        <v>0</v>
      </c>
      <c r="J166" s="23">
        <v>0</v>
      </c>
      <c r="K166" s="23">
        <v>0</v>
      </c>
      <c r="L166" s="23">
        <v>1</v>
      </c>
      <c r="M166" s="23">
        <v>0</v>
      </c>
      <c r="N166" s="23"/>
      <c r="O166" s="23"/>
      <c r="P166" s="23"/>
      <c r="Q166" s="23">
        <v>0</v>
      </c>
      <c r="R166" s="23">
        <v>1</v>
      </c>
      <c r="S166" s="23" t="s">
        <v>599</v>
      </c>
      <c r="T166" s="23">
        <v>1</v>
      </c>
      <c r="U166" s="23"/>
      <c r="V166" s="23"/>
      <c r="W166" s="23"/>
      <c r="X166" s="23" t="s">
        <v>662</v>
      </c>
      <c r="Y166" s="23">
        <v>1</v>
      </c>
      <c r="Z166" s="23"/>
      <c r="AA166" s="23">
        <f>IF(SUM(G166:T166) &gt;0, 1, 0)</f>
        <v>1</v>
      </c>
      <c r="AB166" s="23">
        <v>1</v>
      </c>
      <c r="AC166" s="23">
        <f>IF(SUM(T166,Q166)&gt;0, 1, 0)</f>
        <v>1</v>
      </c>
      <c r="AD166" s="23">
        <f>IF(SUM(Table26[[#This Row],[cv_disclosure]],Table26[[#This Row],[nber_web_disclosure]],Table26[[#This Row],[private_interests]]) &gt;0, 1, 0)</f>
        <v>1</v>
      </c>
      <c r="AE166" s="23"/>
      <c r="AF166" s="23"/>
      <c r="AG166" s="23"/>
      <c r="AH166" s="23"/>
      <c r="AI166" s="23" t="s">
        <v>2706</v>
      </c>
      <c r="AJ166" s="23">
        <v>1</v>
      </c>
      <c r="AK166" s="23">
        <v>1</v>
      </c>
      <c r="AL166" s="23" t="s">
        <v>2922</v>
      </c>
    </row>
    <row r="167" spans="1:38" x14ac:dyDescent="0.25">
      <c r="A167" s="23" t="s">
        <v>403</v>
      </c>
      <c r="B167" s="23" t="s">
        <v>404</v>
      </c>
      <c r="C167" s="23" t="s">
        <v>16</v>
      </c>
      <c r="D167" s="23" t="s">
        <v>405</v>
      </c>
      <c r="E167" s="23" t="s">
        <v>83</v>
      </c>
      <c r="F167" s="23" t="s">
        <v>682</v>
      </c>
      <c r="G167" s="23">
        <v>0</v>
      </c>
      <c r="H167" s="23">
        <v>0</v>
      </c>
      <c r="I167" s="23">
        <v>0</v>
      </c>
      <c r="J167" s="23">
        <v>0</v>
      </c>
      <c r="K167" s="23">
        <v>0</v>
      </c>
      <c r="L167" s="23">
        <v>0</v>
      </c>
      <c r="M167" s="23">
        <v>0</v>
      </c>
      <c r="N167" s="23"/>
      <c r="O167" s="23"/>
      <c r="P167" s="23"/>
      <c r="Q167" s="23">
        <v>1</v>
      </c>
      <c r="R167" s="23">
        <v>0</v>
      </c>
      <c r="S167" s="23" t="s">
        <v>406</v>
      </c>
      <c r="T167" s="23">
        <v>0</v>
      </c>
      <c r="U167" s="23"/>
      <c r="V167" s="23"/>
      <c r="W167" s="23"/>
      <c r="X167" s="23"/>
      <c r="Y167" s="23">
        <v>1</v>
      </c>
      <c r="Z167" s="23"/>
      <c r="AA167" s="23">
        <f>IF(SUM(G167:T167) &gt;0, 1, 0)</f>
        <v>1</v>
      </c>
      <c r="AB167" s="23">
        <v>0</v>
      </c>
      <c r="AC167" s="23">
        <f>IF(SUM(T167,Q167)&gt;0, 1, 0)</f>
        <v>1</v>
      </c>
      <c r="AD167" s="23">
        <f>IF(SUM(Table26[[#This Row],[cv_disclosure]],Table26[[#This Row],[nber_web_disclosure]],Table26[[#This Row],[private_interests]]) &gt;0, 1, 0)</f>
        <v>1</v>
      </c>
      <c r="AE167" s="23"/>
      <c r="AF167" s="23"/>
      <c r="AG167" s="23"/>
      <c r="AH167" s="23"/>
      <c r="AI167" s="23" t="s">
        <v>2710</v>
      </c>
      <c r="AJ167" s="23">
        <v>1</v>
      </c>
      <c r="AK167" s="23">
        <v>0</v>
      </c>
      <c r="AL167" s="23" t="s">
        <v>2923</v>
      </c>
    </row>
    <row r="168" spans="1:38" x14ac:dyDescent="0.25">
      <c r="A168" s="23" t="s">
        <v>407</v>
      </c>
      <c r="B168" s="23" t="s">
        <v>408</v>
      </c>
      <c r="C168" s="23" t="s">
        <v>16</v>
      </c>
      <c r="D168" s="23" t="s">
        <v>409</v>
      </c>
      <c r="E168" s="23" t="s">
        <v>71</v>
      </c>
      <c r="F168" s="23" t="s">
        <v>681</v>
      </c>
      <c r="G168" s="23">
        <v>1</v>
      </c>
      <c r="H168" s="23">
        <v>0</v>
      </c>
      <c r="I168" s="23">
        <v>0</v>
      </c>
      <c r="J168" s="23">
        <v>0</v>
      </c>
      <c r="K168" s="23">
        <v>0</v>
      </c>
      <c r="L168" s="23">
        <v>0</v>
      </c>
      <c r="M168" s="23">
        <v>0</v>
      </c>
      <c r="N168" s="23"/>
      <c r="O168" s="23"/>
      <c r="P168" s="23"/>
      <c r="Q168" s="23">
        <v>1</v>
      </c>
      <c r="R168" s="23">
        <v>0</v>
      </c>
      <c r="S168" s="23" t="s">
        <v>410</v>
      </c>
      <c r="T168" s="23">
        <v>0</v>
      </c>
      <c r="U168" s="23"/>
      <c r="V168" s="23"/>
      <c r="W168" s="23"/>
      <c r="X168" s="23" t="s">
        <v>663</v>
      </c>
      <c r="Y168" s="23">
        <v>1</v>
      </c>
      <c r="Z168" s="23"/>
      <c r="AA168" s="23">
        <f>IF(SUM(G168:T168) &gt;0, 1, 0)</f>
        <v>1</v>
      </c>
      <c r="AB168" s="23">
        <v>1</v>
      </c>
      <c r="AC168" s="23">
        <f>IF(SUM(T168,Q168)&gt;0, 1, 0)</f>
        <v>1</v>
      </c>
      <c r="AD168" s="23">
        <f>IF(SUM(Table26[[#This Row],[cv_disclosure]],Table26[[#This Row],[nber_web_disclosure]],Table26[[#This Row],[private_interests]]) &gt;0, 1, 0)</f>
        <v>1</v>
      </c>
      <c r="AE168" s="23"/>
      <c r="AF168" s="23"/>
      <c r="AG168" s="23"/>
      <c r="AH168" s="23"/>
      <c r="AI168" s="23" t="s">
        <v>2711</v>
      </c>
      <c r="AJ168" s="23">
        <v>1</v>
      </c>
      <c r="AK168" s="23">
        <v>1</v>
      </c>
      <c r="AL168" s="23" t="s">
        <v>2917</v>
      </c>
    </row>
    <row r="169" spans="1:38" x14ac:dyDescent="0.25">
      <c r="A169" s="23" t="s">
        <v>411</v>
      </c>
      <c r="B169" s="23" t="s">
        <v>412</v>
      </c>
      <c r="C169" s="23" t="s">
        <v>16</v>
      </c>
      <c r="D169" s="23" t="s">
        <v>413</v>
      </c>
      <c r="E169" s="23" t="s">
        <v>79</v>
      </c>
      <c r="F169" s="23" t="s">
        <v>681</v>
      </c>
      <c r="G169" s="23">
        <v>0</v>
      </c>
      <c r="H169" s="23">
        <v>0</v>
      </c>
      <c r="I169" s="23">
        <v>0</v>
      </c>
      <c r="J169" s="23">
        <v>0</v>
      </c>
      <c r="K169" s="23">
        <v>0</v>
      </c>
      <c r="L169" s="23">
        <v>0</v>
      </c>
      <c r="M169" s="23">
        <v>1</v>
      </c>
      <c r="N169" s="23"/>
      <c r="O169" s="23"/>
      <c r="P169" s="23"/>
      <c r="Q169" s="23">
        <v>1</v>
      </c>
      <c r="R169" s="23">
        <v>1</v>
      </c>
      <c r="S169" s="23" t="s">
        <v>678</v>
      </c>
      <c r="T169" s="23">
        <v>0</v>
      </c>
      <c r="U169" s="23"/>
      <c r="V169" s="23"/>
      <c r="W169" s="23"/>
      <c r="X169" s="23" t="s">
        <v>625</v>
      </c>
      <c r="Y169" s="23">
        <v>1</v>
      </c>
      <c r="Z169" s="23"/>
      <c r="AA169" s="23">
        <f>IF(SUM(G169:T169) &gt;0, 1, 0)</f>
        <v>1</v>
      </c>
      <c r="AB169" s="23">
        <v>0</v>
      </c>
      <c r="AC169" s="23">
        <f>IF(SUM(T169,Q169)&gt;0, 1, 0)</f>
        <v>1</v>
      </c>
      <c r="AD169" s="23">
        <f>IF(SUM(Table26[[#This Row],[cv_disclosure]],Table26[[#This Row],[nber_web_disclosure]],Table26[[#This Row],[private_interests]]) &gt;0, 1, 0)</f>
        <v>1</v>
      </c>
      <c r="AE169" s="23"/>
      <c r="AF169" s="23"/>
      <c r="AG169" s="23"/>
      <c r="AH169" s="23"/>
      <c r="AI169" s="23" t="s">
        <v>2712</v>
      </c>
      <c r="AJ169" s="23">
        <v>1</v>
      </c>
      <c r="AK169" s="23">
        <v>1</v>
      </c>
      <c r="AL169" s="23" t="s">
        <v>2917</v>
      </c>
    </row>
    <row r="170" spans="1:38" x14ac:dyDescent="0.25">
      <c r="A170" t="s">
        <v>381</v>
      </c>
      <c r="B170" t="s">
        <v>382</v>
      </c>
      <c r="C170" t="s">
        <v>16</v>
      </c>
      <c r="D170" t="s">
        <v>383</v>
      </c>
      <c r="E170" t="s">
        <v>384</v>
      </c>
      <c r="F170" s="23" t="s">
        <v>681</v>
      </c>
      <c r="G170" s="23">
        <v>0</v>
      </c>
      <c r="H170" s="23">
        <v>0</v>
      </c>
      <c r="I170" s="23">
        <v>0</v>
      </c>
      <c r="J170" s="23">
        <v>0</v>
      </c>
      <c r="K170" s="23">
        <v>0</v>
      </c>
      <c r="L170" s="23">
        <v>0</v>
      </c>
      <c r="M170">
        <v>1</v>
      </c>
      <c r="N170" s="23"/>
      <c r="O170" s="23"/>
      <c r="P170" s="23"/>
      <c r="Q170">
        <v>1</v>
      </c>
      <c r="R170">
        <v>1</v>
      </c>
      <c r="S170" t="s">
        <v>598</v>
      </c>
      <c r="T170">
        <v>1</v>
      </c>
      <c r="U170" s="23"/>
      <c r="V170" s="23"/>
      <c r="W170" s="23"/>
      <c r="X170" t="s">
        <v>661</v>
      </c>
      <c r="Y170" s="23">
        <v>1</v>
      </c>
      <c r="Z170" s="23"/>
      <c r="AA170" s="23">
        <f>IF(SUM(G170:T170) &gt;0, 1, 0)</f>
        <v>1</v>
      </c>
      <c r="AB170" s="23">
        <v>1</v>
      </c>
      <c r="AC170" s="23">
        <f>IF(SUM(T170,Q170)&gt;0, 1, 0)</f>
        <v>1</v>
      </c>
      <c r="AD170" s="23">
        <f>IF(SUM(Table26[[#This Row],[cv_disclosure]],Table26[[#This Row],[nber_web_disclosure]],Table26[[#This Row],[private_interests]]) &gt;0, 1, 0)</f>
        <v>1</v>
      </c>
      <c r="AE170" s="23"/>
      <c r="AF170" s="23"/>
      <c r="AG170" s="23"/>
      <c r="AH170" s="23"/>
      <c r="AI170" t="s">
        <v>2609</v>
      </c>
      <c r="AJ170">
        <v>1</v>
      </c>
      <c r="AK170" s="23">
        <v>2</v>
      </c>
      <c r="AL170" s="23" t="s">
        <v>2906</v>
      </c>
    </row>
    <row r="171" spans="1:38" x14ac:dyDescent="0.25">
      <c r="A171" s="23" t="s">
        <v>14</v>
      </c>
      <c r="B171" s="23" t="s">
        <v>15</v>
      </c>
      <c r="C171" s="23" t="s">
        <v>16</v>
      </c>
      <c r="D171" s="23" t="s">
        <v>29</v>
      </c>
      <c r="E171" s="23" t="s">
        <v>17</v>
      </c>
      <c r="F171" s="23" t="s">
        <v>681</v>
      </c>
      <c r="G171" s="23">
        <v>0</v>
      </c>
      <c r="H171" s="23">
        <v>0</v>
      </c>
      <c r="I171" s="23">
        <v>0</v>
      </c>
      <c r="J171" s="23">
        <v>0</v>
      </c>
      <c r="K171" s="23">
        <v>0</v>
      </c>
      <c r="L171" s="23">
        <v>0</v>
      </c>
      <c r="M171" s="23">
        <v>0</v>
      </c>
      <c r="N171" s="23"/>
      <c r="O171" s="23"/>
      <c r="P171" s="23"/>
      <c r="Q171" s="23">
        <v>0</v>
      </c>
      <c r="R171" s="23">
        <v>0</v>
      </c>
      <c r="S171" s="23"/>
      <c r="T171" s="23">
        <v>0</v>
      </c>
      <c r="U171" s="23"/>
      <c r="V171" s="23"/>
      <c r="W171" s="23"/>
      <c r="X171" s="23"/>
      <c r="Y171" s="23">
        <v>0</v>
      </c>
      <c r="Z171" s="23"/>
      <c r="AA171" s="23">
        <f>IF(SUM(G171:T171) &gt;0, 1, 0)</f>
        <v>0</v>
      </c>
      <c r="AB171" s="23">
        <v>0</v>
      </c>
      <c r="AC171" s="23">
        <f>IF(SUM(T171,Q171)&gt;0, 1, 0)</f>
        <v>0</v>
      </c>
      <c r="AD171" s="23">
        <f>IF(SUM(Table26[[#This Row],[cv_disclosure]],Table26[[#This Row],[nber_web_disclosure]],Table26[[#This Row],[private_interests]]) &gt;0, 1, 0)</f>
        <v>0</v>
      </c>
      <c r="AE171" s="23"/>
      <c r="AF171" s="23"/>
      <c r="AG171" s="23"/>
      <c r="AH171" s="23"/>
      <c r="AI171" s="23" t="s">
        <v>2617</v>
      </c>
      <c r="AJ171" s="23">
        <v>1</v>
      </c>
      <c r="AK171" s="23"/>
      <c r="AL171" s="23"/>
    </row>
    <row r="172" spans="1:38" x14ac:dyDescent="0.25">
      <c r="A172" s="23" t="s">
        <v>18</v>
      </c>
      <c r="B172" s="23" t="s">
        <v>19</v>
      </c>
      <c r="C172" s="23" t="s">
        <v>16</v>
      </c>
      <c r="D172" s="24" t="s">
        <v>28</v>
      </c>
      <c r="E172" s="23" t="s">
        <v>70</v>
      </c>
      <c r="F172" s="23" t="s">
        <v>681</v>
      </c>
      <c r="G172" s="23">
        <v>0</v>
      </c>
      <c r="H172" s="23">
        <v>0</v>
      </c>
      <c r="I172" s="23">
        <v>0</v>
      </c>
      <c r="J172" s="23">
        <v>0</v>
      </c>
      <c r="K172" s="23">
        <v>0</v>
      </c>
      <c r="L172" s="23">
        <v>0</v>
      </c>
      <c r="M172" s="23">
        <v>0</v>
      </c>
      <c r="N172" s="23"/>
      <c r="O172" s="23"/>
      <c r="P172" s="23"/>
      <c r="Q172" s="23">
        <v>0</v>
      </c>
      <c r="R172" s="23">
        <v>0</v>
      </c>
      <c r="S172" s="23" t="s">
        <v>20</v>
      </c>
      <c r="T172" s="23">
        <v>0</v>
      </c>
      <c r="U172" s="23"/>
      <c r="V172" s="23"/>
      <c r="W172" s="23"/>
      <c r="X172" s="23" t="s">
        <v>609</v>
      </c>
      <c r="Y172" s="23">
        <v>1</v>
      </c>
      <c r="Z172" s="23"/>
      <c r="AA172" s="23">
        <f>IF(SUM(G172:T172) &gt;0, 1, 0)</f>
        <v>0</v>
      </c>
      <c r="AB172" s="23">
        <v>0</v>
      </c>
      <c r="AC172" s="23">
        <f>IF(SUM(T172,Q172)&gt;0, 1, 0)</f>
        <v>0</v>
      </c>
      <c r="AD172" s="23">
        <f>IF(SUM(Table26[[#This Row],[cv_disclosure]],Table26[[#This Row],[nber_web_disclosure]],Table26[[#This Row],[private_interests]]) &gt;0, 1, 0)</f>
        <v>1</v>
      </c>
      <c r="AE172" s="23"/>
      <c r="AF172" s="23"/>
      <c r="AG172" s="23"/>
      <c r="AH172" s="23"/>
      <c r="AI172" s="23" t="s">
        <v>2618</v>
      </c>
      <c r="AJ172" s="23">
        <v>1</v>
      </c>
      <c r="AK172" s="23"/>
      <c r="AL172" s="23"/>
    </row>
    <row r="173" spans="1:38" x14ac:dyDescent="0.25">
      <c r="A173" s="23" t="s">
        <v>21</v>
      </c>
      <c r="B173" s="23" t="s">
        <v>22</v>
      </c>
      <c r="C173" s="23" t="s">
        <v>16</v>
      </c>
      <c r="D173" s="23" t="s">
        <v>27</v>
      </c>
      <c r="E173" s="23" t="s">
        <v>71</v>
      </c>
      <c r="F173" s="23" t="s">
        <v>682</v>
      </c>
      <c r="G173" s="23">
        <v>0</v>
      </c>
      <c r="H173" s="23">
        <v>0</v>
      </c>
      <c r="I173" s="23">
        <v>0</v>
      </c>
      <c r="J173" s="23">
        <v>0</v>
      </c>
      <c r="K173" s="23">
        <v>0</v>
      </c>
      <c r="L173" s="23">
        <v>0</v>
      </c>
      <c r="M173" s="23">
        <v>0</v>
      </c>
      <c r="N173" s="23"/>
      <c r="O173" s="23"/>
      <c r="P173" s="23"/>
      <c r="Q173" s="23">
        <v>0</v>
      </c>
      <c r="R173" s="23">
        <v>0</v>
      </c>
      <c r="S173" s="23" t="s">
        <v>25</v>
      </c>
      <c r="T173" s="23">
        <v>0</v>
      </c>
      <c r="U173" s="23"/>
      <c r="V173" s="23"/>
      <c r="W173" s="23"/>
      <c r="X173" s="23"/>
      <c r="Y173" s="23">
        <v>0</v>
      </c>
      <c r="Z173" s="23"/>
      <c r="AA173" s="23">
        <f>IF(SUM(G173:T173) &gt;0, 1, 0)</f>
        <v>0</v>
      </c>
      <c r="AB173" s="23">
        <v>0</v>
      </c>
      <c r="AC173" s="23">
        <f>IF(SUM(T173,Q173)&gt;0, 1, 0)</f>
        <v>0</v>
      </c>
      <c r="AD173" s="23">
        <f>IF(SUM(Table26[[#This Row],[cv_disclosure]],Table26[[#This Row],[nber_web_disclosure]],Table26[[#This Row],[private_interests]]) &gt;0, 1, 0)</f>
        <v>0</v>
      </c>
      <c r="AE173" s="23"/>
      <c r="AF173" s="23"/>
      <c r="AG173" s="23"/>
      <c r="AH173" s="23"/>
      <c r="AI173" s="23" t="s">
        <v>2584</v>
      </c>
      <c r="AJ173" s="23">
        <v>0</v>
      </c>
      <c r="AK173" s="23"/>
      <c r="AL173" s="23"/>
    </row>
    <row r="174" spans="1:38" x14ac:dyDescent="0.25">
      <c r="A174" s="23" t="s">
        <v>39</v>
      </c>
      <c r="B174" s="23" t="s">
        <v>37</v>
      </c>
      <c r="C174" s="23" t="s">
        <v>16</v>
      </c>
      <c r="D174" s="23" t="s">
        <v>38</v>
      </c>
      <c r="E174" s="23" t="s">
        <v>74</v>
      </c>
      <c r="F174" s="23" t="s">
        <v>682</v>
      </c>
      <c r="G174" s="23">
        <v>0</v>
      </c>
      <c r="H174" s="23">
        <v>0</v>
      </c>
      <c r="I174" s="23">
        <v>0</v>
      </c>
      <c r="J174" s="23">
        <v>0</v>
      </c>
      <c r="K174" s="23">
        <v>0</v>
      </c>
      <c r="L174" s="23">
        <v>0</v>
      </c>
      <c r="M174" s="23">
        <v>0</v>
      </c>
      <c r="N174" s="23"/>
      <c r="O174" s="23"/>
      <c r="P174" s="23"/>
      <c r="Q174" s="23">
        <v>0</v>
      </c>
      <c r="R174" s="23">
        <v>0</v>
      </c>
      <c r="S174" s="23" t="s">
        <v>42</v>
      </c>
      <c r="T174" s="23">
        <v>0</v>
      </c>
      <c r="U174" s="23"/>
      <c r="V174" s="23"/>
      <c r="W174" s="23"/>
      <c r="X174" s="23" t="s">
        <v>611</v>
      </c>
      <c r="Y174" s="23">
        <v>1</v>
      </c>
      <c r="Z174" s="23"/>
      <c r="AA174" s="23">
        <f>IF(SUM(G174:T174) &gt;0, 1, 0)</f>
        <v>0</v>
      </c>
      <c r="AB174" s="23">
        <v>0</v>
      </c>
      <c r="AC174" s="23">
        <f>IF(SUM(T174,Q174)&gt;0, 1, 0)</f>
        <v>0</v>
      </c>
      <c r="AD174" s="23">
        <f>IF(SUM(Table26[[#This Row],[cv_disclosure]],Table26[[#This Row],[nber_web_disclosure]],Table26[[#This Row],[private_interests]]) &gt;0, 1, 0)</f>
        <v>1</v>
      </c>
      <c r="AE174" s="23"/>
      <c r="AF174" s="23"/>
      <c r="AG174" s="23"/>
      <c r="AH174" s="23"/>
      <c r="AI174" s="23" t="s">
        <v>2621</v>
      </c>
      <c r="AJ174" s="23">
        <v>1</v>
      </c>
      <c r="AK174" s="23"/>
      <c r="AL174" s="23"/>
    </row>
    <row r="175" spans="1:38" x14ac:dyDescent="0.25">
      <c r="A175" s="23" t="s">
        <v>40</v>
      </c>
      <c r="B175" s="23" t="s">
        <v>41</v>
      </c>
      <c r="C175" s="23" t="s">
        <v>16</v>
      </c>
      <c r="D175" s="23" t="s">
        <v>43</v>
      </c>
      <c r="E175" s="23" t="s">
        <v>44</v>
      </c>
      <c r="F175" s="23" t="s">
        <v>681</v>
      </c>
      <c r="G175" s="23">
        <v>0</v>
      </c>
      <c r="H175" s="23">
        <v>0</v>
      </c>
      <c r="I175" s="23">
        <v>0</v>
      </c>
      <c r="J175" s="23">
        <v>0</v>
      </c>
      <c r="K175" s="23">
        <v>0</v>
      </c>
      <c r="L175" s="23">
        <v>0</v>
      </c>
      <c r="M175" s="23">
        <v>0</v>
      </c>
      <c r="N175" s="23"/>
      <c r="O175" s="23"/>
      <c r="P175" s="23"/>
      <c r="Q175" s="23">
        <v>0</v>
      </c>
      <c r="R175" s="23">
        <v>0</v>
      </c>
      <c r="S175" s="23"/>
      <c r="T175" s="23">
        <v>0</v>
      </c>
      <c r="U175" s="23"/>
      <c r="V175" s="23"/>
      <c r="W175" s="23"/>
      <c r="X175" s="23"/>
      <c r="Y175" s="23">
        <v>0</v>
      </c>
      <c r="Z175" s="23"/>
      <c r="AA175" s="23">
        <f>IF(SUM(G175:T175) &gt;0, 1, 0)</f>
        <v>0</v>
      </c>
      <c r="AB175" s="23">
        <v>0</v>
      </c>
      <c r="AC175" s="23">
        <f>IF(SUM(T175,Q175)&gt;0, 1, 0)</f>
        <v>0</v>
      </c>
      <c r="AD175" s="23">
        <f>IF(SUM(Table26[[#This Row],[cv_disclosure]],Table26[[#This Row],[nber_web_disclosure]],Table26[[#This Row],[private_interests]]) &gt;0, 1, 0)</f>
        <v>0</v>
      </c>
      <c r="AE175" s="23"/>
      <c r="AF175" s="23"/>
      <c r="AG175" s="23"/>
      <c r="AH175" s="23"/>
      <c r="AI175" s="23" t="s">
        <v>2622</v>
      </c>
      <c r="AJ175" s="23">
        <v>0</v>
      </c>
      <c r="AK175" s="23"/>
      <c r="AL175" s="23"/>
    </row>
    <row r="176" spans="1:38" x14ac:dyDescent="0.25">
      <c r="A176" s="23" t="s">
        <v>45</v>
      </c>
      <c r="B176" s="23" t="s">
        <v>46</v>
      </c>
      <c r="C176" s="23" t="s">
        <v>16</v>
      </c>
      <c r="D176" s="23" t="s">
        <v>47</v>
      </c>
      <c r="E176" s="23" t="s">
        <v>71</v>
      </c>
      <c r="F176" s="23" t="s">
        <v>681</v>
      </c>
      <c r="G176" s="23">
        <v>0</v>
      </c>
      <c r="H176" s="23">
        <v>0</v>
      </c>
      <c r="I176" s="23">
        <v>0</v>
      </c>
      <c r="J176" s="23">
        <v>0</v>
      </c>
      <c r="K176" s="23">
        <v>0</v>
      </c>
      <c r="L176" s="23">
        <v>0</v>
      </c>
      <c r="M176" s="23">
        <v>0</v>
      </c>
      <c r="N176" s="23"/>
      <c r="O176" s="23"/>
      <c r="P176" s="23"/>
      <c r="Q176" s="23">
        <v>0</v>
      </c>
      <c r="R176" s="23">
        <v>0</v>
      </c>
      <c r="S176" s="23" t="s">
        <v>48</v>
      </c>
      <c r="T176" s="23">
        <v>0</v>
      </c>
      <c r="U176" s="23"/>
      <c r="V176" s="23"/>
      <c r="W176" s="23"/>
      <c r="X176" s="23"/>
      <c r="Y176" s="23">
        <v>1</v>
      </c>
      <c r="Z176" s="23"/>
      <c r="AA176" s="23">
        <f>IF(SUM(G176:T176) &gt;0, 1, 0)</f>
        <v>0</v>
      </c>
      <c r="AB176" s="23">
        <v>0</v>
      </c>
      <c r="AC176" s="23">
        <f>IF(SUM(T176,Q176)&gt;0, 1, 0)</f>
        <v>0</v>
      </c>
      <c r="AD176" s="23">
        <f>IF(SUM(Table26[[#This Row],[cv_disclosure]],Table26[[#This Row],[nber_web_disclosure]],Table26[[#This Row],[private_interests]]) &gt;0, 1, 0)</f>
        <v>1</v>
      </c>
      <c r="AE176" s="23"/>
      <c r="AF176" s="23"/>
      <c r="AG176" s="23"/>
      <c r="AH176" s="23"/>
      <c r="AI176" s="23" t="s">
        <v>2623</v>
      </c>
      <c r="AJ176" s="23">
        <v>1</v>
      </c>
      <c r="AK176" s="23"/>
      <c r="AL176" s="23"/>
    </row>
    <row r="177" spans="1:38" x14ac:dyDescent="0.25">
      <c r="A177" s="23" t="s">
        <v>53</v>
      </c>
      <c r="B177" s="23" t="s">
        <v>54</v>
      </c>
      <c r="C177" s="23" t="s">
        <v>16</v>
      </c>
      <c r="D177" s="23" t="s">
        <v>55</v>
      </c>
      <c r="E177" s="23" t="s">
        <v>73</v>
      </c>
      <c r="F177" s="23" t="s">
        <v>682</v>
      </c>
      <c r="G177" s="23">
        <v>0</v>
      </c>
      <c r="H177" s="23">
        <v>0</v>
      </c>
      <c r="I177" s="23">
        <v>0</v>
      </c>
      <c r="J177" s="23">
        <v>0</v>
      </c>
      <c r="K177" s="23">
        <v>0</v>
      </c>
      <c r="L177" s="23">
        <v>0</v>
      </c>
      <c r="M177" s="23">
        <v>0</v>
      </c>
      <c r="N177" s="23"/>
      <c r="O177" s="23"/>
      <c r="P177" s="23"/>
      <c r="Q177" s="23">
        <v>0</v>
      </c>
      <c r="R177" s="23">
        <v>0</v>
      </c>
      <c r="S177" s="23"/>
      <c r="T177" s="23">
        <v>0</v>
      </c>
      <c r="U177" s="23"/>
      <c r="V177" s="23"/>
      <c r="W177" s="23"/>
      <c r="X177" s="23"/>
      <c r="Y177" s="23">
        <v>0</v>
      </c>
      <c r="Z177" s="23"/>
      <c r="AA177" s="23">
        <f>IF(SUM(G177:T177) &gt;0, 1, 0)</f>
        <v>0</v>
      </c>
      <c r="AB177" s="23">
        <v>0</v>
      </c>
      <c r="AC177" s="23">
        <f>IF(SUM(T177,Q177)&gt;0, 1, 0)</f>
        <v>0</v>
      </c>
      <c r="AD177" s="23">
        <f>IF(SUM(Table26[[#This Row],[cv_disclosure]],Table26[[#This Row],[nber_web_disclosure]],Table26[[#This Row],[private_interests]]) &gt;0, 1, 0)</f>
        <v>0</v>
      </c>
      <c r="AE177" s="23"/>
      <c r="AF177" s="23"/>
      <c r="AG177" s="23"/>
      <c r="AH177" s="23"/>
      <c r="AI177" s="23" t="s">
        <v>2625</v>
      </c>
      <c r="AJ177" s="23">
        <v>1</v>
      </c>
      <c r="AK177" s="23"/>
      <c r="AL177" s="23"/>
    </row>
    <row r="178" spans="1:38" x14ac:dyDescent="0.25">
      <c r="A178" s="23" t="s">
        <v>59</v>
      </c>
      <c r="B178" s="23" t="s">
        <v>60</v>
      </c>
      <c r="C178" s="23" t="s">
        <v>16</v>
      </c>
      <c r="D178" s="23" t="s">
        <v>61</v>
      </c>
      <c r="E178" s="23" t="s">
        <v>70</v>
      </c>
      <c r="F178" s="23" t="s">
        <v>682</v>
      </c>
      <c r="G178" s="23">
        <v>0</v>
      </c>
      <c r="H178" s="23">
        <v>0</v>
      </c>
      <c r="I178" s="23">
        <v>0</v>
      </c>
      <c r="J178" s="23">
        <v>0</v>
      </c>
      <c r="K178" s="23">
        <v>0</v>
      </c>
      <c r="L178" s="23">
        <v>0</v>
      </c>
      <c r="M178" s="23">
        <v>0</v>
      </c>
      <c r="N178" s="23"/>
      <c r="O178" s="23"/>
      <c r="P178" s="23"/>
      <c r="Q178" s="23">
        <v>0</v>
      </c>
      <c r="R178" s="23">
        <v>0</v>
      </c>
      <c r="S178" s="23"/>
      <c r="T178" s="23">
        <v>0</v>
      </c>
      <c r="U178" s="23"/>
      <c r="V178" s="23"/>
      <c r="W178" s="23"/>
      <c r="X178" s="23"/>
      <c r="Y178" s="23">
        <v>0</v>
      </c>
      <c r="Z178" s="23"/>
      <c r="AA178" s="23">
        <f>IF(SUM(G178:T178) &gt;0, 1, 0)</f>
        <v>0</v>
      </c>
      <c r="AB178" s="23">
        <v>0</v>
      </c>
      <c r="AC178" s="23">
        <f>IF(SUM(T178,Q178)&gt;0, 1, 0)</f>
        <v>0</v>
      </c>
      <c r="AD178" s="23">
        <f>IF(SUM(Table26[[#This Row],[cv_disclosure]],Table26[[#This Row],[nber_web_disclosure]],Table26[[#This Row],[private_interests]]) &gt;0, 1, 0)</f>
        <v>0</v>
      </c>
      <c r="AE178" s="23"/>
      <c r="AF178" s="23"/>
      <c r="AG178" s="23"/>
      <c r="AH178" s="23"/>
      <c r="AI178" s="23" t="s">
        <v>2627</v>
      </c>
      <c r="AJ178" s="23">
        <v>0</v>
      </c>
      <c r="AK178" s="23"/>
      <c r="AL178" s="23"/>
    </row>
    <row r="179" spans="1:38" x14ac:dyDescent="0.25">
      <c r="A179" s="23" t="s">
        <v>62</v>
      </c>
      <c r="B179" s="23" t="s">
        <v>63</v>
      </c>
      <c r="C179" s="23" t="s">
        <v>16</v>
      </c>
      <c r="D179" s="23" t="s">
        <v>64</v>
      </c>
      <c r="E179" s="23" t="s">
        <v>65</v>
      </c>
      <c r="F179" s="23" t="s">
        <v>682</v>
      </c>
      <c r="G179" s="23">
        <v>0</v>
      </c>
      <c r="H179" s="23">
        <v>0</v>
      </c>
      <c r="I179" s="23">
        <v>0</v>
      </c>
      <c r="J179" s="23">
        <v>0</v>
      </c>
      <c r="K179" s="23">
        <v>0</v>
      </c>
      <c r="L179" s="23">
        <v>0</v>
      </c>
      <c r="M179" s="23">
        <v>0</v>
      </c>
      <c r="N179" s="23"/>
      <c r="O179" s="23"/>
      <c r="P179" s="23"/>
      <c r="Q179" s="23">
        <v>0</v>
      </c>
      <c r="R179" s="23">
        <v>0</v>
      </c>
      <c r="S179" s="23" t="s">
        <v>66</v>
      </c>
      <c r="T179" s="23">
        <v>0</v>
      </c>
      <c r="U179" s="23"/>
      <c r="V179" s="23"/>
      <c r="W179" s="23"/>
      <c r="X179" s="23"/>
      <c r="Y179" s="23">
        <v>0</v>
      </c>
      <c r="Z179" s="23"/>
      <c r="AA179" s="23">
        <f>IF(SUM(G179:T179) &gt;0, 1, 0)</f>
        <v>0</v>
      </c>
      <c r="AB179" s="23">
        <v>0</v>
      </c>
      <c r="AC179" s="23">
        <f>IF(SUM(T179,Q179)&gt;0, 1, 0)</f>
        <v>0</v>
      </c>
      <c r="AD179" s="23">
        <f>IF(SUM(Table26[[#This Row],[cv_disclosure]],Table26[[#This Row],[nber_web_disclosure]],Table26[[#This Row],[private_interests]]) &gt;0, 1, 0)</f>
        <v>0</v>
      </c>
      <c r="AE179" s="23"/>
      <c r="AF179" s="23"/>
      <c r="AG179" s="23"/>
      <c r="AH179" s="23"/>
      <c r="AI179" s="23" t="s">
        <v>2584</v>
      </c>
      <c r="AJ179" s="23">
        <v>1</v>
      </c>
      <c r="AK179" s="23"/>
      <c r="AL179" s="23"/>
    </row>
    <row r="180" spans="1:38" x14ac:dyDescent="0.25">
      <c r="A180" s="23" t="s">
        <v>67</v>
      </c>
      <c r="B180" s="23" t="s">
        <v>68</v>
      </c>
      <c r="C180" s="23" t="s">
        <v>16</v>
      </c>
      <c r="D180" s="23" t="s">
        <v>69</v>
      </c>
      <c r="E180" s="23" t="s">
        <v>83</v>
      </c>
      <c r="F180" s="23" t="s">
        <v>681</v>
      </c>
      <c r="G180" s="23">
        <v>0</v>
      </c>
      <c r="H180" s="23">
        <v>0</v>
      </c>
      <c r="I180" s="23">
        <v>0</v>
      </c>
      <c r="J180" s="23">
        <v>0</v>
      </c>
      <c r="K180" s="23">
        <v>0</v>
      </c>
      <c r="L180" s="23">
        <v>0</v>
      </c>
      <c r="M180" s="23">
        <v>0</v>
      </c>
      <c r="N180" s="23"/>
      <c r="O180" s="23"/>
      <c r="P180" s="23"/>
      <c r="Q180" s="23">
        <v>0</v>
      </c>
      <c r="R180" s="23">
        <v>0</v>
      </c>
      <c r="S180" s="23" t="s">
        <v>75</v>
      </c>
      <c r="T180" s="23">
        <v>0</v>
      </c>
      <c r="U180" s="23"/>
      <c r="V180" s="23"/>
      <c r="W180" s="23"/>
      <c r="X180" s="23" t="s">
        <v>614</v>
      </c>
      <c r="Y180" s="23">
        <v>1</v>
      </c>
      <c r="Z180" s="23"/>
      <c r="AA180" s="23">
        <f>IF(SUM(G180:T180) &gt;0, 1, 0)</f>
        <v>0</v>
      </c>
      <c r="AB180" s="23">
        <v>0</v>
      </c>
      <c r="AC180" s="23">
        <f>IF(SUM(T180,Q180)&gt;0, 1, 0)</f>
        <v>0</v>
      </c>
      <c r="AD180" s="23">
        <f>IF(SUM(Table26[[#This Row],[cv_disclosure]],Table26[[#This Row],[nber_web_disclosure]],Table26[[#This Row],[private_interests]]) &gt;0, 1, 0)</f>
        <v>1</v>
      </c>
      <c r="AE180" s="23"/>
      <c r="AF180" s="23"/>
      <c r="AG180" s="23"/>
      <c r="AH180" s="23"/>
      <c r="AI180" s="23" t="s">
        <v>2628</v>
      </c>
      <c r="AJ180" s="23">
        <v>1</v>
      </c>
      <c r="AK180" s="23"/>
      <c r="AL180" s="23"/>
    </row>
    <row r="181" spans="1:38" x14ac:dyDescent="0.25">
      <c r="A181" s="23" t="s">
        <v>76</v>
      </c>
      <c r="B181" s="23" t="s">
        <v>77</v>
      </c>
      <c r="C181" s="23" t="s">
        <v>16</v>
      </c>
      <c r="D181" s="23" t="s">
        <v>78</v>
      </c>
      <c r="E181" s="23" t="s">
        <v>79</v>
      </c>
      <c r="F181" s="23" t="s">
        <v>681</v>
      </c>
      <c r="G181" s="23">
        <v>0</v>
      </c>
      <c r="H181" s="23">
        <v>0</v>
      </c>
      <c r="I181" s="23">
        <v>0</v>
      </c>
      <c r="J181" s="23">
        <v>0</v>
      </c>
      <c r="K181" s="23">
        <v>0</v>
      </c>
      <c r="L181" s="23">
        <v>0</v>
      </c>
      <c r="M181" s="23">
        <v>0</v>
      </c>
      <c r="N181" s="23"/>
      <c r="O181" s="23"/>
      <c r="P181" s="23"/>
      <c r="Q181" s="23">
        <v>0</v>
      </c>
      <c r="R181" s="23">
        <v>0</v>
      </c>
      <c r="S181" s="23"/>
      <c r="T181" s="23">
        <v>0</v>
      </c>
      <c r="U181" s="23"/>
      <c r="V181" s="23"/>
      <c r="W181" s="23"/>
      <c r="X181" s="23"/>
      <c r="Y181" s="23">
        <v>0</v>
      </c>
      <c r="Z181" s="23"/>
      <c r="AA181" s="23">
        <f>IF(SUM(G181:T181) &gt;0, 1, 0)</f>
        <v>0</v>
      </c>
      <c r="AB181" s="23">
        <v>0</v>
      </c>
      <c r="AC181" s="23">
        <f>IF(SUM(T181,Q181)&gt;0, 1, 0)</f>
        <v>0</v>
      </c>
      <c r="AD181" s="23">
        <f>IF(SUM(Table26[[#This Row],[cv_disclosure]],Table26[[#This Row],[nber_web_disclosure]],Table26[[#This Row],[private_interests]]) &gt;0, 1, 0)</f>
        <v>0</v>
      </c>
      <c r="AE181" s="23"/>
      <c r="AF181" s="23"/>
      <c r="AG181" s="23"/>
      <c r="AH181" s="23"/>
      <c r="AI181" s="23" t="s">
        <v>2629</v>
      </c>
      <c r="AJ181" s="23">
        <v>0</v>
      </c>
      <c r="AK181" s="23"/>
      <c r="AL181" s="23"/>
    </row>
    <row r="182" spans="1:38" x14ac:dyDescent="0.25">
      <c r="A182" s="23" t="s">
        <v>89</v>
      </c>
      <c r="B182" s="23" t="s">
        <v>90</v>
      </c>
      <c r="C182" s="23" t="s">
        <v>16</v>
      </c>
      <c r="D182" s="24" t="s">
        <v>91</v>
      </c>
      <c r="E182" s="23" t="s">
        <v>92</v>
      </c>
      <c r="F182" s="23" t="s">
        <v>681</v>
      </c>
      <c r="G182" s="23">
        <v>0</v>
      </c>
      <c r="H182" s="23">
        <v>0</v>
      </c>
      <c r="I182" s="23">
        <v>0</v>
      </c>
      <c r="J182" s="23">
        <v>0</v>
      </c>
      <c r="K182" s="23">
        <v>0</v>
      </c>
      <c r="L182" s="23">
        <v>0</v>
      </c>
      <c r="M182" s="23">
        <v>0</v>
      </c>
      <c r="N182" s="23"/>
      <c r="O182" s="23"/>
      <c r="P182" s="23"/>
      <c r="Q182" s="23">
        <v>0</v>
      </c>
      <c r="R182" s="23">
        <v>0</v>
      </c>
      <c r="S182" s="23"/>
      <c r="T182" s="23">
        <v>0</v>
      </c>
      <c r="U182" s="23"/>
      <c r="V182" s="23"/>
      <c r="W182" s="23"/>
      <c r="X182" s="23"/>
      <c r="Y182" s="23">
        <v>0</v>
      </c>
      <c r="Z182" s="23"/>
      <c r="AA182" s="23">
        <f>IF(SUM(G182:T182) &gt;0, 1, 0)</f>
        <v>0</v>
      </c>
      <c r="AB182" s="23">
        <v>0</v>
      </c>
      <c r="AC182" s="23">
        <f>IF(SUM(T182,Q182)&gt;0, 1, 0)</f>
        <v>0</v>
      </c>
      <c r="AD182" s="23">
        <f>IF(SUM(Table26[[#This Row],[cv_disclosure]],Table26[[#This Row],[nber_web_disclosure]],Table26[[#This Row],[private_interests]]) &gt;0, 1, 0)</f>
        <v>0</v>
      </c>
      <c r="AE182" s="23"/>
      <c r="AF182" s="23"/>
      <c r="AG182" s="23"/>
      <c r="AH182" s="23"/>
      <c r="AI182" s="23" t="s">
        <v>2632</v>
      </c>
      <c r="AJ182" s="23">
        <v>1</v>
      </c>
      <c r="AK182" s="23"/>
      <c r="AL182" s="23"/>
    </row>
    <row r="183" spans="1:38" x14ac:dyDescent="0.25">
      <c r="A183" s="23" t="s">
        <v>93</v>
      </c>
      <c r="B183" s="23" t="s">
        <v>94</v>
      </c>
      <c r="C183" s="23" t="s">
        <v>16</v>
      </c>
      <c r="D183" s="23" t="s">
        <v>95</v>
      </c>
      <c r="E183" s="23" t="s">
        <v>70</v>
      </c>
      <c r="F183" s="23" t="s">
        <v>682</v>
      </c>
      <c r="G183" s="23">
        <v>0</v>
      </c>
      <c r="H183" s="23">
        <v>0</v>
      </c>
      <c r="I183" s="23">
        <v>0</v>
      </c>
      <c r="J183" s="23">
        <v>0</v>
      </c>
      <c r="K183" s="23">
        <v>0</v>
      </c>
      <c r="L183" s="23">
        <v>0</v>
      </c>
      <c r="M183" s="23">
        <v>0</v>
      </c>
      <c r="N183" s="23"/>
      <c r="O183" s="23"/>
      <c r="P183" s="23"/>
      <c r="Q183" s="23">
        <v>0</v>
      </c>
      <c r="R183" s="23">
        <v>0</v>
      </c>
      <c r="S183" s="23"/>
      <c r="T183" s="23">
        <v>0</v>
      </c>
      <c r="U183" s="23"/>
      <c r="V183" s="23"/>
      <c r="W183" s="23"/>
      <c r="X183" s="23"/>
      <c r="Y183" s="23">
        <v>0</v>
      </c>
      <c r="Z183" s="23"/>
      <c r="AA183" s="23">
        <f>IF(SUM(G183:T183) &gt;0, 1, 0)</f>
        <v>0</v>
      </c>
      <c r="AB183" s="23">
        <v>0</v>
      </c>
      <c r="AC183" s="23">
        <f>IF(SUM(T183,Q183)&gt;0, 1, 0)</f>
        <v>0</v>
      </c>
      <c r="AD183" s="23">
        <f>IF(SUM(Table26[[#This Row],[cv_disclosure]],Table26[[#This Row],[nber_web_disclosure]],Table26[[#This Row],[private_interests]]) &gt;0, 1, 0)</f>
        <v>0</v>
      </c>
      <c r="AE183" s="23"/>
      <c r="AF183" s="23"/>
      <c r="AG183" s="23"/>
      <c r="AH183" s="23"/>
      <c r="AI183" s="23" t="s">
        <v>2633</v>
      </c>
      <c r="AJ183" s="23">
        <v>1</v>
      </c>
      <c r="AK183" s="23"/>
      <c r="AL183" s="23"/>
    </row>
    <row r="184" spans="1:38" x14ac:dyDescent="0.25">
      <c r="A184" s="23" t="s">
        <v>97</v>
      </c>
      <c r="B184" s="23" t="s">
        <v>96</v>
      </c>
      <c r="C184" s="23" t="s">
        <v>16</v>
      </c>
      <c r="D184" s="23" t="s">
        <v>98</v>
      </c>
      <c r="E184" s="23" t="s">
        <v>83</v>
      </c>
      <c r="F184" s="23" t="s">
        <v>682</v>
      </c>
      <c r="G184" s="23">
        <v>0</v>
      </c>
      <c r="H184" s="23">
        <v>0</v>
      </c>
      <c r="I184" s="23">
        <v>0</v>
      </c>
      <c r="J184" s="23">
        <v>0</v>
      </c>
      <c r="K184" s="23">
        <v>0</v>
      </c>
      <c r="L184" s="23">
        <v>0</v>
      </c>
      <c r="M184" s="23">
        <v>0</v>
      </c>
      <c r="N184" s="23"/>
      <c r="O184" s="23"/>
      <c r="P184" s="23"/>
      <c r="Q184" s="23">
        <v>0</v>
      </c>
      <c r="R184" s="23">
        <v>0</v>
      </c>
      <c r="S184" s="23" t="s">
        <v>66</v>
      </c>
      <c r="T184" s="23">
        <v>0</v>
      </c>
      <c r="U184" s="23"/>
      <c r="V184" s="23"/>
      <c r="W184" s="23"/>
      <c r="X184" s="23"/>
      <c r="Y184" s="23">
        <v>0</v>
      </c>
      <c r="Z184" s="23"/>
      <c r="AA184" s="23">
        <f>IF(SUM(G184:T184) &gt;0, 1, 0)</f>
        <v>0</v>
      </c>
      <c r="AB184" s="23">
        <v>0</v>
      </c>
      <c r="AC184" s="23">
        <f>IF(SUM(T184,Q184)&gt;0, 1, 0)</f>
        <v>0</v>
      </c>
      <c r="AD184" s="23">
        <f>IF(SUM(Table26[[#This Row],[cv_disclosure]],Table26[[#This Row],[nber_web_disclosure]],Table26[[#This Row],[private_interests]]) &gt;0, 1, 0)</f>
        <v>0</v>
      </c>
      <c r="AE184" s="23"/>
      <c r="AF184" s="23"/>
      <c r="AG184" s="23"/>
      <c r="AH184" s="23"/>
      <c r="AI184" s="23" t="s">
        <v>2634</v>
      </c>
      <c r="AJ184" s="23">
        <v>1</v>
      </c>
      <c r="AK184" s="23"/>
      <c r="AL184" s="23"/>
    </row>
    <row r="185" spans="1:38" x14ac:dyDescent="0.25">
      <c r="A185" s="23" t="s">
        <v>99</v>
      </c>
      <c r="B185" s="23" t="s">
        <v>100</v>
      </c>
      <c r="C185" s="23" t="s">
        <v>16</v>
      </c>
      <c r="D185" s="23" t="s">
        <v>101</v>
      </c>
      <c r="E185" s="23" t="s">
        <v>102</v>
      </c>
      <c r="F185" s="23" t="s">
        <v>682</v>
      </c>
      <c r="G185" s="23">
        <v>0</v>
      </c>
      <c r="H185" s="23">
        <v>0</v>
      </c>
      <c r="I185" s="23">
        <v>0</v>
      </c>
      <c r="J185" s="23">
        <v>0</v>
      </c>
      <c r="K185" s="23">
        <v>0</v>
      </c>
      <c r="L185" s="23">
        <v>0</v>
      </c>
      <c r="M185" s="23">
        <v>0</v>
      </c>
      <c r="N185" s="23"/>
      <c r="O185" s="23"/>
      <c r="P185" s="23"/>
      <c r="Q185" s="23">
        <v>0</v>
      </c>
      <c r="R185" s="23">
        <v>0</v>
      </c>
      <c r="S185" s="23"/>
      <c r="T185" s="23">
        <v>0</v>
      </c>
      <c r="U185" s="23"/>
      <c r="V185" s="23"/>
      <c r="W185" s="23"/>
      <c r="X185" s="23"/>
      <c r="Y185" s="23">
        <v>0</v>
      </c>
      <c r="Z185" s="23"/>
      <c r="AA185" s="23">
        <f>IF(SUM(G185:T185) &gt;0, 1, 0)</f>
        <v>0</v>
      </c>
      <c r="AB185" s="23">
        <v>0</v>
      </c>
      <c r="AC185" s="23">
        <f>IF(SUM(T185,Q185)&gt;0, 1, 0)</f>
        <v>0</v>
      </c>
      <c r="AD185" s="23">
        <f>IF(SUM(Table26[[#This Row],[cv_disclosure]],Table26[[#This Row],[nber_web_disclosure]],Table26[[#This Row],[private_interests]]) &gt;0, 1, 0)</f>
        <v>0</v>
      </c>
      <c r="AE185" s="23"/>
      <c r="AF185" s="23"/>
      <c r="AG185" s="23"/>
      <c r="AH185" s="23"/>
      <c r="AI185" s="23" t="s">
        <v>2635</v>
      </c>
      <c r="AJ185" s="23">
        <v>1</v>
      </c>
      <c r="AK185" s="23"/>
      <c r="AL185" s="23"/>
    </row>
    <row r="186" spans="1:38" x14ac:dyDescent="0.25">
      <c r="A186" s="23" t="s">
        <v>103</v>
      </c>
      <c r="B186" s="23" t="s">
        <v>104</v>
      </c>
      <c r="C186" s="23" t="s">
        <v>16</v>
      </c>
      <c r="D186" s="23" t="s">
        <v>105</v>
      </c>
      <c r="E186" s="23" t="s">
        <v>106</v>
      </c>
      <c r="F186" s="23" t="s">
        <v>681</v>
      </c>
      <c r="G186" s="23">
        <v>0</v>
      </c>
      <c r="H186" s="23">
        <v>0</v>
      </c>
      <c r="I186" s="23">
        <v>0</v>
      </c>
      <c r="J186" s="23">
        <v>0</v>
      </c>
      <c r="K186" s="23">
        <v>0</v>
      </c>
      <c r="L186" s="23">
        <v>0</v>
      </c>
      <c r="M186" s="23">
        <v>0</v>
      </c>
      <c r="N186" s="23"/>
      <c r="O186" s="23"/>
      <c r="P186" s="23"/>
      <c r="Q186" s="23">
        <v>0</v>
      </c>
      <c r="R186" s="23">
        <v>0</v>
      </c>
      <c r="S186" s="23"/>
      <c r="T186" s="23">
        <v>0</v>
      </c>
      <c r="U186" s="23"/>
      <c r="V186" s="23"/>
      <c r="W186" s="23"/>
      <c r="X186" s="23"/>
      <c r="Y186" s="23">
        <v>0</v>
      </c>
      <c r="Z186" s="23"/>
      <c r="AA186" s="23">
        <f>IF(SUM(G186:T186) &gt;0, 1, 0)</f>
        <v>0</v>
      </c>
      <c r="AB186" s="23">
        <v>0</v>
      </c>
      <c r="AC186" s="23">
        <f>IF(SUM(T186,Q186)&gt;0, 1, 0)</f>
        <v>0</v>
      </c>
      <c r="AD186" s="23">
        <f>IF(SUM(Table26[[#This Row],[cv_disclosure]],Table26[[#This Row],[nber_web_disclosure]],Table26[[#This Row],[private_interests]]) &gt;0, 1, 0)</f>
        <v>0</v>
      </c>
      <c r="AE186" s="23"/>
      <c r="AF186" s="23"/>
      <c r="AG186" s="23"/>
      <c r="AH186" s="23"/>
      <c r="AI186" s="23" t="s">
        <v>2635</v>
      </c>
      <c r="AJ186" s="23">
        <v>1</v>
      </c>
      <c r="AK186" s="23"/>
      <c r="AL186" s="23"/>
    </row>
    <row r="187" spans="1:38" x14ac:dyDescent="0.25">
      <c r="A187" s="23" t="s">
        <v>107</v>
      </c>
      <c r="B187" s="23" t="s">
        <v>108</v>
      </c>
      <c r="C187" s="23" t="s">
        <v>16</v>
      </c>
      <c r="D187" s="23" t="s">
        <v>109</v>
      </c>
      <c r="E187" s="23" t="s">
        <v>110</v>
      </c>
      <c r="F187" s="23" t="s">
        <v>682</v>
      </c>
      <c r="G187" s="23">
        <v>0</v>
      </c>
      <c r="H187" s="23">
        <v>0</v>
      </c>
      <c r="I187" s="23">
        <v>0</v>
      </c>
      <c r="J187" s="23">
        <v>0</v>
      </c>
      <c r="K187" s="23">
        <v>0</v>
      </c>
      <c r="L187" s="23">
        <v>0</v>
      </c>
      <c r="M187" s="23">
        <v>0</v>
      </c>
      <c r="N187" s="23"/>
      <c r="O187" s="23"/>
      <c r="P187" s="23"/>
      <c r="Q187" s="23">
        <v>0</v>
      </c>
      <c r="R187" s="23">
        <v>0</v>
      </c>
      <c r="S187" s="23"/>
      <c r="T187" s="23">
        <v>0</v>
      </c>
      <c r="U187" s="23"/>
      <c r="V187" s="23"/>
      <c r="W187" s="23"/>
      <c r="X187" s="23"/>
      <c r="Y187" s="23">
        <v>0</v>
      </c>
      <c r="Z187" s="23"/>
      <c r="AA187" s="23">
        <f>IF(SUM(G187:T187) &gt;0, 1, 0)</f>
        <v>0</v>
      </c>
      <c r="AB187" s="23">
        <v>0</v>
      </c>
      <c r="AC187" s="23">
        <f>IF(SUM(T187,Q187)&gt;0, 1, 0)</f>
        <v>0</v>
      </c>
      <c r="AD187" s="23">
        <f>IF(SUM(Table26[[#This Row],[cv_disclosure]],Table26[[#This Row],[nber_web_disclosure]],Table26[[#This Row],[private_interests]]) &gt;0, 1, 0)</f>
        <v>0</v>
      </c>
      <c r="AE187" s="23"/>
      <c r="AF187" s="23"/>
      <c r="AG187" s="23"/>
      <c r="AH187" s="23"/>
      <c r="AI187" s="23" t="s">
        <v>2584</v>
      </c>
      <c r="AJ187" s="23">
        <v>1</v>
      </c>
      <c r="AK187" s="23"/>
      <c r="AL187" s="23"/>
    </row>
    <row r="188" spans="1:38" x14ac:dyDescent="0.25">
      <c r="A188" s="23" t="s">
        <v>114</v>
      </c>
      <c r="B188" s="23" t="s">
        <v>115</v>
      </c>
      <c r="C188" s="23" t="s">
        <v>16</v>
      </c>
      <c r="D188" s="23" t="s">
        <v>116</v>
      </c>
      <c r="E188" s="23" t="s">
        <v>70</v>
      </c>
      <c r="F188" s="23" t="s">
        <v>682</v>
      </c>
      <c r="G188" s="23">
        <v>0</v>
      </c>
      <c r="H188" s="23">
        <v>0</v>
      </c>
      <c r="I188" s="23">
        <v>0</v>
      </c>
      <c r="J188" s="23">
        <v>0</v>
      </c>
      <c r="K188" s="23">
        <v>0</v>
      </c>
      <c r="L188" s="23">
        <v>0</v>
      </c>
      <c r="M188" s="23">
        <v>0</v>
      </c>
      <c r="N188" s="23"/>
      <c r="O188" s="23"/>
      <c r="P188" s="23"/>
      <c r="Q188" s="23">
        <v>0</v>
      </c>
      <c r="R188" s="23">
        <v>0</v>
      </c>
      <c r="S188" s="23" t="s">
        <v>117</v>
      </c>
      <c r="T188" s="23">
        <v>0</v>
      </c>
      <c r="U188" s="23"/>
      <c r="V188" s="23"/>
      <c r="W188" s="23"/>
      <c r="X188" s="23"/>
      <c r="Y188" s="23">
        <v>0</v>
      </c>
      <c r="Z188" s="23"/>
      <c r="AA188" s="23">
        <f>IF(SUM(G188:T188) &gt;0, 1, 0)</f>
        <v>0</v>
      </c>
      <c r="AB188" s="23">
        <v>0</v>
      </c>
      <c r="AC188" s="23">
        <f>IF(SUM(T188,Q188)&gt;0, 1, 0)</f>
        <v>0</v>
      </c>
      <c r="AD188" s="23">
        <f>IF(SUM(Table26[[#This Row],[cv_disclosure]],Table26[[#This Row],[nber_web_disclosure]],Table26[[#This Row],[private_interests]]) &gt;0, 1, 0)</f>
        <v>0</v>
      </c>
      <c r="AE188" s="23"/>
      <c r="AF188" s="23"/>
      <c r="AG188" s="23"/>
      <c r="AH188" s="23"/>
      <c r="AI188" s="23" t="s">
        <v>2636</v>
      </c>
      <c r="AJ188" s="23">
        <v>1</v>
      </c>
      <c r="AK188" s="23"/>
      <c r="AL188" s="23"/>
    </row>
    <row r="189" spans="1:38" x14ac:dyDescent="0.25">
      <c r="A189" s="23" t="s">
        <v>118</v>
      </c>
      <c r="B189" s="23" t="s">
        <v>119</v>
      </c>
      <c r="C189" s="23" t="s">
        <v>16</v>
      </c>
      <c r="D189" s="23" t="s">
        <v>120</v>
      </c>
      <c r="E189" s="23" t="s">
        <v>121</v>
      </c>
      <c r="F189" s="23" t="s">
        <v>682</v>
      </c>
      <c r="G189" s="23">
        <v>0</v>
      </c>
      <c r="H189" s="23">
        <v>0</v>
      </c>
      <c r="I189" s="23">
        <v>0</v>
      </c>
      <c r="J189" s="23">
        <v>0</v>
      </c>
      <c r="K189" s="23">
        <v>0</v>
      </c>
      <c r="L189" s="23">
        <v>0</v>
      </c>
      <c r="M189" s="23">
        <v>0</v>
      </c>
      <c r="N189" s="23"/>
      <c r="O189" s="23"/>
      <c r="P189" s="23"/>
      <c r="Q189" s="23">
        <v>0</v>
      </c>
      <c r="R189" s="23">
        <v>0</v>
      </c>
      <c r="S189" s="23" t="s">
        <v>66</v>
      </c>
      <c r="T189" s="23">
        <v>0</v>
      </c>
      <c r="U189" s="23"/>
      <c r="V189" s="23"/>
      <c r="W189" s="23"/>
      <c r="X189" s="23"/>
      <c r="Y189" s="23">
        <v>0</v>
      </c>
      <c r="Z189" s="23"/>
      <c r="AA189" s="27">
        <f>IF(SUM(G189:T189) &gt;0, 1, 0)</f>
        <v>0</v>
      </c>
      <c r="AB189" s="23">
        <v>0</v>
      </c>
      <c r="AC189" s="27">
        <f>IF(SUM(T189,Q189)&gt;0, 1, 0)</f>
        <v>0</v>
      </c>
      <c r="AD189" s="27">
        <f>IF(SUM(Table26[[#This Row],[cv_disclosure]],Table26[[#This Row],[nber_web_disclosure]],Table26[[#This Row],[private_interests]]) &gt;0, 1, 0)</f>
        <v>0</v>
      </c>
      <c r="AE189" s="23"/>
      <c r="AF189" s="23"/>
      <c r="AG189" s="23"/>
      <c r="AH189" s="23"/>
      <c r="AI189" s="23" t="s">
        <v>2637</v>
      </c>
      <c r="AJ189" s="23">
        <v>1</v>
      </c>
      <c r="AK189" s="23"/>
      <c r="AL189" s="23"/>
    </row>
    <row r="190" spans="1:38" x14ac:dyDescent="0.25">
      <c r="A190" s="23" t="s">
        <v>130</v>
      </c>
      <c r="B190" s="23" t="s">
        <v>131</v>
      </c>
      <c r="C190" s="23" t="s">
        <v>16</v>
      </c>
      <c r="D190" s="23" t="s">
        <v>132</v>
      </c>
      <c r="E190" s="23" t="s">
        <v>23</v>
      </c>
      <c r="F190" s="23" t="s">
        <v>681</v>
      </c>
      <c r="G190" s="23">
        <v>0</v>
      </c>
      <c r="H190" s="23">
        <v>0</v>
      </c>
      <c r="I190" s="23">
        <v>0</v>
      </c>
      <c r="J190" s="23">
        <v>0</v>
      </c>
      <c r="K190" s="23">
        <v>0</v>
      </c>
      <c r="L190" s="23">
        <v>0</v>
      </c>
      <c r="M190" s="23">
        <v>0</v>
      </c>
      <c r="N190" s="23"/>
      <c r="O190" s="23"/>
      <c r="P190" s="23"/>
      <c r="Q190" s="23">
        <v>0</v>
      </c>
      <c r="R190" s="23">
        <v>0</v>
      </c>
      <c r="S190" s="23" t="s">
        <v>619</v>
      </c>
      <c r="T190" s="23">
        <v>0</v>
      </c>
      <c r="U190" s="23"/>
      <c r="V190" s="23"/>
      <c r="W190" s="23"/>
      <c r="X190" s="23" t="s">
        <v>620</v>
      </c>
      <c r="Y190" s="23">
        <v>1</v>
      </c>
      <c r="Z190" s="23"/>
      <c r="AA190" s="27">
        <f>IF(SUM(G190:T190) &gt;0, 1, 0)</f>
        <v>0</v>
      </c>
      <c r="AB190" s="23">
        <v>0</v>
      </c>
      <c r="AC190" s="27">
        <f>IF(SUM(T190,Q190)&gt;0, 1, 0)</f>
        <v>0</v>
      </c>
      <c r="AD190" s="27">
        <f>IF(SUM(Table26[[#This Row],[cv_disclosure]],Table26[[#This Row],[nber_web_disclosure]],Table26[[#This Row],[private_interests]]) &gt;0, 1, 0)</f>
        <v>1</v>
      </c>
      <c r="AE190" s="23"/>
      <c r="AF190" s="23"/>
      <c r="AG190" s="23"/>
      <c r="AH190" s="23"/>
      <c r="AI190" s="23" t="s">
        <v>2640</v>
      </c>
      <c r="AJ190" s="23">
        <v>1</v>
      </c>
      <c r="AK190" s="23"/>
      <c r="AL190" s="23"/>
    </row>
    <row r="191" spans="1:38" x14ac:dyDescent="0.25">
      <c r="A191" s="23" t="s">
        <v>134</v>
      </c>
      <c r="B191" s="23" t="s">
        <v>135</v>
      </c>
      <c r="C191" s="23" t="s">
        <v>16</v>
      </c>
      <c r="D191" s="23" t="s">
        <v>136</v>
      </c>
      <c r="E191" s="23" t="s">
        <v>17</v>
      </c>
      <c r="F191" s="23" t="s">
        <v>681</v>
      </c>
      <c r="G191" s="23">
        <v>0</v>
      </c>
      <c r="H191" s="23">
        <v>0</v>
      </c>
      <c r="I191" s="23">
        <v>0</v>
      </c>
      <c r="J191" s="23">
        <v>0</v>
      </c>
      <c r="K191" s="23">
        <v>0</v>
      </c>
      <c r="L191" s="23">
        <v>0</v>
      </c>
      <c r="M191" s="23">
        <v>0</v>
      </c>
      <c r="N191" s="23"/>
      <c r="O191" s="23"/>
      <c r="P191" s="23"/>
      <c r="Q191" s="23">
        <v>0</v>
      </c>
      <c r="R191" s="23">
        <v>0</v>
      </c>
      <c r="S191" s="23" t="s">
        <v>117</v>
      </c>
      <c r="T191" s="23">
        <v>0</v>
      </c>
      <c r="U191" s="23"/>
      <c r="V191" s="23"/>
      <c r="W191" s="23"/>
      <c r="X191" s="23"/>
      <c r="Y191" s="23"/>
      <c r="Z191" s="23"/>
      <c r="AA191" s="27">
        <f>IF(SUM(G191:T191) &gt;0, 1, 0)</f>
        <v>0</v>
      </c>
      <c r="AB191" s="23">
        <v>0</v>
      </c>
      <c r="AC191" s="27">
        <f>IF(SUM(T191,Q191)&gt;0, 1, 0)</f>
        <v>0</v>
      </c>
      <c r="AD191" s="27">
        <f>IF(SUM(Table26[[#This Row],[cv_disclosure]],Table26[[#This Row],[nber_web_disclosure]],Table26[[#This Row],[private_interests]]) &gt;0, 1, 0)</f>
        <v>0</v>
      </c>
      <c r="AE191" s="23"/>
      <c r="AF191" s="23"/>
      <c r="AG191" s="23"/>
      <c r="AH191" s="23"/>
      <c r="AI191" s="23" t="s">
        <v>2641</v>
      </c>
      <c r="AJ191" s="23">
        <v>1</v>
      </c>
      <c r="AK191" s="23"/>
      <c r="AL191" s="23"/>
    </row>
    <row r="192" spans="1:38" x14ac:dyDescent="0.25">
      <c r="A192" s="23" t="s">
        <v>137</v>
      </c>
      <c r="B192" s="23" t="s">
        <v>138</v>
      </c>
      <c r="C192" s="23" t="s">
        <v>16</v>
      </c>
      <c r="D192" s="23" t="s">
        <v>139</v>
      </c>
      <c r="E192" s="23" t="s">
        <v>65</v>
      </c>
      <c r="F192" s="23" t="s">
        <v>682</v>
      </c>
      <c r="G192" s="23">
        <v>0</v>
      </c>
      <c r="H192" s="23">
        <v>0</v>
      </c>
      <c r="I192" s="23">
        <v>0</v>
      </c>
      <c r="J192" s="23">
        <v>0</v>
      </c>
      <c r="K192" s="23">
        <v>0</v>
      </c>
      <c r="L192" s="23">
        <v>0</v>
      </c>
      <c r="M192" s="23">
        <v>0</v>
      </c>
      <c r="N192" s="23"/>
      <c r="O192" s="23"/>
      <c r="P192" s="23"/>
      <c r="Q192" s="23">
        <v>0</v>
      </c>
      <c r="R192" s="23">
        <v>0</v>
      </c>
      <c r="S192" s="23"/>
      <c r="T192" s="23">
        <v>0</v>
      </c>
      <c r="U192" s="23"/>
      <c r="V192" s="23"/>
      <c r="W192" s="23"/>
      <c r="X192" s="23"/>
      <c r="Y192" s="23"/>
      <c r="Z192" s="23"/>
      <c r="AA192" s="27">
        <f>IF(SUM(G192:T192) &gt;0, 1, 0)</f>
        <v>0</v>
      </c>
      <c r="AB192" s="23">
        <v>0</v>
      </c>
      <c r="AC192" s="27">
        <f>IF(SUM(T192,Q192)&gt;0, 1, 0)</f>
        <v>0</v>
      </c>
      <c r="AD192" s="27">
        <f>IF(SUM(Table26[[#This Row],[cv_disclosure]],Table26[[#This Row],[nber_web_disclosure]],Table26[[#This Row],[private_interests]]) &gt;0, 1, 0)</f>
        <v>0</v>
      </c>
      <c r="AE192" s="23"/>
      <c r="AF192" s="23"/>
      <c r="AG192" s="23"/>
      <c r="AH192" s="23"/>
      <c r="AI192" s="23" t="s">
        <v>2642</v>
      </c>
      <c r="AJ192" s="23">
        <v>0</v>
      </c>
      <c r="AK192" s="23"/>
      <c r="AL192" s="23"/>
    </row>
    <row r="193" spans="1:38" x14ac:dyDescent="0.25">
      <c r="A193" s="23" t="s">
        <v>140</v>
      </c>
      <c r="B193" s="23" t="s">
        <v>141</v>
      </c>
      <c r="C193" s="23" t="s">
        <v>16</v>
      </c>
      <c r="D193" s="23" t="s">
        <v>142</v>
      </c>
      <c r="E193" s="23" t="s">
        <v>17</v>
      </c>
      <c r="F193" s="23" t="s">
        <v>681</v>
      </c>
      <c r="G193" s="23">
        <v>0</v>
      </c>
      <c r="H193" s="23">
        <v>0</v>
      </c>
      <c r="I193" s="23">
        <v>0</v>
      </c>
      <c r="J193" s="23">
        <v>0</v>
      </c>
      <c r="K193" s="23">
        <v>0</v>
      </c>
      <c r="L193" s="23">
        <v>0</v>
      </c>
      <c r="M193" s="23">
        <v>0</v>
      </c>
      <c r="N193" s="23"/>
      <c r="O193" s="23"/>
      <c r="P193" s="23"/>
      <c r="Q193" s="23">
        <v>0</v>
      </c>
      <c r="R193" s="23">
        <v>0</v>
      </c>
      <c r="S193" s="23"/>
      <c r="T193" s="23">
        <v>0</v>
      </c>
      <c r="U193" s="23"/>
      <c r="V193" s="23"/>
      <c r="W193" s="23"/>
      <c r="X193" s="23"/>
      <c r="Y193" s="23"/>
      <c r="Z193" s="23"/>
      <c r="AA193" s="27">
        <f>IF(SUM(G193:T193) &gt;0, 1, 0)</f>
        <v>0</v>
      </c>
      <c r="AB193" s="23">
        <v>0</v>
      </c>
      <c r="AC193" s="27">
        <f>IF(SUM(T193,Q193)&gt;0, 1, 0)</f>
        <v>0</v>
      </c>
      <c r="AD193" s="27">
        <f>IF(SUM(Table26[[#This Row],[cv_disclosure]],Table26[[#This Row],[nber_web_disclosure]],Table26[[#This Row],[private_interests]]) &gt;0, 1, 0)</f>
        <v>0</v>
      </c>
      <c r="AE193" s="23"/>
      <c r="AF193" s="23"/>
      <c r="AG193" s="23"/>
      <c r="AH193" s="23"/>
      <c r="AI193" s="23" t="s">
        <v>2643</v>
      </c>
      <c r="AJ193" s="23">
        <v>0</v>
      </c>
      <c r="AK193" s="23"/>
      <c r="AL193" s="23"/>
    </row>
    <row r="194" spans="1:38" x14ac:dyDescent="0.25">
      <c r="A194" s="23" t="s">
        <v>143</v>
      </c>
      <c r="B194" s="23" t="s">
        <v>144</v>
      </c>
      <c r="C194" s="23" t="s">
        <v>16</v>
      </c>
      <c r="D194" s="23" t="s">
        <v>146</v>
      </c>
      <c r="E194" s="23" t="s">
        <v>145</v>
      </c>
      <c r="F194" s="23" t="s">
        <v>681</v>
      </c>
      <c r="G194" s="23">
        <v>0</v>
      </c>
      <c r="H194" s="23">
        <v>0</v>
      </c>
      <c r="I194" s="23">
        <v>0</v>
      </c>
      <c r="J194" s="23">
        <v>0</v>
      </c>
      <c r="K194" s="23">
        <v>0</v>
      </c>
      <c r="L194" s="23">
        <v>0</v>
      </c>
      <c r="M194" s="23">
        <v>0</v>
      </c>
      <c r="N194" s="23"/>
      <c r="O194" s="23"/>
      <c r="P194" s="23"/>
      <c r="Q194" s="23">
        <v>0</v>
      </c>
      <c r="R194" s="23">
        <v>0</v>
      </c>
      <c r="S194" s="23"/>
      <c r="T194" s="23">
        <v>0</v>
      </c>
      <c r="U194" s="23"/>
      <c r="V194" s="23"/>
      <c r="W194" s="23"/>
      <c r="X194" s="23"/>
      <c r="Y194" s="23"/>
      <c r="Z194" s="23"/>
      <c r="AA194" s="27">
        <f>IF(SUM(G194:T194) &gt;0, 1, 0)</f>
        <v>0</v>
      </c>
      <c r="AB194" s="23">
        <v>0</v>
      </c>
      <c r="AC194" s="27">
        <f>IF(SUM(T194,Q194)&gt;0, 1, 0)</f>
        <v>0</v>
      </c>
      <c r="AD194" s="27">
        <f>IF(SUM(Table26[[#This Row],[cv_disclosure]],Table26[[#This Row],[nber_web_disclosure]],Table26[[#This Row],[private_interests]]) &gt;0, 1, 0)</f>
        <v>0</v>
      </c>
      <c r="AE194" s="23"/>
      <c r="AF194" s="23"/>
      <c r="AG194" s="23"/>
      <c r="AH194" s="23"/>
      <c r="AI194" s="23" t="s">
        <v>2644</v>
      </c>
      <c r="AJ194" s="23">
        <v>0</v>
      </c>
      <c r="AK194" s="23"/>
      <c r="AL194" s="23"/>
    </row>
    <row r="195" spans="1:38" x14ac:dyDescent="0.25">
      <c r="A195" s="23" t="s">
        <v>147</v>
      </c>
      <c r="B195" s="23" t="s">
        <v>148</v>
      </c>
      <c r="C195" s="23" t="s">
        <v>16</v>
      </c>
      <c r="D195" s="23" t="s">
        <v>149</v>
      </c>
      <c r="E195" s="23" t="s">
        <v>150</v>
      </c>
      <c r="F195" s="23" t="s">
        <v>681</v>
      </c>
      <c r="G195" s="23">
        <v>0</v>
      </c>
      <c r="H195" s="23">
        <v>0</v>
      </c>
      <c r="I195" s="23">
        <v>0</v>
      </c>
      <c r="J195" s="23">
        <v>0</v>
      </c>
      <c r="K195" s="23">
        <v>0</v>
      </c>
      <c r="L195" s="23">
        <v>0</v>
      </c>
      <c r="M195" s="23">
        <v>0</v>
      </c>
      <c r="N195" s="23"/>
      <c r="O195" s="23"/>
      <c r="P195" s="23"/>
      <c r="Q195" s="23">
        <v>0</v>
      </c>
      <c r="R195" s="23">
        <v>0</v>
      </c>
      <c r="S195" s="23"/>
      <c r="T195" s="23">
        <v>0</v>
      </c>
      <c r="U195" s="23"/>
      <c r="V195" s="23"/>
      <c r="W195" s="23"/>
      <c r="X195" s="23"/>
      <c r="Y195" s="23"/>
      <c r="Z195" s="23"/>
      <c r="AA195" s="27">
        <f>IF(SUM(G195:T195) &gt;0, 1, 0)</f>
        <v>0</v>
      </c>
      <c r="AB195" s="23">
        <v>0</v>
      </c>
      <c r="AC195" s="27">
        <f>IF(SUM(T195,Q195)&gt;0, 1, 0)</f>
        <v>0</v>
      </c>
      <c r="AD195" s="27">
        <f>IF(SUM(Table26[[#This Row],[cv_disclosure]],Table26[[#This Row],[nber_web_disclosure]],Table26[[#This Row],[private_interests]]) &gt;0, 1, 0)</f>
        <v>0</v>
      </c>
      <c r="AE195" s="23"/>
      <c r="AF195" s="23"/>
      <c r="AG195" s="23"/>
      <c r="AH195" s="23"/>
      <c r="AI195" s="23" t="s">
        <v>2645</v>
      </c>
      <c r="AJ195" s="23">
        <v>1</v>
      </c>
      <c r="AK195" s="23"/>
      <c r="AL195" s="23"/>
    </row>
    <row r="196" spans="1:38" x14ac:dyDescent="0.25">
      <c r="A196" s="23" t="s">
        <v>628</v>
      </c>
      <c r="B196" s="23" t="s">
        <v>177</v>
      </c>
      <c r="C196" s="23" t="s">
        <v>16</v>
      </c>
      <c r="D196" s="23" t="s">
        <v>178</v>
      </c>
      <c r="E196" s="23" t="s">
        <v>179</v>
      </c>
      <c r="F196" s="23" t="s">
        <v>681</v>
      </c>
      <c r="G196" s="23">
        <v>0</v>
      </c>
      <c r="H196" s="23">
        <v>0</v>
      </c>
      <c r="I196" s="23">
        <v>0</v>
      </c>
      <c r="J196" s="23">
        <v>0</v>
      </c>
      <c r="K196" s="23">
        <v>0</v>
      </c>
      <c r="L196" s="23">
        <v>0</v>
      </c>
      <c r="M196" s="23">
        <v>0</v>
      </c>
      <c r="N196" s="23"/>
      <c r="O196" s="23"/>
      <c r="P196" s="23"/>
      <c r="Q196" s="23">
        <v>0</v>
      </c>
      <c r="R196" s="23">
        <v>0</v>
      </c>
      <c r="S196" s="23"/>
      <c r="T196" s="23">
        <v>0</v>
      </c>
      <c r="U196" s="23"/>
      <c r="V196" s="23"/>
      <c r="W196" s="23"/>
      <c r="X196" s="23"/>
      <c r="Y196" s="23"/>
      <c r="Z196" s="23"/>
      <c r="AA196" s="27">
        <f>IF(SUM(G196:T196) &gt;0, 1, 0)</f>
        <v>0</v>
      </c>
      <c r="AB196" s="23">
        <v>0</v>
      </c>
      <c r="AC196" s="27">
        <f>IF(SUM(T196,Q196)&gt;0, 1, 0)</f>
        <v>0</v>
      </c>
      <c r="AD196" s="27">
        <f>IF(SUM(Table26[[#This Row],[cv_disclosure]],Table26[[#This Row],[nber_web_disclosure]],Table26[[#This Row],[private_interests]]) &gt;0, 1, 0)</f>
        <v>0</v>
      </c>
      <c r="AE196" s="23"/>
      <c r="AF196" s="23"/>
      <c r="AG196" s="23"/>
      <c r="AH196" s="23"/>
      <c r="AI196" s="23" t="s">
        <v>2652</v>
      </c>
      <c r="AJ196" s="23">
        <v>0</v>
      </c>
      <c r="AK196" s="23"/>
      <c r="AL196" s="23"/>
    </row>
    <row r="197" spans="1:38" x14ac:dyDescent="0.25">
      <c r="A197" s="23" t="s">
        <v>188</v>
      </c>
      <c r="B197" s="23" t="s">
        <v>189</v>
      </c>
      <c r="C197" s="23" t="s">
        <v>16</v>
      </c>
      <c r="D197" s="23" t="s">
        <v>190</v>
      </c>
      <c r="E197" s="23" t="s">
        <v>73</v>
      </c>
      <c r="F197" s="23" t="s">
        <v>681</v>
      </c>
      <c r="G197" s="23">
        <v>0</v>
      </c>
      <c r="H197" s="23">
        <v>0</v>
      </c>
      <c r="I197" s="23">
        <v>0</v>
      </c>
      <c r="J197" s="23">
        <v>0</v>
      </c>
      <c r="K197" s="23">
        <v>0</v>
      </c>
      <c r="L197" s="23">
        <v>0</v>
      </c>
      <c r="M197" s="23">
        <v>0</v>
      </c>
      <c r="N197" s="23"/>
      <c r="O197" s="23"/>
      <c r="P197" s="23"/>
      <c r="Q197" s="23">
        <v>0</v>
      </c>
      <c r="R197" s="23">
        <v>0</v>
      </c>
      <c r="S197" s="23"/>
      <c r="T197" s="23">
        <v>0</v>
      </c>
      <c r="U197" s="23"/>
      <c r="V197" s="23"/>
      <c r="W197" s="23"/>
      <c r="X197" s="23"/>
      <c r="Y197" s="23"/>
      <c r="Z197" s="23"/>
      <c r="AA197" s="27">
        <f>IF(SUM(G197:T197) &gt;0, 1, 0)</f>
        <v>0</v>
      </c>
      <c r="AB197" s="23">
        <v>0</v>
      </c>
      <c r="AC197" s="27">
        <f>IF(SUM(T197,Q197)&gt;0, 1, 0)</f>
        <v>0</v>
      </c>
      <c r="AD197" s="27">
        <f>IF(SUM(Table26[[#This Row],[cv_disclosure]],Table26[[#This Row],[nber_web_disclosure]],Table26[[#This Row],[private_interests]]) &gt;0, 1, 0)</f>
        <v>0</v>
      </c>
      <c r="AE197" s="23"/>
      <c r="AF197" s="23"/>
      <c r="AG197" s="23"/>
      <c r="AH197" s="23"/>
      <c r="AI197" s="23" t="s">
        <v>2655</v>
      </c>
      <c r="AJ197" s="23">
        <v>1</v>
      </c>
      <c r="AK197" s="23"/>
      <c r="AL197" s="23"/>
    </row>
    <row r="198" spans="1:38" x14ac:dyDescent="0.25">
      <c r="A198" s="23" t="s">
        <v>196</v>
      </c>
      <c r="B198" s="23" t="s">
        <v>197</v>
      </c>
      <c r="C198" s="23" t="s">
        <v>16</v>
      </c>
      <c r="D198" s="23" t="s">
        <v>198</v>
      </c>
      <c r="E198" s="23" t="s">
        <v>199</v>
      </c>
      <c r="F198" s="23" t="s">
        <v>681</v>
      </c>
      <c r="G198" s="23">
        <v>0</v>
      </c>
      <c r="H198" s="23">
        <v>0</v>
      </c>
      <c r="I198" s="23">
        <v>0</v>
      </c>
      <c r="J198" s="23">
        <v>0</v>
      </c>
      <c r="K198" s="23">
        <v>0</v>
      </c>
      <c r="L198" s="23">
        <v>0</v>
      </c>
      <c r="M198" s="23">
        <v>0</v>
      </c>
      <c r="N198" s="23"/>
      <c r="O198" s="23"/>
      <c r="P198" s="23"/>
      <c r="Q198" s="23">
        <v>0</v>
      </c>
      <c r="R198" s="23">
        <v>0</v>
      </c>
      <c r="S198" s="23" t="s">
        <v>200</v>
      </c>
      <c r="T198" s="23">
        <v>0</v>
      </c>
      <c r="U198" s="23"/>
      <c r="V198" s="23"/>
      <c r="W198" s="23"/>
      <c r="X198" s="23" t="s">
        <v>632</v>
      </c>
      <c r="Y198" s="23"/>
      <c r="Z198" s="23"/>
      <c r="AA198" s="27">
        <f>IF(SUM(G198:T198) &gt;0, 1, 0)</f>
        <v>0</v>
      </c>
      <c r="AB198" s="23">
        <v>0</v>
      </c>
      <c r="AC198" s="27">
        <f>IF(SUM(T198,Q198)&gt;0, 1, 0)</f>
        <v>0</v>
      </c>
      <c r="AD198" s="27">
        <f>IF(SUM(Table26[[#This Row],[cv_disclosure]],Table26[[#This Row],[nber_web_disclosure]],Table26[[#This Row],[private_interests]]) &gt;0, 1, 0)</f>
        <v>0</v>
      </c>
      <c r="AE198" s="23"/>
      <c r="AF198" s="23"/>
      <c r="AG198" s="23"/>
      <c r="AH198" s="23"/>
      <c r="AI198" s="23" t="s">
        <v>2657</v>
      </c>
      <c r="AJ198" s="23">
        <v>0</v>
      </c>
      <c r="AK198" s="23"/>
      <c r="AL198" s="23"/>
    </row>
    <row r="199" spans="1:38" x14ac:dyDescent="0.25">
      <c r="A199" s="23" t="s">
        <v>201</v>
      </c>
      <c r="B199" s="23" t="s">
        <v>202</v>
      </c>
      <c r="C199" s="23" t="s">
        <v>16</v>
      </c>
      <c r="D199" s="23" t="s">
        <v>203</v>
      </c>
      <c r="E199" s="23" t="s">
        <v>72</v>
      </c>
      <c r="F199" s="23" t="s">
        <v>682</v>
      </c>
      <c r="G199" s="23">
        <v>0</v>
      </c>
      <c r="H199" s="23">
        <v>0</v>
      </c>
      <c r="I199" s="23">
        <v>0</v>
      </c>
      <c r="J199" s="23">
        <v>0</v>
      </c>
      <c r="K199" s="23">
        <v>0</v>
      </c>
      <c r="L199" s="23">
        <v>0</v>
      </c>
      <c r="M199" s="23">
        <v>0</v>
      </c>
      <c r="N199" s="23"/>
      <c r="O199" s="23"/>
      <c r="P199" s="23"/>
      <c r="Q199" s="23">
        <v>0</v>
      </c>
      <c r="R199" s="23">
        <v>0</v>
      </c>
      <c r="S199" s="23"/>
      <c r="T199" s="23">
        <v>0</v>
      </c>
      <c r="U199" s="23"/>
      <c r="V199" s="23"/>
      <c r="W199" s="23"/>
      <c r="X199" s="23"/>
      <c r="Y199" s="23"/>
      <c r="Z199" s="23"/>
      <c r="AA199" s="27">
        <f>IF(SUM(G199:T199) &gt;0, 1, 0)</f>
        <v>0</v>
      </c>
      <c r="AB199" s="23">
        <v>0</v>
      </c>
      <c r="AC199" s="27">
        <f>IF(SUM(T199,Q199)&gt;0, 1, 0)</f>
        <v>0</v>
      </c>
      <c r="AD199" s="27">
        <f>IF(SUM(Table26[[#This Row],[cv_disclosure]],Table26[[#This Row],[nber_web_disclosure]],Table26[[#This Row],[private_interests]]) &gt;0, 1, 0)</f>
        <v>0</v>
      </c>
      <c r="AE199" s="23"/>
      <c r="AF199" s="23"/>
      <c r="AG199" s="23"/>
      <c r="AH199" s="23"/>
      <c r="AI199" s="23" t="s">
        <v>2584</v>
      </c>
      <c r="AJ199" s="23">
        <v>1</v>
      </c>
      <c r="AK199" s="23"/>
      <c r="AL199" s="23"/>
    </row>
    <row r="200" spans="1:38" x14ac:dyDescent="0.25">
      <c r="A200" s="23" t="s">
        <v>633</v>
      </c>
      <c r="B200" s="23" t="s">
        <v>204</v>
      </c>
      <c r="C200" s="23" t="s">
        <v>16</v>
      </c>
      <c r="D200" s="23" t="s">
        <v>205</v>
      </c>
      <c r="E200" s="23" t="s">
        <v>206</v>
      </c>
      <c r="F200" s="23" t="s">
        <v>681</v>
      </c>
      <c r="G200" s="23">
        <v>0</v>
      </c>
      <c r="H200" s="23">
        <v>0</v>
      </c>
      <c r="I200" s="23">
        <v>0</v>
      </c>
      <c r="J200" s="23">
        <v>0</v>
      </c>
      <c r="K200" s="23">
        <v>0</v>
      </c>
      <c r="L200" s="23">
        <v>0</v>
      </c>
      <c r="M200" s="23">
        <v>0</v>
      </c>
      <c r="N200" s="23"/>
      <c r="O200" s="23"/>
      <c r="P200" s="23"/>
      <c r="Q200" s="23">
        <v>0</v>
      </c>
      <c r="R200" s="23">
        <v>0</v>
      </c>
      <c r="S200" s="23" t="s">
        <v>207</v>
      </c>
      <c r="T200" s="23">
        <v>0</v>
      </c>
      <c r="U200" s="23"/>
      <c r="V200" s="23"/>
      <c r="W200" s="23"/>
      <c r="X200" s="23" t="s">
        <v>634</v>
      </c>
      <c r="Y200" s="23"/>
      <c r="Z200" s="23"/>
      <c r="AA200" s="27">
        <f>IF(SUM(G200:T200) &gt;0, 1, 0)</f>
        <v>0</v>
      </c>
      <c r="AB200" s="23">
        <v>0</v>
      </c>
      <c r="AC200" s="27">
        <f>IF(SUM(T200,Q200)&gt;0, 1, 0)</f>
        <v>0</v>
      </c>
      <c r="AD200" s="27">
        <f>IF(SUM(Table26[[#This Row],[cv_disclosure]],Table26[[#This Row],[nber_web_disclosure]],Table26[[#This Row],[private_interests]]) &gt;0, 1, 0)</f>
        <v>0</v>
      </c>
      <c r="AE200" s="23"/>
      <c r="AF200" s="23"/>
      <c r="AG200" s="23"/>
      <c r="AH200" s="23"/>
      <c r="AI200" s="23" t="s">
        <v>2658</v>
      </c>
      <c r="AJ200" s="23">
        <v>1</v>
      </c>
      <c r="AK200" s="23"/>
      <c r="AL200" s="23"/>
    </row>
    <row r="201" spans="1:38" x14ac:dyDescent="0.25">
      <c r="A201" s="23" t="s">
        <v>212</v>
      </c>
      <c r="B201" s="23" t="s">
        <v>213</v>
      </c>
      <c r="C201" s="23" t="s">
        <v>16</v>
      </c>
      <c r="D201" s="23" t="s">
        <v>215</v>
      </c>
      <c r="E201" s="23" t="s">
        <v>214</v>
      </c>
      <c r="F201" s="23" t="s">
        <v>681</v>
      </c>
      <c r="G201" s="23">
        <v>0</v>
      </c>
      <c r="H201" s="23">
        <v>0</v>
      </c>
      <c r="I201" s="23">
        <v>0</v>
      </c>
      <c r="J201" s="23">
        <v>0</v>
      </c>
      <c r="K201" s="23">
        <v>0</v>
      </c>
      <c r="L201" s="23">
        <v>0</v>
      </c>
      <c r="M201" s="23">
        <v>0</v>
      </c>
      <c r="N201" s="23"/>
      <c r="O201" s="23"/>
      <c r="P201" s="23"/>
      <c r="Q201" s="23">
        <v>0</v>
      </c>
      <c r="R201" s="23">
        <v>0</v>
      </c>
      <c r="S201" s="23"/>
      <c r="T201" s="23">
        <v>0</v>
      </c>
      <c r="U201" s="23"/>
      <c r="V201" s="23"/>
      <c r="W201" s="23"/>
      <c r="X201" s="23"/>
      <c r="Y201" s="23"/>
      <c r="Z201" s="23"/>
      <c r="AA201" s="27">
        <f>IF(SUM(G201:T201) &gt;0, 1, 0)</f>
        <v>0</v>
      </c>
      <c r="AB201" s="23">
        <v>0</v>
      </c>
      <c r="AC201" s="27">
        <f>IF(SUM(T201,Q201)&gt;0, 1, 0)</f>
        <v>0</v>
      </c>
      <c r="AD201" s="27">
        <f>IF(SUM(Table26[[#This Row],[cv_disclosure]],Table26[[#This Row],[nber_web_disclosure]],Table26[[#This Row],[private_interests]]) &gt;0, 1, 0)</f>
        <v>0</v>
      </c>
      <c r="AE201" s="23"/>
      <c r="AF201" s="23"/>
      <c r="AG201" s="23"/>
      <c r="AH201" s="23"/>
      <c r="AI201" s="23" t="s">
        <v>2660</v>
      </c>
      <c r="AJ201" s="23">
        <v>1</v>
      </c>
      <c r="AK201" s="23"/>
      <c r="AL201" s="23"/>
    </row>
    <row r="202" spans="1:38" x14ac:dyDescent="0.25">
      <c r="A202" s="23" t="s">
        <v>220</v>
      </c>
      <c r="B202" s="23" t="s">
        <v>221</v>
      </c>
      <c r="C202" s="23" t="s">
        <v>16</v>
      </c>
      <c r="D202" s="23" t="s">
        <v>222</v>
      </c>
      <c r="E202" s="23" t="s">
        <v>73</v>
      </c>
      <c r="F202" s="23" t="s">
        <v>682</v>
      </c>
      <c r="G202" s="23">
        <v>0</v>
      </c>
      <c r="H202" s="23">
        <v>0</v>
      </c>
      <c r="I202" s="23">
        <v>0</v>
      </c>
      <c r="J202" s="23">
        <v>0</v>
      </c>
      <c r="K202" s="23">
        <v>0</v>
      </c>
      <c r="L202" s="23">
        <v>0</v>
      </c>
      <c r="M202" s="23">
        <v>0</v>
      </c>
      <c r="N202" s="23"/>
      <c r="O202" s="23"/>
      <c r="P202" s="23"/>
      <c r="Q202" s="23">
        <v>0</v>
      </c>
      <c r="R202" s="23">
        <v>0</v>
      </c>
      <c r="S202" s="23"/>
      <c r="T202" s="23">
        <v>0</v>
      </c>
      <c r="U202" s="23"/>
      <c r="V202" s="23"/>
      <c r="W202" s="23"/>
      <c r="X202" s="23"/>
      <c r="Y202" s="23"/>
      <c r="Z202" s="23"/>
      <c r="AA202" s="27">
        <f>IF(SUM(G202:T202) &gt;0, 1, 0)</f>
        <v>0</v>
      </c>
      <c r="AB202" s="23">
        <v>0</v>
      </c>
      <c r="AC202" s="27">
        <f>IF(SUM(T202,Q202)&gt;0, 1, 0)</f>
        <v>0</v>
      </c>
      <c r="AD202" s="27">
        <f>IF(SUM(Table26[[#This Row],[cv_disclosure]],Table26[[#This Row],[nber_web_disclosure]],Table26[[#This Row],[private_interests]]) &gt;0, 1, 0)</f>
        <v>0</v>
      </c>
      <c r="AE202" s="23"/>
      <c r="AF202" s="23"/>
      <c r="AG202" s="23"/>
      <c r="AH202" s="23"/>
      <c r="AI202" s="23" t="s">
        <v>2584</v>
      </c>
      <c r="AJ202" s="23">
        <v>1</v>
      </c>
      <c r="AK202" s="23"/>
      <c r="AL202" s="23"/>
    </row>
    <row r="203" spans="1:38" x14ac:dyDescent="0.25">
      <c r="A203" s="23" t="s">
        <v>231</v>
      </c>
      <c r="B203" s="23" t="s">
        <v>232</v>
      </c>
      <c r="C203" s="23" t="s">
        <v>16</v>
      </c>
      <c r="D203" s="23" t="s">
        <v>233</v>
      </c>
      <c r="E203" s="23" t="s">
        <v>234</v>
      </c>
      <c r="F203" s="23" t="s">
        <v>682</v>
      </c>
      <c r="G203" s="23">
        <v>0</v>
      </c>
      <c r="H203" s="23">
        <v>0</v>
      </c>
      <c r="I203" s="23">
        <v>0</v>
      </c>
      <c r="J203" s="23">
        <v>0</v>
      </c>
      <c r="K203" s="23">
        <v>0</v>
      </c>
      <c r="L203" s="23">
        <v>0</v>
      </c>
      <c r="M203" s="23">
        <v>0</v>
      </c>
      <c r="N203" s="23"/>
      <c r="O203" s="23"/>
      <c r="P203" s="23"/>
      <c r="Q203" s="23">
        <v>0</v>
      </c>
      <c r="R203" s="23">
        <v>0</v>
      </c>
      <c r="S203" s="23"/>
      <c r="T203" s="23">
        <v>0</v>
      </c>
      <c r="U203" s="23"/>
      <c r="V203" s="23"/>
      <c r="W203" s="23"/>
      <c r="X203" s="23"/>
      <c r="Y203" s="23"/>
      <c r="Z203" s="23"/>
      <c r="AA203" s="27">
        <f>IF(SUM(G203:T203) &gt;0, 1, 0)</f>
        <v>0</v>
      </c>
      <c r="AB203" s="23">
        <v>0</v>
      </c>
      <c r="AC203" s="27">
        <f>IF(SUM(T203,Q203)&gt;0, 1, 0)</f>
        <v>0</v>
      </c>
      <c r="AD203" s="27">
        <f>IF(SUM(Table26[[#This Row],[cv_disclosure]],Table26[[#This Row],[nber_web_disclosure]],Table26[[#This Row],[private_interests]]) &gt;0, 1, 0)</f>
        <v>0</v>
      </c>
      <c r="AE203" s="23"/>
      <c r="AF203" s="23"/>
      <c r="AG203" s="23"/>
      <c r="AH203" s="23"/>
      <c r="AI203" s="23" t="s">
        <v>2664</v>
      </c>
      <c r="AJ203" s="23">
        <v>0</v>
      </c>
      <c r="AK203" s="23"/>
      <c r="AL203" s="23"/>
    </row>
    <row r="204" spans="1:38" x14ac:dyDescent="0.25">
      <c r="A204" s="23" t="s">
        <v>235</v>
      </c>
      <c r="B204" s="23" t="s">
        <v>236</v>
      </c>
      <c r="C204" s="23" t="s">
        <v>16</v>
      </c>
      <c r="D204" s="23" t="s">
        <v>237</v>
      </c>
      <c r="E204" s="23" t="s">
        <v>199</v>
      </c>
      <c r="F204" s="23" t="s">
        <v>682</v>
      </c>
      <c r="G204" s="23">
        <v>0</v>
      </c>
      <c r="H204" s="23">
        <v>0</v>
      </c>
      <c r="I204" s="23">
        <v>0</v>
      </c>
      <c r="J204" s="23">
        <v>0</v>
      </c>
      <c r="K204" s="23">
        <v>0</v>
      </c>
      <c r="L204" s="23">
        <v>0</v>
      </c>
      <c r="M204" s="23">
        <v>0</v>
      </c>
      <c r="N204" s="23"/>
      <c r="O204" s="23"/>
      <c r="P204" s="23"/>
      <c r="Q204" s="23">
        <v>0</v>
      </c>
      <c r="R204" s="23">
        <v>0</v>
      </c>
      <c r="S204" s="23"/>
      <c r="T204" s="23">
        <v>0</v>
      </c>
      <c r="U204" s="23"/>
      <c r="V204" s="23"/>
      <c r="W204" s="23"/>
      <c r="X204" s="23"/>
      <c r="Y204" s="23"/>
      <c r="Z204" s="23"/>
      <c r="AA204" s="27">
        <f>IF(SUM(G204:T204) &gt;0, 1, 0)</f>
        <v>0</v>
      </c>
      <c r="AB204" s="23">
        <v>0</v>
      </c>
      <c r="AC204" s="27">
        <f>IF(SUM(T204,Q204)&gt;0, 1, 0)</f>
        <v>0</v>
      </c>
      <c r="AD204" s="27">
        <f>IF(SUM(Table26[[#This Row],[cv_disclosure]],Table26[[#This Row],[nber_web_disclosure]],Table26[[#This Row],[private_interests]]) &gt;0, 1, 0)</f>
        <v>0</v>
      </c>
      <c r="AE204" s="23"/>
      <c r="AF204" s="23"/>
      <c r="AG204" s="23"/>
      <c r="AH204" s="23"/>
      <c r="AI204" s="23" t="s">
        <v>2665</v>
      </c>
      <c r="AJ204" s="23">
        <v>1</v>
      </c>
      <c r="AK204" s="23"/>
      <c r="AL204" s="23"/>
    </row>
    <row r="205" spans="1:38" x14ac:dyDescent="0.25">
      <c r="A205" s="23" t="s">
        <v>238</v>
      </c>
      <c r="B205" s="23" t="s">
        <v>239</v>
      </c>
      <c r="C205" s="23" t="s">
        <v>16</v>
      </c>
      <c r="D205" s="23" t="s">
        <v>240</v>
      </c>
      <c r="E205" s="23" t="s">
        <v>199</v>
      </c>
      <c r="F205" s="23" t="s">
        <v>681</v>
      </c>
      <c r="G205" s="23">
        <v>0</v>
      </c>
      <c r="H205" s="23">
        <v>0</v>
      </c>
      <c r="I205" s="23">
        <v>0</v>
      </c>
      <c r="J205" s="23">
        <v>0</v>
      </c>
      <c r="K205" s="23">
        <v>0</v>
      </c>
      <c r="L205" s="23">
        <v>0</v>
      </c>
      <c r="M205" s="23">
        <v>0</v>
      </c>
      <c r="N205" s="23"/>
      <c r="O205" s="23"/>
      <c r="P205" s="23"/>
      <c r="Q205" s="23">
        <v>0</v>
      </c>
      <c r="R205" s="23">
        <v>0</v>
      </c>
      <c r="S205" s="23"/>
      <c r="T205" s="23">
        <v>0</v>
      </c>
      <c r="U205" s="23"/>
      <c r="V205" s="23"/>
      <c r="W205" s="23"/>
      <c r="X205" s="23"/>
      <c r="Y205" s="23"/>
      <c r="Z205" s="23"/>
      <c r="AA205" s="27">
        <f>IF(SUM(G205:T205) &gt;0, 1, 0)</f>
        <v>0</v>
      </c>
      <c r="AB205" s="23">
        <v>0</v>
      </c>
      <c r="AC205" s="27">
        <f>IF(SUM(T205,Q205)&gt;0, 1, 0)</f>
        <v>0</v>
      </c>
      <c r="AD205" s="27">
        <f>IF(SUM(Table26[[#This Row],[cv_disclosure]],Table26[[#This Row],[nber_web_disclosure]],Table26[[#This Row],[private_interests]]) &gt;0, 1, 0)</f>
        <v>0</v>
      </c>
      <c r="AE205" s="23"/>
      <c r="AF205" s="23"/>
      <c r="AG205" s="23"/>
      <c r="AH205" s="23"/>
      <c r="AI205" s="23" t="s">
        <v>2666</v>
      </c>
      <c r="AJ205" s="23">
        <v>1</v>
      </c>
      <c r="AK205" s="23"/>
      <c r="AL205" s="23"/>
    </row>
    <row r="206" spans="1:38" x14ac:dyDescent="0.25">
      <c r="A206" s="23" t="s">
        <v>241</v>
      </c>
      <c r="B206" s="23" t="s">
        <v>242</v>
      </c>
      <c r="C206" s="23" t="s">
        <v>16</v>
      </c>
      <c r="D206" s="23" t="s">
        <v>243</v>
      </c>
      <c r="E206" s="23" t="s">
        <v>179</v>
      </c>
      <c r="F206" s="23" t="s">
        <v>682</v>
      </c>
      <c r="G206" s="23">
        <v>0</v>
      </c>
      <c r="H206" s="23">
        <v>0</v>
      </c>
      <c r="I206" s="23">
        <v>0</v>
      </c>
      <c r="J206" s="23">
        <v>0</v>
      </c>
      <c r="K206" s="23">
        <v>0</v>
      </c>
      <c r="L206" s="23">
        <v>0</v>
      </c>
      <c r="M206" s="23">
        <v>0</v>
      </c>
      <c r="N206" s="23"/>
      <c r="O206" s="23"/>
      <c r="P206" s="23"/>
      <c r="Q206" s="23">
        <v>0</v>
      </c>
      <c r="R206" s="23">
        <v>0</v>
      </c>
      <c r="S206" s="23"/>
      <c r="T206" s="23">
        <v>0</v>
      </c>
      <c r="U206" s="23"/>
      <c r="V206" s="23"/>
      <c r="W206" s="23"/>
      <c r="X206" s="23"/>
      <c r="Y206" s="23"/>
      <c r="Z206" s="23"/>
      <c r="AA206" s="27">
        <f>IF(SUM(G206:T206) &gt;0, 1, 0)</f>
        <v>0</v>
      </c>
      <c r="AB206" s="23">
        <v>0</v>
      </c>
      <c r="AC206" s="27">
        <f>IF(SUM(T206,Q206)&gt;0, 1, 0)</f>
        <v>0</v>
      </c>
      <c r="AD206" s="27">
        <f>IF(SUM(Table26[[#This Row],[cv_disclosure]],Table26[[#This Row],[nber_web_disclosure]],Table26[[#This Row],[private_interests]]) &gt;0, 1, 0)</f>
        <v>0</v>
      </c>
      <c r="AE206" s="23"/>
      <c r="AF206" s="23"/>
      <c r="AG206" s="23"/>
      <c r="AH206" s="23"/>
      <c r="AI206" s="23" t="s">
        <v>2667</v>
      </c>
      <c r="AJ206" s="23">
        <v>1</v>
      </c>
      <c r="AK206" s="23"/>
      <c r="AL206" s="23"/>
    </row>
    <row r="207" spans="1:38" x14ac:dyDescent="0.25">
      <c r="A207" s="23" t="s">
        <v>244</v>
      </c>
      <c r="B207" s="23" t="s">
        <v>245</v>
      </c>
      <c r="C207" s="23" t="s">
        <v>16</v>
      </c>
      <c r="D207" s="23" t="s">
        <v>246</v>
      </c>
      <c r="E207" s="23" t="s">
        <v>247</v>
      </c>
      <c r="F207" s="23" t="s">
        <v>681</v>
      </c>
      <c r="G207" s="23">
        <v>0</v>
      </c>
      <c r="H207" s="23">
        <v>0</v>
      </c>
      <c r="I207" s="23">
        <v>0</v>
      </c>
      <c r="J207" s="23">
        <v>0</v>
      </c>
      <c r="K207" s="23">
        <v>0</v>
      </c>
      <c r="L207" s="23">
        <v>0</v>
      </c>
      <c r="M207" s="23">
        <v>0</v>
      </c>
      <c r="N207" s="23"/>
      <c r="O207" s="23"/>
      <c r="P207" s="23"/>
      <c r="Q207" s="23">
        <v>0</v>
      </c>
      <c r="R207" s="23">
        <v>0</v>
      </c>
      <c r="S207" s="23" t="s">
        <v>248</v>
      </c>
      <c r="T207" s="23">
        <v>0</v>
      </c>
      <c r="U207" s="23"/>
      <c r="V207" s="23"/>
      <c r="W207" s="23"/>
      <c r="X207" s="23"/>
      <c r="Y207" s="23"/>
      <c r="Z207" s="23"/>
      <c r="AA207" s="27">
        <f>IF(SUM(G207:T207) &gt;0, 1, 0)</f>
        <v>0</v>
      </c>
      <c r="AB207" s="23">
        <v>0</v>
      </c>
      <c r="AC207" s="27">
        <f>IF(SUM(T207,Q207)&gt;0, 1, 0)</f>
        <v>0</v>
      </c>
      <c r="AD207" s="27">
        <f>IF(SUM(Table26[[#This Row],[cv_disclosure]],Table26[[#This Row],[nber_web_disclosure]],Table26[[#This Row],[private_interests]]) &gt;0, 1, 0)</f>
        <v>0</v>
      </c>
      <c r="AE207" s="23"/>
      <c r="AF207" s="23"/>
      <c r="AG207" s="23"/>
      <c r="AH207" s="23"/>
      <c r="AI207" s="23" t="s">
        <v>2668</v>
      </c>
      <c r="AJ207" s="23">
        <v>1</v>
      </c>
      <c r="AK207" s="23"/>
      <c r="AL207" s="23"/>
    </row>
    <row r="208" spans="1:38" x14ac:dyDescent="0.25">
      <c r="A208" s="23" t="s">
        <v>253</v>
      </c>
      <c r="B208" s="23" t="s">
        <v>254</v>
      </c>
      <c r="C208" s="23" t="s">
        <v>16</v>
      </c>
      <c r="D208" s="23" t="s">
        <v>255</v>
      </c>
      <c r="E208" s="23" t="s">
        <v>23</v>
      </c>
      <c r="F208" s="23" t="s">
        <v>682</v>
      </c>
      <c r="G208" s="23">
        <v>0</v>
      </c>
      <c r="H208" s="23">
        <v>0</v>
      </c>
      <c r="I208" s="23">
        <v>0</v>
      </c>
      <c r="J208" s="23">
        <v>0</v>
      </c>
      <c r="K208" s="23">
        <v>0</v>
      </c>
      <c r="L208" s="23">
        <v>0</v>
      </c>
      <c r="M208" s="23">
        <v>0</v>
      </c>
      <c r="N208" s="23"/>
      <c r="O208" s="23"/>
      <c r="P208" s="23"/>
      <c r="Q208" s="23">
        <v>0</v>
      </c>
      <c r="R208" s="23">
        <v>0</v>
      </c>
      <c r="S208" s="23" t="s">
        <v>256</v>
      </c>
      <c r="T208" s="23">
        <v>0</v>
      </c>
      <c r="U208" s="23"/>
      <c r="V208" s="23"/>
      <c r="W208" s="23"/>
      <c r="X208" s="23" t="s">
        <v>641</v>
      </c>
      <c r="Y208" s="23">
        <v>1</v>
      </c>
      <c r="Z208" s="23"/>
      <c r="AA208" s="27">
        <f>IF(SUM(G208:T208) &gt;0, 1, 0)</f>
        <v>0</v>
      </c>
      <c r="AB208" s="23">
        <v>0</v>
      </c>
      <c r="AC208" s="27">
        <f>IF(SUM(T208,Q208)&gt;0, 1, 0)</f>
        <v>0</v>
      </c>
      <c r="AD208" s="27">
        <f>IF(SUM(Table26[[#This Row],[cv_disclosure]],Table26[[#This Row],[nber_web_disclosure]],Table26[[#This Row],[private_interests]]) &gt;0, 1, 0)</f>
        <v>1</v>
      </c>
      <c r="AE208" s="23"/>
      <c r="AF208" s="23"/>
      <c r="AG208" s="23"/>
      <c r="AH208" s="23"/>
      <c r="AI208" s="23" t="s">
        <v>2670</v>
      </c>
      <c r="AJ208" s="23">
        <v>1</v>
      </c>
      <c r="AK208" s="23"/>
      <c r="AL208" s="23"/>
    </row>
    <row r="209" spans="1:38" x14ac:dyDescent="0.25">
      <c r="A209" s="23" t="s">
        <v>265</v>
      </c>
      <c r="B209" s="23" t="s">
        <v>266</v>
      </c>
      <c r="C209" s="23" t="s">
        <v>16</v>
      </c>
      <c r="D209" s="23" t="s">
        <v>267</v>
      </c>
      <c r="E209" s="23" t="s">
        <v>268</v>
      </c>
      <c r="F209" s="23" t="s">
        <v>681</v>
      </c>
      <c r="G209" s="23">
        <v>0</v>
      </c>
      <c r="H209" s="23">
        <v>0</v>
      </c>
      <c r="I209" s="23">
        <v>0</v>
      </c>
      <c r="J209" s="23">
        <v>0</v>
      </c>
      <c r="K209" s="23">
        <v>0</v>
      </c>
      <c r="L209" s="23">
        <v>0</v>
      </c>
      <c r="M209" s="23">
        <v>0</v>
      </c>
      <c r="N209" s="23"/>
      <c r="O209" s="23"/>
      <c r="P209" s="23"/>
      <c r="Q209" s="23">
        <v>0</v>
      </c>
      <c r="R209" s="23">
        <v>0</v>
      </c>
      <c r="S209" s="23"/>
      <c r="T209" s="23">
        <v>0</v>
      </c>
      <c r="U209" s="23"/>
      <c r="V209" s="23"/>
      <c r="W209" s="23"/>
      <c r="X209" s="23"/>
      <c r="Y209" s="23"/>
      <c r="Z209" s="23"/>
      <c r="AA209" s="27">
        <f>IF(SUM(G209:T209) &gt;0, 1, 0)</f>
        <v>0</v>
      </c>
      <c r="AB209" s="23">
        <v>0</v>
      </c>
      <c r="AC209" s="27">
        <f>IF(SUM(T209,Q209)&gt;0, 1, 0)</f>
        <v>0</v>
      </c>
      <c r="AD209" s="27">
        <f>IF(SUM(Table26[[#This Row],[cv_disclosure]],Table26[[#This Row],[nber_web_disclosure]],Table26[[#This Row],[private_interests]]) &gt;0, 1, 0)</f>
        <v>0</v>
      </c>
      <c r="AE209" s="23"/>
      <c r="AF209" s="23"/>
      <c r="AG209" s="23"/>
      <c r="AH209" s="23"/>
      <c r="AI209" s="23" t="s">
        <v>2673</v>
      </c>
      <c r="AJ209" s="23">
        <v>1</v>
      </c>
      <c r="AK209" s="23"/>
      <c r="AL209" s="23"/>
    </row>
    <row r="210" spans="1:38" x14ac:dyDescent="0.25">
      <c r="A210" s="23" t="s">
        <v>269</v>
      </c>
      <c r="B210" s="23" t="s">
        <v>270</v>
      </c>
      <c r="C210" s="23" t="s">
        <v>16</v>
      </c>
      <c r="D210" s="23" t="s">
        <v>271</v>
      </c>
      <c r="E210" s="23" t="s">
        <v>272</v>
      </c>
      <c r="F210" s="23" t="s">
        <v>681</v>
      </c>
      <c r="G210" s="23">
        <v>0</v>
      </c>
      <c r="H210" s="23">
        <v>0</v>
      </c>
      <c r="I210" s="23">
        <v>0</v>
      </c>
      <c r="J210" s="23">
        <v>0</v>
      </c>
      <c r="K210" s="23">
        <v>0</v>
      </c>
      <c r="L210" s="23">
        <v>0</v>
      </c>
      <c r="M210" s="23">
        <v>0</v>
      </c>
      <c r="N210" s="23"/>
      <c r="O210" s="23"/>
      <c r="P210" s="23"/>
      <c r="Q210" s="23">
        <v>0</v>
      </c>
      <c r="R210" s="23">
        <v>0</v>
      </c>
      <c r="S210" s="23"/>
      <c r="T210" s="23">
        <v>0</v>
      </c>
      <c r="U210" s="23"/>
      <c r="V210" s="23"/>
      <c r="W210" s="23"/>
      <c r="X210" s="23"/>
      <c r="Y210" s="23"/>
      <c r="Z210" s="23"/>
      <c r="AA210" s="27">
        <f>IF(SUM(G210:T210) &gt;0, 1, 0)</f>
        <v>0</v>
      </c>
      <c r="AB210" s="23">
        <v>0</v>
      </c>
      <c r="AC210" s="27">
        <f>IF(SUM(T210,Q210)&gt;0, 1, 0)</f>
        <v>0</v>
      </c>
      <c r="AD210" s="27">
        <f>IF(SUM(Table26[[#This Row],[cv_disclosure]],Table26[[#This Row],[nber_web_disclosure]],Table26[[#This Row],[private_interests]]) &gt;0, 1, 0)</f>
        <v>0</v>
      </c>
      <c r="AE210" s="23"/>
      <c r="AF210" s="23"/>
      <c r="AG210" s="23"/>
      <c r="AH210" s="23"/>
      <c r="AI210" s="23" t="s">
        <v>2674</v>
      </c>
      <c r="AJ210" s="23">
        <v>0</v>
      </c>
      <c r="AK210" s="23"/>
      <c r="AL210" s="23"/>
    </row>
    <row r="211" spans="1:38" x14ac:dyDescent="0.25">
      <c r="A211" s="23" t="s">
        <v>276</v>
      </c>
      <c r="B211" s="23" t="s">
        <v>277</v>
      </c>
      <c r="C211" s="23" t="s">
        <v>16</v>
      </c>
      <c r="D211" s="23" t="s">
        <v>278</v>
      </c>
      <c r="E211" s="23" t="s">
        <v>199</v>
      </c>
      <c r="F211" s="23" t="s">
        <v>682</v>
      </c>
      <c r="G211" s="23">
        <v>0</v>
      </c>
      <c r="H211" s="23">
        <v>0</v>
      </c>
      <c r="I211" s="23">
        <v>0</v>
      </c>
      <c r="J211" s="23">
        <v>0</v>
      </c>
      <c r="K211" s="23">
        <v>0</v>
      </c>
      <c r="L211" s="23">
        <v>0</v>
      </c>
      <c r="M211" s="23">
        <v>0</v>
      </c>
      <c r="N211" s="23"/>
      <c r="O211" s="23"/>
      <c r="P211" s="23"/>
      <c r="Q211" s="23">
        <v>0</v>
      </c>
      <c r="R211" s="23">
        <v>0</v>
      </c>
      <c r="S211" s="23" t="s">
        <v>287</v>
      </c>
      <c r="T211" s="23">
        <v>0</v>
      </c>
      <c r="U211" s="23"/>
      <c r="V211" s="23"/>
      <c r="W211" s="23"/>
      <c r="X211" s="23"/>
      <c r="Y211" s="23">
        <v>1</v>
      </c>
      <c r="Z211" s="23"/>
      <c r="AA211" s="27">
        <f>IF(SUM(G211:T211) &gt;0, 1, 0)</f>
        <v>0</v>
      </c>
      <c r="AB211" s="23">
        <v>0</v>
      </c>
      <c r="AC211" s="27">
        <f>IF(SUM(T211,Q211)&gt;0, 1, 0)</f>
        <v>0</v>
      </c>
      <c r="AD211" s="27">
        <f>IF(SUM(Table26[[#This Row],[cv_disclosure]],Table26[[#This Row],[nber_web_disclosure]],Table26[[#This Row],[private_interests]]) &gt;0, 1, 0)</f>
        <v>1</v>
      </c>
      <c r="AE211" s="23"/>
      <c r="AF211" s="23"/>
      <c r="AG211" s="23"/>
      <c r="AH211" s="23"/>
      <c r="AI211" s="23" t="s">
        <v>2676</v>
      </c>
      <c r="AJ211" s="23">
        <v>1</v>
      </c>
      <c r="AK211" s="23"/>
      <c r="AL211" s="23"/>
    </row>
    <row r="212" spans="1:38" x14ac:dyDescent="0.25">
      <c r="A212" s="23" t="s">
        <v>293</v>
      </c>
      <c r="B212" s="23" t="s">
        <v>294</v>
      </c>
      <c r="C212" s="23" t="s">
        <v>16</v>
      </c>
      <c r="D212" s="23" t="s">
        <v>295</v>
      </c>
      <c r="E212" s="23" t="s">
        <v>17</v>
      </c>
      <c r="F212" s="23" t="s">
        <v>681</v>
      </c>
      <c r="G212" s="23">
        <v>0</v>
      </c>
      <c r="H212" s="23">
        <v>0</v>
      </c>
      <c r="I212" s="23">
        <v>0</v>
      </c>
      <c r="J212" s="23">
        <v>0</v>
      </c>
      <c r="K212" s="23">
        <v>0</v>
      </c>
      <c r="L212" s="23">
        <v>0</v>
      </c>
      <c r="M212" s="23">
        <v>0</v>
      </c>
      <c r="N212" s="23"/>
      <c r="O212" s="23"/>
      <c r="P212" s="23"/>
      <c r="Q212" s="23">
        <v>0</v>
      </c>
      <c r="R212" s="23">
        <v>0</v>
      </c>
      <c r="S212" s="23" t="s">
        <v>296</v>
      </c>
      <c r="T212" s="23">
        <v>0</v>
      </c>
      <c r="U212" s="23"/>
      <c r="V212" s="23"/>
      <c r="W212" s="23"/>
      <c r="X212" s="23" t="s">
        <v>647</v>
      </c>
      <c r="Y212" s="23">
        <v>1</v>
      </c>
      <c r="Z212" s="23"/>
      <c r="AA212" s="27">
        <f>IF(SUM(G212:T212) &gt;0, 1, 0)</f>
        <v>0</v>
      </c>
      <c r="AB212" s="23">
        <v>0</v>
      </c>
      <c r="AC212" s="27">
        <f>IF(SUM(T212,Q212)&gt;0, 1, 0)</f>
        <v>0</v>
      </c>
      <c r="AD212" s="27">
        <f>IF(SUM(Table26[[#This Row],[cv_disclosure]],Table26[[#This Row],[nber_web_disclosure]],Table26[[#This Row],[private_interests]]) &gt;0, 1, 0)</f>
        <v>1</v>
      </c>
      <c r="AE212" s="23"/>
      <c r="AF212" s="23"/>
      <c r="AG212" s="23"/>
      <c r="AH212" s="23"/>
      <c r="AI212" s="23" t="s">
        <v>2680</v>
      </c>
      <c r="AJ212" s="23">
        <v>1</v>
      </c>
      <c r="AK212" s="23"/>
      <c r="AL212" s="23"/>
    </row>
    <row r="213" spans="1:38" x14ac:dyDescent="0.25">
      <c r="A213" s="23" t="s">
        <v>297</v>
      </c>
      <c r="B213" s="23" t="s">
        <v>298</v>
      </c>
      <c r="C213" s="23" t="s">
        <v>16</v>
      </c>
      <c r="D213" s="23" t="s">
        <v>299</v>
      </c>
      <c r="E213" s="23" t="s">
        <v>206</v>
      </c>
      <c r="F213" s="23" t="s">
        <v>681</v>
      </c>
      <c r="G213" s="23">
        <v>0</v>
      </c>
      <c r="H213" s="23">
        <v>0</v>
      </c>
      <c r="I213" s="23">
        <v>0</v>
      </c>
      <c r="J213" s="23">
        <v>0</v>
      </c>
      <c r="K213" s="23">
        <v>0</v>
      </c>
      <c r="L213" s="23">
        <v>0</v>
      </c>
      <c r="M213" s="23">
        <v>0</v>
      </c>
      <c r="N213" s="23"/>
      <c r="O213" s="23"/>
      <c r="P213" s="23"/>
      <c r="Q213" s="23">
        <v>0</v>
      </c>
      <c r="R213" s="23">
        <v>0</v>
      </c>
      <c r="S213" s="23"/>
      <c r="T213" s="23">
        <v>0</v>
      </c>
      <c r="U213" s="23"/>
      <c r="V213" s="23"/>
      <c r="W213" s="23"/>
      <c r="X213" s="23"/>
      <c r="Y213" s="23"/>
      <c r="Z213" s="23"/>
      <c r="AA213" s="27">
        <f>IF(SUM(G213:T213) &gt;0, 1, 0)</f>
        <v>0</v>
      </c>
      <c r="AB213" s="23">
        <v>0</v>
      </c>
      <c r="AC213" s="27">
        <f>IF(SUM(T213,Q213)&gt;0, 1, 0)</f>
        <v>0</v>
      </c>
      <c r="AD213" s="27">
        <f>IF(SUM(Table26[[#This Row],[cv_disclosure]],Table26[[#This Row],[nber_web_disclosure]],Table26[[#This Row],[private_interests]]) &gt;0, 1, 0)</f>
        <v>0</v>
      </c>
      <c r="AE213" s="23"/>
      <c r="AF213" s="23"/>
      <c r="AG213" s="23"/>
      <c r="AH213" s="23"/>
      <c r="AI213" s="23" t="s">
        <v>2681</v>
      </c>
      <c r="AJ213" s="23">
        <v>1</v>
      </c>
      <c r="AK213" s="23"/>
      <c r="AL213" s="23"/>
    </row>
    <row r="214" spans="1:38" x14ac:dyDescent="0.25">
      <c r="A214" s="23" t="s">
        <v>308</v>
      </c>
      <c r="B214" s="23" t="s">
        <v>309</v>
      </c>
      <c r="C214" s="23" t="s">
        <v>16</v>
      </c>
      <c r="D214" s="23" t="s">
        <v>310</v>
      </c>
      <c r="E214" s="23" t="s">
        <v>73</v>
      </c>
      <c r="F214" s="23" t="s">
        <v>681</v>
      </c>
      <c r="G214" s="23">
        <v>0</v>
      </c>
      <c r="H214" s="23">
        <v>0</v>
      </c>
      <c r="I214" s="23">
        <v>0</v>
      </c>
      <c r="J214" s="23">
        <v>0</v>
      </c>
      <c r="K214" s="23">
        <v>0</v>
      </c>
      <c r="L214" s="23">
        <v>0</v>
      </c>
      <c r="M214" s="23">
        <v>0</v>
      </c>
      <c r="N214" s="23"/>
      <c r="O214" s="23"/>
      <c r="P214" s="23"/>
      <c r="Q214" s="23">
        <v>0</v>
      </c>
      <c r="R214" s="23">
        <v>0</v>
      </c>
      <c r="S214" s="23"/>
      <c r="T214" s="23">
        <v>0</v>
      </c>
      <c r="U214" s="23"/>
      <c r="V214" s="23"/>
      <c r="W214" s="23"/>
      <c r="X214" s="23"/>
      <c r="Y214" s="23"/>
      <c r="Z214" s="23"/>
      <c r="AA214" s="27">
        <f>IF(SUM(G214:T214) &gt;0, 1, 0)</f>
        <v>0</v>
      </c>
      <c r="AB214" s="23">
        <v>0</v>
      </c>
      <c r="AC214" s="27">
        <f>IF(SUM(T214,Q214)&gt;0, 1, 0)</f>
        <v>0</v>
      </c>
      <c r="AD214" s="27">
        <f>IF(SUM(Table26[[#This Row],[cv_disclosure]],Table26[[#This Row],[nber_web_disclosure]],Table26[[#This Row],[private_interests]]) &gt;0, 1, 0)</f>
        <v>0</v>
      </c>
      <c r="AE214" s="23"/>
      <c r="AF214" s="23"/>
      <c r="AG214" s="23"/>
      <c r="AH214" s="23"/>
      <c r="AI214" s="23" t="s">
        <v>2684</v>
      </c>
      <c r="AJ214" s="23">
        <v>0</v>
      </c>
      <c r="AK214" s="23"/>
      <c r="AL214" s="23"/>
    </row>
    <row r="215" spans="1:38" x14ac:dyDescent="0.25">
      <c r="A215" s="23" t="s">
        <v>314</v>
      </c>
      <c r="B215" s="23" t="s">
        <v>315</v>
      </c>
      <c r="C215" s="23" t="s">
        <v>16</v>
      </c>
      <c r="D215" s="23" t="s">
        <v>316</v>
      </c>
      <c r="E215" s="23" t="s">
        <v>317</v>
      </c>
      <c r="F215" s="23" t="s">
        <v>681</v>
      </c>
      <c r="G215" s="23">
        <v>0</v>
      </c>
      <c r="H215" s="23">
        <v>0</v>
      </c>
      <c r="I215" s="23">
        <v>0</v>
      </c>
      <c r="J215" s="23">
        <v>0</v>
      </c>
      <c r="K215" s="23">
        <v>0</v>
      </c>
      <c r="L215" s="23">
        <v>0</v>
      </c>
      <c r="M215" s="23">
        <v>0</v>
      </c>
      <c r="N215" s="23"/>
      <c r="O215" s="23"/>
      <c r="P215" s="23"/>
      <c r="Q215" s="23">
        <v>0</v>
      </c>
      <c r="R215" s="23">
        <v>0</v>
      </c>
      <c r="S215" s="23" t="s">
        <v>318</v>
      </c>
      <c r="T215" s="23">
        <v>0</v>
      </c>
      <c r="U215" s="23"/>
      <c r="V215" s="23"/>
      <c r="W215" s="23"/>
      <c r="X215" s="23"/>
      <c r="Y215" s="23"/>
      <c r="Z215" s="23"/>
      <c r="AA215" s="27">
        <f>IF(SUM(G215:T215) &gt;0, 1, 0)</f>
        <v>0</v>
      </c>
      <c r="AB215" s="23">
        <v>0</v>
      </c>
      <c r="AC215" s="27">
        <f>IF(SUM(T215,Q215)&gt;0, 1, 0)</f>
        <v>0</v>
      </c>
      <c r="AD215" s="27">
        <f>IF(SUM(Table26[[#This Row],[cv_disclosure]],Table26[[#This Row],[nber_web_disclosure]],Table26[[#This Row],[private_interests]]) &gt;0, 1, 0)</f>
        <v>0</v>
      </c>
      <c r="AE215" s="23"/>
      <c r="AF215" s="23"/>
      <c r="AG215" s="23"/>
      <c r="AH215" s="23"/>
      <c r="AI215" s="23" t="s">
        <v>2686</v>
      </c>
      <c r="AJ215" s="23">
        <v>1</v>
      </c>
      <c r="AK215" s="23"/>
      <c r="AL215" s="23"/>
    </row>
    <row r="216" spans="1:38" x14ac:dyDescent="0.25">
      <c r="A216" s="23" t="s">
        <v>323</v>
      </c>
      <c r="B216" s="23" t="s">
        <v>324</v>
      </c>
      <c r="C216" s="23" t="s">
        <v>16</v>
      </c>
      <c r="D216" s="23" t="s">
        <v>325</v>
      </c>
      <c r="E216" s="23" t="s">
        <v>326</v>
      </c>
      <c r="F216" s="23" t="s">
        <v>681</v>
      </c>
      <c r="G216" s="23">
        <v>0</v>
      </c>
      <c r="H216" s="23">
        <v>0</v>
      </c>
      <c r="I216" s="23">
        <v>0</v>
      </c>
      <c r="J216" s="23">
        <v>0</v>
      </c>
      <c r="K216" s="23">
        <v>0</v>
      </c>
      <c r="L216" s="23">
        <v>0</v>
      </c>
      <c r="M216" s="23">
        <v>0</v>
      </c>
      <c r="N216" s="23"/>
      <c r="O216" s="23"/>
      <c r="P216" s="23"/>
      <c r="Q216" s="23">
        <v>0</v>
      </c>
      <c r="R216" s="23">
        <v>0</v>
      </c>
      <c r="S216" s="23" t="s">
        <v>327</v>
      </c>
      <c r="T216" s="23">
        <v>0</v>
      </c>
      <c r="U216" s="23"/>
      <c r="V216" s="23"/>
      <c r="W216" s="23"/>
      <c r="X216" s="23"/>
      <c r="Y216" s="23"/>
      <c r="Z216" s="23"/>
      <c r="AA216" s="27">
        <f>IF(SUM(G216:T216) &gt;0, 1, 0)</f>
        <v>0</v>
      </c>
      <c r="AB216" s="23">
        <v>0</v>
      </c>
      <c r="AC216" s="27">
        <f>IF(SUM(T216,Q216)&gt;0, 1, 0)</f>
        <v>0</v>
      </c>
      <c r="AD216" s="27">
        <f>IF(SUM(Table26[[#This Row],[cv_disclosure]],Table26[[#This Row],[nber_web_disclosure]],Table26[[#This Row],[private_interests]]) &gt;0, 1, 0)</f>
        <v>0</v>
      </c>
      <c r="AE216" s="23"/>
      <c r="AF216" s="23"/>
      <c r="AG216" s="23"/>
      <c r="AH216" s="23"/>
      <c r="AI216" s="23" t="s">
        <v>2688</v>
      </c>
      <c r="AJ216" s="23">
        <v>1</v>
      </c>
      <c r="AK216" s="23"/>
      <c r="AL216" s="23"/>
    </row>
    <row r="217" spans="1:38" x14ac:dyDescent="0.25">
      <c r="A217" s="23" t="s">
        <v>328</v>
      </c>
      <c r="B217" s="23" t="s">
        <v>329</v>
      </c>
      <c r="C217" s="23" t="s">
        <v>16</v>
      </c>
      <c r="D217" s="23" t="s">
        <v>330</v>
      </c>
      <c r="E217" s="23" t="s">
        <v>17</v>
      </c>
      <c r="F217" s="23" t="s">
        <v>682</v>
      </c>
      <c r="G217" s="23">
        <v>0</v>
      </c>
      <c r="H217" s="23">
        <v>0</v>
      </c>
      <c r="I217" s="23">
        <v>0</v>
      </c>
      <c r="J217" s="23">
        <v>0</v>
      </c>
      <c r="K217" s="23">
        <v>0</v>
      </c>
      <c r="L217" s="23">
        <v>0</v>
      </c>
      <c r="M217" s="23">
        <v>0</v>
      </c>
      <c r="N217" s="23"/>
      <c r="O217" s="23"/>
      <c r="P217" s="23"/>
      <c r="Q217" s="23">
        <v>0</v>
      </c>
      <c r="R217" s="23">
        <v>0</v>
      </c>
      <c r="S217" s="23"/>
      <c r="T217" s="23">
        <v>0</v>
      </c>
      <c r="U217" s="23"/>
      <c r="V217" s="23"/>
      <c r="W217" s="23"/>
      <c r="X217" s="23"/>
      <c r="Y217" s="23"/>
      <c r="Z217" s="23"/>
      <c r="AA217" s="27">
        <f>IF(SUM(G217:T217) &gt;0, 1, 0)</f>
        <v>0</v>
      </c>
      <c r="AB217" s="23">
        <v>0</v>
      </c>
      <c r="AC217" s="27">
        <f>IF(SUM(T217,Q217)&gt;0, 1, 0)</f>
        <v>0</v>
      </c>
      <c r="AD217" s="27">
        <f>IF(SUM(Table26[[#This Row],[cv_disclosure]],Table26[[#This Row],[nber_web_disclosure]],Table26[[#This Row],[private_interests]]) &gt;0, 1, 0)</f>
        <v>0</v>
      </c>
      <c r="AE217" s="23"/>
      <c r="AF217" s="23"/>
      <c r="AG217" s="23"/>
      <c r="AH217" s="23"/>
      <c r="AI217" s="23" t="s">
        <v>2689</v>
      </c>
      <c r="AJ217" s="23">
        <v>1</v>
      </c>
      <c r="AK217" s="23"/>
      <c r="AL217" s="23"/>
    </row>
    <row r="218" spans="1:38" x14ac:dyDescent="0.25">
      <c r="A218" s="23" t="s">
        <v>335</v>
      </c>
      <c r="B218" s="23" t="s">
        <v>336</v>
      </c>
      <c r="C218" s="23" t="s">
        <v>16</v>
      </c>
      <c r="D218" s="23" t="s">
        <v>337</v>
      </c>
      <c r="E218" s="23" t="s">
        <v>234</v>
      </c>
      <c r="F218" s="23" t="s">
        <v>681</v>
      </c>
      <c r="G218" s="23">
        <v>0</v>
      </c>
      <c r="H218" s="23">
        <v>0</v>
      </c>
      <c r="I218" s="23">
        <v>0</v>
      </c>
      <c r="J218" s="23">
        <v>0</v>
      </c>
      <c r="K218" s="23">
        <v>0</v>
      </c>
      <c r="L218" s="23">
        <v>0</v>
      </c>
      <c r="M218" s="23">
        <v>0</v>
      </c>
      <c r="N218" s="23"/>
      <c r="O218" s="23"/>
      <c r="P218" s="23"/>
      <c r="Q218" s="23">
        <v>0</v>
      </c>
      <c r="R218" s="23">
        <v>0</v>
      </c>
      <c r="S218" s="23"/>
      <c r="T218" s="23">
        <v>0</v>
      </c>
      <c r="U218" s="23"/>
      <c r="V218" s="23"/>
      <c r="W218" s="23"/>
      <c r="X218" s="23" t="s">
        <v>653</v>
      </c>
      <c r="Y218" s="23"/>
      <c r="Z218" s="23"/>
      <c r="AA218" s="27">
        <f>IF(SUM(G218:T218) &gt;0, 1, 0)</f>
        <v>0</v>
      </c>
      <c r="AB218" s="23">
        <v>0</v>
      </c>
      <c r="AC218" s="27">
        <f>IF(SUM(T218,Q218)&gt;0, 1, 0)</f>
        <v>0</v>
      </c>
      <c r="AD218" s="27">
        <f>IF(SUM(Table26[[#This Row],[cv_disclosure]],Table26[[#This Row],[nber_web_disclosure]],Table26[[#This Row],[private_interests]]) &gt;0, 1, 0)</f>
        <v>0</v>
      </c>
      <c r="AE218" s="23"/>
      <c r="AF218" s="23"/>
      <c r="AG218" s="23"/>
      <c r="AH218" s="23"/>
      <c r="AI218" s="23" t="s">
        <v>2691</v>
      </c>
      <c r="AJ218" s="23">
        <v>1</v>
      </c>
      <c r="AK218" s="23"/>
      <c r="AL218" s="23"/>
    </row>
    <row r="219" spans="1:38" x14ac:dyDescent="0.25">
      <c r="A219" s="23" t="s">
        <v>341</v>
      </c>
      <c r="B219" s="23" t="s">
        <v>342</v>
      </c>
      <c r="C219" s="23" t="s">
        <v>16</v>
      </c>
      <c r="D219" s="23" t="s">
        <v>343</v>
      </c>
      <c r="E219" s="23" t="s">
        <v>83</v>
      </c>
      <c r="F219" s="23" t="s">
        <v>682</v>
      </c>
      <c r="G219" s="23">
        <v>0</v>
      </c>
      <c r="H219" s="23">
        <v>0</v>
      </c>
      <c r="I219" s="23">
        <v>0</v>
      </c>
      <c r="J219" s="23">
        <v>0</v>
      </c>
      <c r="K219" s="23">
        <v>0</v>
      </c>
      <c r="L219" s="23">
        <v>0</v>
      </c>
      <c r="M219" s="23">
        <v>0</v>
      </c>
      <c r="N219" s="23"/>
      <c r="O219" s="23"/>
      <c r="P219" s="23"/>
      <c r="Q219" s="23">
        <v>0</v>
      </c>
      <c r="R219" s="23">
        <v>0</v>
      </c>
      <c r="S219" s="23"/>
      <c r="T219" s="23">
        <v>0</v>
      </c>
      <c r="U219" s="23"/>
      <c r="V219" s="23"/>
      <c r="W219" s="23"/>
      <c r="X219" s="23"/>
      <c r="Y219" s="23"/>
      <c r="Z219" s="23"/>
      <c r="AA219" s="27">
        <f>IF(SUM(G219:T219) &gt;0, 1, 0)</f>
        <v>0</v>
      </c>
      <c r="AB219" s="23">
        <v>0</v>
      </c>
      <c r="AC219" s="27">
        <f>IF(SUM(T219,Q219)&gt;0, 1, 0)</f>
        <v>0</v>
      </c>
      <c r="AD219" s="27">
        <f>IF(SUM(Table26[[#This Row],[cv_disclosure]],Table26[[#This Row],[nber_web_disclosure]],Table26[[#This Row],[private_interests]]) &gt;0, 1, 0)</f>
        <v>0</v>
      </c>
      <c r="AE219" s="23"/>
      <c r="AF219" s="23"/>
      <c r="AG219" s="23"/>
      <c r="AH219" s="23"/>
      <c r="AI219" s="23" t="s">
        <v>2693</v>
      </c>
      <c r="AJ219" s="23">
        <v>1</v>
      </c>
      <c r="AK219" s="23"/>
      <c r="AL219" s="23"/>
    </row>
    <row r="220" spans="1:38" x14ac:dyDescent="0.25">
      <c r="A220" s="23" t="s">
        <v>345</v>
      </c>
      <c r="B220" s="23" t="s">
        <v>346</v>
      </c>
      <c r="C220" s="23" t="s">
        <v>16</v>
      </c>
      <c r="D220" s="23" t="s">
        <v>347</v>
      </c>
      <c r="E220" s="23" t="s">
        <v>86</v>
      </c>
      <c r="F220" s="23" t="s">
        <v>682</v>
      </c>
      <c r="G220" s="23">
        <v>0</v>
      </c>
      <c r="H220" s="23">
        <v>0</v>
      </c>
      <c r="I220" s="23">
        <v>0</v>
      </c>
      <c r="J220" s="23">
        <v>0</v>
      </c>
      <c r="K220" s="23">
        <v>0</v>
      </c>
      <c r="L220" s="23">
        <v>0</v>
      </c>
      <c r="M220" s="23">
        <v>0</v>
      </c>
      <c r="N220" s="23"/>
      <c r="O220" s="23"/>
      <c r="P220" s="23"/>
      <c r="Q220" s="23">
        <v>0</v>
      </c>
      <c r="R220" s="23">
        <v>0</v>
      </c>
      <c r="S220" s="23" t="s">
        <v>348</v>
      </c>
      <c r="T220" s="23">
        <v>0</v>
      </c>
      <c r="U220" s="23"/>
      <c r="V220" s="23"/>
      <c r="W220" s="23"/>
      <c r="X220" s="23"/>
      <c r="Y220" s="23"/>
      <c r="Z220" s="23"/>
      <c r="AA220" s="27">
        <f>IF(SUM(G220:T220) &gt;0, 1, 0)</f>
        <v>0</v>
      </c>
      <c r="AB220" s="23">
        <v>0</v>
      </c>
      <c r="AC220" s="27">
        <f>IF(SUM(T220,Q220)&gt;0, 1, 0)</f>
        <v>0</v>
      </c>
      <c r="AD220" s="27">
        <f>IF(SUM(Table26[[#This Row],[cv_disclosure]],Table26[[#This Row],[nber_web_disclosure]],Table26[[#This Row],[private_interests]]) &gt;0, 1, 0)</f>
        <v>0</v>
      </c>
      <c r="AE220" s="23"/>
      <c r="AF220" s="23"/>
      <c r="AG220" s="23"/>
      <c r="AH220" s="23"/>
      <c r="AI220" s="23" t="s">
        <v>2694</v>
      </c>
      <c r="AJ220" s="23">
        <v>1</v>
      </c>
      <c r="AK220" s="23"/>
      <c r="AL220" s="23"/>
    </row>
    <row r="221" spans="1:38" x14ac:dyDescent="0.25">
      <c r="A221" s="23" t="s">
        <v>349</v>
      </c>
      <c r="B221" s="23" t="s">
        <v>350</v>
      </c>
      <c r="C221" s="23" t="s">
        <v>16</v>
      </c>
      <c r="D221" s="23" t="s">
        <v>351</v>
      </c>
      <c r="E221" s="23" t="s">
        <v>71</v>
      </c>
      <c r="F221" s="23" t="s">
        <v>682</v>
      </c>
      <c r="G221" s="23">
        <v>0</v>
      </c>
      <c r="H221" s="23">
        <v>0</v>
      </c>
      <c r="I221" s="23">
        <v>0</v>
      </c>
      <c r="J221" s="23">
        <v>0</v>
      </c>
      <c r="K221" s="23">
        <v>0</v>
      </c>
      <c r="L221" s="23">
        <v>0</v>
      </c>
      <c r="M221" s="23">
        <v>0</v>
      </c>
      <c r="N221" s="23"/>
      <c r="O221" s="23"/>
      <c r="P221" s="23"/>
      <c r="Q221" s="23">
        <v>0</v>
      </c>
      <c r="R221" s="23">
        <v>0</v>
      </c>
      <c r="S221" s="23"/>
      <c r="T221" s="23">
        <v>0</v>
      </c>
      <c r="U221" s="23"/>
      <c r="V221" s="23"/>
      <c r="W221" s="23"/>
      <c r="X221" s="23"/>
      <c r="Y221" s="23"/>
      <c r="Z221" s="23"/>
      <c r="AA221" s="27">
        <f>IF(SUM(G221:T221) &gt;0, 1, 0)</f>
        <v>0</v>
      </c>
      <c r="AB221" s="23">
        <v>0</v>
      </c>
      <c r="AC221" s="27">
        <f>IF(SUM(T221,Q221)&gt;0, 1, 0)</f>
        <v>0</v>
      </c>
      <c r="AD221" s="27">
        <f>IF(SUM(Table26[[#This Row],[cv_disclosure]],Table26[[#This Row],[nber_web_disclosure]],Table26[[#This Row],[private_interests]]) &gt;0, 1, 0)</f>
        <v>0</v>
      </c>
      <c r="AE221" s="23"/>
      <c r="AF221" s="23"/>
      <c r="AG221" s="23"/>
      <c r="AH221" s="23"/>
      <c r="AI221" s="23" t="s">
        <v>2695</v>
      </c>
      <c r="AJ221" s="23">
        <v>1</v>
      </c>
      <c r="AK221" s="23"/>
      <c r="AL221" s="23"/>
    </row>
    <row r="222" spans="1:38" x14ac:dyDescent="0.25">
      <c r="A222" s="23" t="s">
        <v>654</v>
      </c>
      <c r="B222" s="23" t="s">
        <v>352</v>
      </c>
      <c r="C222" s="23" t="s">
        <v>16</v>
      </c>
      <c r="D222" s="23" t="s">
        <v>353</v>
      </c>
      <c r="E222" s="23" t="s">
        <v>194</v>
      </c>
      <c r="F222" s="23" t="s">
        <v>681</v>
      </c>
      <c r="G222" s="23">
        <v>0</v>
      </c>
      <c r="H222" s="23">
        <v>0</v>
      </c>
      <c r="I222" s="23">
        <v>0</v>
      </c>
      <c r="J222" s="23">
        <v>0</v>
      </c>
      <c r="K222" s="23">
        <v>0</v>
      </c>
      <c r="L222" s="23">
        <v>0</v>
      </c>
      <c r="M222" s="23">
        <v>0</v>
      </c>
      <c r="N222" s="23"/>
      <c r="O222" s="23"/>
      <c r="P222" s="23"/>
      <c r="Q222" s="23">
        <v>0</v>
      </c>
      <c r="R222" s="23">
        <v>0</v>
      </c>
      <c r="S222" s="23"/>
      <c r="T222" s="23">
        <v>0</v>
      </c>
      <c r="U222" s="23"/>
      <c r="V222" s="23"/>
      <c r="W222" s="23"/>
      <c r="X222" s="23"/>
      <c r="Y222" s="23"/>
      <c r="Z222" s="23"/>
      <c r="AA222" s="27">
        <f>IF(SUM(G222:T222) &gt;0, 1, 0)</f>
        <v>0</v>
      </c>
      <c r="AB222" s="23">
        <v>0</v>
      </c>
      <c r="AC222" s="27">
        <f>IF(SUM(T222,Q222)&gt;0, 1, 0)</f>
        <v>0</v>
      </c>
      <c r="AD222" s="27">
        <f>IF(SUM(Table26[[#This Row],[cv_disclosure]],Table26[[#This Row],[nber_web_disclosure]],Table26[[#This Row],[private_interests]]) &gt;0, 1, 0)</f>
        <v>0</v>
      </c>
      <c r="AE222" s="23"/>
      <c r="AF222" s="23"/>
      <c r="AG222" s="23"/>
      <c r="AH222" s="23"/>
      <c r="AI222" s="23" t="s">
        <v>2696</v>
      </c>
      <c r="AJ222" s="23">
        <v>1</v>
      </c>
      <c r="AK222" s="23"/>
      <c r="AL222" s="23"/>
    </row>
    <row r="223" spans="1:38" x14ac:dyDescent="0.25">
      <c r="A223" s="23" t="s">
        <v>370</v>
      </c>
      <c r="B223" s="23" t="s">
        <v>371</v>
      </c>
      <c r="C223" s="23" t="s">
        <v>16</v>
      </c>
      <c r="D223" s="23" t="s">
        <v>372</v>
      </c>
      <c r="E223" s="23" t="s">
        <v>163</v>
      </c>
      <c r="F223" s="23" t="s">
        <v>682</v>
      </c>
      <c r="G223" s="23">
        <v>0</v>
      </c>
      <c r="H223" s="23">
        <v>0</v>
      </c>
      <c r="I223" s="23">
        <v>0</v>
      </c>
      <c r="J223" s="23">
        <v>0</v>
      </c>
      <c r="K223" s="23">
        <v>0</v>
      </c>
      <c r="L223" s="23">
        <v>0</v>
      </c>
      <c r="M223" s="23">
        <v>0</v>
      </c>
      <c r="N223" s="23"/>
      <c r="O223" s="23"/>
      <c r="P223" s="23"/>
      <c r="Q223" s="23">
        <v>0</v>
      </c>
      <c r="R223" s="23">
        <v>0</v>
      </c>
      <c r="S223" s="23"/>
      <c r="T223" s="23">
        <v>0</v>
      </c>
      <c r="U223" s="23"/>
      <c r="V223" s="23"/>
      <c r="W223" s="23"/>
      <c r="X223" s="23"/>
      <c r="Y223" s="23"/>
      <c r="Z223" s="23"/>
      <c r="AA223" s="27">
        <f>IF(SUM(G223:T223) &gt;0, 1, 0)</f>
        <v>0</v>
      </c>
      <c r="AB223" s="23">
        <v>0</v>
      </c>
      <c r="AC223" s="27">
        <f>IF(SUM(T223,Q223)&gt;0, 1, 0)</f>
        <v>0</v>
      </c>
      <c r="AD223" s="27">
        <f>IF(SUM(Table26[[#This Row],[cv_disclosure]],Table26[[#This Row],[nber_web_disclosure]],Table26[[#This Row],[private_interests]]) &gt;0, 1, 0)</f>
        <v>0</v>
      </c>
      <c r="AE223" s="23"/>
      <c r="AF223" s="23"/>
      <c r="AG223" s="23"/>
      <c r="AH223" s="23"/>
      <c r="AI223" s="23" t="s">
        <v>2702</v>
      </c>
      <c r="AJ223" s="23">
        <v>1</v>
      </c>
      <c r="AK223" s="23"/>
      <c r="AL223" s="23"/>
    </row>
    <row r="224" spans="1:38" x14ac:dyDescent="0.25">
      <c r="A224" s="23" t="s">
        <v>378</v>
      </c>
      <c r="B224" s="23" t="s">
        <v>379</v>
      </c>
      <c r="C224" s="23" t="s">
        <v>16</v>
      </c>
      <c r="D224" s="23" t="s">
        <v>380</v>
      </c>
      <c r="E224" s="23" t="s">
        <v>71</v>
      </c>
      <c r="F224" s="23" t="s">
        <v>682</v>
      </c>
      <c r="G224" s="23">
        <v>0</v>
      </c>
      <c r="H224" s="23">
        <v>0</v>
      </c>
      <c r="I224" s="23">
        <v>0</v>
      </c>
      <c r="J224" s="23">
        <v>0</v>
      </c>
      <c r="K224" s="23">
        <v>0</v>
      </c>
      <c r="L224" s="23">
        <v>0</v>
      </c>
      <c r="M224" s="23">
        <v>0</v>
      </c>
      <c r="N224" s="23"/>
      <c r="O224" s="23"/>
      <c r="P224" s="23"/>
      <c r="Q224" s="23">
        <v>0</v>
      </c>
      <c r="R224" s="23">
        <v>0</v>
      </c>
      <c r="S224" s="23"/>
      <c r="T224" s="23">
        <v>0</v>
      </c>
      <c r="U224" s="23"/>
      <c r="V224" s="23"/>
      <c r="W224" s="23"/>
      <c r="X224" s="23" t="s">
        <v>660</v>
      </c>
      <c r="Y224" s="23"/>
      <c r="Z224" s="23"/>
      <c r="AA224" s="27">
        <f>IF(SUM(G224:T224) &gt;0, 1, 0)</f>
        <v>0</v>
      </c>
      <c r="AB224" s="23">
        <v>0</v>
      </c>
      <c r="AC224" s="27">
        <f>IF(SUM(T224,Q224)&gt;0, 1, 0)</f>
        <v>0</v>
      </c>
      <c r="AD224" s="27">
        <f>IF(SUM(Table26[[#This Row],[cv_disclosure]],Table26[[#This Row],[nber_web_disclosure]],Table26[[#This Row],[private_interests]]) &gt;0, 1, 0)</f>
        <v>0</v>
      </c>
      <c r="AE224" s="23"/>
      <c r="AF224" s="23"/>
      <c r="AG224" s="23"/>
      <c r="AH224" s="23"/>
      <c r="AI224" s="23" t="s">
        <v>2704</v>
      </c>
      <c r="AJ224" s="23">
        <v>0</v>
      </c>
      <c r="AK224" s="23"/>
      <c r="AL224" s="23"/>
    </row>
    <row r="225" spans="1:38" x14ac:dyDescent="0.25">
      <c r="A225" s="23" t="s">
        <v>386</v>
      </c>
      <c r="B225" s="23" t="s">
        <v>387</v>
      </c>
      <c r="C225" s="23" t="s">
        <v>16</v>
      </c>
      <c r="D225" s="23" t="s">
        <v>388</v>
      </c>
      <c r="E225" s="23" t="s">
        <v>389</v>
      </c>
      <c r="F225" s="23" t="s">
        <v>682</v>
      </c>
      <c r="G225" s="23">
        <v>0</v>
      </c>
      <c r="H225" s="23">
        <v>0</v>
      </c>
      <c r="I225" s="23">
        <v>0</v>
      </c>
      <c r="J225" s="23">
        <v>0</v>
      </c>
      <c r="K225" s="23">
        <v>0</v>
      </c>
      <c r="L225" s="23">
        <v>0</v>
      </c>
      <c r="M225" s="23">
        <v>0</v>
      </c>
      <c r="N225" s="23"/>
      <c r="O225" s="23"/>
      <c r="P225" s="23"/>
      <c r="Q225" s="23">
        <v>0</v>
      </c>
      <c r="R225" s="23">
        <v>0</v>
      </c>
      <c r="S225" s="23"/>
      <c r="T225" s="23">
        <v>0</v>
      </c>
      <c r="U225" s="23"/>
      <c r="V225" s="23"/>
      <c r="W225" s="23"/>
      <c r="X225" s="23"/>
      <c r="Y225" s="23"/>
      <c r="Z225" s="23"/>
      <c r="AA225" s="27">
        <f>IF(SUM(G225:T225) &gt;0, 1, 0)</f>
        <v>0</v>
      </c>
      <c r="AB225" s="23">
        <v>0</v>
      </c>
      <c r="AC225" s="27">
        <f>IF(SUM(T225,Q225)&gt;0, 1, 0)</f>
        <v>0</v>
      </c>
      <c r="AD225" s="27">
        <f>IF(SUM(Table26[[#This Row],[cv_disclosure]],Table26[[#This Row],[nber_web_disclosure]],Table26[[#This Row],[private_interests]]) &gt;0, 1, 0)</f>
        <v>0</v>
      </c>
      <c r="AE225" s="23"/>
      <c r="AF225" s="23"/>
      <c r="AG225" s="23"/>
      <c r="AH225" s="23"/>
      <c r="AI225" s="23" t="s">
        <v>2705</v>
      </c>
      <c r="AJ225" s="23">
        <v>1</v>
      </c>
      <c r="AK225" s="23"/>
      <c r="AL225" s="23"/>
    </row>
    <row r="226" spans="1:38" x14ac:dyDescent="0.25">
      <c r="A226" s="23" t="s">
        <v>393</v>
      </c>
      <c r="B226" s="23" t="s">
        <v>394</v>
      </c>
      <c r="C226" s="23" t="s">
        <v>16</v>
      </c>
      <c r="D226" s="23" t="s">
        <v>395</v>
      </c>
      <c r="E226" s="23" t="s">
        <v>86</v>
      </c>
      <c r="F226" s="23" t="s">
        <v>682</v>
      </c>
      <c r="G226" s="23">
        <v>0</v>
      </c>
      <c r="H226" s="23">
        <v>0</v>
      </c>
      <c r="I226" s="23">
        <v>0</v>
      </c>
      <c r="J226" s="23">
        <v>0</v>
      </c>
      <c r="K226" s="23">
        <v>0</v>
      </c>
      <c r="L226" s="23">
        <v>0</v>
      </c>
      <c r="M226" s="23">
        <v>0</v>
      </c>
      <c r="N226" s="23"/>
      <c r="O226" s="23"/>
      <c r="P226" s="23"/>
      <c r="Q226" s="23">
        <v>0</v>
      </c>
      <c r="R226" s="23">
        <v>0</v>
      </c>
      <c r="S226" s="23"/>
      <c r="T226" s="23">
        <v>0</v>
      </c>
      <c r="U226" s="23"/>
      <c r="V226" s="23"/>
      <c r="W226" s="23"/>
      <c r="X226" s="23"/>
      <c r="Y226" s="23"/>
      <c r="Z226" s="23"/>
      <c r="AA226" s="27">
        <f>IF(SUM(G226:T226) &gt;0, 1, 0)</f>
        <v>0</v>
      </c>
      <c r="AB226" s="23">
        <v>0</v>
      </c>
      <c r="AC226" s="27">
        <f>IF(SUM(T226,Q226)&gt;0, 1, 0)</f>
        <v>0</v>
      </c>
      <c r="AD226" s="27">
        <f>IF(SUM(Table26[[#This Row],[cv_disclosure]],Table26[[#This Row],[nber_web_disclosure]],Table26[[#This Row],[private_interests]]) &gt;0, 1, 0)</f>
        <v>0</v>
      </c>
      <c r="AE226" s="23"/>
      <c r="AF226" s="23"/>
      <c r="AG226" s="23"/>
      <c r="AH226" s="23"/>
      <c r="AI226" s="23" t="s">
        <v>2707</v>
      </c>
      <c r="AJ226" s="23">
        <v>1</v>
      </c>
      <c r="AK226" s="23"/>
      <c r="AL226" s="23"/>
    </row>
    <row r="227" spans="1:38" x14ac:dyDescent="0.25">
      <c r="A227" s="23" t="s">
        <v>396</v>
      </c>
      <c r="B227" s="23" t="s">
        <v>397</v>
      </c>
      <c r="C227" s="23" t="s">
        <v>16</v>
      </c>
      <c r="D227" s="23" t="s">
        <v>398</v>
      </c>
      <c r="E227" s="23" t="s">
        <v>23</v>
      </c>
      <c r="F227" s="23" t="s">
        <v>681</v>
      </c>
      <c r="G227" s="23">
        <v>0</v>
      </c>
      <c r="H227" s="23">
        <v>0</v>
      </c>
      <c r="I227" s="23">
        <v>0</v>
      </c>
      <c r="J227" s="23">
        <v>0</v>
      </c>
      <c r="K227" s="23">
        <v>0</v>
      </c>
      <c r="L227" s="23">
        <v>0</v>
      </c>
      <c r="M227" s="23">
        <v>0</v>
      </c>
      <c r="N227" s="23"/>
      <c r="O227" s="23"/>
      <c r="P227" s="23"/>
      <c r="Q227" s="28"/>
      <c r="R227" s="23">
        <v>0</v>
      </c>
      <c r="S227" s="23" t="s">
        <v>399</v>
      </c>
      <c r="T227" s="23">
        <v>0</v>
      </c>
      <c r="U227" s="23"/>
      <c r="V227" s="23"/>
      <c r="W227" s="23"/>
      <c r="X227" s="23"/>
      <c r="Y227" s="23"/>
      <c r="Z227" s="23"/>
      <c r="AA227" s="27">
        <f>IF(SUM(G227:T227) &gt;0, 1, 0)</f>
        <v>0</v>
      </c>
      <c r="AB227" s="23">
        <v>0</v>
      </c>
      <c r="AC227" s="27">
        <f>IF(SUM(T227,Q227)&gt;0, 1, 0)</f>
        <v>0</v>
      </c>
      <c r="AD227" s="27">
        <f>IF(SUM(Table26[[#This Row],[cv_disclosure]],Table26[[#This Row],[nber_web_disclosure]],Table26[[#This Row],[private_interests]]) &gt;0, 1, 0)</f>
        <v>0</v>
      </c>
      <c r="AE227" s="23"/>
      <c r="AF227" s="23"/>
      <c r="AG227" s="23"/>
      <c r="AH227" s="23"/>
      <c r="AI227" s="23" t="s">
        <v>2708</v>
      </c>
      <c r="AJ227" s="23">
        <v>1</v>
      </c>
      <c r="AK227" s="23"/>
      <c r="AL227" s="23"/>
    </row>
    <row r="228" spans="1:38" x14ac:dyDescent="0.25">
      <c r="A228" s="23" t="s">
        <v>400</v>
      </c>
      <c r="B228" s="23" t="s">
        <v>401</v>
      </c>
      <c r="C228" s="23" t="s">
        <v>16</v>
      </c>
      <c r="D228" s="23" t="s">
        <v>402</v>
      </c>
      <c r="E228" s="23" t="s">
        <v>74</v>
      </c>
      <c r="F228" s="23" t="s">
        <v>683</v>
      </c>
      <c r="G228" s="23">
        <v>0</v>
      </c>
      <c r="H228" s="23">
        <v>0</v>
      </c>
      <c r="I228" s="23">
        <v>0</v>
      </c>
      <c r="J228" s="23">
        <v>0</v>
      </c>
      <c r="K228" s="23">
        <v>0</v>
      </c>
      <c r="L228" s="23">
        <v>0</v>
      </c>
      <c r="M228" s="23">
        <v>0</v>
      </c>
      <c r="N228" s="23"/>
      <c r="O228" s="23"/>
      <c r="P228" s="23"/>
      <c r="Q228" s="23">
        <v>0</v>
      </c>
      <c r="R228" s="23">
        <v>0</v>
      </c>
      <c r="S228" s="23"/>
      <c r="T228" s="23">
        <v>0</v>
      </c>
      <c r="U228" s="23"/>
      <c r="V228" s="23"/>
      <c r="W228" s="23"/>
      <c r="X228" s="23"/>
      <c r="Y228" s="23"/>
      <c r="Z228" s="23"/>
      <c r="AA228" s="27">
        <f>IF(SUM(G228:T228) &gt;0, 1, 0)</f>
        <v>0</v>
      </c>
      <c r="AB228" s="23">
        <v>0</v>
      </c>
      <c r="AC228" s="27">
        <f>IF(SUM(T228,Q228)&gt;0, 1, 0)</f>
        <v>0</v>
      </c>
      <c r="AD228" s="27">
        <f>IF(SUM(Table26[[#This Row],[cv_disclosure]],Table26[[#This Row],[nber_web_disclosure]],Table26[[#This Row],[private_interests]]) &gt;0, 1, 0)</f>
        <v>0</v>
      </c>
      <c r="AE228" s="23"/>
      <c r="AF228" s="23"/>
      <c r="AG228" s="23"/>
      <c r="AH228" s="23"/>
      <c r="AI228" s="23" t="s">
        <v>2709</v>
      </c>
      <c r="AJ228" s="23">
        <v>0</v>
      </c>
      <c r="AK228" s="23"/>
      <c r="AL228" s="23"/>
    </row>
    <row r="229" spans="1:38" x14ac:dyDescent="0.25">
      <c r="A229" s="25" t="s">
        <v>1725</v>
      </c>
      <c r="B229" s="32" t="s">
        <v>1726</v>
      </c>
      <c r="C229" s="25" t="s">
        <v>1718</v>
      </c>
      <c r="D229" s="32" t="s">
        <v>1738</v>
      </c>
      <c r="E229" s="25" t="s">
        <v>518</v>
      </c>
      <c r="F229" s="25" t="s">
        <v>682</v>
      </c>
      <c r="G229" s="25">
        <v>0</v>
      </c>
      <c r="H229" s="25">
        <v>0</v>
      </c>
      <c r="I229" s="25">
        <v>0</v>
      </c>
      <c r="J229" s="25">
        <v>0</v>
      </c>
      <c r="K229" s="25">
        <v>0</v>
      </c>
      <c r="L229" s="25">
        <v>0</v>
      </c>
      <c r="M229" s="25">
        <v>0</v>
      </c>
      <c r="N229" s="25">
        <v>0</v>
      </c>
      <c r="O229" s="25">
        <v>0</v>
      </c>
      <c r="P229" s="25">
        <v>0</v>
      </c>
      <c r="Q229" s="25">
        <v>0</v>
      </c>
      <c r="R229" s="25">
        <v>1</v>
      </c>
      <c r="S229" s="25" t="s">
        <v>2329</v>
      </c>
      <c r="T229" s="25">
        <v>0</v>
      </c>
      <c r="U229" s="25">
        <v>0</v>
      </c>
      <c r="V229" s="25"/>
      <c r="W229" s="25"/>
      <c r="X229" s="25" t="s">
        <v>1101</v>
      </c>
      <c r="Y229" s="25">
        <v>0</v>
      </c>
      <c r="Z229" s="25">
        <v>0</v>
      </c>
      <c r="AA229" s="23">
        <f>IF(SUM(G229:T229) &gt;0, 1, 0)</f>
        <v>1</v>
      </c>
      <c r="AB229" s="23">
        <v>0</v>
      </c>
      <c r="AC229" s="23">
        <f>IF(SUM(T229,Q229)&gt;0, 1, 0)</f>
        <v>0</v>
      </c>
      <c r="AD229" s="23">
        <f>IF(SUM(Table26[[#This Row],[cv_disclosure]],Table26[[#This Row],[nber_web_disclosure]],Table26[[#This Row],[private_interests]]) &gt;0, 1, 0)</f>
        <v>0</v>
      </c>
      <c r="AE229" s="23"/>
      <c r="AF229" s="23"/>
      <c r="AG229" s="23"/>
      <c r="AH229" s="23"/>
      <c r="AI229" s="23" t="s">
        <v>2487</v>
      </c>
      <c r="AJ229" s="23">
        <v>0</v>
      </c>
      <c r="AK229" s="23">
        <v>1</v>
      </c>
      <c r="AL229" s="23" t="s">
        <v>2938</v>
      </c>
    </row>
    <row r="230" spans="1:38" x14ac:dyDescent="0.25">
      <c r="A230" s="23" t="s">
        <v>415</v>
      </c>
      <c r="B230" s="23" t="s">
        <v>416</v>
      </c>
      <c r="C230" s="23" t="s">
        <v>1718</v>
      </c>
      <c r="D230" s="23" t="s">
        <v>417</v>
      </c>
      <c r="E230" s="23" t="s">
        <v>199</v>
      </c>
      <c r="F230" s="23" t="s">
        <v>681</v>
      </c>
      <c r="G230" s="23">
        <v>0</v>
      </c>
      <c r="H230" s="23">
        <v>0</v>
      </c>
      <c r="I230" s="23">
        <v>0</v>
      </c>
      <c r="J230" s="23">
        <v>0</v>
      </c>
      <c r="K230" s="23">
        <v>0</v>
      </c>
      <c r="L230" s="23">
        <v>0</v>
      </c>
      <c r="M230" s="23">
        <v>0</v>
      </c>
      <c r="N230" s="23">
        <v>0</v>
      </c>
      <c r="O230" s="23">
        <v>0</v>
      </c>
      <c r="P230" s="23">
        <v>0</v>
      </c>
      <c r="Q230" s="23">
        <v>0</v>
      </c>
      <c r="R230" s="23">
        <v>1</v>
      </c>
      <c r="S230" s="23" t="s">
        <v>418</v>
      </c>
      <c r="T230" s="23">
        <v>0</v>
      </c>
      <c r="U230" s="23"/>
      <c r="V230" s="23"/>
      <c r="W230" s="23"/>
      <c r="X230" s="23" t="s">
        <v>664</v>
      </c>
      <c r="Y230" s="23">
        <v>1</v>
      </c>
      <c r="Z230" s="23"/>
      <c r="AA230" s="23">
        <f>IF(SUM(G230:T230) &gt;0, 1, 0)</f>
        <v>1</v>
      </c>
      <c r="AB230" s="23">
        <v>0</v>
      </c>
      <c r="AC230" s="23">
        <f>IF(SUM(T230,Q230)&gt;0, 1, 0)</f>
        <v>0</v>
      </c>
      <c r="AD230" s="23">
        <f>IF(SUM(Table26[[#This Row],[cv_disclosure]],Table26[[#This Row],[nber_web_disclosure]],Table26[[#This Row],[private_interests]]) &gt;0, 1, 0)</f>
        <v>1</v>
      </c>
      <c r="AE230" s="23"/>
      <c r="AF230" s="23"/>
      <c r="AG230" s="23"/>
      <c r="AH230" s="23"/>
      <c r="AI230" t="s">
        <v>2575</v>
      </c>
      <c r="AJ230" s="23">
        <v>1</v>
      </c>
      <c r="AK230" s="23">
        <v>0</v>
      </c>
      <c r="AL230" s="23"/>
    </row>
    <row r="231" spans="1:38" x14ac:dyDescent="0.25">
      <c r="A231" s="23" t="s">
        <v>1763</v>
      </c>
      <c r="B231" s="23" t="s">
        <v>1764</v>
      </c>
      <c r="C231" s="23" t="s">
        <v>1718</v>
      </c>
      <c r="D231" s="23" t="s">
        <v>1765</v>
      </c>
      <c r="E231" s="23" t="s">
        <v>163</v>
      </c>
      <c r="F231" s="23" t="s">
        <v>681</v>
      </c>
      <c r="G231" s="23">
        <v>0</v>
      </c>
      <c r="H231" s="23">
        <v>0</v>
      </c>
      <c r="I231" s="23">
        <v>0</v>
      </c>
      <c r="J231" s="23">
        <v>0</v>
      </c>
      <c r="K231" s="23">
        <v>0</v>
      </c>
      <c r="L231" s="23">
        <v>0</v>
      </c>
      <c r="M231" s="23">
        <v>0</v>
      </c>
      <c r="N231" s="23">
        <v>0</v>
      </c>
      <c r="O231" s="23">
        <v>0</v>
      </c>
      <c r="P231" s="23">
        <v>0</v>
      </c>
      <c r="Q231" s="23">
        <v>1</v>
      </c>
      <c r="R231" s="23">
        <v>1</v>
      </c>
      <c r="S231" s="23" t="s">
        <v>2360</v>
      </c>
      <c r="T231" s="23">
        <v>0</v>
      </c>
      <c r="U231" s="23">
        <v>0</v>
      </c>
      <c r="V231" s="23"/>
      <c r="W231" s="23"/>
      <c r="X231" s="23" t="s">
        <v>2363</v>
      </c>
      <c r="Y231" s="23">
        <v>1</v>
      </c>
      <c r="Z231" s="23">
        <v>0</v>
      </c>
      <c r="AA231" s="23">
        <f>IF(SUM(G231:T231) &gt;0, 1, 0)</f>
        <v>1</v>
      </c>
      <c r="AB231" s="23">
        <v>0</v>
      </c>
      <c r="AC231" s="23">
        <f>IF(SUM(T231,Q231)&gt;0, 1, 0)</f>
        <v>1</v>
      </c>
      <c r="AD231" s="23">
        <f>IF(SUM(Table26[[#This Row],[cv_disclosure]],Table26[[#This Row],[nber_web_disclosure]],Table26[[#This Row],[private_interests]]) &gt;0, 1, 0)</f>
        <v>1</v>
      </c>
      <c r="AE231" s="23" t="s">
        <v>2361</v>
      </c>
      <c r="AF231" s="23"/>
      <c r="AG231" s="23" t="s">
        <v>2362</v>
      </c>
      <c r="AH231" s="23" t="s">
        <v>2359</v>
      </c>
      <c r="AI231" s="23" t="s">
        <v>2496</v>
      </c>
      <c r="AJ231" s="23">
        <v>0</v>
      </c>
      <c r="AK231" s="23">
        <v>1</v>
      </c>
      <c r="AL231" s="23" t="s">
        <v>2920</v>
      </c>
    </row>
    <row r="232" spans="1:38" x14ac:dyDescent="0.25">
      <c r="A232" s="23" t="s">
        <v>1778</v>
      </c>
      <c r="B232" s="23" t="s">
        <v>1779</v>
      </c>
      <c r="C232" s="23" t="s">
        <v>1718</v>
      </c>
      <c r="D232" s="23" t="s">
        <v>1780</v>
      </c>
      <c r="E232" s="23" t="s">
        <v>1781</v>
      </c>
      <c r="F232" s="23" t="s">
        <v>681</v>
      </c>
      <c r="G232" s="23">
        <v>0</v>
      </c>
      <c r="H232" s="23">
        <v>0</v>
      </c>
      <c r="I232" s="23">
        <v>0</v>
      </c>
      <c r="J232" s="23">
        <v>0</v>
      </c>
      <c r="K232" s="23">
        <v>0</v>
      </c>
      <c r="L232" s="23">
        <v>0</v>
      </c>
      <c r="M232" s="23">
        <v>0</v>
      </c>
      <c r="N232" s="23">
        <v>0</v>
      </c>
      <c r="O232" s="23">
        <v>0</v>
      </c>
      <c r="P232" s="23">
        <v>0</v>
      </c>
      <c r="Q232" s="23">
        <v>0</v>
      </c>
      <c r="R232" s="23">
        <v>1</v>
      </c>
      <c r="S232" s="23" t="s">
        <v>2939</v>
      </c>
      <c r="T232" s="23">
        <v>0</v>
      </c>
      <c r="U232" s="23">
        <v>0</v>
      </c>
      <c r="V232" s="23"/>
      <c r="W232" s="23"/>
      <c r="X232" s="23" t="s">
        <v>2375</v>
      </c>
      <c r="Y232" s="23">
        <v>1</v>
      </c>
      <c r="Z232" s="23">
        <v>0</v>
      </c>
      <c r="AA232" s="23">
        <f>IF(SUM(G232:T232) &gt;0, 1, 0)</f>
        <v>1</v>
      </c>
      <c r="AB232" s="23">
        <v>0</v>
      </c>
      <c r="AC232" s="23">
        <f>IF(SUM(T232,Q232)&gt;0, 1, 0)</f>
        <v>0</v>
      </c>
      <c r="AD232" s="23">
        <f>IF(SUM(Table26[[#This Row],[cv_disclosure]],Table26[[#This Row],[nber_web_disclosure]],Table26[[#This Row],[private_interests]]) &gt;0, 1, 0)</f>
        <v>1</v>
      </c>
      <c r="AE232" s="23"/>
      <c r="AF232" s="23"/>
      <c r="AG232" s="23" t="s">
        <v>2374</v>
      </c>
      <c r="AH232" s="23" t="s">
        <v>2373</v>
      </c>
      <c r="AI232" s="23" t="s">
        <v>2500</v>
      </c>
      <c r="AJ232" s="23">
        <v>0</v>
      </c>
      <c r="AK232" s="23">
        <v>0</v>
      </c>
      <c r="AL232" s="23"/>
    </row>
    <row r="233" spans="1:38" x14ac:dyDescent="0.25">
      <c r="A233" s="23" t="s">
        <v>1792</v>
      </c>
      <c r="B233" s="23" t="s">
        <v>1793</v>
      </c>
      <c r="C233" s="23" t="s">
        <v>1718</v>
      </c>
      <c r="D233" s="23" t="s">
        <v>2382</v>
      </c>
      <c r="E233" s="23" t="s">
        <v>65</v>
      </c>
      <c r="F233" s="23" t="s">
        <v>681</v>
      </c>
      <c r="G233" s="23">
        <v>0</v>
      </c>
      <c r="H233" s="23">
        <v>0</v>
      </c>
      <c r="I233" s="23">
        <v>0</v>
      </c>
      <c r="J233" s="23">
        <v>0</v>
      </c>
      <c r="K233" s="23">
        <v>0</v>
      </c>
      <c r="L233" s="23">
        <v>0</v>
      </c>
      <c r="M233" s="23">
        <v>0</v>
      </c>
      <c r="N233" s="23">
        <v>0</v>
      </c>
      <c r="O233" s="23">
        <v>0</v>
      </c>
      <c r="P233" s="23">
        <v>0</v>
      </c>
      <c r="Q233" s="23">
        <v>1</v>
      </c>
      <c r="R233" s="23">
        <v>0</v>
      </c>
      <c r="S233" s="23" t="s">
        <v>2379</v>
      </c>
      <c r="T233" s="23">
        <v>0</v>
      </c>
      <c r="U233" s="23">
        <v>0</v>
      </c>
      <c r="V233" s="23"/>
      <c r="W233" s="23"/>
      <c r="X233" s="23" t="s">
        <v>1101</v>
      </c>
      <c r="Y233" s="23">
        <v>0</v>
      </c>
      <c r="Z233" s="23">
        <v>0</v>
      </c>
      <c r="AA233" s="23">
        <f>IF(SUM(G233:T233) &gt;0, 1, 0)</f>
        <v>1</v>
      </c>
      <c r="AB233" s="23">
        <v>0</v>
      </c>
      <c r="AC233" s="23">
        <f>IF(SUM(T233,Q233)&gt;0, 1, 0)</f>
        <v>1</v>
      </c>
      <c r="AD233" s="23">
        <f>IF(SUM(Table26[[#This Row],[cv_disclosure]],Table26[[#This Row],[nber_web_disclosure]],Table26[[#This Row],[private_interests]]) &gt;0, 1, 0)</f>
        <v>1</v>
      </c>
      <c r="AE233" s="23"/>
      <c r="AF233" s="23"/>
      <c r="AG233" s="23" t="s">
        <v>2381</v>
      </c>
      <c r="AH233" s="23" t="s">
        <v>2380</v>
      </c>
      <c r="AI233" s="23" t="s">
        <v>2502</v>
      </c>
      <c r="AJ233" s="23">
        <v>1</v>
      </c>
      <c r="AK233" s="23">
        <v>1</v>
      </c>
      <c r="AL233" s="23" t="s">
        <v>2904</v>
      </c>
    </row>
    <row r="234" spans="1:38" x14ac:dyDescent="0.25">
      <c r="A234" s="23" t="s">
        <v>1797</v>
      </c>
      <c r="B234" s="23" t="s">
        <v>1798</v>
      </c>
      <c r="C234" s="23" t="s">
        <v>1718</v>
      </c>
      <c r="D234" s="23" t="s">
        <v>2387</v>
      </c>
      <c r="E234" s="23" t="s">
        <v>33</v>
      </c>
      <c r="F234" s="23" t="s">
        <v>681</v>
      </c>
      <c r="G234" s="23">
        <v>0</v>
      </c>
      <c r="H234" s="23">
        <v>0</v>
      </c>
      <c r="I234" s="23">
        <v>1</v>
      </c>
      <c r="J234" s="23">
        <v>0</v>
      </c>
      <c r="K234" s="23">
        <v>0</v>
      </c>
      <c r="L234" s="23">
        <v>0</v>
      </c>
      <c r="M234" s="23">
        <v>0</v>
      </c>
      <c r="N234" s="23">
        <v>0</v>
      </c>
      <c r="O234" s="23">
        <v>0</v>
      </c>
      <c r="P234" s="23">
        <v>0</v>
      </c>
      <c r="Q234" s="23"/>
      <c r="R234" s="23">
        <v>0</v>
      </c>
      <c r="S234" s="23" t="s">
        <v>2385</v>
      </c>
      <c r="T234" s="23">
        <v>0</v>
      </c>
      <c r="U234" s="23">
        <v>0</v>
      </c>
      <c r="V234" s="23"/>
      <c r="W234" s="23"/>
      <c r="X234" s="23" t="s">
        <v>2390</v>
      </c>
      <c r="Y234" s="23"/>
      <c r="Z234" s="23">
        <v>1</v>
      </c>
      <c r="AA234" s="23">
        <f>IF(SUM(G234:T234) &gt;0, 1, 0)</f>
        <v>1</v>
      </c>
      <c r="AB234" s="23">
        <v>1</v>
      </c>
      <c r="AC234" s="23">
        <f>IF(SUM(T234,Q234)&gt;0, 1, 0)</f>
        <v>0</v>
      </c>
      <c r="AD234" s="23">
        <f>IF(SUM(Table26[[#This Row],[cv_disclosure]],Table26[[#This Row],[nber_web_disclosure]],Table26[[#This Row],[private_interests]]) &gt;0, 1, 0)</f>
        <v>0</v>
      </c>
      <c r="AE234" s="23"/>
      <c r="AF234" s="23" t="s">
        <v>2386</v>
      </c>
      <c r="AG234" s="23" t="s">
        <v>2389</v>
      </c>
      <c r="AH234" s="23" t="s">
        <v>2388</v>
      </c>
      <c r="AI234" s="23" t="s">
        <v>2504</v>
      </c>
      <c r="AJ234" s="23">
        <v>1</v>
      </c>
      <c r="AK234" s="23">
        <v>0</v>
      </c>
      <c r="AL234" s="23" t="s">
        <v>1799</v>
      </c>
    </row>
    <row r="235" spans="1:38" x14ac:dyDescent="0.25">
      <c r="A235" s="23" t="s">
        <v>1804</v>
      </c>
      <c r="B235" s="23" t="s">
        <v>1805</v>
      </c>
      <c r="C235" s="23" t="s">
        <v>1718</v>
      </c>
      <c r="D235" s="23" t="s">
        <v>1806</v>
      </c>
      <c r="E235" s="23" t="s">
        <v>124</v>
      </c>
      <c r="F235" s="23" t="s">
        <v>681</v>
      </c>
      <c r="G235" s="23">
        <v>0</v>
      </c>
      <c r="H235" s="23">
        <v>0</v>
      </c>
      <c r="I235" s="23">
        <v>0</v>
      </c>
      <c r="J235" s="23">
        <v>0</v>
      </c>
      <c r="K235" s="23">
        <v>0</v>
      </c>
      <c r="L235" s="23">
        <v>0</v>
      </c>
      <c r="M235" s="23">
        <v>0</v>
      </c>
      <c r="N235" s="23">
        <v>0</v>
      </c>
      <c r="O235" s="23">
        <v>0</v>
      </c>
      <c r="P235" s="23">
        <v>0</v>
      </c>
      <c r="Q235" s="23">
        <v>1</v>
      </c>
      <c r="R235" s="23">
        <v>1</v>
      </c>
      <c r="S235" s="23" t="s">
        <v>2396</v>
      </c>
      <c r="T235" s="23">
        <v>0</v>
      </c>
      <c r="U235" s="23">
        <v>1</v>
      </c>
      <c r="V235" s="23" t="s">
        <v>2398</v>
      </c>
      <c r="W235" s="23" t="s">
        <v>2399</v>
      </c>
      <c r="X235" s="23" t="s">
        <v>1101</v>
      </c>
      <c r="Y235" s="23">
        <v>1</v>
      </c>
      <c r="Z235" s="23">
        <v>0</v>
      </c>
      <c r="AA235" s="23">
        <f>IF(SUM(G235:T235) &gt;0, 1, 0)</f>
        <v>1</v>
      </c>
      <c r="AB235" s="23"/>
      <c r="AC235" s="23">
        <f>IF(SUM(T235,Q235)&gt;0, 1, 0)</f>
        <v>1</v>
      </c>
      <c r="AD235" s="23">
        <f>IF(SUM(Table26[[#This Row],[cv_disclosure]],Table26[[#This Row],[nber_web_disclosure]],Table26[[#This Row],[private_interests]]) &gt;0, 1, 0)</f>
        <v>1</v>
      </c>
      <c r="AE235" s="23" t="s">
        <v>2395</v>
      </c>
      <c r="AF235" s="23"/>
      <c r="AG235" s="23" t="s">
        <v>2397</v>
      </c>
      <c r="AH235" s="23" t="s">
        <v>2394</v>
      </c>
      <c r="AI235" s="23" t="s">
        <v>2506</v>
      </c>
      <c r="AJ235" s="23">
        <v>1</v>
      </c>
      <c r="AK235" s="23">
        <v>1</v>
      </c>
      <c r="AL235" s="23" t="s">
        <v>2904</v>
      </c>
    </row>
    <row r="236" spans="1:38" x14ac:dyDescent="0.25">
      <c r="A236" s="23" t="s">
        <v>1810</v>
      </c>
      <c r="B236" s="23" t="s">
        <v>1811</v>
      </c>
      <c r="C236" s="23" t="s">
        <v>1718</v>
      </c>
      <c r="D236" s="23" t="s">
        <v>1812</v>
      </c>
      <c r="E236" s="23" t="s">
        <v>167</v>
      </c>
      <c r="F236" s="23" t="s">
        <v>681</v>
      </c>
      <c r="G236" s="23">
        <v>0</v>
      </c>
      <c r="H236" s="23">
        <v>0</v>
      </c>
      <c r="I236" s="23">
        <v>1</v>
      </c>
      <c r="J236" s="23">
        <v>0</v>
      </c>
      <c r="K236" s="23">
        <v>0</v>
      </c>
      <c r="L236" s="23">
        <v>0</v>
      </c>
      <c r="M236" s="23">
        <v>0</v>
      </c>
      <c r="N236" s="23">
        <v>0</v>
      </c>
      <c r="O236" s="23">
        <v>0</v>
      </c>
      <c r="P236" s="23">
        <v>0</v>
      </c>
      <c r="Q236" s="23">
        <v>1</v>
      </c>
      <c r="R236" s="23">
        <v>1</v>
      </c>
      <c r="S236" s="23" t="s">
        <v>2454</v>
      </c>
      <c r="T236" s="23">
        <v>1</v>
      </c>
      <c r="U236" s="23">
        <v>1</v>
      </c>
      <c r="V236" s="23" t="s">
        <v>2402</v>
      </c>
      <c r="W236" s="23" t="s">
        <v>2403</v>
      </c>
      <c r="X236" s="23" t="s">
        <v>2404</v>
      </c>
      <c r="Y236" s="23">
        <v>1</v>
      </c>
      <c r="Z236" s="23">
        <v>0</v>
      </c>
      <c r="AA236" s="23">
        <f>IF(SUM(G236:T236) &gt;0, 1, 0)</f>
        <v>1</v>
      </c>
      <c r="AB236" s="23">
        <v>1</v>
      </c>
      <c r="AC236" s="23">
        <f>IF(SUM(T236,Q236)&gt;0, 1, 0)</f>
        <v>1</v>
      </c>
      <c r="AD236" s="23">
        <f>IF(SUM(Table26[[#This Row],[cv_disclosure]],Table26[[#This Row],[nber_web_disclosure]],Table26[[#This Row],[private_interests]]) &gt;0, 1, 0)</f>
        <v>1</v>
      </c>
      <c r="AE236" s="23" t="s">
        <v>2400</v>
      </c>
      <c r="AF236" s="23"/>
      <c r="AG236" s="23" t="s">
        <v>2405</v>
      </c>
      <c r="AH236" s="23" t="s">
        <v>2401</v>
      </c>
      <c r="AI236" s="23" t="s">
        <v>2507</v>
      </c>
      <c r="AJ236" s="23">
        <v>1</v>
      </c>
      <c r="AK236" s="23">
        <v>1</v>
      </c>
      <c r="AL236" s="23" t="s">
        <v>2917</v>
      </c>
    </row>
    <row r="237" spans="1:38" x14ac:dyDescent="0.25">
      <c r="A237" s="23" t="s">
        <v>1850</v>
      </c>
      <c r="B237" s="23" t="s">
        <v>1851</v>
      </c>
      <c r="C237" s="23" t="s">
        <v>1718</v>
      </c>
      <c r="D237" s="23" t="s">
        <v>1852</v>
      </c>
      <c r="E237" s="23" t="s">
        <v>868</v>
      </c>
      <c r="F237" s="23" t="s">
        <v>681</v>
      </c>
      <c r="G237" s="23">
        <v>0</v>
      </c>
      <c r="H237" s="23">
        <v>0</v>
      </c>
      <c r="I237" s="23">
        <v>0</v>
      </c>
      <c r="J237" s="23">
        <v>0</v>
      </c>
      <c r="K237" s="23">
        <v>0</v>
      </c>
      <c r="L237" s="23">
        <v>0</v>
      </c>
      <c r="M237" s="23">
        <v>0</v>
      </c>
      <c r="N237" s="23">
        <v>0</v>
      </c>
      <c r="O237" s="23">
        <v>0</v>
      </c>
      <c r="P237" s="23">
        <v>0</v>
      </c>
      <c r="Q237" s="23">
        <v>0</v>
      </c>
      <c r="R237" s="23">
        <v>1</v>
      </c>
      <c r="S237" s="23" t="s">
        <v>2940</v>
      </c>
      <c r="T237" s="23">
        <v>0</v>
      </c>
      <c r="U237" s="23">
        <v>1</v>
      </c>
      <c r="V237" s="23" t="s">
        <v>2438</v>
      </c>
      <c r="W237" s="23" t="s">
        <v>2439</v>
      </c>
      <c r="X237" s="23" t="s">
        <v>1101</v>
      </c>
      <c r="Y237" s="23">
        <v>1</v>
      </c>
      <c r="Z237" s="23">
        <v>0</v>
      </c>
      <c r="AA237" s="23">
        <f>IF(SUM(G237:T237) &gt;0, 1, 0)</f>
        <v>1</v>
      </c>
      <c r="AB237" s="23">
        <v>0</v>
      </c>
      <c r="AC237" s="23">
        <f>IF(SUM(T237,Q237)&gt;0, 1, 0)</f>
        <v>0</v>
      </c>
      <c r="AD237" s="23">
        <f>IF(SUM(Table26[[#This Row],[cv_disclosure]],Table26[[#This Row],[nber_web_disclosure]],Table26[[#This Row],[private_interests]]) &gt;0, 1, 0)</f>
        <v>1</v>
      </c>
      <c r="AE237" s="23" t="s">
        <v>2437</v>
      </c>
      <c r="AF237" s="23"/>
      <c r="AG237" s="23" t="s">
        <v>2440</v>
      </c>
      <c r="AH237" s="23" t="s">
        <v>2436</v>
      </c>
      <c r="AI237" s="23" t="s">
        <v>2518</v>
      </c>
      <c r="AJ237" s="23">
        <v>1</v>
      </c>
      <c r="AK237" s="23">
        <v>0</v>
      </c>
      <c r="AL237" s="23"/>
    </row>
    <row r="238" spans="1:38" x14ac:dyDescent="0.25">
      <c r="A238" s="23" t="s">
        <v>446</v>
      </c>
      <c r="B238" s="23" t="s">
        <v>447</v>
      </c>
      <c r="C238" s="23" t="s">
        <v>1718</v>
      </c>
      <c r="D238" s="23" t="s">
        <v>448</v>
      </c>
      <c r="E238" s="23" t="s">
        <v>449</v>
      </c>
      <c r="F238" s="23" t="s">
        <v>681</v>
      </c>
      <c r="G238" s="23">
        <v>0</v>
      </c>
      <c r="H238" s="23">
        <v>0</v>
      </c>
      <c r="I238" s="23">
        <v>0</v>
      </c>
      <c r="J238" s="23">
        <v>0</v>
      </c>
      <c r="K238" s="23">
        <v>0</v>
      </c>
      <c r="L238" s="23">
        <v>0</v>
      </c>
      <c r="M238" s="23">
        <v>1</v>
      </c>
      <c r="N238" s="23">
        <v>0</v>
      </c>
      <c r="O238" s="23">
        <v>0</v>
      </c>
      <c r="P238" s="23">
        <v>0</v>
      </c>
      <c r="Q238" s="23">
        <v>0</v>
      </c>
      <c r="R238" s="23">
        <v>1</v>
      </c>
      <c r="S238" s="23" t="s">
        <v>450</v>
      </c>
      <c r="T238" s="23">
        <v>1</v>
      </c>
      <c r="U238" s="23">
        <v>0</v>
      </c>
      <c r="V238" s="23"/>
      <c r="W238" s="23"/>
      <c r="X238" s="23" t="s">
        <v>1101</v>
      </c>
      <c r="Y238" s="23">
        <v>1</v>
      </c>
      <c r="Z238" s="23">
        <v>0</v>
      </c>
      <c r="AA238" s="23">
        <f>IF(SUM(G238:T238) &gt;0, 1, 0)</f>
        <v>1</v>
      </c>
      <c r="AB238" s="23">
        <v>1</v>
      </c>
      <c r="AC238" s="23">
        <f>IF(SUM(T238,Q238)&gt;0, 1, 0)</f>
        <v>1</v>
      </c>
      <c r="AD238" s="23">
        <f>IF(SUM(Table26[[#This Row],[cv_disclosure]],Table26[[#This Row],[nber_web_disclosure]],Table26[[#This Row],[private_interests]]) &gt;0, 1, 0)</f>
        <v>1</v>
      </c>
      <c r="AE238" s="23"/>
      <c r="AF238" s="23"/>
      <c r="AG238" s="23"/>
      <c r="AH238" s="23" t="s">
        <v>2441</v>
      </c>
      <c r="AI238" s="23" t="s">
        <v>2519</v>
      </c>
      <c r="AJ238" s="23">
        <v>1</v>
      </c>
      <c r="AK238" s="23">
        <v>0</v>
      </c>
      <c r="AL238" s="23"/>
    </row>
    <row r="239" spans="1:38" x14ac:dyDescent="0.25">
      <c r="A239" s="23" t="s">
        <v>1857</v>
      </c>
      <c r="B239" s="23" t="s">
        <v>1858</v>
      </c>
      <c r="C239" s="23" t="s">
        <v>1718</v>
      </c>
      <c r="D239" s="23" t="s">
        <v>1859</v>
      </c>
      <c r="E239" s="23" t="s">
        <v>1781</v>
      </c>
      <c r="F239" s="23" t="s">
        <v>681</v>
      </c>
      <c r="G239" s="23">
        <v>0</v>
      </c>
      <c r="H239" s="23">
        <v>0</v>
      </c>
      <c r="I239" s="23">
        <v>0</v>
      </c>
      <c r="J239" s="23">
        <v>0</v>
      </c>
      <c r="K239" s="23">
        <v>0</v>
      </c>
      <c r="L239" s="23">
        <v>0</v>
      </c>
      <c r="M239" s="23">
        <v>0</v>
      </c>
      <c r="N239" s="23">
        <v>0</v>
      </c>
      <c r="O239" s="23">
        <v>0</v>
      </c>
      <c r="P239" s="23">
        <v>0</v>
      </c>
      <c r="Q239" s="23">
        <v>1</v>
      </c>
      <c r="R239" s="23">
        <v>1</v>
      </c>
      <c r="S239" s="23" t="s">
        <v>2447</v>
      </c>
      <c r="T239" s="23">
        <v>0</v>
      </c>
      <c r="U239" s="23">
        <v>0</v>
      </c>
      <c r="V239" s="23"/>
      <c r="W239" s="23"/>
      <c r="X239" s="23" t="s">
        <v>2450</v>
      </c>
      <c r="Y239" s="23">
        <v>1</v>
      </c>
      <c r="Z239" s="23">
        <v>0</v>
      </c>
      <c r="AA239" s="23">
        <f>IF(SUM(G239:T239) &gt;0, 1, 0)</f>
        <v>1</v>
      </c>
      <c r="AB239" s="23"/>
      <c r="AC239" s="23">
        <f>IF(SUM(T239,Q239)&gt;0, 1, 0)</f>
        <v>1</v>
      </c>
      <c r="AD239" s="23">
        <f>IF(SUM(Table26[[#This Row],[cv_disclosure]],Table26[[#This Row],[nber_web_disclosure]],Table26[[#This Row],[private_interests]]) &gt;0, 1, 0)</f>
        <v>1</v>
      </c>
      <c r="AE239" s="23" t="s">
        <v>2448</v>
      </c>
      <c r="AF239" s="23"/>
      <c r="AG239" s="23" t="s">
        <v>2449</v>
      </c>
      <c r="AH239" s="23" t="s">
        <v>2446</v>
      </c>
      <c r="AI239" s="23" t="s">
        <v>2521</v>
      </c>
      <c r="AJ239" s="23">
        <v>1</v>
      </c>
      <c r="AK239" s="23">
        <v>1</v>
      </c>
      <c r="AL239" s="23" t="s">
        <v>2904</v>
      </c>
    </row>
    <row r="240" spans="1:38" x14ac:dyDescent="0.25">
      <c r="A240" s="23" t="s">
        <v>454</v>
      </c>
      <c r="B240" s="23" t="s">
        <v>452</v>
      </c>
      <c r="C240" s="23" t="s">
        <v>1718</v>
      </c>
      <c r="D240" s="23" t="s">
        <v>451</v>
      </c>
      <c r="E240" s="23" t="s">
        <v>199</v>
      </c>
      <c r="F240" s="23" t="s">
        <v>681</v>
      </c>
      <c r="G240" s="23">
        <v>0</v>
      </c>
      <c r="H240" s="23">
        <v>0</v>
      </c>
      <c r="I240" s="23">
        <v>0</v>
      </c>
      <c r="J240" s="23">
        <v>0</v>
      </c>
      <c r="K240" s="23">
        <v>0</v>
      </c>
      <c r="L240" s="23">
        <v>0</v>
      </c>
      <c r="M240" s="23">
        <v>0</v>
      </c>
      <c r="N240" s="23">
        <v>0</v>
      </c>
      <c r="O240" s="23">
        <v>0</v>
      </c>
      <c r="P240" s="23">
        <v>0</v>
      </c>
      <c r="Q240" s="23">
        <v>0</v>
      </c>
      <c r="R240" s="23">
        <v>1</v>
      </c>
      <c r="S240" s="23" t="s">
        <v>453</v>
      </c>
      <c r="T240" s="23">
        <v>0</v>
      </c>
      <c r="U240" s="23">
        <v>0</v>
      </c>
      <c r="V240" s="23"/>
      <c r="W240" s="23"/>
      <c r="X240" s="23" t="s">
        <v>668</v>
      </c>
      <c r="Y240" s="23">
        <v>1</v>
      </c>
      <c r="Z240" s="23">
        <v>0</v>
      </c>
      <c r="AA240" s="23">
        <f>IF(SUM(G240:T240) &gt;0, 1, 0)</f>
        <v>1</v>
      </c>
      <c r="AB240" s="23">
        <v>0</v>
      </c>
      <c r="AC240" s="23">
        <f>IF(SUM(T240,Q240)&gt;0, 1, 0)</f>
        <v>0</v>
      </c>
      <c r="AD240" s="23">
        <f>IF(SUM(Table26[[#This Row],[cv_disclosure]],Table26[[#This Row],[nber_web_disclosure]],Table26[[#This Row],[private_interests]]) &gt;0, 1, 0)</f>
        <v>1</v>
      </c>
      <c r="AE240" s="23"/>
      <c r="AF240" s="23"/>
      <c r="AG240" s="23"/>
      <c r="AH240" s="23" t="s">
        <v>2452</v>
      </c>
      <c r="AI240" s="23" t="s">
        <v>2523</v>
      </c>
      <c r="AJ240" s="23">
        <v>1</v>
      </c>
      <c r="AK240" s="23">
        <v>0</v>
      </c>
      <c r="AL240" s="23"/>
    </row>
    <row r="241" spans="1:38" x14ac:dyDescent="0.25">
      <c r="A241" s="23" t="s">
        <v>1922</v>
      </c>
      <c r="B241" s="23" t="s">
        <v>1923</v>
      </c>
      <c r="C241" s="23" t="s">
        <v>1718</v>
      </c>
      <c r="D241" s="23" t="s">
        <v>1924</v>
      </c>
      <c r="E241" s="23" t="s">
        <v>73</v>
      </c>
      <c r="F241" s="23" t="s">
        <v>681</v>
      </c>
      <c r="G241" s="23">
        <v>0</v>
      </c>
      <c r="H241" s="23">
        <v>0</v>
      </c>
      <c r="I241" s="23">
        <v>0</v>
      </c>
      <c r="J241" s="23">
        <v>0</v>
      </c>
      <c r="K241" s="23">
        <v>0</v>
      </c>
      <c r="L241" s="23">
        <v>0</v>
      </c>
      <c r="M241" s="23">
        <v>0</v>
      </c>
      <c r="N241" s="23">
        <v>0</v>
      </c>
      <c r="O241" s="23">
        <v>0</v>
      </c>
      <c r="P241" s="23">
        <v>0</v>
      </c>
      <c r="Q241" s="23">
        <v>0</v>
      </c>
      <c r="R241" s="23">
        <v>1</v>
      </c>
      <c r="S241" s="23" t="s">
        <v>2550</v>
      </c>
      <c r="T241" s="23">
        <v>0</v>
      </c>
      <c r="U241" s="23">
        <v>0</v>
      </c>
      <c r="V241" s="23"/>
      <c r="W241" s="23"/>
      <c r="X241" s="23" t="s">
        <v>2553</v>
      </c>
      <c r="Y241" s="23">
        <v>0</v>
      </c>
      <c r="Z241" s="23">
        <v>1</v>
      </c>
      <c r="AA241" s="23">
        <f>IF(SUM(G241:T241) &gt;0, 1, 0)</f>
        <v>1</v>
      </c>
      <c r="AB241" s="23"/>
      <c r="AC241" s="23">
        <f>IF(SUM(T241,Q241)&gt;0, 1, 0)</f>
        <v>0</v>
      </c>
      <c r="AD241" s="23">
        <f>IF(SUM(Table26[[#This Row],[cv_disclosure]],Table26[[#This Row],[nber_web_disclosure]],Table26[[#This Row],[private_interests]]) &gt;0, 1, 0)</f>
        <v>0</v>
      </c>
      <c r="AE241" s="23" t="s">
        <v>2549</v>
      </c>
      <c r="AF241" s="23"/>
      <c r="AG241" s="23" t="s">
        <v>2552</v>
      </c>
      <c r="AH241" s="23" t="s">
        <v>2551</v>
      </c>
      <c r="AI241" s="23" t="s">
        <v>2548</v>
      </c>
      <c r="AJ241" s="23">
        <v>1</v>
      </c>
      <c r="AK241" s="23">
        <v>0</v>
      </c>
      <c r="AL241" s="23"/>
    </row>
    <row r="242" spans="1:38" x14ac:dyDescent="0.25">
      <c r="A242" s="23" t="s">
        <v>1931</v>
      </c>
      <c r="B242" s="23" t="s">
        <v>1932</v>
      </c>
      <c r="C242" s="23" t="s">
        <v>1718</v>
      </c>
      <c r="D242" s="23" t="s">
        <v>1933</v>
      </c>
      <c r="E242" s="23" t="s">
        <v>1934</v>
      </c>
      <c r="F242" s="23" t="s">
        <v>681</v>
      </c>
      <c r="G242" s="23">
        <v>0</v>
      </c>
      <c r="H242" s="23">
        <v>0</v>
      </c>
      <c r="I242" s="23">
        <v>0</v>
      </c>
      <c r="J242" s="23">
        <v>0</v>
      </c>
      <c r="K242" s="23">
        <v>0</v>
      </c>
      <c r="L242" s="23">
        <v>0</v>
      </c>
      <c r="M242" s="23">
        <v>0</v>
      </c>
      <c r="N242" s="23">
        <v>0</v>
      </c>
      <c r="O242" s="23">
        <v>0</v>
      </c>
      <c r="P242" s="23">
        <v>0</v>
      </c>
      <c r="Q242" s="23">
        <v>0</v>
      </c>
      <c r="R242" s="23">
        <v>1</v>
      </c>
      <c r="S242" s="23" t="s">
        <v>2561</v>
      </c>
      <c r="T242" s="23">
        <v>0</v>
      </c>
      <c r="U242" s="23">
        <v>1</v>
      </c>
      <c r="V242" s="23" t="s">
        <v>2559</v>
      </c>
      <c r="W242" s="23" t="s">
        <v>2560</v>
      </c>
      <c r="X242" s="23" t="s">
        <v>2562</v>
      </c>
      <c r="Y242" s="23">
        <v>0</v>
      </c>
      <c r="Z242" s="23">
        <v>1</v>
      </c>
      <c r="AA242" s="23">
        <f>IF(SUM(G242:T242) &gt;0, 1, 0)</f>
        <v>1</v>
      </c>
      <c r="AB242" s="23"/>
      <c r="AC242" s="23">
        <f>IF(SUM(T242,Q242)&gt;0, 1, 0)</f>
        <v>0</v>
      </c>
      <c r="AD242" s="23">
        <f>IF(SUM(Table26[[#This Row],[cv_disclosure]],Table26[[#This Row],[nber_web_disclosure]],Table26[[#This Row],[private_interests]]) &gt;0, 1, 0)</f>
        <v>0</v>
      </c>
      <c r="AE242" s="23" t="s">
        <v>2555</v>
      </c>
      <c r="AF242" s="23"/>
      <c r="AG242" s="23" t="s">
        <v>2558</v>
      </c>
      <c r="AH242" s="23" t="s">
        <v>2556</v>
      </c>
      <c r="AI242" s="23" t="s">
        <v>2557</v>
      </c>
      <c r="AJ242" s="23">
        <v>1</v>
      </c>
      <c r="AK242" s="23">
        <v>0</v>
      </c>
      <c r="AL242" s="23"/>
    </row>
    <row r="243" spans="1:38" x14ac:dyDescent="0.25">
      <c r="A243" s="23" t="s">
        <v>1939</v>
      </c>
      <c r="B243" s="23" t="s">
        <v>1940</v>
      </c>
      <c r="C243" s="23" t="s">
        <v>1718</v>
      </c>
      <c r="D243" s="23" t="s">
        <v>1941</v>
      </c>
      <c r="E243" s="23" t="s">
        <v>1942</v>
      </c>
      <c r="F243" s="23" t="s">
        <v>681</v>
      </c>
      <c r="G243" s="23">
        <v>0</v>
      </c>
      <c r="H243" s="23">
        <v>0</v>
      </c>
      <c r="I243" s="23">
        <v>0</v>
      </c>
      <c r="J243" s="23">
        <v>0</v>
      </c>
      <c r="K243" s="23">
        <v>0</v>
      </c>
      <c r="L243" s="23">
        <v>0</v>
      </c>
      <c r="M243" s="23">
        <v>0</v>
      </c>
      <c r="N243" s="23">
        <v>0</v>
      </c>
      <c r="O243" s="23">
        <v>0</v>
      </c>
      <c r="P243" s="23">
        <v>0</v>
      </c>
      <c r="Q243" s="23">
        <v>1</v>
      </c>
      <c r="R243" s="23">
        <v>1</v>
      </c>
      <c r="S243" s="23" t="s">
        <v>2568</v>
      </c>
      <c r="T243" s="23">
        <v>0</v>
      </c>
      <c r="U243" s="23">
        <v>0</v>
      </c>
      <c r="V243" s="23"/>
      <c r="W243" s="23"/>
      <c r="X243" s="23" t="s">
        <v>2567</v>
      </c>
      <c r="Y243" s="23">
        <v>1</v>
      </c>
      <c r="Z243" s="23">
        <v>0</v>
      </c>
      <c r="AA243" s="23">
        <f>IF(SUM(G243:T243) &gt;0, 1, 0)</f>
        <v>1</v>
      </c>
      <c r="AB243" s="23"/>
      <c r="AC243" s="23">
        <f>IF(SUM(T243,Q243)&gt;0, 1, 0)</f>
        <v>1</v>
      </c>
      <c r="AD243" s="23">
        <f>IF(SUM(Table26[[#This Row],[cv_disclosure]],Table26[[#This Row],[nber_web_disclosure]],Table26[[#This Row],[private_interests]]) &gt;0, 1, 0)</f>
        <v>1</v>
      </c>
      <c r="AE243" s="23" t="s">
        <v>2565</v>
      </c>
      <c r="AF243" s="23"/>
      <c r="AG243" s="23" t="s">
        <v>2566</v>
      </c>
      <c r="AH243" s="23" t="s">
        <v>2564</v>
      </c>
      <c r="AI243" s="23" t="s">
        <v>2563</v>
      </c>
      <c r="AJ243" s="23">
        <v>1</v>
      </c>
      <c r="AK243" s="23">
        <v>1</v>
      </c>
      <c r="AL243" s="23" t="s">
        <v>2904</v>
      </c>
    </row>
    <row r="244" spans="1:38" x14ac:dyDescent="0.25">
      <c r="A244" s="23" t="s">
        <v>1943</v>
      </c>
      <c r="B244" s="23" t="s">
        <v>1944</v>
      </c>
      <c r="C244" s="23" t="s">
        <v>1718</v>
      </c>
      <c r="D244" s="23" t="s">
        <v>1945</v>
      </c>
      <c r="E244" s="23" t="s">
        <v>17</v>
      </c>
      <c r="F244" s="23" t="s">
        <v>681</v>
      </c>
      <c r="G244" s="23">
        <v>0</v>
      </c>
      <c r="H244" s="23">
        <v>0</v>
      </c>
      <c r="I244" s="23">
        <v>0</v>
      </c>
      <c r="J244" s="23">
        <v>0</v>
      </c>
      <c r="K244" s="23">
        <v>0</v>
      </c>
      <c r="L244" s="23">
        <v>0</v>
      </c>
      <c r="M244" s="23">
        <v>0</v>
      </c>
      <c r="N244" s="23">
        <v>0</v>
      </c>
      <c r="O244" s="23">
        <v>0</v>
      </c>
      <c r="P244" s="23">
        <v>0</v>
      </c>
      <c r="Q244" s="23">
        <v>1</v>
      </c>
      <c r="R244" s="23">
        <v>1</v>
      </c>
      <c r="S244" s="23" t="s">
        <v>2573</v>
      </c>
      <c r="T244" s="23">
        <v>0</v>
      </c>
      <c r="U244" s="23">
        <v>1</v>
      </c>
      <c r="V244" s="23" t="s">
        <v>2571</v>
      </c>
      <c r="W244" s="23" t="s">
        <v>2570</v>
      </c>
      <c r="X244" s="23" t="s">
        <v>1101</v>
      </c>
      <c r="Y244" s="23">
        <v>0</v>
      </c>
      <c r="Z244" s="23">
        <v>0</v>
      </c>
      <c r="AA244" s="23">
        <f>IF(SUM(G244:T244) &gt;0, 1, 0)</f>
        <v>1</v>
      </c>
      <c r="AB244" s="23"/>
      <c r="AC244" s="23">
        <f>IF(SUM(T244,Q244)&gt;0, 1, 0)</f>
        <v>1</v>
      </c>
      <c r="AD244" s="23">
        <f>IF(SUM(Table26[[#This Row],[cv_disclosure]],Table26[[#This Row],[nber_web_disclosure]],Table26[[#This Row],[private_interests]]) &gt;0, 1, 0)</f>
        <v>1</v>
      </c>
      <c r="AE244" s="23"/>
      <c r="AF244" s="23"/>
      <c r="AG244" s="23" t="s">
        <v>2572</v>
      </c>
      <c r="AH244" s="23" t="s">
        <v>2569</v>
      </c>
      <c r="AI244" s="23" t="s">
        <v>2563</v>
      </c>
      <c r="AJ244" s="23">
        <v>1</v>
      </c>
      <c r="AK244" s="23">
        <v>1</v>
      </c>
      <c r="AL244" s="23" t="s">
        <v>2941</v>
      </c>
    </row>
    <row r="245" spans="1:38" x14ac:dyDescent="0.25">
      <c r="A245" s="23" t="s">
        <v>1955</v>
      </c>
      <c r="B245" s="23" t="s">
        <v>1956</v>
      </c>
      <c r="C245" s="23" t="s">
        <v>1718</v>
      </c>
      <c r="D245" s="23" t="s">
        <v>1957</v>
      </c>
      <c r="E245" s="23" t="s">
        <v>303</v>
      </c>
      <c r="F245" s="23" t="s">
        <v>682</v>
      </c>
      <c r="G245" s="23">
        <v>0</v>
      </c>
      <c r="H245" s="23">
        <v>0</v>
      </c>
      <c r="I245" s="23">
        <v>0</v>
      </c>
      <c r="J245" s="23">
        <v>0</v>
      </c>
      <c r="K245" s="23">
        <v>0</v>
      </c>
      <c r="L245" s="23">
        <v>0</v>
      </c>
      <c r="M245" s="23">
        <v>0</v>
      </c>
      <c r="N245" s="23">
        <v>0</v>
      </c>
      <c r="O245" s="23">
        <v>0</v>
      </c>
      <c r="P245" s="23">
        <v>0</v>
      </c>
      <c r="Q245" s="23">
        <v>0</v>
      </c>
      <c r="R245" s="23">
        <v>1</v>
      </c>
      <c r="S245" s="23" t="s">
        <v>2721</v>
      </c>
      <c r="T245" s="23">
        <v>1</v>
      </c>
      <c r="U245" s="23">
        <v>1</v>
      </c>
      <c r="V245" s="23" t="s">
        <v>2722</v>
      </c>
      <c r="W245" s="23" t="s">
        <v>2723</v>
      </c>
      <c r="X245" s="23" t="s">
        <v>2725</v>
      </c>
      <c r="Y245" s="23">
        <v>1</v>
      </c>
      <c r="Z245" s="23">
        <v>0</v>
      </c>
      <c r="AA245" s="23">
        <f>IF(SUM(G245:T245) &gt;0, 1, 0)</f>
        <v>1</v>
      </c>
      <c r="AB245" s="23"/>
      <c r="AC245" s="23">
        <f>IF(SUM(T245,Q245)&gt;0, 1, 0)</f>
        <v>1</v>
      </c>
      <c r="AD245" s="23">
        <f>IF(SUM(Table26[[#This Row],[cv_disclosure]],Table26[[#This Row],[nber_web_disclosure]],Table26[[#This Row],[private_interests]]) &gt;0, 1, 0)</f>
        <v>1</v>
      </c>
      <c r="AE245" s="23" t="s">
        <v>2719</v>
      </c>
      <c r="AF245" s="23"/>
      <c r="AG245" s="23" t="s">
        <v>2724</v>
      </c>
      <c r="AH245" s="23" t="s">
        <v>2720</v>
      </c>
      <c r="AI245" s="23" t="s">
        <v>2718</v>
      </c>
      <c r="AJ245" s="23">
        <v>1</v>
      </c>
      <c r="AK245" s="23">
        <v>1</v>
      </c>
      <c r="AL245" s="23" t="s">
        <v>2918</v>
      </c>
    </row>
    <row r="246" spans="1:38" x14ac:dyDescent="0.25">
      <c r="A246" s="23" t="s">
        <v>1980</v>
      </c>
      <c r="B246" s="23" t="s">
        <v>1979</v>
      </c>
      <c r="C246" s="23" t="s">
        <v>1718</v>
      </c>
      <c r="D246" s="23" t="s">
        <v>1981</v>
      </c>
      <c r="E246" s="23" t="s">
        <v>73</v>
      </c>
      <c r="F246" s="23" t="s">
        <v>681</v>
      </c>
      <c r="G246" s="23">
        <v>0</v>
      </c>
      <c r="H246" s="23">
        <v>0</v>
      </c>
      <c r="I246" s="23">
        <v>0</v>
      </c>
      <c r="J246" s="23">
        <v>0</v>
      </c>
      <c r="K246" s="23">
        <v>0</v>
      </c>
      <c r="L246" s="23">
        <v>0</v>
      </c>
      <c r="M246" s="23">
        <v>0</v>
      </c>
      <c r="N246" s="23">
        <v>0</v>
      </c>
      <c r="O246" s="23">
        <v>0</v>
      </c>
      <c r="P246" s="23">
        <v>0</v>
      </c>
      <c r="Q246" s="23">
        <v>0</v>
      </c>
      <c r="R246" s="23">
        <v>1</v>
      </c>
      <c r="S246" s="23" t="s">
        <v>2743</v>
      </c>
      <c r="T246" s="23">
        <v>0</v>
      </c>
      <c r="U246" s="23">
        <v>1</v>
      </c>
      <c r="V246" s="23" t="s">
        <v>2740</v>
      </c>
      <c r="W246" s="23" t="s">
        <v>2741</v>
      </c>
      <c r="X246" s="23" t="s">
        <v>1101</v>
      </c>
      <c r="Y246" s="23">
        <v>0</v>
      </c>
      <c r="Z246" s="23">
        <v>0</v>
      </c>
      <c r="AA246" s="23">
        <f>IF(SUM(G246:T246) &gt;0, 1, 0)</f>
        <v>1</v>
      </c>
      <c r="AB246" s="23"/>
      <c r="AC246" s="23">
        <f>IF(SUM(T246,Q246)&gt;0, 1, 0)</f>
        <v>0</v>
      </c>
      <c r="AD246" s="23">
        <f>IF(SUM(Table26[[#This Row],[cv_disclosure]],Table26[[#This Row],[nber_web_disclosure]],Table26[[#This Row],[private_interests]]) &gt;0, 1, 0)</f>
        <v>0</v>
      </c>
      <c r="AE246" s="23"/>
      <c r="AF246" s="23"/>
      <c r="AG246" s="23" t="s">
        <v>2742</v>
      </c>
      <c r="AH246" s="23" t="s">
        <v>2739</v>
      </c>
      <c r="AI246" s="23" t="s">
        <v>2738</v>
      </c>
      <c r="AJ246" s="23">
        <v>1</v>
      </c>
      <c r="AK246" s="23">
        <v>0</v>
      </c>
      <c r="AL246" s="23"/>
    </row>
    <row r="247" spans="1:38" x14ac:dyDescent="0.25">
      <c r="A247" s="23" t="s">
        <v>1996</v>
      </c>
      <c r="B247" s="23" t="s">
        <v>1999</v>
      </c>
      <c r="C247" s="23" t="s">
        <v>1718</v>
      </c>
      <c r="D247" s="23" t="s">
        <v>1997</v>
      </c>
      <c r="E247" s="23" t="s">
        <v>1998</v>
      </c>
      <c r="F247" s="23" t="s">
        <v>681</v>
      </c>
      <c r="G247" s="23">
        <v>0</v>
      </c>
      <c r="H247" s="23">
        <v>0</v>
      </c>
      <c r="I247" s="23">
        <v>0</v>
      </c>
      <c r="J247" s="23">
        <v>0</v>
      </c>
      <c r="K247" s="23">
        <v>0</v>
      </c>
      <c r="L247" s="23">
        <v>0</v>
      </c>
      <c r="M247" s="23">
        <v>0</v>
      </c>
      <c r="N247" s="23">
        <v>0</v>
      </c>
      <c r="O247" s="23">
        <v>0</v>
      </c>
      <c r="P247" s="23">
        <v>0</v>
      </c>
      <c r="Q247" s="23">
        <v>1</v>
      </c>
      <c r="R247" s="23">
        <v>1</v>
      </c>
      <c r="S247" s="23" t="s">
        <v>2763</v>
      </c>
      <c r="T247" s="23">
        <v>1</v>
      </c>
      <c r="U247" s="23">
        <v>1</v>
      </c>
      <c r="V247" s="23" t="s">
        <v>2759</v>
      </c>
      <c r="W247" s="23" t="s">
        <v>2760</v>
      </c>
      <c r="X247" s="23" t="s">
        <v>2762</v>
      </c>
      <c r="Y247" s="23">
        <v>0</v>
      </c>
      <c r="Z247" s="23">
        <v>0</v>
      </c>
      <c r="AA247" s="23">
        <f>IF(SUM(G247:T247) &gt;0, 1, 0)</f>
        <v>1</v>
      </c>
      <c r="AB247" s="23"/>
      <c r="AC247" s="23">
        <f>IF(SUM(T247,Q247)&gt;0, 1, 0)</f>
        <v>1</v>
      </c>
      <c r="AD247" s="23">
        <f>IF(SUM(Table26[[#This Row],[cv_disclosure]],Table26[[#This Row],[nber_web_disclosure]],Table26[[#This Row],[private_interests]]) &gt;0, 1, 0)</f>
        <v>1</v>
      </c>
      <c r="AE247" s="23"/>
      <c r="AF247" s="23"/>
      <c r="AG247" s="23" t="s">
        <v>2761</v>
      </c>
      <c r="AH247" s="23"/>
      <c r="AI247" s="23" t="s">
        <v>2758</v>
      </c>
      <c r="AJ247" s="23">
        <v>1</v>
      </c>
      <c r="AK247" s="23">
        <v>2</v>
      </c>
      <c r="AL247" s="23" t="s">
        <v>2905</v>
      </c>
    </row>
    <row r="248" spans="1:38" x14ac:dyDescent="0.25">
      <c r="A248" s="23" t="s">
        <v>2009</v>
      </c>
      <c r="B248" s="23" t="s">
        <v>2010</v>
      </c>
      <c r="C248" s="23" t="s">
        <v>1718</v>
      </c>
      <c r="D248" s="23" t="s">
        <v>2011</v>
      </c>
      <c r="E248" s="23" t="s">
        <v>206</v>
      </c>
      <c r="F248" s="23" t="s">
        <v>681</v>
      </c>
      <c r="G248" s="23">
        <v>0</v>
      </c>
      <c r="H248" s="23">
        <v>0</v>
      </c>
      <c r="I248" s="23">
        <v>0</v>
      </c>
      <c r="J248" s="23">
        <v>0</v>
      </c>
      <c r="K248" s="23">
        <v>0</v>
      </c>
      <c r="L248" s="23">
        <v>0</v>
      </c>
      <c r="M248" s="23">
        <v>0</v>
      </c>
      <c r="N248" s="23">
        <v>0</v>
      </c>
      <c r="O248" s="23">
        <v>0</v>
      </c>
      <c r="P248" s="23">
        <v>0</v>
      </c>
      <c r="Q248" s="23">
        <v>1</v>
      </c>
      <c r="R248" s="23">
        <v>1</v>
      </c>
      <c r="S248" s="23" t="s">
        <v>2777</v>
      </c>
      <c r="T248" s="23">
        <v>0</v>
      </c>
      <c r="U248" s="23">
        <v>1</v>
      </c>
      <c r="V248" s="23" t="s">
        <v>2774</v>
      </c>
      <c r="W248" s="23" t="s">
        <v>2775</v>
      </c>
      <c r="X248" s="23" t="s">
        <v>1101</v>
      </c>
      <c r="Y248" s="23">
        <v>1</v>
      </c>
      <c r="Z248" s="23">
        <v>1</v>
      </c>
      <c r="AA248" s="23">
        <f>IF(SUM(G248:T248) &gt;0, 1, 0)</f>
        <v>1</v>
      </c>
      <c r="AB248" s="23"/>
      <c r="AC248" s="23">
        <f>IF(SUM(T248,Q248)&gt;0, 1, 0)</f>
        <v>1</v>
      </c>
      <c r="AD248" s="23">
        <f>IF(SUM(Table26[[#This Row],[cv_disclosure]],Table26[[#This Row],[nber_web_disclosure]],Table26[[#This Row],[private_interests]]) &gt;0, 1, 0)</f>
        <v>1</v>
      </c>
      <c r="AE248" s="23" t="s">
        <v>2771</v>
      </c>
      <c r="AF248" s="23"/>
      <c r="AG248" s="23" t="s">
        <v>2773</v>
      </c>
      <c r="AH248" s="23" t="s">
        <v>2772</v>
      </c>
      <c r="AI248" s="23" t="s">
        <v>2770</v>
      </c>
      <c r="AJ248" s="23">
        <v>1</v>
      </c>
      <c r="AK248" s="23">
        <v>1</v>
      </c>
      <c r="AL248" s="23" t="s">
        <v>2904</v>
      </c>
    </row>
    <row r="249" spans="1:38" x14ac:dyDescent="0.25">
      <c r="A249" s="25" t="s">
        <v>1716</v>
      </c>
      <c r="B249" s="32" t="s">
        <v>1717</v>
      </c>
      <c r="C249" s="25" t="s">
        <v>1718</v>
      </c>
      <c r="D249" s="32" t="s">
        <v>1732</v>
      </c>
      <c r="E249" s="25" t="s">
        <v>17</v>
      </c>
      <c r="F249" s="25" t="s">
        <v>681</v>
      </c>
      <c r="G249" s="25">
        <v>0</v>
      </c>
      <c r="H249" s="25">
        <v>0</v>
      </c>
      <c r="I249" s="25">
        <v>0</v>
      </c>
      <c r="J249" s="25">
        <v>0</v>
      </c>
      <c r="K249" s="25">
        <v>0</v>
      </c>
      <c r="L249" s="25">
        <v>0</v>
      </c>
      <c r="M249" s="25">
        <v>0</v>
      </c>
      <c r="N249" s="25">
        <v>0</v>
      </c>
      <c r="O249" s="25">
        <v>0</v>
      </c>
      <c r="P249" s="25">
        <v>0</v>
      </c>
      <c r="Q249" s="25">
        <v>0</v>
      </c>
      <c r="R249" s="25">
        <v>0</v>
      </c>
      <c r="S249" s="25" t="s">
        <v>2313</v>
      </c>
      <c r="T249" s="25">
        <v>0</v>
      </c>
      <c r="U249" s="25">
        <v>1</v>
      </c>
      <c r="V249" s="25" t="s">
        <v>2314</v>
      </c>
      <c r="W249" s="25" t="s">
        <v>2315</v>
      </c>
      <c r="X249" s="25" t="s">
        <v>1101</v>
      </c>
      <c r="Y249" s="25">
        <v>1</v>
      </c>
      <c r="Z249" s="25">
        <v>0</v>
      </c>
      <c r="AA249" s="23">
        <f>IF(SUM(G249:T249) &gt;0, 1, 0)</f>
        <v>0</v>
      </c>
      <c r="AB249" s="23">
        <v>0</v>
      </c>
      <c r="AC249" s="23">
        <f>IF(SUM(T249,Q249)&gt;0, 1, 0)</f>
        <v>0</v>
      </c>
      <c r="AD249" s="23">
        <f>IF(SUM(Table26[[#This Row],[cv_disclosure]],Table26[[#This Row],[nber_web_disclosure]],Table26[[#This Row],[private_interests]]) &gt;0, 1, 0)</f>
        <v>1</v>
      </c>
      <c r="AE249" s="23"/>
      <c r="AF249" s="23"/>
      <c r="AG249" s="23"/>
      <c r="AH249" s="23"/>
      <c r="AI249" s="33" t="s">
        <v>2483</v>
      </c>
      <c r="AJ249" s="27"/>
      <c r="AK249" s="23"/>
      <c r="AL249" s="23"/>
    </row>
    <row r="250" spans="1:38" x14ac:dyDescent="0.25">
      <c r="A250" s="25" t="s">
        <v>1719</v>
      </c>
      <c r="B250" s="32" t="s">
        <v>1720</v>
      </c>
      <c r="C250" s="25" t="s">
        <v>1718</v>
      </c>
      <c r="D250" s="32" t="s">
        <v>1734</v>
      </c>
      <c r="E250" s="31" t="s">
        <v>1733</v>
      </c>
      <c r="F250" s="25" t="s">
        <v>919</v>
      </c>
      <c r="G250" s="25">
        <v>0</v>
      </c>
      <c r="H250" s="25">
        <v>0</v>
      </c>
      <c r="I250" s="25">
        <v>0</v>
      </c>
      <c r="J250" s="25">
        <v>0</v>
      </c>
      <c r="K250" s="25">
        <v>0</v>
      </c>
      <c r="L250" s="25">
        <v>0</v>
      </c>
      <c r="M250" s="25">
        <v>0</v>
      </c>
      <c r="N250" s="25">
        <v>0</v>
      </c>
      <c r="O250" s="25">
        <v>0</v>
      </c>
      <c r="P250" s="25">
        <v>0</v>
      </c>
      <c r="Q250" s="25">
        <v>0</v>
      </c>
      <c r="R250" s="25">
        <v>0</v>
      </c>
      <c r="S250" s="25" t="s">
        <v>2322</v>
      </c>
      <c r="T250" s="25">
        <v>0</v>
      </c>
      <c r="U250" s="25">
        <v>1</v>
      </c>
      <c r="V250" s="25" t="s">
        <v>2317</v>
      </c>
      <c r="W250" s="25" t="s">
        <v>2318</v>
      </c>
      <c r="X250" s="25" t="s">
        <v>1101</v>
      </c>
      <c r="Y250" s="25">
        <v>1</v>
      </c>
      <c r="Z250" s="25">
        <v>0</v>
      </c>
      <c r="AA250" s="23">
        <f>IF(SUM(G250:T250) &gt;0, 1, 0)</f>
        <v>0</v>
      </c>
      <c r="AB250" s="23">
        <v>0</v>
      </c>
      <c r="AC250" s="23">
        <f>IF(SUM(T250,Q250)&gt;0, 1, 0)</f>
        <v>0</v>
      </c>
      <c r="AD250" s="23">
        <f>IF(SUM(Table26[[#This Row],[cv_disclosure]],Table26[[#This Row],[nber_web_disclosure]],Table26[[#This Row],[private_interests]]) &gt;0, 1, 0)</f>
        <v>1</v>
      </c>
      <c r="AE250" s="23"/>
      <c r="AF250" s="23"/>
      <c r="AG250" s="23"/>
      <c r="AH250" s="23"/>
      <c r="AI250" s="33" t="s">
        <v>2484</v>
      </c>
      <c r="AJ250" s="23"/>
      <c r="AK250" s="23"/>
      <c r="AL250" s="23"/>
    </row>
    <row r="251" spans="1:38" x14ac:dyDescent="0.25">
      <c r="A251" s="25" t="s">
        <v>1721</v>
      </c>
      <c r="B251" s="32" t="s">
        <v>1722</v>
      </c>
      <c r="C251" s="25" t="s">
        <v>1718</v>
      </c>
      <c r="D251" s="32" t="s">
        <v>1736</v>
      </c>
      <c r="E251" s="25" t="s">
        <v>1735</v>
      </c>
      <c r="F251" s="25" t="s">
        <v>681</v>
      </c>
      <c r="G251" s="25">
        <v>0</v>
      </c>
      <c r="H251" s="25">
        <v>0</v>
      </c>
      <c r="I251" s="25">
        <v>0</v>
      </c>
      <c r="J251" s="25">
        <v>0</v>
      </c>
      <c r="K251" s="25">
        <v>0</v>
      </c>
      <c r="L251" s="25">
        <v>0</v>
      </c>
      <c r="M251" s="25">
        <v>0</v>
      </c>
      <c r="N251" s="25">
        <v>0</v>
      </c>
      <c r="O251" s="25">
        <v>0</v>
      </c>
      <c r="P251" s="25">
        <v>0</v>
      </c>
      <c r="Q251" s="25">
        <v>0</v>
      </c>
      <c r="R251" s="25">
        <v>0</v>
      </c>
      <c r="S251" s="25"/>
      <c r="T251" s="25">
        <v>0</v>
      </c>
      <c r="U251" s="25">
        <v>0</v>
      </c>
      <c r="V251" s="25"/>
      <c r="W251" s="25"/>
      <c r="X251" s="25" t="s">
        <v>1101</v>
      </c>
      <c r="Y251" s="25">
        <v>0</v>
      </c>
      <c r="Z251" s="25">
        <v>1</v>
      </c>
      <c r="AA251" s="23">
        <f>IF(SUM(G251:T251) &gt;0, 1, 0)</f>
        <v>0</v>
      </c>
      <c r="AB251" s="23">
        <v>0</v>
      </c>
      <c r="AC251" s="23">
        <f>IF(SUM(T251,Q251)&gt;0, 1, 0)</f>
        <v>0</v>
      </c>
      <c r="AD251" s="23">
        <f>IF(SUM(Table26[[#This Row],[cv_disclosure]],Table26[[#This Row],[nber_web_disclosure]],Table26[[#This Row],[private_interests]]) &gt;0, 1, 0)</f>
        <v>0</v>
      </c>
      <c r="AE251" s="23"/>
      <c r="AF251" s="23"/>
      <c r="AG251" s="23"/>
      <c r="AH251" s="23"/>
      <c r="AI251" s="33" t="s">
        <v>2485</v>
      </c>
      <c r="AJ251" s="23"/>
      <c r="AK251" s="23"/>
      <c r="AL251" s="23"/>
    </row>
    <row r="252" spans="1:38" x14ac:dyDescent="0.25">
      <c r="A252" s="25" t="s">
        <v>1723</v>
      </c>
      <c r="B252" s="32" t="s">
        <v>1724</v>
      </c>
      <c r="C252" s="25" t="s">
        <v>1718</v>
      </c>
      <c r="D252" s="32" t="s">
        <v>1737</v>
      </c>
      <c r="E252" s="25" t="s">
        <v>17</v>
      </c>
      <c r="F252" s="25" t="s">
        <v>681</v>
      </c>
      <c r="G252" s="25">
        <v>0</v>
      </c>
      <c r="H252" s="25">
        <v>0</v>
      </c>
      <c r="I252" s="25">
        <v>0</v>
      </c>
      <c r="J252" s="25">
        <v>0</v>
      </c>
      <c r="K252" s="25">
        <v>0</v>
      </c>
      <c r="L252" s="25">
        <v>0</v>
      </c>
      <c r="M252" s="25">
        <v>0</v>
      </c>
      <c r="N252" s="25">
        <v>0</v>
      </c>
      <c r="O252" s="25">
        <v>0</v>
      </c>
      <c r="P252" s="25">
        <v>0</v>
      </c>
      <c r="Q252" s="25"/>
      <c r="R252" s="25"/>
      <c r="S252" s="25"/>
      <c r="T252" s="25"/>
      <c r="U252" s="25">
        <v>1</v>
      </c>
      <c r="V252" s="25" t="s">
        <v>2898</v>
      </c>
      <c r="W252" s="25" t="s">
        <v>2899</v>
      </c>
      <c r="X252" s="25" t="s">
        <v>2900</v>
      </c>
      <c r="Y252" s="33"/>
      <c r="Z252" s="25"/>
      <c r="AA252" s="23">
        <f>IF(SUM(G252:T252) &gt;0, 1, 0)</f>
        <v>0</v>
      </c>
      <c r="AB252" s="23">
        <v>0</v>
      </c>
      <c r="AC252" s="23">
        <f>IF(SUM(T252,Q252)&gt;0, 1, 0)</f>
        <v>0</v>
      </c>
      <c r="AD252" s="23">
        <f>IF(SUM(Table26[[#This Row],[cv_disclosure]],Table26[[#This Row],[nber_web_disclosure]],Table26[[#This Row],[private_interests]]) &gt;0, 1, 0)</f>
        <v>0</v>
      </c>
      <c r="AE252" s="23"/>
      <c r="AF252" s="23"/>
      <c r="AG252" s="23"/>
      <c r="AH252" s="23"/>
      <c r="AI252" s="33" t="s">
        <v>2942</v>
      </c>
      <c r="AJ252" s="23"/>
      <c r="AK252" s="23"/>
      <c r="AL252" s="23"/>
    </row>
    <row r="253" spans="1:38" x14ac:dyDescent="0.25">
      <c r="A253" s="25" t="s">
        <v>1727</v>
      </c>
      <c r="B253" s="32" t="s">
        <v>1728</v>
      </c>
      <c r="C253" s="25" t="s">
        <v>1718</v>
      </c>
      <c r="D253" s="32" t="s">
        <v>1739</v>
      </c>
      <c r="E253" s="25" t="s">
        <v>33</v>
      </c>
      <c r="F253" s="25" t="s">
        <v>681</v>
      </c>
      <c r="G253" s="25">
        <v>0</v>
      </c>
      <c r="H253" s="25">
        <v>0</v>
      </c>
      <c r="I253" s="25">
        <v>0</v>
      </c>
      <c r="J253" s="25">
        <v>0</v>
      </c>
      <c r="K253" s="25">
        <v>0</v>
      </c>
      <c r="L253" s="25">
        <v>0</v>
      </c>
      <c r="M253" s="25">
        <v>0</v>
      </c>
      <c r="N253" s="25">
        <v>0</v>
      </c>
      <c r="O253" s="25">
        <v>0</v>
      </c>
      <c r="P253" s="25">
        <v>0</v>
      </c>
      <c r="Q253" s="25">
        <v>0</v>
      </c>
      <c r="R253" s="25">
        <v>0</v>
      </c>
      <c r="S253" s="25"/>
      <c r="T253" s="25">
        <v>0</v>
      </c>
      <c r="U253" s="25">
        <v>0</v>
      </c>
      <c r="V253" s="25"/>
      <c r="W253" s="25"/>
      <c r="X253" s="25" t="s">
        <v>1101</v>
      </c>
      <c r="Y253" s="25">
        <v>0</v>
      </c>
      <c r="Z253" s="25">
        <v>1</v>
      </c>
      <c r="AA253" s="23">
        <f>IF(SUM(G253:T253) &gt;0, 1, 0)</f>
        <v>0</v>
      </c>
      <c r="AB253" s="23">
        <v>0</v>
      </c>
      <c r="AC253" s="23">
        <f>IF(SUM(T253,Q253)&gt;0, 1, 0)</f>
        <v>0</v>
      </c>
      <c r="AD253" s="23">
        <f>IF(SUM(Table26[[#This Row],[cv_disclosure]],Table26[[#This Row],[nber_web_disclosure]],Table26[[#This Row],[private_interests]]) &gt;0, 1, 0)</f>
        <v>0</v>
      </c>
      <c r="AE253" s="23"/>
      <c r="AF253" s="23"/>
      <c r="AG253" s="23"/>
      <c r="AH253" s="23"/>
      <c r="AI253" s="33" t="s">
        <v>2488</v>
      </c>
      <c r="AJ253" s="23"/>
      <c r="AK253" s="23"/>
      <c r="AL253" s="23"/>
    </row>
    <row r="254" spans="1:38" x14ac:dyDescent="0.25">
      <c r="A254" s="25" t="s">
        <v>1729</v>
      </c>
      <c r="B254" s="32" t="s">
        <v>1730</v>
      </c>
      <c r="C254" s="25" t="s">
        <v>1718</v>
      </c>
      <c r="D254" s="32" t="s">
        <v>1740</v>
      </c>
      <c r="E254" s="25" t="s">
        <v>72</v>
      </c>
      <c r="F254" s="25" t="s">
        <v>681</v>
      </c>
      <c r="G254" s="25">
        <v>0</v>
      </c>
      <c r="H254" s="25">
        <v>0</v>
      </c>
      <c r="I254" s="25">
        <v>0</v>
      </c>
      <c r="J254" s="25">
        <v>0</v>
      </c>
      <c r="K254" s="25">
        <v>0</v>
      </c>
      <c r="L254" s="25">
        <v>0</v>
      </c>
      <c r="M254" s="25">
        <v>0</v>
      </c>
      <c r="N254" s="25">
        <v>0</v>
      </c>
      <c r="O254" s="25">
        <v>0</v>
      </c>
      <c r="P254" s="25">
        <v>0</v>
      </c>
      <c r="Q254" s="25">
        <v>0</v>
      </c>
      <c r="R254" s="25">
        <v>0</v>
      </c>
      <c r="S254" s="25" t="s">
        <v>2333</v>
      </c>
      <c r="T254" s="25">
        <v>0</v>
      </c>
      <c r="U254" s="25">
        <v>0</v>
      </c>
      <c r="V254" s="25"/>
      <c r="W254" s="25"/>
      <c r="X254" s="25" t="s">
        <v>1101</v>
      </c>
      <c r="Y254" s="25">
        <v>0</v>
      </c>
      <c r="Z254" s="25">
        <v>1</v>
      </c>
      <c r="AA254" s="23">
        <f>IF(SUM(G254:T254) &gt;0, 1, 0)</f>
        <v>0</v>
      </c>
      <c r="AB254" s="23">
        <v>0</v>
      </c>
      <c r="AC254" s="23">
        <f>IF(SUM(T254,Q254)&gt;0, 1, 0)</f>
        <v>0</v>
      </c>
      <c r="AD254" s="23">
        <f>IF(SUM(Table26[[#This Row],[cv_disclosure]],Table26[[#This Row],[nber_web_disclosure]],Table26[[#This Row],[private_interests]]) &gt;0, 1, 0)</f>
        <v>0</v>
      </c>
      <c r="AE254" s="23"/>
      <c r="AF254" s="23"/>
      <c r="AG254" s="23"/>
      <c r="AH254" s="23"/>
      <c r="AI254" s="33" t="s">
        <v>2489</v>
      </c>
      <c r="AJ254" s="23"/>
      <c r="AK254" s="23"/>
      <c r="AL254" s="23"/>
    </row>
    <row r="255" spans="1:38" x14ac:dyDescent="0.25">
      <c r="A255" s="25" t="s">
        <v>1731</v>
      </c>
      <c r="B255" s="32" t="s">
        <v>1743</v>
      </c>
      <c r="C255" s="25" t="s">
        <v>1718</v>
      </c>
      <c r="D255" s="32" t="s">
        <v>1741</v>
      </c>
      <c r="E255" s="25" t="s">
        <v>494</v>
      </c>
      <c r="F255" s="25" t="s">
        <v>681</v>
      </c>
      <c r="G255" s="25">
        <v>0</v>
      </c>
      <c r="H255" s="25">
        <v>0</v>
      </c>
      <c r="I255" s="25">
        <v>0</v>
      </c>
      <c r="J255" s="25">
        <v>0</v>
      </c>
      <c r="K255" s="25">
        <v>0</v>
      </c>
      <c r="L255" s="25">
        <v>0</v>
      </c>
      <c r="M255" s="25">
        <v>0</v>
      </c>
      <c r="N255" s="25">
        <v>0</v>
      </c>
      <c r="O255" s="25">
        <v>0</v>
      </c>
      <c r="P255" s="25">
        <v>0</v>
      </c>
      <c r="Q255" s="25">
        <v>0</v>
      </c>
      <c r="R255" s="25">
        <v>0</v>
      </c>
      <c r="S255" s="25"/>
      <c r="T255" s="25">
        <v>0</v>
      </c>
      <c r="U255" s="25">
        <v>0</v>
      </c>
      <c r="V255" s="25"/>
      <c r="W255" s="25"/>
      <c r="X255" s="25" t="s">
        <v>1101</v>
      </c>
      <c r="Y255" s="25">
        <v>0</v>
      </c>
      <c r="Z255" s="25">
        <v>0</v>
      </c>
      <c r="AA255" s="23">
        <f>IF(SUM(G255:T255) &gt;0, 1, 0)</f>
        <v>0</v>
      </c>
      <c r="AB255" s="23">
        <v>0</v>
      </c>
      <c r="AC255" s="23">
        <f>IF(SUM(T255,Q255)&gt;0, 1, 0)</f>
        <v>0</v>
      </c>
      <c r="AD255" s="23">
        <f>IF(SUM(Table26[[#This Row],[cv_disclosure]],Table26[[#This Row],[nber_web_disclosure]],Table26[[#This Row],[private_interests]]) &gt;0, 1, 0)</f>
        <v>0</v>
      </c>
      <c r="AE255" s="23"/>
      <c r="AF255" s="23"/>
      <c r="AG255" s="23"/>
      <c r="AH255" s="23"/>
      <c r="AI255" s="33" t="s">
        <v>2490</v>
      </c>
      <c r="AJ255" s="23"/>
      <c r="AK255" s="23"/>
      <c r="AL255" s="23"/>
    </row>
    <row r="256" spans="1:38" x14ac:dyDescent="0.25">
      <c r="A256" s="25" t="s">
        <v>1746</v>
      </c>
      <c r="B256" s="32" t="s">
        <v>1742</v>
      </c>
      <c r="C256" s="25" t="s">
        <v>1718</v>
      </c>
      <c r="D256" s="32" t="s">
        <v>1744</v>
      </c>
      <c r="E256" s="25" t="s">
        <v>234</v>
      </c>
      <c r="F256" s="25" t="s">
        <v>681</v>
      </c>
      <c r="G256" s="25">
        <v>0</v>
      </c>
      <c r="H256" s="25">
        <v>0</v>
      </c>
      <c r="I256" s="25">
        <v>0</v>
      </c>
      <c r="J256" s="25">
        <v>0</v>
      </c>
      <c r="K256" s="25">
        <v>0</v>
      </c>
      <c r="L256" s="25">
        <v>0</v>
      </c>
      <c r="M256" s="25">
        <v>0</v>
      </c>
      <c r="N256" s="25">
        <v>0</v>
      </c>
      <c r="O256" s="25">
        <v>0</v>
      </c>
      <c r="P256" s="25">
        <v>0</v>
      </c>
      <c r="Q256" s="25">
        <v>0</v>
      </c>
      <c r="R256" s="25">
        <v>0</v>
      </c>
      <c r="S256" s="25" t="s">
        <v>2344</v>
      </c>
      <c r="T256" s="25">
        <v>0</v>
      </c>
      <c r="U256" s="25">
        <v>0</v>
      </c>
      <c r="V256" s="25"/>
      <c r="W256" s="25"/>
      <c r="X256" s="25" t="s">
        <v>1101</v>
      </c>
      <c r="Y256" s="25">
        <v>1</v>
      </c>
      <c r="Z256" s="25">
        <v>0</v>
      </c>
      <c r="AA256" s="23">
        <f>IF(SUM(G256:T256) &gt;0, 1, 0)</f>
        <v>0</v>
      </c>
      <c r="AB256" s="23">
        <v>0</v>
      </c>
      <c r="AC256" s="23">
        <f>IF(SUM(T256,Q256)&gt;0, 1, 0)</f>
        <v>0</v>
      </c>
      <c r="AD256" s="23">
        <f>IF(SUM(Table26[[#This Row],[cv_disclosure]],Table26[[#This Row],[nber_web_disclosure]],Table26[[#This Row],[private_interests]]) &gt;0, 1, 0)</f>
        <v>1</v>
      </c>
      <c r="AE256" s="23"/>
      <c r="AF256" s="23"/>
      <c r="AG256" s="23"/>
      <c r="AH256" s="23"/>
      <c r="AI256" s="33" t="s">
        <v>2491</v>
      </c>
      <c r="AJ256" s="23"/>
      <c r="AK256" s="23"/>
      <c r="AL256" s="23"/>
    </row>
    <row r="257" spans="1:38" x14ac:dyDescent="0.25">
      <c r="A257" s="25" t="s">
        <v>1745</v>
      </c>
      <c r="B257" s="32" t="s">
        <v>1747</v>
      </c>
      <c r="C257" s="25" t="s">
        <v>1718</v>
      </c>
      <c r="D257" s="32" t="s">
        <v>1749</v>
      </c>
      <c r="E257" s="25" t="s">
        <v>1748</v>
      </c>
      <c r="F257" s="25" t="s">
        <v>681</v>
      </c>
      <c r="G257" s="25">
        <v>0</v>
      </c>
      <c r="H257" s="25">
        <v>0</v>
      </c>
      <c r="I257" s="25">
        <v>0</v>
      </c>
      <c r="J257" s="25">
        <v>0</v>
      </c>
      <c r="K257" s="25">
        <v>0</v>
      </c>
      <c r="L257" s="25">
        <v>0</v>
      </c>
      <c r="M257" s="25">
        <v>0</v>
      </c>
      <c r="N257" s="25">
        <v>0</v>
      </c>
      <c r="O257" s="25">
        <v>0</v>
      </c>
      <c r="P257" s="25">
        <v>0</v>
      </c>
      <c r="Q257" s="25">
        <v>0</v>
      </c>
      <c r="R257" s="25">
        <v>0</v>
      </c>
      <c r="S257" s="25"/>
      <c r="T257" s="25">
        <v>0</v>
      </c>
      <c r="U257" s="25">
        <v>0</v>
      </c>
      <c r="V257" s="25"/>
      <c r="W257" s="25"/>
      <c r="X257" s="25" t="s">
        <v>1101</v>
      </c>
      <c r="Y257" s="25">
        <v>0</v>
      </c>
      <c r="Z257" s="25">
        <v>0</v>
      </c>
      <c r="AA257" s="23">
        <f>IF(SUM(G257:T257) &gt;0, 1, 0)</f>
        <v>0</v>
      </c>
      <c r="AB257" s="23">
        <v>0</v>
      </c>
      <c r="AC257" s="23">
        <f>IF(SUM(T257,Q257)&gt;0, 1, 0)</f>
        <v>0</v>
      </c>
      <c r="AD257" s="23">
        <f>IF(SUM(Table26[[#This Row],[cv_disclosure]],Table26[[#This Row],[nber_web_disclosure]],Table26[[#This Row],[private_interests]]) &gt;0, 1, 0)</f>
        <v>0</v>
      </c>
      <c r="AE257" s="23"/>
      <c r="AF257" s="23"/>
      <c r="AG257" s="23"/>
      <c r="AH257" s="23"/>
      <c r="AI257" s="33" t="s">
        <v>2492</v>
      </c>
      <c r="AJ257" s="23"/>
      <c r="AK257" s="23"/>
      <c r="AL257" s="23"/>
    </row>
    <row r="258" spans="1:38" x14ac:dyDescent="0.25">
      <c r="A258" s="23" t="s">
        <v>1753</v>
      </c>
      <c r="B258" s="23" t="s">
        <v>1754</v>
      </c>
      <c r="C258" s="23" t="s">
        <v>1718</v>
      </c>
      <c r="D258" s="23" t="s">
        <v>1755</v>
      </c>
      <c r="E258" s="23" t="s">
        <v>17</v>
      </c>
      <c r="F258" s="23" t="s">
        <v>681</v>
      </c>
      <c r="G258" s="23">
        <v>0</v>
      </c>
      <c r="H258" s="23">
        <v>0</v>
      </c>
      <c r="I258" s="23">
        <v>0</v>
      </c>
      <c r="J258" s="23">
        <v>0</v>
      </c>
      <c r="K258" s="23">
        <v>0</v>
      </c>
      <c r="L258" s="23">
        <v>0</v>
      </c>
      <c r="M258" s="23">
        <v>0</v>
      </c>
      <c r="N258" s="23">
        <v>0</v>
      </c>
      <c r="O258" s="23">
        <v>0</v>
      </c>
      <c r="P258" s="23">
        <v>0</v>
      </c>
      <c r="Q258" s="23">
        <v>0</v>
      </c>
      <c r="R258" s="23">
        <v>0</v>
      </c>
      <c r="S258" s="23"/>
      <c r="T258" s="23">
        <v>0</v>
      </c>
      <c r="U258" s="23">
        <v>1</v>
      </c>
      <c r="V258" s="23" t="s">
        <v>2351</v>
      </c>
      <c r="W258" s="23" t="s">
        <v>2352</v>
      </c>
      <c r="X258" s="23" t="s">
        <v>2349</v>
      </c>
      <c r="Y258" s="23">
        <v>0</v>
      </c>
      <c r="Z258" s="23">
        <v>1</v>
      </c>
      <c r="AA258" s="23">
        <f>IF(SUM(G258:T258) &gt;0, 1, 0)</f>
        <v>0</v>
      </c>
      <c r="AB258" s="23">
        <v>0</v>
      </c>
      <c r="AC258" s="23">
        <f>IF(SUM(T258,Q258)&gt;0, 1, 0)</f>
        <v>0</v>
      </c>
      <c r="AD258" s="23">
        <f>IF(SUM(Table26[[#This Row],[cv_disclosure]],Table26[[#This Row],[nber_web_disclosure]],Table26[[#This Row],[private_interests]]) &gt;0, 1, 0)</f>
        <v>0</v>
      </c>
      <c r="AE258" s="23" t="s">
        <v>2348</v>
      </c>
      <c r="AF258" s="23"/>
      <c r="AG258" s="23" t="s">
        <v>2350</v>
      </c>
      <c r="AH258" s="23" t="s">
        <v>2347</v>
      </c>
      <c r="AI258" s="23" t="s">
        <v>2493</v>
      </c>
      <c r="AJ258" s="23"/>
      <c r="AK258" s="23"/>
      <c r="AL258" s="23"/>
    </row>
    <row r="259" spans="1:38" x14ac:dyDescent="0.25">
      <c r="A259" s="23" t="s">
        <v>1756</v>
      </c>
      <c r="B259" s="23" t="s">
        <v>1757</v>
      </c>
      <c r="C259" s="23" t="s">
        <v>1718</v>
      </c>
      <c r="D259" s="23" t="s">
        <v>1758</v>
      </c>
      <c r="E259" s="23" t="s">
        <v>33</v>
      </c>
      <c r="F259" s="23" t="s">
        <v>681</v>
      </c>
      <c r="G259" s="23">
        <v>0</v>
      </c>
      <c r="H259" s="23">
        <v>0</v>
      </c>
      <c r="I259" s="23">
        <v>0</v>
      </c>
      <c r="J259" s="23">
        <v>0</v>
      </c>
      <c r="K259" s="23">
        <v>0</v>
      </c>
      <c r="L259" s="23">
        <v>0</v>
      </c>
      <c r="M259" s="23">
        <v>0</v>
      </c>
      <c r="N259" s="23">
        <v>0</v>
      </c>
      <c r="O259" s="23">
        <v>0</v>
      </c>
      <c r="P259" s="23">
        <v>0</v>
      </c>
      <c r="Q259" s="23">
        <v>0</v>
      </c>
      <c r="R259" s="23">
        <v>0</v>
      </c>
      <c r="S259" s="23" t="s">
        <v>2353</v>
      </c>
      <c r="T259" s="23">
        <v>0</v>
      </c>
      <c r="U259" s="23">
        <v>0</v>
      </c>
      <c r="V259" s="23"/>
      <c r="W259" s="23"/>
      <c r="X259" s="23" t="s">
        <v>1101</v>
      </c>
      <c r="Y259" s="23">
        <v>0</v>
      </c>
      <c r="Z259" s="23">
        <v>0</v>
      </c>
      <c r="AA259" s="23">
        <f>IF(SUM(G259:T259) &gt;0, 1, 0)</f>
        <v>0</v>
      </c>
      <c r="AB259" s="23">
        <v>0</v>
      </c>
      <c r="AC259" s="23">
        <f>IF(SUM(T259,Q259)&gt;0, 1, 0)</f>
        <v>0</v>
      </c>
      <c r="AD259" s="23">
        <f>IF(SUM(Table26[[#This Row],[cv_disclosure]],Table26[[#This Row],[nber_web_disclosure]],Table26[[#This Row],[private_interests]]) &gt;0, 1, 0)</f>
        <v>0</v>
      </c>
      <c r="AE259" s="23"/>
      <c r="AF259" s="23"/>
      <c r="AG259" s="23" t="s">
        <v>2355</v>
      </c>
      <c r="AH259" s="23" t="s">
        <v>2354</v>
      </c>
      <c r="AI259" s="23" t="s">
        <v>2494</v>
      </c>
      <c r="AJ259" s="23"/>
      <c r="AK259" s="23"/>
      <c r="AL259" s="23"/>
    </row>
    <row r="260" spans="1:38" x14ac:dyDescent="0.25">
      <c r="A260" s="23" t="s">
        <v>1759</v>
      </c>
      <c r="B260" s="23" t="s">
        <v>1760</v>
      </c>
      <c r="C260" s="23" t="s">
        <v>1718</v>
      </c>
      <c r="D260" s="23" t="s">
        <v>1762</v>
      </c>
      <c r="E260" s="23" t="s">
        <v>1761</v>
      </c>
      <c r="F260" s="23" t="s">
        <v>681</v>
      </c>
      <c r="G260" s="23">
        <v>0</v>
      </c>
      <c r="H260" s="23">
        <v>0</v>
      </c>
      <c r="I260" s="23">
        <v>0</v>
      </c>
      <c r="J260" s="23">
        <v>0</v>
      </c>
      <c r="K260" s="23">
        <v>0</v>
      </c>
      <c r="L260" s="23">
        <v>0</v>
      </c>
      <c r="M260" s="23">
        <v>0</v>
      </c>
      <c r="N260" s="23">
        <v>0</v>
      </c>
      <c r="O260" s="23">
        <v>0</v>
      </c>
      <c r="P260" s="23">
        <v>0</v>
      </c>
      <c r="Q260" s="23">
        <v>0</v>
      </c>
      <c r="R260" s="23">
        <v>0</v>
      </c>
      <c r="S260" s="23" t="s">
        <v>2357</v>
      </c>
      <c r="T260" s="23">
        <v>0</v>
      </c>
      <c r="U260" s="23">
        <v>0</v>
      </c>
      <c r="V260" s="23"/>
      <c r="W260" s="23"/>
      <c r="X260" s="23" t="s">
        <v>1101</v>
      </c>
      <c r="Y260" s="23">
        <v>0</v>
      </c>
      <c r="Z260" s="23">
        <v>0</v>
      </c>
      <c r="AA260" s="23">
        <f>IF(SUM(G260:T260) &gt;0, 1, 0)</f>
        <v>0</v>
      </c>
      <c r="AB260" s="23">
        <v>0</v>
      </c>
      <c r="AC260" s="23">
        <f>IF(SUM(T260,Q260)&gt;0, 1, 0)</f>
        <v>0</v>
      </c>
      <c r="AD260" s="23">
        <f>IF(SUM(Table26[[#This Row],[cv_disclosure]],Table26[[#This Row],[nber_web_disclosure]],Table26[[#This Row],[private_interests]]) &gt;0, 1, 0)</f>
        <v>0</v>
      </c>
      <c r="AE260" s="23"/>
      <c r="AF260" s="23"/>
      <c r="AG260" s="23" t="s">
        <v>2358</v>
      </c>
      <c r="AH260" s="23" t="s">
        <v>2356</v>
      </c>
      <c r="AI260" s="23" t="s">
        <v>2495</v>
      </c>
      <c r="AJ260" s="23"/>
      <c r="AK260" s="23"/>
      <c r="AL260" s="23"/>
    </row>
    <row r="261" spans="1:38" x14ac:dyDescent="0.25">
      <c r="A261" s="23" t="s">
        <v>1766</v>
      </c>
      <c r="B261" s="23" t="s">
        <v>1767</v>
      </c>
      <c r="C261" s="23" t="s">
        <v>1718</v>
      </c>
      <c r="D261" s="23" t="s">
        <v>1768</v>
      </c>
      <c r="E261" s="23" t="s">
        <v>2302</v>
      </c>
      <c r="F261" s="23" t="s">
        <v>919</v>
      </c>
      <c r="G261" s="23">
        <v>0</v>
      </c>
      <c r="H261" s="23">
        <v>0</v>
      </c>
      <c r="I261" s="23">
        <v>0</v>
      </c>
      <c r="J261" s="23">
        <v>0</v>
      </c>
      <c r="K261" s="23">
        <v>0</v>
      </c>
      <c r="L261" s="23">
        <v>0</v>
      </c>
      <c r="M261" s="23">
        <v>0</v>
      </c>
      <c r="N261" s="23">
        <v>0</v>
      </c>
      <c r="O261" s="23">
        <v>0</v>
      </c>
      <c r="P261" s="23">
        <v>0</v>
      </c>
      <c r="Q261" s="23">
        <v>0</v>
      </c>
      <c r="R261" s="23">
        <v>0</v>
      </c>
      <c r="S261" s="23" t="s">
        <v>2364</v>
      </c>
      <c r="T261" s="23">
        <v>0</v>
      </c>
      <c r="U261" s="23">
        <v>0</v>
      </c>
      <c r="V261" s="23"/>
      <c r="W261" s="23"/>
      <c r="X261" s="23" t="s">
        <v>1101</v>
      </c>
      <c r="Y261" s="23">
        <v>0</v>
      </c>
      <c r="Z261" s="23">
        <v>1</v>
      </c>
      <c r="AA261" s="23">
        <f>IF(SUM(G261:T261) &gt;0, 1, 0)</f>
        <v>0</v>
      </c>
      <c r="AB261" s="23">
        <v>0</v>
      </c>
      <c r="AC261" s="23">
        <f>IF(SUM(T261,Q261)&gt;0, 1, 0)</f>
        <v>0</v>
      </c>
      <c r="AD261" s="23">
        <f>IF(SUM(Table26[[#This Row],[cv_disclosure]],Table26[[#This Row],[nber_web_disclosure]],Table26[[#This Row],[private_interests]]) &gt;0, 1, 0)</f>
        <v>0</v>
      </c>
      <c r="AE261" s="23" t="s">
        <v>2365</v>
      </c>
      <c r="AF261" s="23"/>
      <c r="AG261" s="23" t="s">
        <v>2366</v>
      </c>
      <c r="AH261" s="23"/>
      <c r="AI261" s="23" t="s">
        <v>2497</v>
      </c>
      <c r="AJ261" s="23"/>
      <c r="AK261" s="23"/>
      <c r="AL261" s="23"/>
    </row>
    <row r="262" spans="1:38" x14ac:dyDescent="0.25">
      <c r="A262" s="23" t="s">
        <v>1769</v>
      </c>
      <c r="B262" s="23" t="s">
        <v>1770</v>
      </c>
      <c r="C262" s="23" t="s">
        <v>1718</v>
      </c>
      <c r="D262" s="23" t="s">
        <v>1771</v>
      </c>
      <c r="E262" s="23" t="s">
        <v>568</v>
      </c>
      <c r="F262" s="23" t="s">
        <v>681</v>
      </c>
      <c r="G262" s="23">
        <v>0</v>
      </c>
      <c r="H262" s="23">
        <v>0</v>
      </c>
      <c r="I262" s="23">
        <v>0</v>
      </c>
      <c r="J262" s="23">
        <v>0</v>
      </c>
      <c r="K262" s="23">
        <v>0</v>
      </c>
      <c r="L262" s="23">
        <v>0</v>
      </c>
      <c r="M262" s="23">
        <v>0</v>
      </c>
      <c r="N262" s="23">
        <v>0</v>
      </c>
      <c r="O262" s="23">
        <v>0</v>
      </c>
      <c r="P262" s="23">
        <v>0</v>
      </c>
      <c r="Q262" s="23">
        <v>0</v>
      </c>
      <c r="R262" s="23">
        <v>0</v>
      </c>
      <c r="S262" s="23"/>
      <c r="T262" s="23">
        <v>0</v>
      </c>
      <c r="U262" s="23">
        <v>0</v>
      </c>
      <c r="V262" s="23"/>
      <c r="W262" s="23"/>
      <c r="X262" s="23" t="s">
        <v>1101</v>
      </c>
      <c r="Y262" s="23">
        <v>0</v>
      </c>
      <c r="Z262" s="23">
        <v>0</v>
      </c>
      <c r="AA262" s="23">
        <f>IF(SUM(G262:T262) &gt;0, 1, 0)</f>
        <v>0</v>
      </c>
      <c r="AB262" s="23">
        <v>0</v>
      </c>
      <c r="AC262" s="23">
        <f>IF(SUM(T262,Q262)&gt;0, 1, 0)</f>
        <v>0</v>
      </c>
      <c r="AD262" s="23">
        <f>IF(SUM(Table26[[#This Row],[cv_disclosure]],Table26[[#This Row],[nber_web_disclosure]],Table26[[#This Row],[private_interests]]) &gt;0, 1, 0)</f>
        <v>0</v>
      </c>
      <c r="AE262" s="23"/>
      <c r="AF262" s="23"/>
      <c r="AG262" s="23" t="s">
        <v>2368</v>
      </c>
      <c r="AH262" s="23" t="s">
        <v>2367</v>
      </c>
      <c r="AI262" s="23" t="s">
        <v>2498</v>
      </c>
      <c r="AJ262" s="23"/>
      <c r="AK262" s="23"/>
      <c r="AL262" s="23"/>
    </row>
    <row r="263" spans="1:38" x14ac:dyDescent="0.25">
      <c r="A263" s="23" t="s">
        <v>724</v>
      </c>
      <c r="B263" s="23" t="s">
        <v>725</v>
      </c>
      <c r="C263" s="23" t="s">
        <v>1718</v>
      </c>
      <c r="D263" s="23" t="s">
        <v>726</v>
      </c>
      <c r="E263" s="23" t="s">
        <v>83</v>
      </c>
      <c r="F263" s="23" t="s">
        <v>681</v>
      </c>
      <c r="G263" s="23">
        <v>0</v>
      </c>
      <c r="H263" s="23">
        <v>0</v>
      </c>
      <c r="I263" s="23">
        <v>0</v>
      </c>
      <c r="J263" s="23">
        <v>0</v>
      </c>
      <c r="K263" s="23">
        <v>0</v>
      </c>
      <c r="L263" s="23">
        <v>0</v>
      </c>
      <c r="M263" s="23">
        <v>0</v>
      </c>
      <c r="N263" s="23">
        <v>0</v>
      </c>
      <c r="O263" s="23">
        <v>0</v>
      </c>
      <c r="P263" s="23">
        <v>0</v>
      </c>
      <c r="Q263" s="23">
        <v>0</v>
      </c>
      <c r="R263" s="23">
        <v>0</v>
      </c>
      <c r="S263" s="23" t="s">
        <v>1101</v>
      </c>
      <c r="T263" s="23">
        <v>0</v>
      </c>
      <c r="U263" s="23">
        <v>0</v>
      </c>
      <c r="V263" s="23"/>
      <c r="W263" s="23"/>
      <c r="X263" s="23"/>
      <c r="Y263" s="23">
        <v>0</v>
      </c>
      <c r="Z263" s="23">
        <v>1</v>
      </c>
      <c r="AA263" s="23">
        <f>IF(SUM(G263:T263) &gt;0, 1, 0)</f>
        <v>0</v>
      </c>
      <c r="AB263" s="23">
        <v>0</v>
      </c>
      <c r="AC263" s="23">
        <f>IF(SUM(T263,Q263)&gt;0, 1, 0)</f>
        <v>0</v>
      </c>
      <c r="AD263" s="23">
        <f>IF(SUM(Table26[[#This Row],[cv_disclosure]],Table26[[#This Row],[nber_web_disclosure]],Table26[[#This Row],[private_interests]]) &gt;0, 1, 0)</f>
        <v>0</v>
      </c>
      <c r="AE263" s="23" t="s">
        <v>1189</v>
      </c>
      <c r="AF263" s="23"/>
      <c r="AG263" s="23" t="s">
        <v>1190</v>
      </c>
      <c r="AH263" s="23" t="s">
        <v>1134</v>
      </c>
      <c r="AI263" s="27" t="s">
        <v>2787</v>
      </c>
      <c r="AJ263" s="23"/>
      <c r="AK263" s="23"/>
      <c r="AL263" s="23"/>
    </row>
    <row r="264" spans="1:38" x14ac:dyDescent="0.25">
      <c r="A264" s="23" t="s">
        <v>1772</v>
      </c>
      <c r="B264" s="23" t="s">
        <v>1773</v>
      </c>
      <c r="C264" s="23" t="s">
        <v>1718</v>
      </c>
      <c r="D264" s="23" t="s">
        <v>1774</v>
      </c>
      <c r="E264" s="23" t="s">
        <v>163</v>
      </c>
      <c r="F264" s="23" t="s">
        <v>681</v>
      </c>
      <c r="G264" s="23">
        <v>0</v>
      </c>
      <c r="H264" s="23">
        <v>0</v>
      </c>
      <c r="I264" s="23">
        <v>0</v>
      </c>
      <c r="J264" s="23">
        <v>0</v>
      </c>
      <c r="K264" s="23">
        <v>0</v>
      </c>
      <c r="L264" s="23">
        <v>0</v>
      </c>
      <c r="M264" s="23">
        <v>0</v>
      </c>
      <c r="N264" s="23">
        <v>0</v>
      </c>
      <c r="O264" s="23">
        <v>0</v>
      </c>
      <c r="P264" s="23">
        <v>0</v>
      </c>
      <c r="Q264" s="23">
        <v>0</v>
      </c>
      <c r="R264" s="23">
        <v>0</v>
      </c>
      <c r="S264" s="23" t="s">
        <v>2369</v>
      </c>
      <c r="T264" s="23">
        <v>0</v>
      </c>
      <c r="U264" s="23">
        <v>0</v>
      </c>
      <c r="V264" s="23"/>
      <c r="W264" s="23"/>
      <c r="X264" s="23" t="s">
        <v>1101</v>
      </c>
      <c r="Y264" s="23">
        <v>0</v>
      </c>
      <c r="Z264" s="23">
        <v>1</v>
      </c>
      <c r="AA264" s="23">
        <f>IF(SUM(G264:T264) &gt;0, 1, 0)</f>
        <v>0</v>
      </c>
      <c r="AB264" s="23">
        <v>0</v>
      </c>
      <c r="AC264" s="23">
        <f>IF(SUM(T264,Q264)&gt;0, 1, 0)</f>
        <v>0</v>
      </c>
      <c r="AD264" s="23">
        <f>IF(SUM(Table26[[#This Row],[cv_disclosure]],Table26[[#This Row],[nber_web_disclosure]],Table26[[#This Row],[private_interests]]) &gt;0, 1, 0)</f>
        <v>0</v>
      </c>
      <c r="AE264" s="23" t="s">
        <v>2371</v>
      </c>
      <c r="AF264" s="23"/>
      <c r="AG264" s="23" t="s">
        <v>2372</v>
      </c>
      <c r="AH264" s="23" t="s">
        <v>2370</v>
      </c>
      <c r="AI264" s="23" t="s">
        <v>2499</v>
      </c>
      <c r="AJ264" s="23"/>
      <c r="AK264" s="23"/>
      <c r="AL264" s="23"/>
    </row>
    <row r="265" spans="1:38" x14ac:dyDescent="0.25">
      <c r="A265" s="23" t="s">
        <v>1782</v>
      </c>
      <c r="B265" s="23" t="s">
        <v>1783</v>
      </c>
      <c r="C265" s="23" t="s">
        <v>1718</v>
      </c>
      <c r="D265" s="23" t="s">
        <v>1784</v>
      </c>
      <c r="E265" s="23" t="s">
        <v>65</v>
      </c>
      <c r="F265" s="23" t="s">
        <v>681</v>
      </c>
      <c r="G265" s="23">
        <v>0</v>
      </c>
      <c r="H265" s="23">
        <v>0</v>
      </c>
      <c r="I265" s="23">
        <v>0</v>
      </c>
      <c r="J265" s="23">
        <v>0</v>
      </c>
      <c r="K265" s="23">
        <v>0</v>
      </c>
      <c r="L265" s="23">
        <v>0</v>
      </c>
      <c r="M265" s="23">
        <v>0</v>
      </c>
      <c r="N265" s="23">
        <v>0</v>
      </c>
      <c r="O265" s="23">
        <v>0</v>
      </c>
      <c r="P265" s="23">
        <v>0</v>
      </c>
      <c r="Q265" s="23">
        <v>0</v>
      </c>
      <c r="R265" s="23">
        <v>0</v>
      </c>
      <c r="S265" s="23" t="s">
        <v>2376</v>
      </c>
      <c r="T265" s="23">
        <v>0</v>
      </c>
      <c r="U265" s="23">
        <v>0</v>
      </c>
      <c r="V265" s="23"/>
      <c r="W265" s="23"/>
      <c r="X265" s="23" t="s">
        <v>1101</v>
      </c>
      <c r="Y265" s="23">
        <v>0</v>
      </c>
      <c r="Z265" s="23">
        <v>1</v>
      </c>
      <c r="AA265" s="23">
        <f>IF(SUM(G265:T265) &gt;0, 1, 0)</f>
        <v>0</v>
      </c>
      <c r="AB265" s="23">
        <v>0</v>
      </c>
      <c r="AC265" s="23">
        <f>IF(SUM(T265,Q265)&gt;0, 1, 0)</f>
        <v>0</v>
      </c>
      <c r="AD265" s="23">
        <f>IF(SUM(Table26[[#This Row],[cv_disclosure]],Table26[[#This Row],[nber_web_disclosure]],Table26[[#This Row],[private_interests]]) &gt;0, 1, 0)</f>
        <v>0</v>
      </c>
      <c r="AE265" s="23"/>
      <c r="AF265" s="23"/>
      <c r="AG265" s="23" t="s">
        <v>2378</v>
      </c>
      <c r="AH265" s="23" t="s">
        <v>2377</v>
      </c>
      <c r="AI265" s="23" t="s">
        <v>2501</v>
      </c>
      <c r="AJ265" s="23"/>
      <c r="AK265" s="23"/>
      <c r="AL265" s="23"/>
    </row>
    <row r="266" spans="1:38" x14ac:dyDescent="0.25">
      <c r="A266" s="23" t="s">
        <v>1794</v>
      </c>
      <c r="B266" s="23" t="s">
        <v>1795</v>
      </c>
      <c r="C266" s="23" t="s">
        <v>1718</v>
      </c>
      <c r="D266" s="23" t="s">
        <v>1796</v>
      </c>
      <c r="E266" s="23" t="s">
        <v>65</v>
      </c>
      <c r="F266" s="23" t="s">
        <v>681</v>
      </c>
      <c r="G266" s="23">
        <v>0</v>
      </c>
      <c r="H266" s="23">
        <v>0</v>
      </c>
      <c r="I266" s="23">
        <v>0</v>
      </c>
      <c r="J266" s="23">
        <v>0</v>
      </c>
      <c r="K266" s="23">
        <v>0</v>
      </c>
      <c r="L266" s="23">
        <v>0</v>
      </c>
      <c r="M266" s="23">
        <v>0</v>
      </c>
      <c r="N266" s="23">
        <v>0</v>
      </c>
      <c r="O266" s="23">
        <v>0</v>
      </c>
      <c r="P266" s="23">
        <v>0</v>
      </c>
      <c r="Q266" s="23">
        <v>0</v>
      </c>
      <c r="R266" s="23">
        <v>0</v>
      </c>
      <c r="S266" s="23"/>
      <c r="T266" s="23">
        <v>0</v>
      </c>
      <c r="U266" s="23">
        <v>0</v>
      </c>
      <c r="V266" s="23"/>
      <c r="W266" s="23"/>
      <c r="X266" s="23" t="s">
        <v>1101</v>
      </c>
      <c r="Y266" s="23">
        <v>0</v>
      </c>
      <c r="Z266" s="23">
        <v>0</v>
      </c>
      <c r="AA266" s="23">
        <f>IF(SUM(G266:T266) &gt;0, 1, 0)</f>
        <v>0</v>
      </c>
      <c r="AB266" s="23">
        <v>0</v>
      </c>
      <c r="AC266" s="23">
        <f>IF(SUM(T266,Q266)&gt;0, 1, 0)</f>
        <v>0</v>
      </c>
      <c r="AD266" s="23">
        <f>IF(SUM(Table26[[#This Row],[cv_disclosure]],Table26[[#This Row],[nber_web_disclosure]],Table26[[#This Row],[private_interests]]) &gt;0, 1, 0)</f>
        <v>0</v>
      </c>
      <c r="AE266" s="23"/>
      <c r="AF266" s="23"/>
      <c r="AG266" s="23" t="s">
        <v>2384</v>
      </c>
      <c r="AH266" s="23" t="s">
        <v>2383</v>
      </c>
      <c r="AI266" s="23" t="s">
        <v>2503</v>
      </c>
      <c r="AJ266" s="23"/>
      <c r="AK266" s="23"/>
      <c r="AL266" s="23"/>
    </row>
    <row r="267" spans="1:38" x14ac:dyDescent="0.25">
      <c r="A267" s="23" t="s">
        <v>1800</v>
      </c>
      <c r="B267" s="23" t="s">
        <v>1801</v>
      </c>
      <c r="C267" s="23" t="s">
        <v>1718</v>
      </c>
      <c r="D267" s="23" t="s">
        <v>1802</v>
      </c>
      <c r="E267" s="23" t="s">
        <v>1803</v>
      </c>
      <c r="F267" s="23" t="s">
        <v>681</v>
      </c>
      <c r="G267" s="23">
        <v>0</v>
      </c>
      <c r="H267" s="23">
        <v>0</v>
      </c>
      <c r="I267" s="23">
        <v>0</v>
      </c>
      <c r="J267" s="23">
        <v>0</v>
      </c>
      <c r="K267" s="23">
        <v>0</v>
      </c>
      <c r="L267" s="23">
        <v>0</v>
      </c>
      <c r="M267" s="23">
        <v>0</v>
      </c>
      <c r="N267" s="23">
        <v>0</v>
      </c>
      <c r="O267" s="23">
        <v>0</v>
      </c>
      <c r="P267" s="23">
        <v>0</v>
      </c>
      <c r="Q267" s="23">
        <v>0</v>
      </c>
      <c r="R267" s="23">
        <v>0</v>
      </c>
      <c r="S267" s="23" t="s">
        <v>2391</v>
      </c>
      <c r="T267" s="23">
        <v>0</v>
      </c>
      <c r="U267" s="23">
        <v>0</v>
      </c>
      <c r="V267" s="23"/>
      <c r="W267" s="23"/>
      <c r="X267" s="23" t="s">
        <v>1101</v>
      </c>
      <c r="Y267" s="23">
        <v>0</v>
      </c>
      <c r="Z267" s="23">
        <v>1</v>
      </c>
      <c r="AA267" s="23">
        <f>IF(SUM(G267:T267) &gt;0, 1, 0)</f>
        <v>0</v>
      </c>
      <c r="AB267" s="23">
        <v>0</v>
      </c>
      <c r="AC267" s="23">
        <f>IF(SUM(T267,Q267)&gt;0, 1, 0)</f>
        <v>0</v>
      </c>
      <c r="AD267" s="23">
        <f>IF(SUM(Table26[[#This Row],[cv_disclosure]],Table26[[#This Row],[nber_web_disclosure]],Table26[[#This Row],[private_interests]]) &gt;0, 1, 0)</f>
        <v>0</v>
      </c>
      <c r="AE267" s="23"/>
      <c r="AF267" s="23"/>
      <c r="AG267" s="23" t="s">
        <v>2393</v>
      </c>
      <c r="AH267" s="23" t="s">
        <v>2392</v>
      </c>
      <c r="AI267" s="23" t="s">
        <v>2505</v>
      </c>
      <c r="AJ267" s="23"/>
      <c r="AK267" s="23"/>
      <c r="AL267" s="23"/>
    </row>
    <row r="268" spans="1:38" x14ac:dyDescent="0.25">
      <c r="A268" s="23" t="s">
        <v>1813</v>
      </c>
      <c r="B268" s="23" t="s">
        <v>1814</v>
      </c>
      <c r="C268" s="23" t="s">
        <v>1718</v>
      </c>
      <c r="D268" s="23" t="s">
        <v>1815</v>
      </c>
      <c r="E268" s="23" t="s">
        <v>86</v>
      </c>
      <c r="F268" s="23" t="s">
        <v>681</v>
      </c>
      <c r="G268" s="23">
        <v>0</v>
      </c>
      <c r="H268" s="23">
        <v>0</v>
      </c>
      <c r="I268" s="23">
        <v>0</v>
      </c>
      <c r="J268" s="23">
        <v>0</v>
      </c>
      <c r="K268" s="23">
        <v>0</v>
      </c>
      <c r="L268" s="23">
        <v>0</v>
      </c>
      <c r="M268" s="23">
        <v>0</v>
      </c>
      <c r="N268" s="23">
        <v>0</v>
      </c>
      <c r="O268" s="23">
        <v>0</v>
      </c>
      <c r="P268" s="23">
        <v>0</v>
      </c>
      <c r="Q268" s="23">
        <v>0</v>
      </c>
      <c r="R268" s="23">
        <v>0</v>
      </c>
      <c r="S268" s="23"/>
      <c r="T268" s="23">
        <v>0</v>
      </c>
      <c r="U268" s="23">
        <v>0</v>
      </c>
      <c r="V268" s="23"/>
      <c r="W268" s="23"/>
      <c r="X268" s="23" t="s">
        <v>2408</v>
      </c>
      <c r="Y268" s="23">
        <v>0</v>
      </c>
      <c r="Z268" s="23">
        <v>0</v>
      </c>
      <c r="AA268" s="23">
        <f>IF(SUM(G268:T268) &gt;0, 1, 0)</f>
        <v>0</v>
      </c>
      <c r="AB268" s="23"/>
      <c r="AC268" s="23">
        <f>IF(SUM(T268,Q268)&gt;0, 1, 0)</f>
        <v>0</v>
      </c>
      <c r="AD268" s="23">
        <f>IF(SUM(Table26[[#This Row],[cv_disclosure]],Table26[[#This Row],[nber_web_disclosure]],Table26[[#This Row],[private_interests]]) &gt;0, 1, 0)</f>
        <v>0</v>
      </c>
      <c r="AE268" s="23"/>
      <c r="AF268" s="23"/>
      <c r="AG268" s="23" t="s">
        <v>2407</v>
      </c>
      <c r="AH268" s="23" t="s">
        <v>2406</v>
      </c>
      <c r="AI268" s="23" t="s">
        <v>2508</v>
      </c>
      <c r="AJ268" s="23"/>
      <c r="AK268" s="23"/>
      <c r="AL268" s="23"/>
    </row>
    <row r="269" spans="1:38" x14ac:dyDescent="0.25">
      <c r="A269" s="23" t="s">
        <v>1816</v>
      </c>
      <c r="B269" s="23" t="s">
        <v>1817</v>
      </c>
      <c r="C269" s="23" t="s">
        <v>1718</v>
      </c>
      <c r="D269" s="23" t="s">
        <v>1818</v>
      </c>
      <c r="E269" s="23" t="s">
        <v>878</v>
      </c>
      <c r="F269" s="23" t="s">
        <v>681</v>
      </c>
      <c r="G269" s="23">
        <v>0</v>
      </c>
      <c r="H269" s="23">
        <v>0</v>
      </c>
      <c r="I269" s="23">
        <v>0</v>
      </c>
      <c r="J269" s="23">
        <v>0</v>
      </c>
      <c r="K269" s="23">
        <v>0</v>
      </c>
      <c r="L269" s="23">
        <v>0</v>
      </c>
      <c r="M269" s="23">
        <v>0</v>
      </c>
      <c r="N269" s="23">
        <v>0</v>
      </c>
      <c r="O269" s="23">
        <v>0</v>
      </c>
      <c r="P269" s="23">
        <v>0</v>
      </c>
      <c r="Q269" s="23">
        <v>0</v>
      </c>
      <c r="R269" s="23">
        <v>0</v>
      </c>
      <c r="S269" s="23"/>
      <c r="T269" s="23">
        <v>0</v>
      </c>
      <c r="U269" s="23">
        <v>0</v>
      </c>
      <c r="V269" s="23"/>
      <c r="W269" s="23"/>
      <c r="X269" s="23" t="s">
        <v>1101</v>
      </c>
      <c r="Y269" s="23">
        <v>0</v>
      </c>
      <c r="Z269" s="23">
        <v>0</v>
      </c>
      <c r="AA269" s="23">
        <f>IF(SUM(G269:T269) &gt;0, 1, 0)</f>
        <v>0</v>
      </c>
      <c r="AB269" s="23"/>
      <c r="AC269" s="23">
        <f>IF(SUM(T269,Q269)&gt;0, 1, 0)</f>
        <v>0</v>
      </c>
      <c r="AD269" s="23">
        <f>IF(SUM(Table26[[#This Row],[cv_disclosure]],Table26[[#This Row],[nber_web_disclosure]],Table26[[#This Row],[private_interests]]) &gt;0, 1, 0)</f>
        <v>0</v>
      </c>
      <c r="AE269" s="23"/>
      <c r="AF269" s="23"/>
      <c r="AG269" s="23" t="s">
        <v>2409</v>
      </c>
      <c r="AH269" s="23"/>
      <c r="AI269" s="23" t="s">
        <v>2509</v>
      </c>
      <c r="AJ269" s="23"/>
      <c r="AK269" s="23"/>
      <c r="AL269" s="23"/>
    </row>
    <row r="270" spans="1:38" x14ac:dyDescent="0.25">
      <c r="A270" s="23" t="s">
        <v>1822</v>
      </c>
      <c r="B270" s="23" t="s">
        <v>1823</v>
      </c>
      <c r="C270" s="23" t="s">
        <v>1718</v>
      </c>
      <c r="D270" s="23" t="s">
        <v>1824</v>
      </c>
      <c r="E270" s="23" t="s">
        <v>780</v>
      </c>
      <c r="F270" s="23" t="s">
        <v>681</v>
      </c>
      <c r="G270" s="23">
        <v>0</v>
      </c>
      <c r="H270" s="23">
        <v>0</v>
      </c>
      <c r="I270" s="23">
        <v>0</v>
      </c>
      <c r="J270" s="23">
        <v>0</v>
      </c>
      <c r="K270" s="23">
        <v>0</v>
      </c>
      <c r="L270" s="23">
        <v>0</v>
      </c>
      <c r="M270" s="23">
        <v>0</v>
      </c>
      <c r="N270" s="23">
        <v>0</v>
      </c>
      <c r="O270" s="23">
        <v>0</v>
      </c>
      <c r="P270" s="23">
        <v>0</v>
      </c>
      <c r="Q270" s="23">
        <v>0</v>
      </c>
      <c r="R270" s="23">
        <v>0</v>
      </c>
      <c r="S270" s="23"/>
      <c r="T270" s="23">
        <v>0</v>
      </c>
      <c r="U270" s="23">
        <v>0</v>
      </c>
      <c r="V270" s="23"/>
      <c r="W270" s="23"/>
      <c r="X270" s="23" t="s">
        <v>1101</v>
      </c>
      <c r="Y270" s="23">
        <v>0</v>
      </c>
      <c r="Z270" s="23">
        <v>1</v>
      </c>
      <c r="AA270" s="23">
        <f>IF(SUM(G270:T270) &gt;0, 1, 0)</f>
        <v>0</v>
      </c>
      <c r="AB270" s="23"/>
      <c r="AC270" s="23">
        <f>IF(SUM(T270,Q270)&gt;0, 1, 0)</f>
        <v>0</v>
      </c>
      <c r="AD270" s="23">
        <f>IF(SUM(Table26[[#This Row],[cv_disclosure]],Table26[[#This Row],[nber_web_disclosure]],Table26[[#This Row],[private_interests]]) &gt;0, 1, 0)</f>
        <v>0</v>
      </c>
      <c r="AE270" s="23" t="s">
        <v>2410</v>
      </c>
      <c r="AF270" s="23"/>
      <c r="AG270" s="23" t="s">
        <v>2411</v>
      </c>
      <c r="AH270" s="23"/>
      <c r="AI270" s="23" t="s">
        <v>2510</v>
      </c>
      <c r="AJ270" s="23"/>
      <c r="AK270" s="23"/>
      <c r="AL270" s="23"/>
    </row>
    <row r="271" spans="1:38" x14ac:dyDescent="0.25">
      <c r="A271" s="23" t="s">
        <v>1825</v>
      </c>
      <c r="B271" s="23" t="s">
        <v>1826</v>
      </c>
      <c r="C271" s="23" t="s">
        <v>1718</v>
      </c>
      <c r="D271" s="23" t="s">
        <v>1827</v>
      </c>
      <c r="E271" s="23" t="s">
        <v>568</v>
      </c>
      <c r="F271" s="23" t="s">
        <v>681</v>
      </c>
      <c r="G271" s="23">
        <v>0</v>
      </c>
      <c r="H271" s="23">
        <v>0</v>
      </c>
      <c r="I271" s="23">
        <v>0</v>
      </c>
      <c r="J271" s="23">
        <v>0</v>
      </c>
      <c r="K271" s="23">
        <v>0</v>
      </c>
      <c r="L271" s="23">
        <v>0</v>
      </c>
      <c r="M271" s="23">
        <v>0</v>
      </c>
      <c r="N271" s="23">
        <v>0</v>
      </c>
      <c r="O271" s="23">
        <v>0</v>
      </c>
      <c r="P271" s="23">
        <v>0</v>
      </c>
      <c r="Q271" s="23">
        <v>0</v>
      </c>
      <c r="R271" s="23">
        <v>0</v>
      </c>
      <c r="S271" s="23"/>
      <c r="T271" s="23">
        <v>0</v>
      </c>
      <c r="U271" s="23">
        <v>0</v>
      </c>
      <c r="V271" s="23"/>
      <c r="W271" s="23"/>
      <c r="X271" s="23" t="s">
        <v>1101</v>
      </c>
      <c r="Y271" s="23">
        <v>0</v>
      </c>
      <c r="Z271" s="23">
        <v>0</v>
      </c>
      <c r="AA271" s="23">
        <f>IF(SUM(G271:T271) &gt;0, 1, 0)</f>
        <v>0</v>
      </c>
      <c r="AB271" s="23"/>
      <c r="AC271" s="23">
        <f>IF(SUM(T271,Q271)&gt;0, 1, 0)</f>
        <v>0</v>
      </c>
      <c r="AD271" s="23">
        <f>IF(SUM(Table26[[#This Row],[cv_disclosure]],Table26[[#This Row],[nber_web_disclosure]],Table26[[#This Row],[private_interests]]) &gt;0, 1, 0)</f>
        <v>0</v>
      </c>
      <c r="AE271" s="23"/>
      <c r="AF271" s="23"/>
      <c r="AG271" s="23" t="s">
        <v>2413</v>
      </c>
      <c r="AH271" s="23" t="s">
        <v>2412</v>
      </c>
      <c r="AI271" s="23" t="s">
        <v>2511</v>
      </c>
      <c r="AJ271" s="23"/>
      <c r="AK271" s="23"/>
      <c r="AL271" s="23"/>
    </row>
    <row r="272" spans="1:38" x14ac:dyDescent="0.25">
      <c r="A272" s="23" t="s">
        <v>1828</v>
      </c>
      <c r="B272" s="23" t="s">
        <v>1829</v>
      </c>
      <c r="C272" s="23" t="s">
        <v>1718</v>
      </c>
      <c r="D272" s="23" t="s">
        <v>1830</v>
      </c>
      <c r="E272" s="23" t="s">
        <v>167</v>
      </c>
      <c r="F272" s="23" t="s">
        <v>682</v>
      </c>
      <c r="G272" s="23">
        <v>0</v>
      </c>
      <c r="H272" s="23">
        <v>0</v>
      </c>
      <c r="I272" s="23">
        <v>0</v>
      </c>
      <c r="J272" s="23">
        <v>0</v>
      </c>
      <c r="K272" s="23">
        <v>0</v>
      </c>
      <c r="L272" s="23">
        <v>0</v>
      </c>
      <c r="M272" s="23">
        <v>0</v>
      </c>
      <c r="N272" s="23">
        <v>0</v>
      </c>
      <c r="O272" s="23">
        <v>0</v>
      </c>
      <c r="P272" s="23">
        <v>0</v>
      </c>
      <c r="Q272" s="23">
        <v>0</v>
      </c>
      <c r="R272" s="23">
        <v>0</v>
      </c>
      <c r="S272" s="23" t="s">
        <v>2415</v>
      </c>
      <c r="T272" s="23">
        <v>0</v>
      </c>
      <c r="U272" s="23">
        <v>1</v>
      </c>
      <c r="V272" s="23" t="s">
        <v>2419</v>
      </c>
      <c r="W272" s="23" t="s">
        <v>2418</v>
      </c>
      <c r="X272" s="23" t="s">
        <v>2416</v>
      </c>
      <c r="Y272" s="23">
        <v>1</v>
      </c>
      <c r="Z272" s="23">
        <v>0</v>
      </c>
      <c r="AA272" s="23">
        <f>IF(SUM(G272:T272) &gt;0, 1, 0)</f>
        <v>0</v>
      </c>
      <c r="AB272" s="23"/>
      <c r="AC272" s="23">
        <f>IF(SUM(T272,Q272)&gt;0, 1, 0)</f>
        <v>0</v>
      </c>
      <c r="AD272" s="23">
        <f>IF(SUM(Table26[[#This Row],[cv_disclosure]],Table26[[#This Row],[nber_web_disclosure]],Table26[[#This Row],[private_interests]]) &gt;0, 1, 0)</f>
        <v>1</v>
      </c>
      <c r="AE272" s="23"/>
      <c r="AF272" s="23"/>
      <c r="AG272" s="23" t="s">
        <v>2417</v>
      </c>
      <c r="AH272" s="23" t="s">
        <v>2414</v>
      </c>
      <c r="AI272" s="23" t="s">
        <v>2512</v>
      </c>
      <c r="AJ272" s="23"/>
      <c r="AK272" s="23"/>
      <c r="AL272" s="23"/>
    </row>
    <row r="273" spans="1:38" x14ac:dyDescent="0.25">
      <c r="A273" s="23" t="s">
        <v>1834</v>
      </c>
      <c r="B273" s="23" t="s">
        <v>1835</v>
      </c>
      <c r="C273" s="23" t="s">
        <v>1718</v>
      </c>
      <c r="D273" s="23" t="s">
        <v>1836</v>
      </c>
      <c r="E273" s="23" t="s">
        <v>568</v>
      </c>
      <c r="F273" s="23" t="s">
        <v>681</v>
      </c>
      <c r="G273" s="23">
        <v>0</v>
      </c>
      <c r="H273" s="23">
        <v>0</v>
      </c>
      <c r="I273" s="23">
        <v>0</v>
      </c>
      <c r="J273" s="23">
        <v>0</v>
      </c>
      <c r="K273" s="23">
        <v>0</v>
      </c>
      <c r="L273" s="23">
        <v>0</v>
      </c>
      <c r="M273" s="23">
        <v>0</v>
      </c>
      <c r="N273" s="23">
        <v>0</v>
      </c>
      <c r="O273" s="23">
        <v>0</v>
      </c>
      <c r="P273" s="23">
        <v>0</v>
      </c>
      <c r="Q273" s="23">
        <v>0</v>
      </c>
      <c r="R273" s="23">
        <v>0</v>
      </c>
      <c r="S273" s="23"/>
      <c r="T273" s="23">
        <v>0</v>
      </c>
      <c r="U273" s="23">
        <v>1</v>
      </c>
      <c r="V273" s="23" t="s">
        <v>2423</v>
      </c>
      <c r="W273" s="23" t="s">
        <v>2422</v>
      </c>
      <c r="X273" s="23" t="s">
        <v>1101</v>
      </c>
      <c r="Y273" s="23">
        <v>0</v>
      </c>
      <c r="Z273" s="23">
        <v>0</v>
      </c>
      <c r="AA273" s="23">
        <f>IF(SUM(G273:T273) &gt;0, 1, 0)</f>
        <v>0</v>
      </c>
      <c r="AB273" s="23"/>
      <c r="AC273" s="23">
        <f>IF(SUM(T273,Q273)&gt;0, 1, 0)</f>
        <v>0</v>
      </c>
      <c r="AD273" s="23">
        <f>IF(SUM(Table26[[#This Row],[cv_disclosure]],Table26[[#This Row],[nber_web_disclosure]],Table26[[#This Row],[private_interests]]) &gt;0, 1, 0)</f>
        <v>0</v>
      </c>
      <c r="AE273" s="23"/>
      <c r="AF273" s="23"/>
      <c r="AG273" s="23" t="s">
        <v>2421</v>
      </c>
      <c r="AH273" s="23" t="s">
        <v>2420</v>
      </c>
      <c r="AI273" s="23" t="s">
        <v>2513</v>
      </c>
      <c r="AJ273" s="23"/>
      <c r="AK273" s="23"/>
      <c r="AL273" s="23"/>
    </row>
    <row r="274" spans="1:38" x14ac:dyDescent="0.25">
      <c r="A274" s="23" t="s">
        <v>1840</v>
      </c>
      <c r="B274" s="23" t="s">
        <v>1841</v>
      </c>
      <c r="C274" s="23" t="s">
        <v>1718</v>
      </c>
      <c r="D274" s="23" t="s">
        <v>1842</v>
      </c>
      <c r="E274" s="23" t="s">
        <v>1843</v>
      </c>
      <c r="F274" s="23" t="s">
        <v>681</v>
      </c>
      <c r="G274" s="23">
        <v>0</v>
      </c>
      <c r="H274" s="23">
        <v>0</v>
      </c>
      <c r="I274" s="23">
        <v>0</v>
      </c>
      <c r="J274" s="23">
        <v>0</v>
      </c>
      <c r="K274" s="23">
        <v>0</v>
      </c>
      <c r="L274" s="23">
        <v>0</v>
      </c>
      <c r="M274" s="23">
        <v>0</v>
      </c>
      <c r="N274" s="23">
        <v>0</v>
      </c>
      <c r="O274" s="23">
        <v>0</v>
      </c>
      <c r="P274" s="23">
        <v>0</v>
      </c>
      <c r="Q274" s="23">
        <v>0</v>
      </c>
      <c r="R274" s="23">
        <v>0</v>
      </c>
      <c r="S274" s="23"/>
      <c r="T274" s="23">
        <v>0</v>
      </c>
      <c r="U274" s="23">
        <v>0</v>
      </c>
      <c r="V274" s="23"/>
      <c r="W274" s="23"/>
      <c r="X274" s="23" t="s">
        <v>1101</v>
      </c>
      <c r="Y274" s="23">
        <v>0</v>
      </c>
      <c r="Z274" s="23">
        <v>0</v>
      </c>
      <c r="AA274" s="23">
        <f>IF(SUM(G274:T274) &gt;0, 1, 0)</f>
        <v>0</v>
      </c>
      <c r="AB274" s="23"/>
      <c r="AC274" s="23">
        <f>IF(SUM(T274,Q274)&gt;0, 1, 0)</f>
        <v>0</v>
      </c>
      <c r="AD274" s="23">
        <f>IF(SUM(Table26[[#This Row],[cv_disclosure]],Table26[[#This Row],[nber_web_disclosure]],Table26[[#This Row],[private_interests]]) &gt;0, 1, 0)</f>
        <v>0</v>
      </c>
      <c r="AE274" s="23"/>
      <c r="AF274" s="23"/>
      <c r="AG274" s="23" t="s">
        <v>2425</v>
      </c>
      <c r="AH274" s="23" t="s">
        <v>2424</v>
      </c>
      <c r="AI274" s="23" t="s">
        <v>2514</v>
      </c>
      <c r="AJ274" s="23"/>
      <c r="AK274" s="23"/>
      <c r="AL274" s="23"/>
    </row>
    <row r="275" spans="1:38" x14ac:dyDescent="0.25">
      <c r="A275" s="23" t="s">
        <v>1844</v>
      </c>
      <c r="B275" s="23" t="s">
        <v>1845</v>
      </c>
      <c r="C275" s="23" t="s">
        <v>1718</v>
      </c>
      <c r="D275" s="23" t="s">
        <v>1846</v>
      </c>
      <c r="E275" s="23" t="s">
        <v>179</v>
      </c>
      <c r="F275" s="23" t="s">
        <v>681</v>
      </c>
      <c r="G275" s="23">
        <v>0</v>
      </c>
      <c r="H275" s="23">
        <v>0</v>
      </c>
      <c r="I275" s="23">
        <v>0</v>
      </c>
      <c r="J275" s="23">
        <v>0</v>
      </c>
      <c r="K275" s="23">
        <v>0</v>
      </c>
      <c r="L275" s="23">
        <v>0</v>
      </c>
      <c r="M275" s="23">
        <v>0</v>
      </c>
      <c r="N275" s="23">
        <v>0</v>
      </c>
      <c r="O275" s="23">
        <v>0</v>
      </c>
      <c r="P275" s="23">
        <v>0</v>
      </c>
      <c r="Q275" s="23">
        <v>0</v>
      </c>
      <c r="R275" s="23">
        <v>0</v>
      </c>
      <c r="S275" s="23"/>
      <c r="T275" s="23">
        <v>0</v>
      </c>
      <c r="U275" s="23">
        <v>1</v>
      </c>
      <c r="V275" s="23" t="s">
        <v>2428</v>
      </c>
      <c r="W275" s="23" t="s">
        <v>2429</v>
      </c>
      <c r="X275" s="23" t="s">
        <v>1101</v>
      </c>
      <c r="Y275" s="23">
        <v>0</v>
      </c>
      <c r="Z275" s="23">
        <v>0</v>
      </c>
      <c r="AA275" s="23">
        <f>IF(SUM(G275:T275) &gt;0, 1, 0)</f>
        <v>0</v>
      </c>
      <c r="AB275" s="23"/>
      <c r="AC275" s="23">
        <f>IF(SUM(T275,Q275)&gt;0, 1, 0)</f>
        <v>0</v>
      </c>
      <c r="AD275" s="23">
        <f>IF(SUM(Table26[[#This Row],[cv_disclosure]],Table26[[#This Row],[nber_web_disclosure]],Table26[[#This Row],[private_interests]]) &gt;0, 1, 0)</f>
        <v>0</v>
      </c>
      <c r="AE275" s="23"/>
      <c r="AF275" s="23"/>
      <c r="AG275" s="23" t="s">
        <v>2427</v>
      </c>
      <c r="AH275" s="23" t="s">
        <v>2426</v>
      </c>
      <c r="AI275" s="23" t="s">
        <v>2515</v>
      </c>
      <c r="AJ275" s="23"/>
      <c r="AK275" s="23"/>
      <c r="AL275" s="23"/>
    </row>
    <row r="276" spans="1:38" x14ac:dyDescent="0.25">
      <c r="A276" s="23" t="s">
        <v>1847</v>
      </c>
      <c r="B276" s="23" t="s">
        <v>1848</v>
      </c>
      <c r="C276" s="23" t="s">
        <v>1718</v>
      </c>
      <c r="D276" s="23" t="s">
        <v>1849</v>
      </c>
      <c r="E276" s="23" t="s">
        <v>199</v>
      </c>
      <c r="F276" s="23" t="s">
        <v>681</v>
      </c>
      <c r="G276" s="23">
        <v>0</v>
      </c>
      <c r="H276" s="23">
        <v>0</v>
      </c>
      <c r="I276" s="23">
        <v>0</v>
      </c>
      <c r="J276" s="23">
        <v>0</v>
      </c>
      <c r="K276" s="23">
        <v>0</v>
      </c>
      <c r="L276" s="23">
        <v>0</v>
      </c>
      <c r="M276" s="23">
        <v>0</v>
      </c>
      <c r="N276" s="23">
        <v>0</v>
      </c>
      <c r="O276" s="23">
        <v>0</v>
      </c>
      <c r="P276" s="23">
        <v>0</v>
      </c>
      <c r="Q276" s="23">
        <v>0</v>
      </c>
      <c r="R276" s="23">
        <v>0</v>
      </c>
      <c r="S276" s="23"/>
      <c r="T276" s="23">
        <v>0</v>
      </c>
      <c r="U276" s="23">
        <v>0</v>
      </c>
      <c r="V276" s="23"/>
      <c r="W276" s="23"/>
      <c r="X276" s="23" t="s">
        <v>1101</v>
      </c>
      <c r="Y276" s="23">
        <v>0</v>
      </c>
      <c r="Z276" s="23">
        <v>1</v>
      </c>
      <c r="AA276" s="23">
        <f>IF(SUM(G276:T276) &gt;0, 1, 0)</f>
        <v>0</v>
      </c>
      <c r="AB276" s="23"/>
      <c r="AC276" s="23">
        <f>IF(SUM(T276,Q276)&gt;0, 1, 0)</f>
        <v>0</v>
      </c>
      <c r="AD276" s="23">
        <f>IF(SUM(Table26[[#This Row],[cv_disclosure]],Table26[[#This Row],[nber_web_disclosure]],Table26[[#This Row],[private_interests]]) &gt;0, 1, 0)</f>
        <v>0</v>
      </c>
      <c r="AE276" s="23" t="s">
        <v>2430</v>
      </c>
      <c r="AF276" s="23"/>
      <c r="AG276" s="23" t="s">
        <v>2431</v>
      </c>
      <c r="AH276" s="23"/>
      <c r="AI276" s="23" t="s">
        <v>2516</v>
      </c>
      <c r="AJ276" s="23"/>
      <c r="AK276" s="23"/>
      <c r="AL276" s="23"/>
    </row>
    <row r="277" spans="1:38" x14ac:dyDescent="0.25">
      <c r="A277" s="23" t="s">
        <v>111</v>
      </c>
      <c r="B277" s="24" t="s">
        <v>112</v>
      </c>
      <c r="C277" s="23" t="s">
        <v>1718</v>
      </c>
      <c r="D277" s="23" t="s">
        <v>113</v>
      </c>
      <c r="E277" s="23" t="s">
        <v>71</v>
      </c>
      <c r="F277" s="23" t="s">
        <v>681</v>
      </c>
      <c r="G277" s="23">
        <v>0</v>
      </c>
      <c r="H277" s="23">
        <v>0</v>
      </c>
      <c r="I277" s="23">
        <v>0</v>
      </c>
      <c r="J277" s="23">
        <v>0</v>
      </c>
      <c r="K277" s="23">
        <v>0</v>
      </c>
      <c r="L277" s="23">
        <v>0</v>
      </c>
      <c r="M277" s="23">
        <v>0</v>
      </c>
      <c r="N277" s="23">
        <v>0</v>
      </c>
      <c r="O277" s="23">
        <v>0</v>
      </c>
      <c r="P277" s="23">
        <v>0</v>
      </c>
      <c r="Q277" s="23">
        <v>0</v>
      </c>
      <c r="R277" s="23">
        <v>0</v>
      </c>
      <c r="S277" s="23"/>
      <c r="T277" s="23">
        <v>0</v>
      </c>
      <c r="U277" s="23">
        <v>1</v>
      </c>
      <c r="V277" s="23" t="s">
        <v>2434</v>
      </c>
      <c r="W277" s="23" t="s">
        <v>2435</v>
      </c>
      <c r="X277" s="23" t="s">
        <v>1101</v>
      </c>
      <c r="Y277" s="23">
        <v>0</v>
      </c>
      <c r="Z277" s="23">
        <v>0</v>
      </c>
      <c r="AA277" s="23">
        <f>IF(SUM(G277:T277) &gt;0, 1, 0)</f>
        <v>0</v>
      </c>
      <c r="AB277" s="23"/>
      <c r="AC277" s="23">
        <f>IF(SUM(T277,Q277)&gt;0, 1, 0)</f>
        <v>0</v>
      </c>
      <c r="AD277" s="23">
        <f>IF(SUM(Table26[[#This Row],[cv_disclosure]],Table26[[#This Row],[nber_web_disclosure]],Table26[[#This Row],[private_interests]]) &gt;0, 1, 0)</f>
        <v>0</v>
      </c>
      <c r="AE277" s="23"/>
      <c r="AF277" s="23"/>
      <c r="AG277" s="23" t="s">
        <v>2433</v>
      </c>
      <c r="AH277" s="23" t="s">
        <v>2432</v>
      </c>
      <c r="AI277" s="23" t="s">
        <v>2517</v>
      </c>
      <c r="AJ277" s="23"/>
      <c r="AK277" s="23"/>
      <c r="AL277" s="23"/>
    </row>
    <row r="278" spans="1:38" x14ac:dyDescent="0.25">
      <c r="A278" s="23" t="s">
        <v>1853</v>
      </c>
      <c r="B278" s="23" t="s">
        <v>1854</v>
      </c>
      <c r="C278" s="23" t="s">
        <v>1718</v>
      </c>
      <c r="D278" s="23" t="s">
        <v>1855</v>
      </c>
      <c r="E278" s="23" t="s">
        <v>1856</v>
      </c>
      <c r="F278" s="23" t="s">
        <v>681</v>
      </c>
      <c r="G278" s="23">
        <v>0</v>
      </c>
      <c r="H278" s="23">
        <v>0</v>
      </c>
      <c r="I278" s="23">
        <v>0</v>
      </c>
      <c r="J278" s="23">
        <v>0</v>
      </c>
      <c r="K278" s="23">
        <v>0</v>
      </c>
      <c r="L278" s="23">
        <v>0</v>
      </c>
      <c r="M278" s="23">
        <v>0</v>
      </c>
      <c r="N278" s="23">
        <v>0</v>
      </c>
      <c r="O278" s="23">
        <v>0</v>
      </c>
      <c r="P278" s="23">
        <v>0</v>
      </c>
      <c r="Q278" s="23">
        <v>0</v>
      </c>
      <c r="R278" s="23">
        <v>0</v>
      </c>
      <c r="S278" s="23" t="s">
        <v>2445</v>
      </c>
      <c r="T278" s="23">
        <v>0</v>
      </c>
      <c r="U278" s="23">
        <v>0</v>
      </c>
      <c r="V278" s="23"/>
      <c r="W278" s="23"/>
      <c r="X278" s="23" t="s">
        <v>1101</v>
      </c>
      <c r="Y278" s="23">
        <v>0</v>
      </c>
      <c r="Z278" s="23">
        <v>1</v>
      </c>
      <c r="AA278" s="23">
        <f>IF(SUM(G278:T278) &gt;0, 1, 0)</f>
        <v>0</v>
      </c>
      <c r="AB278" s="23"/>
      <c r="AC278" s="23">
        <f>IF(SUM(T278,Q278)&gt;0, 1, 0)</f>
        <v>0</v>
      </c>
      <c r="AD278" s="23">
        <f>IF(SUM(Table26[[#This Row],[cv_disclosure]],Table26[[#This Row],[nber_web_disclosure]],Table26[[#This Row],[private_interests]]) &gt;0, 1, 0)</f>
        <v>0</v>
      </c>
      <c r="AE278" s="23" t="s">
        <v>2443</v>
      </c>
      <c r="AF278" s="23"/>
      <c r="AG278" s="23" t="s">
        <v>2442</v>
      </c>
      <c r="AH278" s="23" t="s">
        <v>2444</v>
      </c>
      <c r="AI278" s="23" t="s">
        <v>2520</v>
      </c>
      <c r="AJ278" s="23"/>
      <c r="AK278" s="23"/>
      <c r="AL278" s="23"/>
    </row>
    <row r="279" spans="1:38" x14ac:dyDescent="0.25">
      <c r="A279" s="23" t="s">
        <v>1860</v>
      </c>
      <c r="B279" s="23" t="s">
        <v>1861</v>
      </c>
      <c r="C279" s="23" t="s">
        <v>1718</v>
      </c>
      <c r="D279" s="23" t="s">
        <v>1862</v>
      </c>
      <c r="E279" s="23" t="s">
        <v>868</v>
      </c>
      <c r="F279" s="23" t="s">
        <v>681</v>
      </c>
      <c r="G279" s="23">
        <v>0</v>
      </c>
      <c r="H279" s="23">
        <v>0</v>
      </c>
      <c r="I279" s="23">
        <v>0</v>
      </c>
      <c r="J279" s="23">
        <v>0</v>
      </c>
      <c r="K279" s="23">
        <v>0</v>
      </c>
      <c r="L279" s="23">
        <v>0</v>
      </c>
      <c r="M279" s="23">
        <v>0</v>
      </c>
      <c r="N279" s="23">
        <v>0</v>
      </c>
      <c r="O279" s="23">
        <v>0</v>
      </c>
      <c r="P279" s="23">
        <v>0</v>
      </c>
      <c r="Q279" s="23">
        <v>0</v>
      </c>
      <c r="R279" s="23">
        <v>0</v>
      </c>
      <c r="S279" s="23" t="s">
        <v>2457</v>
      </c>
      <c r="T279" s="23">
        <v>0</v>
      </c>
      <c r="U279" s="23">
        <v>0</v>
      </c>
      <c r="V279" s="23"/>
      <c r="W279" s="23"/>
      <c r="X279" s="23" t="s">
        <v>1101</v>
      </c>
      <c r="Y279" s="23">
        <v>1</v>
      </c>
      <c r="Z279" s="23">
        <v>0</v>
      </c>
      <c r="AA279" s="23">
        <f>IF(SUM(G279:T279) &gt;0, 1, 0)</f>
        <v>0</v>
      </c>
      <c r="AB279" s="23"/>
      <c r="AC279" s="23">
        <f>IF(SUM(T279,Q279)&gt;0, 1, 0)</f>
        <v>0</v>
      </c>
      <c r="AD279" s="23">
        <f>IF(SUM(Table26[[#This Row],[cv_disclosure]],Table26[[#This Row],[nber_web_disclosure]],Table26[[#This Row],[private_interests]]) &gt;0, 1, 0)</f>
        <v>1</v>
      </c>
      <c r="AE279" s="23"/>
      <c r="AF279" s="23"/>
      <c r="AG279" s="23" t="s">
        <v>2451</v>
      </c>
      <c r="AH279" s="23"/>
      <c r="AI279" s="23" t="s">
        <v>2522</v>
      </c>
      <c r="AJ279" s="23"/>
      <c r="AK279" s="23"/>
      <c r="AL279" s="23"/>
    </row>
    <row r="280" spans="1:38" x14ac:dyDescent="0.25">
      <c r="A280" s="23" t="s">
        <v>1863</v>
      </c>
      <c r="B280" s="23" t="s">
        <v>1864</v>
      </c>
      <c r="C280" s="23" t="s">
        <v>1718</v>
      </c>
      <c r="D280" s="23" t="s">
        <v>1865</v>
      </c>
      <c r="E280" s="23" t="s">
        <v>92</v>
      </c>
      <c r="F280" s="23" t="s">
        <v>681</v>
      </c>
      <c r="G280" s="23">
        <v>0</v>
      </c>
      <c r="H280" s="23">
        <v>0</v>
      </c>
      <c r="I280" s="23">
        <v>0</v>
      </c>
      <c r="J280" s="23">
        <v>0</v>
      </c>
      <c r="K280" s="23">
        <v>0</v>
      </c>
      <c r="L280" s="23">
        <v>0</v>
      </c>
      <c r="M280" s="23">
        <v>0</v>
      </c>
      <c r="N280" s="23">
        <v>0</v>
      </c>
      <c r="O280" s="23">
        <v>0</v>
      </c>
      <c r="P280" s="23">
        <v>0</v>
      </c>
      <c r="Q280" s="23">
        <v>0</v>
      </c>
      <c r="R280" s="23">
        <v>0</v>
      </c>
      <c r="S280" s="23" t="s">
        <v>2456</v>
      </c>
      <c r="T280" s="23">
        <v>0</v>
      </c>
      <c r="U280" s="23">
        <v>0</v>
      </c>
      <c r="V280" s="23"/>
      <c r="W280" s="23"/>
      <c r="X280" s="23" t="s">
        <v>1101</v>
      </c>
      <c r="Y280" s="23">
        <v>1</v>
      </c>
      <c r="Z280" s="23">
        <v>0</v>
      </c>
      <c r="AA280" s="23">
        <f>IF(SUM(G280:T280) &gt;0, 1, 0)</f>
        <v>0</v>
      </c>
      <c r="AB280" s="23"/>
      <c r="AC280" s="23">
        <f>IF(SUM(T280,Q280)&gt;0, 1, 0)</f>
        <v>0</v>
      </c>
      <c r="AD280" s="23">
        <f>IF(SUM(Table26[[#This Row],[cv_disclosure]],Table26[[#This Row],[nber_web_disclosure]],Table26[[#This Row],[private_interests]]) &gt;0, 1, 0)</f>
        <v>1</v>
      </c>
      <c r="AE280" s="23" t="s">
        <v>2455</v>
      </c>
      <c r="AF280" s="23"/>
      <c r="AG280" s="23" t="s">
        <v>2458</v>
      </c>
      <c r="AH280" s="23" t="s">
        <v>2459</v>
      </c>
      <c r="AI280" s="23" t="s">
        <v>2524</v>
      </c>
      <c r="AJ280" s="23"/>
      <c r="AK280" s="23"/>
      <c r="AL280" s="23"/>
    </row>
    <row r="281" spans="1:38" x14ac:dyDescent="0.25">
      <c r="A281" s="23" t="s">
        <v>1866</v>
      </c>
      <c r="B281" s="23" t="s">
        <v>1868</v>
      </c>
      <c r="C281" s="23" t="s">
        <v>1718</v>
      </c>
      <c r="D281" s="23" t="s">
        <v>1869</v>
      </c>
      <c r="E281" s="23" t="s">
        <v>1867</v>
      </c>
      <c r="F281" s="23" t="s">
        <v>681</v>
      </c>
      <c r="G281" s="23">
        <v>0</v>
      </c>
      <c r="H281" s="23">
        <v>0</v>
      </c>
      <c r="I281" s="23">
        <v>0</v>
      </c>
      <c r="J281" s="23">
        <v>0</v>
      </c>
      <c r="K281" s="23">
        <v>0</v>
      </c>
      <c r="L281" s="23">
        <v>0</v>
      </c>
      <c r="M281" s="23">
        <v>0</v>
      </c>
      <c r="N281" s="23">
        <v>0</v>
      </c>
      <c r="O281" s="23">
        <v>0</v>
      </c>
      <c r="P281" s="23">
        <v>0</v>
      </c>
      <c r="Q281" s="23">
        <v>0</v>
      </c>
      <c r="R281" s="23">
        <v>0</v>
      </c>
      <c r="S281" s="23"/>
      <c r="T281" s="23">
        <v>0</v>
      </c>
      <c r="U281" s="23">
        <v>0</v>
      </c>
      <c r="V281" s="23"/>
      <c r="W281" s="23"/>
      <c r="X281" s="23" t="s">
        <v>1101</v>
      </c>
      <c r="Y281" s="23">
        <v>0</v>
      </c>
      <c r="Z281" s="23">
        <v>0</v>
      </c>
      <c r="AA281" s="23">
        <f>IF(SUM(G281:T281) &gt;0, 1, 0)</f>
        <v>0</v>
      </c>
      <c r="AB281" s="23"/>
      <c r="AC281" s="23">
        <f>IF(SUM(T281,Q281)&gt;0, 1, 0)</f>
        <v>0</v>
      </c>
      <c r="AD281" s="23">
        <f>IF(SUM(Table26[[#This Row],[cv_disclosure]],Table26[[#This Row],[nber_web_disclosure]],Table26[[#This Row],[private_interests]]) &gt;0, 1, 0)</f>
        <v>0</v>
      </c>
      <c r="AE281" s="23"/>
      <c r="AF281" s="23"/>
      <c r="AG281" s="23" t="s">
        <v>2461</v>
      </c>
      <c r="AH281" s="23" t="s">
        <v>2460</v>
      </c>
      <c r="AI281" s="23" t="s">
        <v>2525</v>
      </c>
      <c r="AJ281" s="23"/>
      <c r="AK281" s="23"/>
      <c r="AL281" s="23"/>
    </row>
    <row r="282" spans="1:38" x14ac:dyDescent="0.25">
      <c r="A282" s="23" t="s">
        <v>1873</v>
      </c>
      <c r="B282" s="23" t="s">
        <v>1875</v>
      </c>
      <c r="C282" s="23" t="s">
        <v>1718</v>
      </c>
      <c r="D282" s="23" t="s">
        <v>1876</v>
      </c>
      <c r="E282" s="23" t="s">
        <v>1874</v>
      </c>
      <c r="F282" s="23" t="s">
        <v>681</v>
      </c>
      <c r="G282" s="23">
        <v>0</v>
      </c>
      <c r="H282" s="23">
        <v>0</v>
      </c>
      <c r="I282" s="23">
        <v>0</v>
      </c>
      <c r="J282" s="23">
        <v>0</v>
      </c>
      <c r="K282" s="23">
        <v>0</v>
      </c>
      <c r="L282" s="23">
        <v>0</v>
      </c>
      <c r="M282" s="23">
        <v>0</v>
      </c>
      <c r="N282" s="23">
        <v>0</v>
      </c>
      <c r="O282" s="23">
        <v>0</v>
      </c>
      <c r="P282" s="23">
        <v>0</v>
      </c>
      <c r="Q282" s="23">
        <v>0</v>
      </c>
      <c r="R282" s="23">
        <v>0</v>
      </c>
      <c r="S282" s="23"/>
      <c r="T282" s="23">
        <v>0</v>
      </c>
      <c r="U282" s="23">
        <v>0</v>
      </c>
      <c r="V282" s="23"/>
      <c r="W282" s="23"/>
      <c r="X282" s="23" t="s">
        <v>1101</v>
      </c>
      <c r="Y282" s="23">
        <v>0</v>
      </c>
      <c r="Z282" s="23">
        <v>0</v>
      </c>
      <c r="AA282" s="23">
        <f>IF(SUM(G282:T282) &gt;0, 1, 0)</f>
        <v>0</v>
      </c>
      <c r="AB282" s="23"/>
      <c r="AC282" s="23">
        <f>IF(SUM(T282,Q282)&gt;0, 1, 0)</f>
        <v>0</v>
      </c>
      <c r="AD282" s="23">
        <f>IF(SUM(Table26[[#This Row],[cv_disclosure]],Table26[[#This Row],[nber_web_disclosure]],Table26[[#This Row],[private_interests]]) &gt;0, 1, 0)</f>
        <v>0</v>
      </c>
      <c r="AE282" s="23"/>
      <c r="AF282" s="23"/>
      <c r="AG282" s="23" t="s">
        <v>2463</v>
      </c>
      <c r="AH282" s="23" t="s">
        <v>2462</v>
      </c>
      <c r="AI282" s="23" t="s">
        <v>2526</v>
      </c>
      <c r="AJ282" s="23"/>
      <c r="AK282" s="23"/>
      <c r="AL282" s="23"/>
    </row>
    <row r="283" spans="1:38" x14ac:dyDescent="0.25">
      <c r="A283" s="23" t="s">
        <v>1881</v>
      </c>
      <c r="B283" s="23" t="s">
        <v>1882</v>
      </c>
      <c r="C283" s="23" t="s">
        <v>1718</v>
      </c>
      <c r="D283" s="23" t="s">
        <v>1883</v>
      </c>
      <c r="E283" s="23" t="s">
        <v>1884</v>
      </c>
      <c r="F283" s="23" t="s">
        <v>681</v>
      </c>
      <c r="G283" s="23">
        <v>0</v>
      </c>
      <c r="H283" s="23">
        <v>0</v>
      </c>
      <c r="I283" s="23">
        <v>0</v>
      </c>
      <c r="J283" s="23">
        <v>0</v>
      </c>
      <c r="K283" s="23">
        <v>0</v>
      </c>
      <c r="L283" s="23">
        <v>0</v>
      </c>
      <c r="M283" s="23">
        <v>0</v>
      </c>
      <c r="N283" s="23">
        <v>0</v>
      </c>
      <c r="O283" s="23">
        <v>0</v>
      </c>
      <c r="P283" s="23">
        <v>0</v>
      </c>
      <c r="Q283" s="23">
        <v>0</v>
      </c>
      <c r="R283" s="23">
        <v>0</v>
      </c>
      <c r="S283" s="23"/>
      <c r="T283" s="23"/>
      <c r="U283" s="23"/>
      <c r="V283" s="23"/>
      <c r="W283" s="23"/>
      <c r="X283" s="23" t="s">
        <v>2464</v>
      </c>
      <c r="Y283" s="23">
        <v>0</v>
      </c>
      <c r="Z283" s="23">
        <v>1</v>
      </c>
      <c r="AA283" s="23">
        <f>IF(SUM(G283:T283) &gt;0, 1, 0)</f>
        <v>0</v>
      </c>
      <c r="AB283" s="23"/>
      <c r="AC283" s="23">
        <f>IF(SUM(T283,Q283)&gt;0, 1, 0)</f>
        <v>0</v>
      </c>
      <c r="AD283" s="23">
        <f>IF(SUM(Table26[[#This Row],[cv_disclosure]],Table26[[#This Row],[nber_web_disclosure]],Table26[[#This Row],[private_interests]]) &gt;0, 1, 0)</f>
        <v>0</v>
      </c>
      <c r="AE283" s="23"/>
      <c r="AF283" s="23"/>
      <c r="AG283" s="23"/>
      <c r="AH283" s="23" t="s">
        <v>2465</v>
      </c>
      <c r="AI283" s="23" t="s">
        <v>2527</v>
      </c>
      <c r="AJ283" s="23"/>
      <c r="AK283" s="23"/>
      <c r="AL283" s="23"/>
    </row>
    <row r="284" spans="1:38" x14ac:dyDescent="0.25">
      <c r="A284" s="23" t="s">
        <v>1885</v>
      </c>
      <c r="B284" s="23" t="s">
        <v>1886</v>
      </c>
      <c r="C284" s="23" t="s">
        <v>1718</v>
      </c>
      <c r="D284" s="23" t="s">
        <v>1887</v>
      </c>
      <c r="E284" s="23" t="s">
        <v>17</v>
      </c>
      <c r="F284" s="23" t="s">
        <v>681</v>
      </c>
      <c r="G284" s="23">
        <v>0</v>
      </c>
      <c r="H284" s="23">
        <v>0</v>
      </c>
      <c r="I284" s="23">
        <v>0</v>
      </c>
      <c r="J284" s="23">
        <v>0</v>
      </c>
      <c r="K284" s="23">
        <v>0</v>
      </c>
      <c r="L284" s="23">
        <v>0</v>
      </c>
      <c r="M284" s="23">
        <v>0</v>
      </c>
      <c r="N284" s="23">
        <v>0</v>
      </c>
      <c r="O284" s="23">
        <v>0</v>
      </c>
      <c r="P284" s="23">
        <v>0</v>
      </c>
      <c r="Q284" s="23">
        <v>0</v>
      </c>
      <c r="R284" s="23">
        <v>0</v>
      </c>
      <c r="S284" s="23" t="s">
        <v>2467</v>
      </c>
      <c r="T284" s="23">
        <v>0</v>
      </c>
      <c r="U284" s="23">
        <v>1</v>
      </c>
      <c r="V284" s="23" t="s">
        <v>2468</v>
      </c>
      <c r="W284" s="23" t="s">
        <v>2470</v>
      </c>
      <c r="X284" s="23" t="s">
        <v>1101</v>
      </c>
      <c r="Y284" s="23">
        <v>0</v>
      </c>
      <c r="Z284" s="23">
        <v>0</v>
      </c>
      <c r="AA284" s="23">
        <f>IF(SUM(G284:T284) &gt;0, 1, 0)</f>
        <v>0</v>
      </c>
      <c r="AB284" s="23"/>
      <c r="AC284" s="23">
        <f>IF(SUM(T284,Q284)&gt;0, 1, 0)</f>
        <v>0</v>
      </c>
      <c r="AD284" s="23">
        <f>IF(SUM(Table26[[#This Row],[cv_disclosure]],Table26[[#This Row],[nber_web_disclosure]],Table26[[#This Row],[private_interests]]) &gt;0, 1, 0)</f>
        <v>0</v>
      </c>
      <c r="AE284" s="23"/>
      <c r="AF284" s="23"/>
      <c r="AG284" s="23" t="s">
        <v>2469</v>
      </c>
      <c r="AH284" s="23" t="s">
        <v>2466</v>
      </c>
      <c r="AI284" s="23" t="s">
        <v>2528</v>
      </c>
      <c r="AJ284" s="23"/>
      <c r="AK284" s="23"/>
      <c r="AL284" s="23"/>
    </row>
    <row r="285" spans="1:38" x14ac:dyDescent="0.25">
      <c r="A285" s="23" t="s">
        <v>1888</v>
      </c>
      <c r="B285" s="23" t="s">
        <v>1889</v>
      </c>
      <c r="C285" s="23" t="s">
        <v>1718</v>
      </c>
      <c r="D285" s="23" t="s">
        <v>1890</v>
      </c>
      <c r="E285" s="23" t="s">
        <v>1891</v>
      </c>
      <c r="F285" s="23" t="s">
        <v>681</v>
      </c>
      <c r="G285" s="23">
        <v>0</v>
      </c>
      <c r="H285" s="23">
        <v>0</v>
      </c>
      <c r="I285" s="23">
        <v>0</v>
      </c>
      <c r="J285" s="23">
        <v>0</v>
      </c>
      <c r="K285" s="23">
        <v>0</v>
      </c>
      <c r="L285" s="23">
        <v>0</v>
      </c>
      <c r="M285" s="23">
        <v>0</v>
      </c>
      <c r="N285" s="23">
        <v>0</v>
      </c>
      <c r="O285" s="23">
        <v>0</v>
      </c>
      <c r="P285" s="23">
        <v>0</v>
      </c>
      <c r="Q285" s="23">
        <v>0</v>
      </c>
      <c r="R285" s="23">
        <v>0</v>
      </c>
      <c r="S285" s="23" t="s">
        <v>2474</v>
      </c>
      <c r="T285" s="23">
        <v>0</v>
      </c>
      <c r="U285" s="23">
        <v>0</v>
      </c>
      <c r="V285" s="23"/>
      <c r="W285" s="23"/>
      <c r="X285" s="23" t="s">
        <v>1101</v>
      </c>
      <c r="Y285" s="23">
        <v>0</v>
      </c>
      <c r="Z285" s="23">
        <v>1</v>
      </c>
      <c r="AA285" s="23">
        <f>IF(SUM(G285:T285) &gt;0, 1, 0)</f>
        <v>0</v>
      </c>
      <c r="AB285" s="23"/>
      <c r="AC285" s="23">
        <f>IF(SUM(T285,Q285)&gt;0, 1, 0)</f>
        <v>0</v>
      </c>
      <c r="AD285" s="23">
        <f>IF(SUM(Table26[[#This Row],[cv_disclosure]],Table26[[#This Row],[nber_web_disclosure]],Table26[[#This Row],[private_interests]]) &gt;0, 1, 0)</f>
        <v>0</v>
      </c>
      <c r="AE285" s="23" t="s">
        <v>2471</v>
      </c>
      <c r="AF285" s="23"/>
      <c r="AG285" s="23" t="s">
        <v>2473</v>
      </c>
      <c r="AH285" s="23" t="s">
        <v>2472</v>
      </c>
      <c r="AI285" s="23" t="s">
        <v>2529</v>
      </c>
      <c r="AJ285" s="23"/>
      <c r="AK285" s="23"/>
      <c r="AL285" s="23"/>
    </row>
    <row r="286" spans="1:38" x14ac:dyDescent="0.25">
      <c r="A286" s="23" t="s">
        <v>1892</v>
      </c>
      <c r="B286" s="23" t="s">
        <v>1893</v>
      </c>
      <c r="C286" s="23" t="s">
        <v>1718</v>
      </c>
      <c r="D286" s="23" t="s">
        <v>1895</v>
      </c>
      <c r="E286" s="23" t="s">
        <v>1894</v>
      </c>
      <c r="F286" s="23" t="s">
        <v>681</v>
      </c>
      <c r="G286" s="23">
        <v>0</v>
      </c>
      <c r="H286" s="23">
        <v>0</v>
      </c>
      <c r="I286" s="23">
        <v>0</v>
      </c>
      <c r="J286" s="23">
        <v>0</v>
      </c>
      <c r="K286" s="23">
        <v>0</v>
      </c>
      <c r="L286" s="23">
        <v>0</v>
      </c>
      <c r="M286" s="23">
        <v>0</v>
      </c>
      <c r="N286" s="23">
        <v>0</v>
      </c>
      <c r="O286" s="23">
        <v>0</v>
      </c>
      <c r="P286" s="23">
        <v>0</v>
      </c>
      <c r="Q286" s="23">
        <v>0</v>
      </c>
      <c r="R286" s="23">
        <v>0</v>
      </c>
      <c r="S286" s="23"/>
      <c r="T286" s="23">
        <v>0</v>
      </c>
      <c r="U286" s="23">
        <v>0</v>
      </c>
      <c r="V286" s="23"/>
      <c r="W286" s="23"/>
      <c r="X286" s="23" t="s">
        <v>1101</v>
      </c>
      <c r="Y286" s="23">
        <v>0</v>
      </c>
      <c r="Z286" s="23">
        <v>0</v>
      </c>
      <c r="AA286" s="23">
        <f>IF(SUM(G286:T286) &gt;0, 1, 0)</f>
        <v>0</v>
      </c>
      <c r="AB286" s="23"/>
      <c r="AC286" s="23">
        <f>IF(SUM(T286,Q286)&gt;0, 1, 0)</f>
        <v>0</v>
      </c>
      <c r="AD286" s="23">
        <f>IF(SUM(Table26[[#This Row],[cv_disclosure]],Table26[[#This Row],[nber_web_disclosure]],Table26[[#This Row],[private_interests]]) &gt;0, 1, 0)</f>
        <v>0</v>
      </c>
      <c r="AE286" s="23"/>
      <c r="AF286" s="23"/>
      <c r="AG286" s="23" t="s">
        <v>2476</v>
      </c>
      <c r="AH286" s="23" t="s">
        <v>2475</v>
      </c>
      <c r="AI286" s="23" t="s">
        <v>2530</v>
      </c>
      <c r="AJ286" s="23"/>
      <c r="AK286" s="23"/>
      <c r="AL286" s="23"/>
    </row>
    <row r="287" spans="1:38" x14ac:dyDescent="0.25">
      <c r="A287" s="23" t="s">
        <v>1899</v>
      </c>
      <c r="B287" s="23" t="s">
        <v>1900</v>
      </c>
      <c r="C287" s="23" t="s">
        <v>1718</v>
      </c>
      <c r="D287" s="23" t="s">
        <v>1901</v>
      </c>
      <c r="E287" s="23" t="s">
        <v>179</v>
      </c>
      <c r="F287" s="23" t="s">
        <v>681</v>
      </c>
      <c r="G287" s="23">
        <v>0</v>
      </c>
      <c r="H287" s="23">
        <v>0</v>
      </c>
      <c r="I287" s="23">
        <v>0</v>
      </c>
      <c r="J287" s="23">
        <v>0</v>
      </c>
      <c r="K287" s="23">
        <v>0</v>
      </c>
      <c r="L287" s="23">
        <v>0</v>
      </c>
      <c r="M287" s="23">
        <v>0</v>
      </c>
      <c r="N287" s="23">
        <v>0</v>
      </c>
      <c r="O287" s="23">
        <v>0</v>
      </c>
      <c r="P287" s="23">
        <v>0</v>
      </c>
      <c r="Q287" s="23">
        <v>0</v>
      </c>
      <c r="R287" s="23">
        <v>0</v>
      </c>
      <c r="S287" s="23"/>
      <c r="T287" s="23">
        <v>0</v>
      </c>
      <c r="U287" s="23">
        <v>0</v>
      </c>
      <c r="V287" s="23"/>
      <c r="W287" s="23"/>
      <c r="X287" s="23" t="s">
        <v>1101</v>
      </c>
      <c r="Y287" s="23">
        <v>0</v>
      </c>
      <c r="Z287" s="23">
        <v>1</v>
      </c>
      <c r="AA287" s="23">
        <f>IF(SUM(G287:T287) &gt;0, 1, 0)</f>
        <v>0</v>
      </c>
      <c r="AB287" s="23"/>
      <c r="AC287" s="23">
        <f>IF(SUM(T287,Q287)&gt;0, 1, 0)</f>
        <v>0</v>
      </c>
      <c r="AD287" s="23">
        <f>IF(SUM(Table26[[#This Row],[cv_disclosure]],Table26[[#This Row],[nber_web_disclosure]],Table26[[#This Row],[private_interests]]) &gt;0, 1, 0)</f>
        <v>0</v>
      </c>
      <c r="AE287" s="23" t="s">
        <v>2478</v>
      </c>
      <c r="AF287" s="23"/>
      <c r="AG287" s="23" t="s">
        <v>2479</v>
      </c>
      <c r="AH287" s="23" t="s">
        <v>2477</v>
      </c>
      <c r="AI287" s="23" t="s">
        <v>2531</v>
      </c>
      <c r="AJ287" s="23"/>
      <c r="AK287" s="23"/>
      <c r="AL287" s="23"/>
    </row>
    <row r="288" spans="1:38" x14ac:dyDescent="0.25">
      <c r="A288" s="23" t="s">
        <v>1902</v>
      </c>
      <c r="B288" s="23" t="s">
        <v>1905</v>
      </c>
      <c r="C288" s="23" t="s">
        <v>1718</v>
      </c>
      <c r="D288" s="23" t="s">
        <v>1904</v>
      </c>
      <c r="E288" s="23" t="s">
        <v>1903</v>
      </c>
      <c r="F288" s="23" t="s">
        <v>681</v>
      </c>
      <c r="G288" s="23">
        <v>0</v>
      </c>
      <c r="H288" s="23">
        <v>0</v>
      </c>
      <c r="I288" s="23">
        <v>0</v>
      </c>
      <c r="J288" s="23">
        <v>0</v>
      </c>
      <c r="K288" s="23">
        <v>0</v>
      </c>
      <c r="L288" s="23">
        <v>0</v>
      </c>
      <c r="M288" s="23">
        <v>0</v>
      </c>
      <c r="N288" s="23">
        <v>0</v>
      </c>
      <c r="O288" s="23">
        <v>0</v>
      </c>
      <c r="P288" s="23">
        <v>0</v>
      </c>
      <c r="Q288" s="23">
        <v>0</v>
      </c>
      <c r="R288" s="23">
        <v>0</v>
      </c>
      <c r="S288" s="23"/>
      <c r="T288" s="23">
        <v>0</v>
      </c>
      <c r="U288" s="23">
        <v>0</v>
      </c>
      <c r="V288" s="23"/>
      <c r="W288" s="23"/>
      <c r="X288" s="23" t="s">
        <v>1101</v>
      </c>
      <c r="Y288" s="23">
        <v>0</v>
      </c>
      <c r="Z288" s="23">
        <v>0</v>
      </c>
      <c r="AA288" s="23">
        <f>IF(SUM(G288:T288) &gt;0, 1, 0)</f>
        <v>0</v>
      </c>
      <c r="AB288" s="23"/>
      <c r="AC288" s="23">
        <f>IF(SUM(T288,Q288)&gt;0, 1, 0)</f>
        <v>0</v>
      </c>
      <c r="AD288" s="23">
        <f>IF(SUM(Table26[[#This Row],[cv_disclosure]],Table26[[#This Row],[nber_web_disclosure]],Table26[[#This Row],[private_interests]]) &gt;0, 1, 0)</f>
        <v>0</v>
      </c>
      <c r="AE288" s="23"/>
      <c r="AF288" s="23"/>
      <c r="AG288" s="23" t="s">
        <v>2480</v>
      </c>
      <c r="AH288" s="23"/>
      <c r="AI288" s="23" t="s">
        <v>2532</v>
      </c>
      <c r="AJ288" s="23"/>
      <c r="AK288" s="23"/>
      <c r="AL288" s="23"/>
    </row>
    <row r="289" spans="1:38" x14ac:dyDescent="0.25">
      <c r="A289" s="23" t="s">
        <v>1906</v>
      </c>
      <c r="B289" s="23" t="s">
        <v>1907</v>
      </c>
      <c r="C289" s="23" t="s">
        <v>1718</v>
      </c>
      <c r="D289" s="23" t="s">
        <v>1908</v>
      </c>
      <c r="E289" s="23" t="s">
        <v>121</v>
      </c>
      <c r="F289" s="23" t="s">
        <v>681</v>
      </c>
      <c r="G289" s="23">
        <v>0</v>
      </c>
      <c r="H289" s="23">
        <v>0</v>
      </c>
      <c r="I289" s="23">
        <v>0</v>
      </c>
      <c r="J289" s="23">
        <v>0</v>
      </c>
      <c r="K289" s="23">
        <v>0</v>
      </c>
      <c r="L289" s="23">
        <v>0</v>
      </c>
      <c r="M289" s="23">
        <v>0</v>
      </c>
      <c r="N289" s="23">
        <v>0</v>
      </c>
      <c r="O289" s="23">
        <v>0</v>
      </c>
      <c r="P289" s="23">
        <v>0</v>
      </c>
      <c r="Q289" s="23">
        <v>0</v>
      </c>
      <c r="R289" s="23">
        <v>0</v>
      </c>
      <c r="S289" s="23" t="s">
        <v>2481</v>
      </c>
      <c r="T289" s="23">
        <v>0</v>
      </c>
      <c r="U289" s="23">
        <v>0</v>
      </c>
      <c r="V289" s="23"/>
      <c r="W289" s="23"/>
      <c r="X289" s="23" t="s">
        <v>2536</v>
      </c>
      <c r="Y289" s="23">
        <v>1</v>
      </c>
      <c r="Z289" s="23">
        <v>0</v>
      </c>
      <c r="AA289" s="23">
        <f>IF(SUM(G289:T289) &gt;0, 1, 0)</f>
        <v>0</v>
      </c>
      <c r="AB289" s="23"/>
      <c r="AC289" s="23">
        <f>IF(SUM(T289,Q289)&gt;0, 1, 0)</f>
        <v>0</v>
      </c>
      <c r="AD289" s="23">
        <f>IF(SUM(Table26[[#This Row],[cv_disclosure]],Table26[[#This Row],[nber_web_disclosure]],Table26[[#This Row],[private_interests]]) &gt;0, 1, 0)</f>
        <v>1</v>
      </c>
      <c r="AE289" s="23"/>
      <c r="AF289" s="23"/>
      <c r="AG289" s="23" t="s">
        <v>2537</v>
      </c>
      <c r="AH289" s="23" t="s">
        <v>2482</v>
      </c>
      <c r="AI289" s="23" t="s">
        <v>2533</v>
      </c>
      <c r="AJ289" s="23"/>
      <c r="AK289" s="23"/>
      <c r="AL289" s="23"/>
    </row>
    <row r="290" spans="1:38" x14ac:dyDescent="0.25">
      <c r="A290" s="23" t="s">
        <v>1909</v>
      </c>
      <c r="B290" s="23" t="s">
        <v>1910</v>
      </c>
      <c r="C290" s="23" t="s">
        <v>1718</v>
      </c>
      <c r="D290" s="23" t="s">
        <v>1911</v>
      </c>
      <c r="E290" s="23" t="s">
        <v>1874</v>
      </c>
      <c r="F290" s="23" t="s">
        <v>681</v>
      </c>
      <c r="G290" s="23">
        <v>0</v>
      </c>
      <c r="H290" s="23">
        <v>0</v>
      </c>
      <c r="I290" s="23">
        <v>0</v>
      </c>
      <c r="J290" s="23">
        <v>0</v>
      </c>
      <c r="K290" s="23">
        <v>0</v>
      </c>
      <c r="L290" s="23">
        <v>0</v>
      </c>
      <c r="M290" s="23">
        <v>0</v>
      </c>
      <c r="N290" s="23">
        <v>0</v>
      </c>
      <c r="O290" s="23">
        <v>0</v>
      </c>
      <c r="P290" s="23">
        <v>0</v>
      </c>
      <c r="Q290" s="23">
        <v>0</v>
      </c>
      <c r="R290" s="23">
        <v>0</v>
      </c>
      <c r="S290" s="23"/>
      <c r="T290" s="23">
        <v>0</v>
      </c>
      <c r="U290" s="23">
        <v>0</v>
      </c>
      <c r="V290" s="23"/>
      <c r="W290" s="23"/>
      <c r="X290" s="23" t="s">
        <v>1101</v>
      </c>
      <c r="Y290" s="23">
        <v>0</v>
      </c>
      <c r="Z290" s="23">
        <v>0</v>
      </c>
      <c r="AA290" s="23">
        <f>IF(SUM(G290:T290) &gt;0, 1, 0)</f>
        <v>0</v>
      </c>
      <c r="AB290" s="23"/>
      <c r="AC290" s="23">
        <f>IF(SUM(T290,Q290)&gt;0, 1, 0)</f>
        <v>0</v>
      </c>
      <c r="AD290" s="23">
        <f>IF(SUM(Table26[[#This Row],[cv_disclosure]],Table26[[#This Row],[nber_web_disclosure]],Table26[[#This Row],[private_interests]]) &gt;0, 1, 0)</f>
        <v>0</v>
      </c>
      <c r="AE290" s="23"/>
      <c r="AF290" s="23"/>
      <c r="AG290" s="23" t="s">
        <v>2539</v>
      </c>
      <c r="AH290" s="23"/>
      <c r="AI290" s="23" t="s">
        <v>2538</v>
      </c>
      <c r="AJ290" s="23"/>
      <c r="AK290" s="23"/>
      <c r="AL290" s="23"/>
    </row>
    <row r="291" spans="1:38" x14ac:dyDescent="0.25">
      <c r="A291" s="23" t="s">
        <v>1912</v>
      </c>
      <c r="B291" s="23" t="s">
        <v>1913</v>
      </c>
      <c r="C291" s="23" t="s">
        <v>1718</v>
      </c>
      <c r="D291" s="23" t="s">
        <v>1915</v>
      </c>
      <c r="E291" s="23" t="s">
        <v>1914</v>
      </c>
      <c r="F291" s="23" t="s">
        <v>681</v>
      </c>
      <c r="G291" s="23">
        <v>0</v>
      </c>
      <c r="H291" s="23">
        <v>0</v>
      </c>
      <c r="I291" s="23">
        <v>0</v>
      </c>
      <c r="J291" s="23">
        <v>0</v>
      </c>
      <c r="K291" s="23">
        <v>0</v>
      </c>
      <c r="L291" s="23">
        <v>0</v>
      </c>
      <c r="M291" s="23">
        <v>0</v>
      </c>
      <c r="N291" s="23">
        <v>0</v>
      </c>
      <c r="O291" s="23">
        <v>0</v>
      </c>
      <c r="P291" s="23">
        <v>0</v>
      </c>
      <c r="Q291" s="23">
        <v>0</v>
      </c>
      <c r="R291" s="23">
        <v>0</v>
      </c>
      <c r="S291" s="23"/>
      <c r="T291" s="23">
        <v>0</v>
      </c>
      <c r="U291" s="23">
        <v>1</v>
      </c>
      <c r="V291" s="23" t="s">
        <v>2543</v>
      </c>
      <c r="W291" s="23" t="s">
        <v>2544</v>
      </c>
      <c r="X291" s="23"/>
      <c r="Y291" s="23">
        <v>0</v>
      </c>
      <c r="Z291" s="23">
        <v>0</v>
      </c>
      <c r="AA291" s="23">
        <f>IF(SUM(G291:T291) &gt;0, 1, 0)</f>
        <v>0</v>
      </c>
      <c r="AB291" s="23"/>
      <c r="AC291" s="23">
        <f>IF(SUM(T291,Q291)&gt;0, 1, 0)</f>
        <v>0</v>
      </c>
      <c r="AD291" s="23">
        <f>IF(SUM(Table26[[#This Row],[cv_disclosure]],Table26[[#This Row],[nber_web_disclosure]],Table26[[#This Row],[private_interests]]) &gt;0, 1, 0)</f>
        <v>0</v>
      </c>
      <c r="AE291" s="23"/>
      <c r="AF291" s="23"/>
      <c r="AG291" s="23" t="s">
        <v>2542</v>
      </c>
      <c r="AH291" s="23" t="s">
        <v>2541</v>
      </c>
      <c r="AI291" s="23" t="s">
        <v>2540</v>
      </c>
      <c r="AJ291" s="23"/>
      <c r="AK291" s="23"/>
      <c r="AL291" s="23"/>
    </row>
    <row r="292" spans="1:38" x14ac:dyDescent="0.25">
      <c r="A292" s="23" t="s">
        <v>1917</v>
      </c>
      <c r="B292" s="23" t="s">
        <v>1918</v>
      </c>
      <c r="C292" s="23" t="s">
        <v>1718</v>
      </c>
      <c r="D292" s="23"/>
      <c r="E292" s="23" t="s">
        <v>1916</v>
      </c>
      <c r="F292" s="23" t="s">
        <v>681</v>
      </c>
      <c r="G292" s="23">
        <v>0</v>
      </c>
      <c r="H292" s="23">
        <v>0</v>
      </c>
      <c r="I292" s="23">
        <v>0</v>
      </c>
      <c r="J292" s="23">
        <v>0</v>
      </c>
      <c r="K292" s="23">
        <v>0</v>
      </c>
      <c r="L292" s="23">
        <v>0</v>
      </c>
      <c r="M292" s="23">
        <v>0</v>
      </c>
      <c r="N292" s="23">
        <v>0</v>
      </c>
      <c r="O292" s="23">
        <v>0</v>
      </c>
      <c r="P292" s="23">
        <v>0</v>
      </c>
      <c r="Q292" s="23"/>
      <c r="R292" s="23">
        <v>0</v>
      </c>
      <c r="S292" s="23" t="s">
        <v>2547</v>
      </c>
      <c r="T292" s="23">
        <v>0</v>
      </c>
      <c r="U292" s="23">
        <v>0</v>
      </c>
      <c r="V292" s="23"/>
      <c r="W292" s="23"/>
      <c r="X292" s="23" t="s">
        <v>1101</v>
      </c>
      <c r="Y292" s="23">
        <v>0</v>
      </c>
      <c r="Z292" s="23">
        <v>0</v>
      </c>
      <c r="AA292" s="23">
        <f>IF(SUM(G292:T292) &gt;0, 1, 0)</f>
        <v>0</v>
      </c>
      <c r="AB292" s="23"/>
      <c r="AC292" s="23">
        <f>IF(SUM(T292,Q292)&gt;0, 1, 0)</f>
        <v>0</v>
      </c>
      <c r="AD292" s="23">
        <f>IF(SUM(Table26[[#This Row],[cv_disclosure]],Table26[[#This Row],[nber_web_disclosure]],Table26[[#This Row],[private_interests]]) &gt;0, 1, 0)</f>
        <v>0</v>
      </c>
      <c r="AE292" s="23"/>
      <c r="AF292" s="23"/>
      <c r="AG292" s="23" t="s">
        <v>2546</v>
      </c>
      <c r="AH292" s="23"/>
      <c r="AI292" s="23" t="s">
        <v>2545</v>
      </c>
      <c r="AJ292" s="23"/>
      <c r="AK292" s="23"/>
      <c r="AL292" s="23"/>
    </row>
    <row r="293" spans="1:38" x14ac:dyDescent="0.25">
      <c r="A293" s="23" t="s">
        <v>1928</v>
      </c>
      <c r="B293" s="23" t="s">
        <v>1929</v>
      </c>
      <c r="C293" s="23" t="s">
        <v>1718</v>
      </c>
      <c r="D293" s="23" t="s">
        <v>1930</v>
      </c>
      <c r="E293" s="23" t="s">
        <v>33</v>
      </c>
      <c r="F293" s="23" t="s">
        <v>682</v>
      </c>
      <c r="G293" s="23">
        <v>0</v>
      </c>
      <c r="H293" s="23">
        <v>0</v>
      </c>
      <c r="I293" s="23">
        <v>0</v>
      </c>
      <c r="J293" s="23">
        <v>0</v>
      </c>
      <c r="K293" s="23">
        <v>0</v>
      </c>
      <c r="L293" s="23">
        <v>0</v>
      </c>
      <c r="M293" s="23">
        <v>0</v>
      </c>
      <c r="N293" s="23">
        <v>0</v>
      </c>
      <c r="O293" s="23">
        <v>0</v>
      </c>
      <c r="P293" s="23">
        <v>0</v>
      </c>
      <c r="Q293" s="23">
        <v>0</v>
      </c>
      <c r="R293" s="23">
        <v>0</v>
      </c>
      <c r="S293" s="23" t="s">
        <v>2554</v>
      </c>
      <c r="T293" s="23"/>
      <c r="U293" s="23"/>
      <c r="V293" s="23"/>
      <c r="W293" s="23"/>
      <c r="X293" s="23" t="s">
        <v>2464</v>
      </c>
      <c r="Y293" s="23">
        <v>0</v>
      </c>
      <c r="Z293" s="23">
        <v>0</v>
      </c>
      <c r="AA293" s="23">
        <f>IF(SUM(G293:T293) &gt;0, 1, 0)</f>
        <v>0</v>
      </c>
      <c r="AB293" s="23"/>
      <c r="AC293" s="23">
        <f>IF(SUM(T293,Q293)&gt;0, 1, 0)</f>
        <v>0</v>
      </c>
      <c r="AD293" s="23">
        <f>IF(SUM(Table26[[#This Row],[cv_disclosure]],Table26[[#This Row],[nber_web_disclosure]],Table26[[#This Row],[private_interests]]) &gt;0, 1, 0)</f>
        <v>0</v>
      </c>
      <c r="AE293" s="23"/>
      <c r="AF293" s="23"/>
      <c r="AG293" s="23"/>
      <c r="AH293" s="23"/>
      <c r="AI293" s="23" t="s">
        <v>2584</v>
      </c>
      <c r="AJ293" s="23"/>
      <c r="AK293" s="23"/>
      <c r="AL293" s="23"/>
    </row>
    <row r="294" spans="1:38" x14ac:dyDescent="0.25">
      <c r="A294" s="23" t="s">
        <v>1949</v>
      </c>
      <c r="B294" s="23" t="s">
        <v>1950</v>
      </c>
      <c r="C294" s="23" t="s">
        <v>1718</v>
      </c>
      <c r="D294" s="23" t="s">
        <v>1951</v>
      </c>
      <c r="E294" s="23" t="s">
        <v>65</v>
      </c>
      <c r="F294" s="23" t="s">
        <v>682</v>
      </c>
      <c r="G294" s="23">
        <v>0</v>
      </c>
      <c r="H294" s="23">
        <v>0</v>
      </c>
      <c r="I294" s="23">
        <v>0</v>
      </c>
      <c r="J294" s="23">
        <v>0</v>
      </c>
      <c r="K294" s="23">
        <v>0</v>
      </c>
      <c r="L294" s="23">
        <v>0</v>
      </c>
      <c r="M294" s="23">
        <v>0</v>
      </c>
      <c r="N294" s="23">
        <v>0</v>
      </c>
      <c r="O294" s="23">
        <v>0</v>
      </c>
      <c r="P294" s="23">
        <v>0</v>
      </c>
      <c r="Q294" s="23">
        <v>0</v>
      </c>
      <c r="R294" s="23">
        <v>0</v>
      </c>
      <c r="S294" s="23"/>
      <c r="T294" s="23">
        <v>0</v>
      </c>
      <c r="U294" s="23">
        <v>0</v>
      </c>
      <c r="V294" s="23"/>
      <c r="W294" s="23"/>
      <c r="X294" s="23" t="s">
        <v>1101</v>
      </c>
      <c r="Y294" s="23">
        <v>0</v>
      </c>
      <c r="Z294" s="23">
        <v>0</v>
      </c>
      <c r="AA294" s="23">
        <f>IF(SUM(G294:T294) &gt;0, 1, 0)</f>
        <v>0</v>
      </c>
      <c r="AB294" s="23"/>
      <c r="AC294" s="23">
        <f>IF(SUM(T294,Q294)&gt;0, 1, 0)</f>
        <v>0</v>
      </c>
      <c r="AD294" s="23">
        <f>IF(SUM(Table26[[#This Row],[cv_disclosure]],Table26[[#This Row],[nber_web_disclosure]],Table26[[#This Row],[private_interests]]) &gt;0, 1, 0)</f>
        <v>0</v>
      </c>
      <c r="AE294" s="23"/>
      <c r="AF294" s="23"/>
      <c r="AG294" s="23" t="s">
        <v>2713</v>
      </c>
      <c r="AH294" s="23"/>
      <c r="AI294" s="23" t="s">
        <v>2574</v>
      </c>
      <c r="AJ294" s="23"/>
      <c r="AK294" s="23"/>
      <c r="AL294" s="23"/>
    </row>
    <row r="295" spans="1:38" x14ac:dyDescent="0.25">
      <c r="A295" s="23" t="s">
        <v>1952</v>
      </c>
      <c r="B295" s="23" t="s">
        <v>1953</v>
      </c>
      <c r="C295" s="23" t="s">
        <v>1718</v>
      </c>
      <c r="D295" s="23" t="s">
        <v>1954</v>
      </c>
      <c r="E295" s="23" t="s">
        <v>1761</v>
      </c>
      <c r="F295" s="23" t="s">
        <v>681</v>
      </c>
      <c r="G295" s="23">
        <v>0</v>
      </c>
      <c r="H295" s="23">
        <v>0</v>
      </c>
      <c r="I295" s="23">
        <v>0</v>
      </c>
      <c r="J295" s="23">
        <v>0</v>
      </c>
      <c r="K295" s="23">
        <v>0</v>
      </c>
      <c r="L295" s="23">
        <v>0</v>
      </c>
      <c r="M295" s="23">
        <v>0</v>
      </c>
      <c r="N295" s="23">
        <v>0</v>
      </c>
      <c r="O295" s="23">
        <v>0</v>
      </c>
      <c r="P295" s="23">
        <v>0</v>
      </c>
      <c r="Q295" s="23">
        <v>0</v>
      </c>
      <c r="R295" s="23">
        <v>0</v>
      </c>
      <c r="S295" s="23"/>
      <c r="T295" s="23">
        <v>0</v>
      </c>
      <c r="U295" s="23">
        <v>1</v>
      </c>
      <c r="V295" s="23" t="s">
        <v>2716</v>
      </c>
      <c r="W295" s="23" t="s">
        <v>2717</v>
      </c>
      <c r="X295" s="23" t="s">
        <v>1101</v>
      </c>
      <c r="Y295" s="23">
        <v>0</v>
      </c>
      <c r="Z295" s="23">
        <v>0</v>
      </c>
      <c r="AA295" s="23">
        <f>IF(SUM(G295:T295) &gt;0, 1, 0)</f>
        <v>0</v>
      </c>
      <c r="AB295" s="23"/>
      <c r="AC295" s="23">
        <f>IF(SUM(T295,Q295)&gt;0, 1, 0)</f>
        <v>0</v>
      </c>
      <c r="AD295" s="23">
        <f>IF(SUM(Table26[[#This Row],[cv_disclosure]],Table26[[#This Row],[nber_web_disclosure]],Table26[[#This Row],[private_interests]]) &gt;0, 1, 0)</f>
        <v>0</v>
      </c>
      <c r="AE295" s="23"/>
      <c r="AF295" s="23"/>
      <c r="AG295" s="23" t="s">
        <v>2715</v>
      </c>
      <c r="AH295" s="23"/>
      <c r="AI295" s="23" t="s">
        <v>2714</v>
      </c>
      <c r="AJ295" s="23"/>
      <c r="AK295" s="23"/>
      <c r="AL295" s="23"/>
    </row>
    <row r="296" spans="1:38" x14ac:dyDescent="0.25">
      <c r="A296" s="23" t="s">
        <v>1964</v>
      </c>
      <c r="B296" s="23" t="s">
        <v>1965</v>
      </c>
      <c r="C296" s="23" t="s">
        <v>1718</v>
      </c>
      <c r="D296" s="23" t="s">
        <v>1966</v>
      </c>
      <c r="E296" s="23" t="s">
        <v>878</v>
      </c>
      <c r="F296" s="23" t="s">
        <v>682</v>
      </c>
      <c r="G296" s="23">
        <v>0</v>
      </c>
      <c r="H296" s="23">
        <v>0</v>
      </c>
      <c r="I296" s="23">
        <v>0</v>
      </c>
      <c r="J296" s="23">
        <v>0</v>
      </c>
      <c r="K296" s="23">
        <v>0</v>
      </c>
      <c r="L296" s="23">
        <v>0</v>
      </c>
      <c r="M296" s="23">
        <v>0</v>
      </c>
      <c r="N296" s="23">
        <v>0</v>
      </c>
      <c r="O296" s="23">
        <v>0</v>
      </c>
      <c r="P296" s="23">
        <v>0</v>
      </c>
      <c r="Q296" s="23">
        <v>0</v>
      </c>
      <c r="R296" s="23">
        <v>0</v>
      </c>
      <c r="S296" s="23"/>
      <c r="T296" s="23">
        <v>0</v>
      </c>
      <c r="U296" s="23">
        <v>0</v>
      </c>
      <c r="V296" s="23"/>
      <c r="W296" s="23"/>
      <c r="X296" s="23" t="s">
        <v>1101</v>
      </c>
      <c r="Y296" s="23">
        <v>0</v>
      </c>
      <c r="Z296" s="23">
        <v>1</v>
      </c>
      <c r="AA296" s="23">
        <f>IF(SUM(G296:T296) &gt;0, 1, 0)</f>
        <v>0</v>
      </c>
      <c r="AB296" s="23"/>
      <c r="AC296" s="23">
        <f>IF(SUM(T296,Q296)&gt;0, 1, 0)</f>
        <v>0</v>
      </c>
      <c r="AD296" s="23">
        <f>IF(SUM(Table26[[#This Row],[cv_disclosure]],Table26[[#This Row],[nber_web_disclosure]],Table26[[#This Row],[private_interests]]) &gt;0, 1, 0)</f>
        <v>0</v>
      </c>
      <c r="AE296" s="23" t="s">
        <v>2727</v>
      </c>
      <c r="AF296" s="23"/>
      <c r="AG296" s="23" t="s">
        <v>2728</v>
      </c>
      <c r="AH296" s="23"/>
      <c r="AI296" s="23" t="s">
        <v>2726</v>
      </c>
      <c r="AJ296" s="23"/>
      <c r="AK296" s="23"/>
      <c r="AL296" s="23"/>
    </row>
    <row r="297" spans="1:38" x14ac:dyDescent="0.25">
      <c r="A297" s="23" t="s">
        <v>1967</v>
      </c>
      <c r="B297" s="23" t="s">
        <v>1969</v>
      </c>
      <c r="C297" s="23" t="s">
        <v>1718</v>
      </c>
      <c r="D297" s="23" t="s">
        <v>1968</v>
      </c>
      <c r="E297" s="23" t="s">
        <v>72</v>
      </c>
      <c r="F297" s="23" t="s">
        <v>682</v>
      </c>
      <c r="G297" s="23">
        <v>0</v>
      </c>
      <c r="H297" s="23">
        <v>0</v>
      </c>
      <c r="I297" s="23">
        <v>0</v>
      </c>
      <c r="J297" s="23">
        <v>0</v>
      </c>
      <c r="K297" s="23">
        <v>0</v>
      </c>
      <c r="L297" s="23">
        <v>0</v>
      </c>
      <c r="M297" s="23">
        <v>0</v>
      </c>
      <c r="N297" s="23">
        <v>0</v>
      </c>
      <c r="O297" s="23">
        <v>0</v>
      </c>
      <c r="P297" s="23">
        <v>0</v>
      </c>
      <c r="Q297" s="23">
        <v>0</v>
      </c>
      <c r="R297" s="23">
        <v>0</v>
      </c>
      <c r="S297" s="23"/>
      <c r="T297" s="23">
        <v>0</v>
      </c>
      <c r="U297" s="23">
        <v>0</v>
      </c>
      <c r="V297" s="23"/>
      <c r="W297" s="23"/>
      <c r="X297" s="23" t="s">
        <v>1101</v>
      </c>
      <c r="Y297" s="23">
        <v>0</v>
      </c>
      <c r="Z297" s="23">
        <v>0</v>
      </c>
      <c r="AA297" s="23">
        <f>IF(SUM(G297:T297) &gt;0, 1, 0)</f>
        <v>0</v>
      </c>
      <c r="AB297" s="23"/>
      <c r="AC297" s="23">
        <f>IF(SUM(T297,Q297)&gt;0, 1, 0)</f>
        <v>0</v>
      </c>
      <c r="AD297" s="23">
        <f>IF(SUM(Table26[[#This Row],[cv_disclosure]],Table26[[#This Row],[nber_web_disclosure]],Table26[[#This Row],[private_interests]]) &gt;0, 1, 0)</f>
        <v>0</v>
      </c>
      <c r="AE297" s="23"/>
      <c r="AF297" s="23"/>
      <c r="AG297" s="23" t="s">
        <v>2731</v>
      </c>
      <c r="AH297" s="23" t="s">
        <v>2729</v>
      </c>
      <c r="AI297" s="23" t="s">
        <v>2730</v>
      </c>
      <c r="AJ297" s="23"/>
      <c r="AK297" s="23"/>
      <c r="AL297" s="23"/>
    </row>
    <row r="298" spans="1:38" x14ac:dyDescent="0.25">
      <c r="A298" s="23" t="s">
        <v>1970</v>
      </c>
      <c r="B298" s="23" t="s">
        <v>1971</v>
      </c>
      <c r="C298" s="23" t="s">
        <v>1718</v>
      </c>
      <c r="D298" s="23" t="s">
        <v>1972</v>
      </c>
      <c r="E298" s="23" t="s">
        <v>518</v>
      </c>
      <c r="F298" s="23" t="s">
        <v>681</v>
      </c>
      <c r="G298" s="23">
        <v>0</v>
      </c>
      <c r="H298" s="23">
        <v>0</v>
      </c>
      <c r="I298" s="23">
        <v>0</v>
      </c>
      <c r="J298" s="23">
        <v>0</v>
      </c>
      <c r="K298" s="23">
        <v>0</v>
      </c>
      <c r="L298" s="23">
        <v>0</v>
      </c>
      <c r="M298" s="23">
        <v>0</v>
      </c>
      <c r="N298" s="23">
        <v>0</v>
      </c>
      <c r="O298" s="23">
        <v>0</v>
      </c>
      <c r="P298" s="23">
        <v>0</v>
      </c>
      <c r="Q298" s="23">
        <v>0</v>
      </c>
      <c r="R298" s="23">
        <v>0</v>
      </c>
      <c r="S298" s="23" t="s">
        <v>2734</v>
      </c>
      <c r="T298" s="23">
        <v>0</v>
      </c>
      <c r="U298" s="23">
        <v>0</v>
      </c>
      <c r="V298" s="23"/>
      <c r="W298" s="23"/>
      <c r="X298" s="23" t="s">
        <v>1101</v>
      </c>
      <c r="Y298" s="23">
        <v>0</v>
      </c>
      <c r="Z298" s="23">
        <v>0</v>
      </c>
      <c r="AA298" s="23">
        <f>IF(SUM(G298:T298) &gt;0, 1, 0)</f>
        <v>0</v>
      </c>
      <c r="AB298" s="23"/>
      <c r="AC298" s="23">
        <f>IF(SUM(T298,Q298)&gt;0, 1, 0)</f>
        <v>0</v>
      </c>
      <c r="AD298" s="23">
        <f>IF(SUM(Table26[[#This Row],[cv_disclosure]],Table26[[#This Row],[nber_web_disclosure]],Table26[[#This Row],[private_interests]]) &gt;0, 1, 0)</f>
        <v>0</v>
      </c>
      <c r="AE298" s="23"/>
      <c r="AF298" s="23"/>
      <c r="AG298" s="23" t="s">
        <v>2735</v>
      </c>
      <c r="AH298" s="23" t="s">
        <v>2733</v>
      </c>
      <c r="AI298" s="23" t="s">
        <v>2732</v>
      </c>
      <c r="AJ298" s="23"/>
      <c r="AK298" s="23"/>
      <c r="AL298" s="23"/>
    </row>
    <row r="299" spans="1:38" x14ac:dyDescent="0.25">
      <c r="A299" s="23" t="s">
        <v>1973</v>
      </c>
      <c r="B299" s="23" t="s">
        <v>1974</v>
      </c>
      <c r="C299" s="23" t="s">
        <v>1718</v>
      </c>
      <c r="D299" s="23" t="s">
        <v>1975</v>
      </c>
      <c r="E299" s="23" t="s">
        <v>83</v>
      </c>
      <c r="F299" s="23" t="s">
        <v>682</v>
      </c>
      <c r="G299" s="23">
        <v>0</v>
      </c>
      <c r="H299" s="23">
        <v>0</v>
      </c>
      <c r="I299" s="23">
        <v>0</v>
      </c>
      <c r="J299" s="23">
        <v>0</v>
      </c>
      <c r="K299" s="23">
        <v>0</v>
      </c>
      <c r="L299" s="23">
        <v>0</v>
      </c>
      <c r="M299" s="23">
        <v>0</v>
      </c>
      <c r="N299" s="23">
        <v>0</v>
      </c>
      <c r="O299" s="23">
        <v>0</v>
      </c>
      <c r="P299" s="23">
        <v>0</v>
      </c>
      <c r="Q299" s="23">
        <v>0</v>
      </c>
      <c r="R299" s="23">
        <v>0</v>
      </c>
      <c r="S299" s="23"/>
      <c r="T299" s="23">
        <v>0</v>
      </c>
      <c r="U299" s="23">
        <v>0</v>
      </c>
      <c r="V299" s="23"/>
      <c r="W299" s="23"/>
      <c r="X299" s="23"/>
      <c r="Y299" s="23">
        <v>0</v>
      </c>
      <c r="Z299" s="23">
        <v>0</v>
      </c>
      <c r="AA299" s="23">
        <f>IF(SUM(G299:T299) &gt;0, 1, 0)</f>
        <v>0</v>
      </c>
      <c r="AB299" s="23"/>
      <c r="AC299" s="23">
        <f>IF(SUM(T299,Q299)&gt;0, 1, 0)</f>
        <v>0</v>
      </c>
      <c r="AD299" s="23">
        <f>IF(SUM(Table26[[#This Row],[cv_disclosure]],Table26[[#This Row],[nber_web_disclosure]],Table26[[#This Row],[private_interests]]) &gt;0, 1, 0)</f>
        <v>0</v>
      </c>
      <c r="AE299" s="23"/>
      <c r="AF299" s="23"/>
      <c r="AG299" s="23"/>
      <c r="AH299" s="23" t="s">
        <v>2736</v>
      </c>
      <c r="AI299" s="23" t="s">
        <v>2737</v>
      </c>
      <c r="AJ299" s="23"/>
      <c r="AK299" s="23"/>
      <c r="AL299" s="23"/>
    </row>
    <row r="300" spans="1:38" x14ac:dyDescent="0.25">
      <c r="A300" s="23" t="s">
        <v>1982</v>
      </c>
      <c r="B300" s="23" t="s">
        <v>1983</v>
      </c>
      <c r="C300" s="23" t="s">
        <v>1718</v>
      </c>
      <c r="D300" s="23" t="s">
        <v>1984</v>
      </c>
      <c r="E300" s="23" t="s">
        <v>17</v>
      </c>
      <c r="F300" s="23" t="s">
        <v>682</v>
      </c>
      <c r="G300" s="23">
        <v>0</v>
      </c>
      <c r="H300" s="23">
        <v>0</v>
      </c>
      <c r="I300" s="23">
        <v>0</v>
      </c>
      <c r="J300" s="23">
        <v>0</v>
      </c>
      <c r="K300" s="23">
        <v>0</v>
      </c>
      <c r="L300" s="23">
        <v>0</v>
      </c>
      <c r="M300" s="23">
        <v>0</v>
      </c>
      <c r="N300" s="23">
        <v>0</v>
      </c>
      <c r="O300" s="23">
        <v>0</v>
      </c>
      <c r="P300" s="23">
        <v>0</v>
      </c>
      <c r="Q300" s="23">
        <v>0</v>
      </c>
      <c r="R300" s="23">
        <v>0</v>
      </c>
      <c r="S300" s="23"/>
      <c r="T300" s="23">
        <v>0</v>
      </c>
      <c r="U300" s="23">
        <v>0</v>
      </c>
      <c r="V300" s="23"/>
      <c r="W300" s="23"/>
      <c r="X300" s="23" t="s">
        <v>1101</v>
      </c>
      <c r="Y300" s="23">
        <v>0</v>
      </c>
      <c r="Z300" s="23">
        <v>0</v>
      </c>
      <c r="AA300" s="23">
        <f>IF(SUM(G300:T300) &gt;0, 1, 0)</f>
        <v>0</v>
      </c>
      <c r="AB300" s="23"/>
      <c r="AC300" s="23">
        <f>IF(SUM(T300,Q300)&gt;0, 1, 0)</f>
        <v>0</v>
      </c>
      <c r="AD300" s="23">
        <f>IF(SUM(Table26[[#This Row],[cv_disclosure]],Table26[[#This Row],[nber_web_disclosure]],Table26[[#This Row],[private_interests]]) &gt;0, 1, 0)</f>
        <v>0</v>
      </c>
      <c r="AE300" s="23"/>
      <c r="AF300" s="23"/>
      <c r="AG300" s="23" t="s">
        <v>2745</v>
      </c>
      <c r="AH300" s="23"/>
      <c r="AI300" s="23" t="s">
        <v>2744</v>
      </c>
      <c r="AJ300" s="23"/>
      <c r="AK300" s="23"/>
      <c r="AL300" s="23"/>
    </row>
    <row r="301" spans="1:38" x14ac:dyDescent="0.25">
      <c r="A301" s="23" t="s">
        <v>1985</v>
      </c>
      <c r="B301" s="23" t="s">
        <v>1986</v>
      </c>
      <c r="C301" s="23" t="s">
        <v>1718</v>
      </c>
      <c r="D301" s="23" t="s">
        <v>1987</v>
      </c>
      <c r="E301" s="23" t="s">
        <v>179</v>
      </c>
      <c r="F301" s="23" t="s">
        <v>681</v>
      </c>
      <c r="G301" s="23">
        <v>0</v>
      </c>
      <c r="H301" s="23">
        <v>0</v>
      </c>
      <c r="I301" s="23">
        <v>0</v>
      </c>
      <c r="J301" s="23">
        <v>0</v>
      </c>
      <c r="K301" s="23">
        <v>0</v>
      </c>
      <c r="L301" s="23">
        <v>0</v>
      </c>
      <c r="M301" s="23">
        <v>0</v>
      </c>
      <c r="N301" s="23">
        <v>0</v>
      </c>
      <c r="O301" s="23">
        <v>0</v>
      </c>
      <c r="P301" s="23">
        <v>0</v>
      </c>
      <c r="Q301" s="23">
        <v>0</v>
      </c>
      <c r="R301" s="23">
        <v>0</v>
      </c>
      <c r="S301" s="23"/>
      <c r="T301" s="23">
        <v>0</v>
      </c>
      <c r="U301" s="23">
        <v>0</v>
      </c>
      <c r="V301" s="23"/>
      <c r="W301" s="23"/>
      <c r="X301" s="23" t="s">
        <v>1101</v>
      </c>
      <c r="Y301" s="23">
        <v>0</v>
      </c>
      <c r="Z301" s="23">
        <v>0</v>
      </c>
      <c r="AA301" s="23">
        <f>IF(SUM(G301:T301) &gt;0, 1, 0)</f>
        <v>0</v>
      </c>
      <c r="AB301" s="23"/>
      <c r="AC301" s="23">
        <f>IF(SUM(T301,Q301)&gt;0, 1, 0)</f>
        <v>0</v>
      </c>
      <c r="AD301" s="23">
        <f>IF(SUM(Table26[[#This Row],[cv_disclosure]],Table26[[#This Row],[nber_web_disclosure]],Table26[[#This Row],[private_interests]]) &gt;0, 1, 0)</f>
        <v>0</v>
      </c>
      <c r="AE301" s="23"/>
      <c r="AF301" s="23"/>
      <c r="AG301" s="23" t="s">
        <v>2748</v>
      </c>
      <c r="AH301" s="23" t="s">
        <v>2747</v>
      </c>
      <c r="AI301" s="23" t="s">
        <v>2746</v>
      </c>
      <c r="AJ301" s="23"/>
      <c r="AK301" s="23"/>
      <c r="AL301" s="23"/>
    </row>
    <row r="302" spans="1:38" x14ac:dyDescent="0.25">
      <c r="A302" s="23" t="s">
        <v>1988</v>
      </c>
      <c r="B302" s="23" t="s">
        <v>1990</v>
      </c>
      <c r="C302" s="23" t="s">
        <v>1718</v>
      </c>
      <c r="D302" s="23" t="s">
        <v>1991</v>
      </c>
      <c r="E302" s="23" t="s">
        <v>1989</v>
      </c>
      <c r="F302" s="23" t="s">
        <v>681</v>
      </c>
      <c r="G302" s="23">
        <v>0</v>
      </c>
      <c r="H302" s="23">
        <v>0</v>
      </c>
      <c r="I302" s="23">
        <v>0</v>
      </c>
      <c r="J302" s="23">
        <v>0</v>
      </c>
      <c r="K302" s="23">
        <v>0</v>
      </c>
      <c r="L302" s="23">
        <v>0</v>
      </c>
      <c r="M302" s="23">
        <v>0</v>
      </c>
      <c r="N302" s="23">
        <v>0</v>
      </c>
      <c r="O302" s="23">
        <v>0</v>
      </c>
      <c r="P302" s="23">
        <v>0</v>
      </c>
      <c r="Q302" s="23">
        <v>0</v>
      </c>
      <c r="R302" s="23">
        <v>0</v>
      </c>
      <c r="S302" s="23"/>
      <c r="T302" s="23">
        <v>0</v>
      </c>
      <c r="U302" s="23">
        <v>0</v>
      </c>
      <c r="V302" s="23"/>
      <c r="W302" s="23"/>
      <c r="X302" s="23" t="s">
        <v>1101</v>
      </c>
      <c r="Y302" s="23">
        <v>0</v>
      </c>
      <c r="Z302" s="23">
        <v>1</v>
      </c>
      <c r="AA302" s="23">
        <f>IF(SUM(G302:T302) &gt;0, 1, 0)</f>
        <v>0</v>
      </c>
      <c r="AB302" s="23"/>
      <c r="AC302" s="23">
        <f>IF(SUM(T302,Q302)&gt;0, 1, 0)</f>
        <v>0</v>
      </c>
      <c r="AD302" s="23">
        <f>IF(SUM(Table26[[#This Row],[cv_disclosure]],Table26[[#This Row],[nber_web_disclosure]],Table26[[#This Row],[private_interests]]) &gt;0, 1, 0)</f>
        <v>0</v>
      </c>
      <c r="AE302" s="23" t="s">
        <v>2750</v>
      </c>
      <c r="AF302" s="23"/>
      <c r="AG302" s="23" t="s">
        <v>2752</v>
      </c>
      <c r="AH302" s="23" t="s">
        <v>2751</v>
      </c>
      <c r="AI302" s="23" t="s">
        <v>2749</v>
      </c>
      <c r="AJ302" s="23"/>
      <c r="AK302" s="23"/>
      <c r="AL302" s="23"/>
    </row>
    <row r="303" spans="1:38" x14ac:dyDescent="0.25">
      <c r="A303" s="23" t="s">
        <v>1992</v>
      </c>
      <c r="B303" s="23" t="s">
        <v>1993</v>
      </c>
      <c r="C303" s="23" t="s">
        <v>1718</v>
      </c>
      <c r="D303" s="23" t="s">
        <v>1995</v>
      </c>
      <c r="E303" s="23" t="s">
        <v>1994</v>
      </c>
      <c r="F303" s="23" t="s">
        <v>681</v>
      </c>
      <c r="G303" s="23">
        <v>0</v>
      </c>
      <c r="H303" s="23">
        <v>0</v>
      </c>
      <c r="I303" s="23">
        <v>0</v>
      </c>
      <c r="J303" s="23">
        <v>0</v>
      </c>
      <c r="K303" s="23">
        <v>0</v>
      </c>
      <c r="L303" s="23">
        <v>0</v>
      </c>
      <c r="M303" s="23">
        <v>0</v>
      </c>
      <c r="N303" s="23">
        <v>0</v>
      </c>
      <c r="O303" s="23">
        <v>0</v>
      </c>
      <c r="P303" s="23">
        <v>0</v>
      </c>
      <c r="Q303" s="23">
        <v>0</v>
      </c>
      <c r="R303" s="23">
        <v>0</v>
      </c>
      <c r="S303" s="23"/>
      <c r="T303" s="23">
        <v>0</v>
      </c>
      <c r="U303" s="23">
        <v>1</v>
      </c>
      <c r="V303" s="23" t="s">
        <v>2755</v>
      </c>
      <c r="W303" s="23" t="s">
        <v>2756</v>
      </c>
      <c r="X303" s="23" t="s">
        <v>1101</v>
      </c>
      <c r="Y303" s="23">
        <v>0</v>
      </c>
      <c r="Z303" s="23">
        <v>0</v>
      </c>
      <c r="AA303" s="23">
        <f>IF(SUM(G303:T303) &gt;0, 1, 0)</f>
        <v>0</v>
      </c>
      <c r="AB303" s="23"/>
      <c r="AC303" s="23">
        <f>IF(SUM(T303,Q303)&gt;0, 1, 0)</f>
        <v>0</v>
      </c>
      <c r="AD303" s="23">
        <f>IF(SUM(Table26[[#This Row],[cv_disclosure]],Table26[[#This Row],[nber_web_disclosure]],Table26[[#This Row],[private_interests]]) &gt;0, 1, 0)</f>
        <v>0</v>
      </c>
      <c r="AE303" s="23"/>
      <c r="AF303" s="23"/>
      <c r="AG303" s="23" t="s">
        <v>2757</v>
      </c>
      <c r="AH303" s="23" t="s">
        <v>2754</v>
      </c>
      <c r="AI303" s="23" t="s">
        <v>2753</v>
      </c>
      <c r="AJ303" s="23"/>
      <c r="AK303" s="23"/>
      <c r="AL303" s="23"/>
    </row>
    <row r="304" spans="1:38" x14ac:dyDescent="0.25">
      <c r="A304" s="23" t="s">
        <v>2000</v>
      </c>
      <c r="B304" s="23" t="s">
        <v>2001</v>
      </c>
      <c r="C304" s="23" t="s">
        <v>1718</v>
      </c>
      <c r="D304" s="23" t="s">
        <v>2002</v>
      </c>
      <c r="E304" s="23" t="s">
        <v>234</v>
      </c>
      <c r="F304" s="23" t="s">
        <v>681</v>
      </c>
      <c r="G304" s="23">
        <v>0</v>
      </c>
      <c r="H304" s="23">
        <v>0</v>
      </c>
      <c r="I304" s="23">
        <v>0</v>
      </c>
      <c r="J304" s="23">
        <v>0</v>
      </c>
      <c r="K304" s="23">
        <v>0</v>
      </c>
      <c r="L304" s="23">
        <v>0</v>
      </c>
      <c r="M304" s="23">
        <v>0</v>
      </c>
      <c r="N304" s="23">
        <v>0</v>
      </c>
      <c r="O304" s="23">
        <v>0</v>
      </c>
      <c r="P304" s="23">
        <v>0</v>
      </c>
      <c r="Q304" s="23">
        <v>0</v>
      </c>
      <c r="R304" s="23">
        <v>0</v>
      </c>
      <c r="S304" s="23" t="s">
        <v>2337</v>
      </c>
      <c r="T304" s="23">
        <v>0</v>
      </c>
      <c r="U304" s="23">
        <v>0</v>
      </c>
      <c r="V304" s="23"/>
      <c r="W304" s="23"/>
      <c r="X304" s="23" t="s">
        <v>2339</v>
      </c>
      <c r="Y304" s="23">
        <v>0</v>
      </c>
      <c r="Z304" s="23">
        <v>1</v>
      </c>
      <c r="AA304" s="23">
        <f>IF(SUM(G304:T304) &gt;0, 1, 0)</f>
        <v>0</v>
      </c>
      <c r="AB304" s="23">
        <v>0</v>
      </c>
      <c r="AC304" s="23">
        <f>IF(SUM(T304,Q304)&gt;0, 1, 0)</f>
        <v>0</v>
      </c>
      <c r="AD304" s="23">
        <f>IF(SUM(Table26[[#This Row],[cv_disclosure]],Table26[[#This Row],[nber_web_disclosure]],Table26[[#This Row],[private_interests]]) &gt;0, 1, 0)</f>
        <v>0</v>
      </c>
      <c r="AE304" s="23" t="s">
        <v>2335</v>
      </c>
      <c r="AF304" s="23"/>
      <c r="AG304" s="23" t="s">
        <v>2338</v>
      </c>
      <c r="AH304" s="23" t="s">
        <v>2336</v>
      </c>
      <c r="AI304" s="23" t="s">
        <v>2765</v>
      </c>
      <c r="AJ304" s="23"/>
      <c r="AK304" s="23"/>
      <c r="AL304" s="23"/>
    </row>
    <row r="305" spans="1:38" x14ac:dyDescent="0.25">
      <c r="A305" s="23" t="s">
        <v>2003</v>
      </c>
      <c r="B305" s="23" t="s">
        <v>2004</v>
      </c>
      <c r="C305" s="23" t="s">
        <v>1718</v>
      </c>
      <c r="D305" s="23" t="s">
        <v>2005</v>
      </c>
      <c r="E305" s="23" t="s">
        <v>179</v>
      </c>
      <c r="F305" s="23" t="s">
        <v>682</v>
      </c>
      <c r="G305" s="23">
        <v>0</v>
      </c>
      <c r="H305" s="23">
        <v>0</v>
      </c>
      <c r="I305" s="23">
        <v>0</v>
      </c>
      <c r="J305" s="23">
        <v>0</v>
      </c>
      <c r="K305" s="23">
        <v>0</v>
      </c>
      <c r="L305" s="23">
        <v>0</v>
      </c>
      <c r="M305" s="23">
        <v>0</v>
      </c>
      <c r="N305" s="23">
        <v>0</v>
      </c>
      <c r="O305" s="23">
        <v>0</v>
      </c>
      <c r="P305" s="23">
        <v>0</v>
      </c>
      <c r="Q305" s="23">
        <v>0</v>
      </c>
      <c r="R305" s="23">
        <v>0</v>
      </c>
      <c r="S305" s="23"/>
      <c r="T305" s="23">
        <v>0</v>
      </c>
      <c r="U305" s="23">
        <v>0</v>
      </c>
      <c r="V305" s="23"/>
      <c r="W305" s="23"/>
      <c r="X305" s="23" t="s">
        <v>1101</v>
      </c>
      <c r="Y305" s="23">
        <v>0</v>
      </c>
      <c r="Z305" s="23">
        <v>0</v>
      </c>
      <c r="AA305" s="23">
        <f>IF(SUM(G305:T305) &gt;0, 1, 0)</f>
        <v>0</v>
      </c>
      <c r="AB305" s="23"/>
      <c r="AC305" s="23">
        <f>IF(SUM(T305,Q305)&gt;0, 1, 0)</f>
        <v>0</v>
      </c>
      <c r="AD305" s="23">
        <f>IF(SUM(Table26[[#This Row],[cv_disclosure]],Table26[[#This Row],[nber_web_disclosure]],Table26[[#This Row],[private_interests]]) &gt;0, 1, 0)</f>
        <v>0</v>
      </c>
      <c r="AE305" s="23"/>
      <c r="AF305" s="23"/>
      <c r="AG305" s="23" t="s">
        <v>2766</v>
      </c>
      <c r="AH305" s="23"/>
      <c r="AI305" s="23" t="s">
        <v>2764</v>
      </c>
      <c r="AJ305" s="23"/>
      <c r="AK305" s="23"/>
      <c r="AL305" s="23"/>
    </row>
    <row r="306" spans="1:38" x14ac:dyDescent="0.25">
      <c r="A306" s="23" t="s">
        <v>2006</v>
      </c>
      <c r="B306" s="23" t="s">
        <v>2007</v>
      </c>
      <c r="C306" s="23" t="s">
        <v>1718</v>
      </c>
      <c r="D306" s="23" t="s">
        <v>2008</v>
      </c>
      <c r="E306" s="23" t="s">
        <v>1735</v>
      </c>
      <c r="F306" s="23" t="s">
        <v>681</v>
      </c>
      <c r="G306" s="23">
        <v>0</v>
      </c>
      <c r="H306" s="23">
        <v>0</v>
      </c>
      <c r="I306" s="23">
        <v>0</v>
      </c>
      <c r="J306" s="23">
        <v>0</v>
      </c>
      <c r="K306" s="23">
        <v>0</v>
      </c>
      <c r="L306" s="23">
        <v>0</v>
      </c>
      <c r="M306" s="23">
        <v>0</v>
      </c>
      <c r="N306" s="23">
        <v>0</v>
      </c>
      <c r="O306" s="23">
        <v>0</v>
      </c>
      <c r="P306" s="23">
        <v>0</v>
      </c>
      <c r="Q306" s="23">
        <v>0</v>
      </c>
      <c r="R306" s="23">
        <v>0</v>
      </c>
      <c r="S306" s="23"/>
      <c r="T306" s="23">
        <v>0</v>
      </c>
      <c r="U306" s="23">
        <v>0</v>
      </c>
      <c r="V306" s="23"/>
      <c r="W306" s="23"/>
      <c r="X306" s="23" t="s">
        <v>1101</v>
      </c>
      <c r="Y306" s="23">
        <v>0</v>
      </c>
      <c r="Z306" s="23">
        <v>0</v>
      </c>
      <c r="AA306" s="23">
        <f>IF(SUM(G306:T306) &gt;0, 1, 0)</f>
        <v>0</v>
      </c>
      <c r="AB306" s="23"/>
      <c r="AC306" s="23">
        <f>IF(SUM(T306,Q306)&gt;0, 1, 0)</f>
        <v>0</v>
      </c>
      <c r="AD306" s="23">
        <f>IF(SUM(Table26[[#This Row],[cv_disclosure]],Table26[[#This Row],[nber_web_disclosure]],Table26[[#This Row],[private_interests]]) &gt;0, 1, 0)</f>
        <v>0</v>
      </c>
      <c r="AE306" s="23"/>
      <c r="AF306" s="23"/>
      <c r="AG306" s="23" t="s">
        <v>2769</v>
      </c>
      <c r="AH306" s="23" t="s">
        <v>2768</v>
      </c>
      <c r="AI306" s="23" t="s">
        <v>2767</v>
      </c>
      <c r="AJ306" s="23"/>
      <c r="AK306" s="23"/>
      <c r="AL306" s="23"/>
    </row>
    <row r="307" spans="1:38" x14ac:dyDescent="0.25">
      <c r="A307" s="23" t="s">
        <v>419</v>
      </c>
      <c r="B307" s="23" t="s">
        <v>420</v>
      </c>
      <c r="C307" s="23" t="s">
        <v>421</v>
      </c>
      <c r="D307" s="23" t="s">
        <v>423</v>
      </c>
      <c r="E307" s="23" t="s">
        <v>422</v>
      </c>
      <c r="F307" s="23" t="s">
        <v>681</v>
      </c>
      <c r="G307" s="23">
        <v>0</v>
      </c>
      <c r="H307" s="23">
        <v>0</v>
      </c>
      <c r="I307" s="23">
        <v>0</v>
      </c>
      <c r="J307" s="23">
        <v>0</v>
      </c>
      <c r="K307" s="23">
        <v>0</v>
      </c>
      <c r="L307" s="23">
        <v>0</v>
      </c>
      <c r="M307" s="23">
        <v>0</v>
      </c>
      <c r="N307" s="23"/>
      <c r="O307" s="23"/>
      <c r="P307" s="23"/>
      <c r="Q307" s="23">
        <v>0</v>
      </c>
      <c r="R307" s="23">
        <v>1</v>
      </c>
      <c r="S307" s="23" t="s">
        <v>424</v>
      </c>
      <c r="T307" s="23">
        <v>0</v>
      </c>
      <c r="U307" s="23"/>
      <c r="V307" s="23"/>
      <c r="W307" s="23"/>
      <c r="X307" s="23" t="s">
        <v>646</v>
      </c>
      <c r="Y307" s="23">
        <v>1</v>
      </c>
      <c r="Z307" s="23"/>
      <c r="AA307" s="23">
        <f>IF(SUM(G307:T307) &gt;0, 1, 0)</f>
        <v>1</v>
      </c>
      <c r="AB307" s="23">
        <v>0</v>
      </c>
      <c r="AC307" s="23">
        <f>IF(SUM(T307,Q307)&gt;0, 1, 0)</f>
        <v>0</v>
      </c>
      <c r="AD307" s="23">
        <f>IF(SUM(Table26[[#This Row],[cv_disclosure]],Table26[[#This Row],[nber_web_disclosure]],Table26[[#This Row],[private_interests]]) &gt;0, 1, 0)</f>
        <v>1</v>
      </c>
      <c r="AE307" s="23"/>
      <c r="AF307" s="23"/>
      <c r="AG307" s="23"/>
      <c r="AH307" s="23"/>
      <c r="AI307" t="s">
        <v>2576</v>
      </c>
      <c r="AJ307">
        <v>1</v>
      </c>
      <c r="AK307" s="23">
        <v>0</v>
      </c>
      <c r="AL307" s="23"/>
    </row>
    <row r="308" spans="1:38" x14ac:dyDescent="0.25">
      <c r="A308" s="23" t="s">
        <v>433</v>
      </c>
      <c r="B308" s="23" t="s">
        <v>434</v>
      </c>
      <c r="C308" s="23" t="s">
        <v>421</v>
      </c>
      <c r="D308" s="23" t="s">
        <v>435</v>
      </c>
      <c r="E308" s="23" t="s">
        <v>428</v>
      </c>
      <c r="F308" s="23" t="s">
        <v>682</v>
      </c>
      <c r="G308" s="23">
        <v>0</v>
      </c>
      <c r="H308" s="23">
        <v>0</v>
      </c>
      <c r="I308" s="23">
        <v>1</v>
      </c>
      <c r="J308" s="23">
        <v>0</v>
      </c>
      <c r="K308" s="23">
        <v>0</v>
      </c>
      <c r="L308" s="23">
        <v>0</v>
      </c>
      <c r="M308" s="23">
        <v>0</v>
      </c>
      <c r="N308" s="23"/>
      <c r="O308" s="23"/>
      <c r="P308" s="23"/>
      <c r="Q308" s="23">
        <v>1</v>
      </c>
      <c r="R308" s="23">
        <v>0</v>
      </c>
      <c r="S308" s="23" t="s">
        <v>601</v>
      </c>
      <c r="T308" s="23">
        <v>0</v>
      </c>
      <c r="U308" s="23"/>
      <c r="V308" s="23"/>
      <c r="W308" s="23"/>
      <c r="X308" s="23" t="s">
        <v>665</v>
      </c>
      <c r="Y308" s="23">
        <v>1</v>
      </c>
      <c r="Z308" s="23"/>
      <c r="AA308" s="23">
        <f>IF(SUM(G308:T308) &gt;0, 1, 0)</f>
        <v>1</v>
      </c>
      <c r="AB308" s="23">
        <v>0</v>
      </c>
      <c r="AC308" s="23">
        <f>IF(SUM(T308,Q308)&gt;0, 1, 0)</f>
        <v>1</v>
      </c>
      <c r="AD308" s="23">
        <f>IF(SUM(Table26[[#This Row],[cv_disclosure]],Table26[[#This Row],[nber_web_disclosure]],Table26[[#This Row],[private_interests]]) &gt;0, 1, 0)</f>
        <v>1</v>
      </c>
      <c r="AE308" s="23"/>
      <c r="AF308" s="23"/>
      <c r="AG308" s="23"/>
      <c r="AH308" s="23"/>
      <c r="AI308" t="s">
        <v>2579</v>
      </c>
      <c r="AJ308">
        <v>0</v>
      </c>
      <c r="AK308" s="23">
        <v>1</v>
      </c>
      <c r="AL308" s="23" t="s">
        <v>2924</v>
      </c>
    </row>
    <row r="309" spans="1:38" x14ac:dyDescent="0.25">
      <c r="A309" s="23" t="s">
        <v>440</v>
      </c>
      <c r="B309" s="23" t="s">
        <v>441</v>
      </c>
      <c r="C309" s="23" t="s">
        <v>421</v>
      </c>
      <c r="D309" s="23" t="s">
        <v>442</v>
      </c>
      <c r="E309" s="23" t="s">
        <v>443</v>
      </c>
      <c r="F309" s="23" t="s">
        <v>681</v>
      </c>
      <c r="G309" s="23">
        <v>0</v>
      </c>
      <c r="H309" s="23">
        <v>0</v>
      </c>
      <c r="I309" s="23">
        <v>0</v>
      </c>
      <c r="J309" s="23">
        <v>0</v>
      </c>
      <c r="K309" s="23">
        <v>0</v>
      </c>
      <c r="L309" s="23">
        <v>0</v>
      </c>
      <c r="M309" s="23">
        <v>0</v>
      </c>
      <c r="N309" s="23"/>
      <c r="O309" s="23"/>
      <c r="P309" s="23"/>
      <c r="Q309" s="23">
        <v>1</v>
      </c>
      <c r="R309" s="23">
        <v>0</v>
      </c>
      <c r="S309" s="23" t="s">
        <v>445</v>
      </c>
      <c r="T309" s="23">
        <v>0</v>
      </c>
      <c r="U309" s="23"/>
      <c r="V309" s="23"/>
      <c r="W309" s="23"/>
      <c r="X309" s="23" t="s">
        <v>666</v>
      </c>
      <c r="Y309" s="23">
        <v>1</v>
      </c>
      <c r="Z309" s="23"/>
      <c r="AA309" s="23">
        <f>IF(SUM(G309:T309) &gt;0, 1, 0)</f>
        <v>1</v>
      </c>
      <c r="AB309" s="23">
        <v>0</v>
      </c>
      <c r="AC309" s="23">
        <f>IF(SUM(T309,Q309)&gt;0, 1, 0)</f>
        <v>1</v>
      </c>
      <c r="AD309" s="23">
        <f>IF(SUM(Table26[[#This Row],[cv_disclosure]],Table26[[#This Row],[nber_web_disclosure]],Table26[[#This Row],[private_interests]]) &gt;0, 1, 0)</f>
        <v>1</v>
      </c>
      <c r="AE309" s="23"/>
      <c r="AF309" s="23"/>
      <c r="AG309" s="23"/>
      <c r="AH309" s="23"/>
      <c r="AI309" t="s">
        <v>2581</v>
      </c>
      <c r="AJ309">
        <v>1</v>
      </c>
      <c r="AK309" s="23">
        <v>1</v>
      </c>
      <c r="AL309" s="23" t="s">
        <v>2917</v>
      </c>
    </row>
    <row r="310" spans="1:38" x14ac:dyDescent="0.25">
      <c r="A310" s="23" t="s">
        <v>455</v>
      </c>
      <c r="B310" s="23" t="s">
        <v>456</v>
      </c>
      <c r="C310" s="23" t="s">
        <v>421</v>
      </c>
      <c r="D310" s="23" t="s">
        <v>457</v>
      </c>
      <c r="E310" s="23" t="s">
        <v>428</v>
      </c>
      <c r="F310" s="23" t="s">
        <v>681</v>
      </c>
      <c r="G310" s="23">
        <v>1</v>
      </c>
      <c r="H310" s="23">
        <v>0</v>
      </c>
      <c r="I310" s="23">
        <v>0</v>
      </c>
      <c r="J310" s="23">
        <v>0</v>
      </c>
      <c r="K310" s="23">
        <v>0</v>
      </c>
      <c r="L310" s="23">
        <v>0</v>
      </c>
      <c r="M310" s="23">
        <v>0</v>
      </c>
      <c r="N310" s="23"/>
      <c r="O310" s="23"/>
      <c r="P310" s="23"/>
      <c r="Q310" s="23">
        <v>0</v>
      </c>
      <c r="R310" s="23">
        <v>1</v>
      </c>
      <c r="S310" s="23" t="s">
        <v>458</v>
      </c>
      <c r="T310" s="23">
        <v>0</v>
      </c>
      <c r="U310" s="23"/>
      <c r="V310" s="23"/>
      <c r="W310" s="23"/>
      <c r="X310" s="23" t="s">
        <v>627</v>
      </c>
      <c r="Y310" s="23">
        <v>1</v>
      </c>
      <c r="Z310" s="23"/>
      <c r="AA310" s="23">
        <f>IF(SUM(G310:T310) &gt;0, 1, 0)</f>
        <v>1</v>
      </c>
      <c r="AB310" s="23">
        <v>1</v>
      </c>
      <c r="AC310" s="23">
        <f>IF(SUM(T310,Q310)&gt;0, 1, 0)</f>
        <v>0</v>
      </c>
      <c r="AD310" s="23">
        <f>IF(SUM(Table26[[#This Row],[cv_disclosure]],Table26[[#This Row],[nber_web_disclosure]],Table26[[#This Row],[private_interests]]) &gt;0, 1, 0)</f>
        <v>1</v>
      </c>
      <c r="AE310" s="23"/>
      <c r="AF310" s="23"/>
      <c r="AG310" s="23"/>
      <c r="AH310" s="23"/>
      <c r="AI310" t="s">
        <v>2582</v>
      </c>
      <c r="AJ310">
        <v>1</v>
      </c>
      <c r="AK310" s="23">
        <v>1</v>
      </c>
      <c r="AL310" s="23" t="s">
        <v>2925</v>
      </c>
    </row>
    <row r="311" spans="1:38" x14ac:dyDescent="0.25">
      <c r="A311" s="23" t="s">
        <v>476</v>
      </c>
      <c r="B311" s="23" t="s">
        <v>477</v>
      </c>
      <c r="C311" s="23" t="s">
        <v>421</v>
      </c>
      <c r="D311" s="23" t="s">
        <v>478</v>
      </c>
      <c r="E311" s="23" t="s">
        <v>428</v>
      </c>
      <c r="F311" s="23" t="s">
        <v>681</v>
      </c>
      <c r="G311" s="23">
        <v>0</v>
      </c>
      <c r="H311" s="23">
        <v>0</v>
      </c>
      <c r="I311" s="23">
        <v>0</v>
      </c>
      <c r="J311" s="23">
        <v>0</v>
      </c>
      <c r="K311" s="23">
        <v>0</v>
      </c>
      <c r="L311" s="23">
        <v>0</v>
      </c>
      <c r="M311" s="23">
        <v>0</v>
      </c>
      <c r="N311" s="23"/>
      <c r="O311" s="23"/>
      <c r="P311" s="23"/>
      <c r="Q311" s="23">
        <v>1</v>
      </c>
      <c r="R311" s="23">
        <v>0</v>
      </c>
      <c r="S311" s="23" t="s">
        <v>479</v>
      </c>
      <c r="T311" s="23">
        <v>1</v>
      </c>
      <c r="U311" s="23"/>
      <c r="V311" s="23"/>
      <c r="W311" s="23"/>
      <c r="X311" s="23" t="s">
        <v>671</v>
      </c>
      <c r="Y311" s="23">
        <v>1</v>
      </c>
      <c r="Z311" s="23"/>
      <c r="AA311" s="23">
        <f>IF(SUM(G311:T311) &gt;0, 1, 0)</f>
        <v>1</v>
      </c>
      <c r="AB311" s="23">
        <v>0</v>
      </c>
      <c r="AC311" s="23">
        <f>IF(SUM(T311,Q311)&gt;0, 1, 0)</f>
        <v>1</v>
      </c>
      <c r="AD311" s="23">
        <f>IF(SUM(Table26[[#This Row],[cv_disclosure]],Table26[[#This Row],[nber_web_disclosure]],Table26[[#This Row],[private_interests]]) &gt;0, 1, 0)</f>
        <v>1</v>
      </c>
      <c r="AE311" s="23"/>
      <c r="AF311" s="23"/>
      <c r="AG311" s="23"/>
      <c r="AH311" s="23"/>
      <c r="AI311" t="s">
        <v>2588</v>
      </c>
      <c r="AJ311">
        <v>1</v>
      </c>
      <c r="AK311" s="23">
        <v>2</v>
      </c>
      <c r="AL311" s="23" t="s">
        <v>2906</v>
      </c>
    </row>
    <row r="312" spans="1:38" x14ac:dyDescent="0.25">
      <c r="A312" s="23" t="s">
        <v>480</v>
      </c>
      <c r="B312" s="23" t="s">
        <v>481</v>
      </c>
      <c r="C312" s="23" t="s">
        <v>421</v>
      </c>
      <c r="D312" s="23" t="s">
        <v>482</v>
      </c>
      <c r="E312" s="23" t="s">
        <v>71</v>
      </c>
      <c r="F312" s="23" t="s">
        <v>681</v>
      </c>
      <c r="G312" s="23">
        <v>0</v>
      </c>
      <c r="H312" s="23">
        <v>0</v>
      </c>
      <c r="I312" s="23">
        <v>0</v>
      </c>
      <c r="J312" s="23">
        <v>0</v>
      </c>
      <c r="K312" s="23">
        <v>0</v>
      </c>
      <c r="L312" s="23">
        <v>0</v>
      </c>
      <c r="M312" s="23">
        <v>1</v>
      </c>
      <c r="N312" s="23"/>
      <c r="O312" s="23"/>
      <c r="P312" s="23"/>
      <c r="Q312" s="23">
        <v>0</v>
      </c>
      <c r="R312" s="23">
        <v>1</v>
      </c>
      <c r="S312" s="23" t="s">
        <v>483</v>
      </c>
      <c r="T312" s="23">
        <v>1</v>
      </c>
      <c r="U312" s="23"/>
      <c r="V312" s="23"/>
      <c r="W312" s="23"/>
      <c r="X312" s="23" t="s">
        <v>672</v>
      </c>
      <c r="Y312" s="23">
        <v>1</v>
      </c>
      <c r="Z312" s="23"/>
      <c r="AA312" s="23">
        <f>IF(SUM(G312:T312) &gt;0, 1, 0)</f>
        <v>1</v>
      </c>
      <c r="AB312" s="23">
        <v>1</v>
      </c>
      <c r="AC312" s="23">
        <f>IF(SUM(T312,Q312)&gt;0, 1, 0)</f>
        <v>1</v>
      </c>
      <c r="AD312" s="23">
        <f>IF(SUM(Table26[[#This Row],[cv_disclosure]],Table26[[#This Row],[nber_web_disclosure]],Table26[[#This Row],[private_interests]]) &gt;0, 1, 0)</f>
        <v>1</v>
      </c>
      <c r="AE312" s="23"/>
      <c r="AF312" s="23"/>
      <c r="AG312" s="23"/>
      <c r="AH312" s="23"/>
      <c r="AI312" t="s">
        <v>2589</v>
      </c>
      <c r="AJ312">
        <v>1</v>
      </c>
      <c r="AK312" s="23">
        <v>1</v>
      </c>
      <c r="AL312" s="23" t="s">
        <v>2922</v>
      </c>
    </row>
    <row r="313" spans="1:38" x14ac:dyDescent="0.25">
      <c r="A313" s="23" t="s">
        <v>484</v>
      </c>
      <c r="B313" s="23" t="s">
        <v>485</v>
      </c>
      <c r="C313" s="23" t="s">
        <v>421</v>
      </c>
      <c r="D313" s="23" t="s">
        <v>486</v>
      </c>
      <c r="E313" s="23" t="s">
        <v>121</v>
      </c>
      <c r="F313" s="23" t="s">
        <v>681</v>
      </c>
      <c r="G313" s="23">
        <v>0</v>
      </c>
      <c r="H313" s="23">
        <v>0</v>
      </c>
      <c r="I313" s="23">
        <v>0</v>
      </c>
      <c r="J313" s="23">
        <v>0</v>
      </c>
      <c r="K313" s="23">
        <v>0</v>
      </c>
      <c r="L313" s="23">
        <v>0</v>
      </c>
      <c r="M313" s="23">
        <v>0</v>
      </c>
      <c r="N313" s="23"/>
      <c r="O313" s="23"/>
      <c r="P313" s="23"/>
      <c r="Q313" s="23">
        <v>1</v>
      </c>
      <c r="R313" s="23">
        <v>0</v>
      </c>
      <c r="S313" s="23" t="s">
        <v>487</v>
      </c>
      <c r="T313" s="23">
        <v>0</v>
      </c>
      <c r="U313" s="23"/>
      <c r="V313" s="23"/>
      <c r="W313" s="23"/>
      <c r="X313" s="23"/>
      <c r="Y313" s="23">
        <v>1</v>
      </c>
      <c r="Z313" s="23"/>
      <c r="AA313" s="23">
        <f>IF(SUM(G313:T313) &gt;0, 1, 0)</f>
        <v>1</v>
      </c>
      <c r="AB313" s="23">
        <v>0</v>
      </c>
      <c r="AC313" s="23">
        <f>IF(SUM(T313,Q313)&gt;0, 1, 0)</f>
        <v>1</v>
      </c>
      <c r="AD313" s="23">
        <f>IF(SUM(Table26[[#This Row],[cv_disclosure]],Table26[[#This Row],[nber_web_disclosure]],Table26[[#This Row],[private_interests]]) &gt;0, 1, 0)</f>
        <v>1</v>
      </c>
      <c r="AE313" s="23"/>
      <c r="AF313" s="23"/>
      <c r="AG313" s="23"/>
      <c r="AH313" s="23"/>
      <c r="AI313" t="s">
        <v>2590</v>
      </c>
      <c r="AJ313">
        <v>1</v>
      </c>
      <c r="AK313" s="23">
        <v>1</v>
      </c>
      <c r="AL313" s="23" t="s">
        <v>2926</v>
      </c>
    </row>
    <row r="314" spans="1:38" x14ac:dyDescent="0.25">
      <c r="A314" s="23" t="s">
        <v>503</v>
      </c>
      <c r="B314" s="23" t="s">
        <v>504</v>
      </c>
      <c r="C314" s="23" t="s">
        <v>421</v>
      </c>
      <c r="D314" s="23" t="s">
        <v>505</v>
      </c>
      <c r="E314" s="23" t="s">
        <v>506</v>
      </c>
      <c r="F314" s="23" t="s">
        <v>681</v>
      </c>
      <c r="G314" s="23">
        <v>0</v>
      </c>
      <c r="H314" s="23">
        <v>0</v>
      </c>
      <c r="I314" s="23">
        <v>1</v>
      </c>
      <c r="J314" s="23">
        <v>0</v>
      </c>
      <c r="K314" s="23">
        <v>0</v>
      </c>
      <c r="L314" s="23">
        <v>0</v>
      </c>
      <c r="M314" s="23">
        <v>0</v>
      </c>
      <c r="N314" s="23"/>
      <c r="O314" s="23"/>
      <c r="P314" s="23"/>
      <c r="Q314" s="23">
        <v>0</v>
      </c>
      <c r="R314" s="23">
        <v>1</v>
      </c>
      <c r="S314" s="23" t="s">
        <v>507</v>
      </c>
      <c r="T314" s="23">
        <v>0</v>
      </c>
      <c r="U314" s="23"/>
      <c r="V314" s="23"/>
      <c r="W314" s="23"/>
      <c r="X314" s="23" t="s">
        <v>665</v>
      </c>
      <c r="Y314" s="23">
        <v>1</v>
      </c>
      <c r="Z314" s="23"/>
      <c r="AA314" s="23">
        <f>IF(SUM(G314:T314) &gt;0, 1, 0)</f>
        <v>1</v>
      </c>
      <c r="AB314" s="23">
        <v>1</v>
      </c>
      <c r="AC314" s="23">
        <f>IF(SUM(T314,Q314)&gt;0, 1, 0)</f>
        <v>0</v>
      </c>
      <c r="AD314" s="23">
        <f>IF(SUM(Table26[[#This Row],[cv_disclosure]],Table26[[#This Row],[nber_web_disclosure]],Table26[[#This Row],[private_interests]]) &gt;0, 1, 0)</f>
        <v>1</v>
      </c>
      <c r="AE314" s="23"/>
      <c r="AF314" s="23"/>
      <c r="AG314" s="23"/>
      <c r="AH314" s="23"/>
      <c r="AI314" t="s">
        <v>2595</v>
      </c>
      <c r="AJ314">
        <v>1</v>
      </c>
      <c r="AK314" s="23">
        <v>0</v>
      </c>
      <c r="AL314" s="23"/>
    </row>
    <row r="315" spans="1:38" x14ac:dyDescent="0.25">
      <c r="A315" s="23" t="s">
        <v>508</v>
      </c>
      <c r="B315" s="23" t="s">
        <v>509</v>
      </c>
      <c r="C315" s="23" t="s">
        <v>421</v>
      </c>
      <c r="D315" s="23" t="s">
        <v>510</v>
      </c>
      <c r="E315" s="23" t="s">
        <v>71</v>
      </c>
      <c r="F315" s="23" t="s">
        <v>681</v>
      </c>
      <c r="G315" s="23">
        <v>0</v>
      </c>
      <c r="H315" s="23">
        <v>0</v>
      </c>
      <c r="I315" s="23">
        <v>1</v>
      </c>
      <c r="J315" s="23">
        <v>0</v>
      </c>
      <c r="K315" s="23">
        <v>0</v>
      </c>
      <c r="L315" s="23">
        <v>0</v>
      </c>
      <c r="M315" s="23">
        <v>1</v>
      </c>
      <c r="N315" s="23"/>
      <c r="O315" s="23"/>
      <c r="P315" s="23"/>
      <c r="Q315" s="23">
        <v>0</v>
      </c>
      <c r="R315" s="23">
        <v>1</v>
      </c>
      <c r="S315" s="23" t="s">
        <v>511</v>
      </c>
      <c r="T315" s="23">
        <v>0</v>
      </c>
      <c r="U315" s="23"/>
      <c r="V315" s="23"/>
      <c r="W315" s="23"/>
      <c r="X315" s="23" t="s">
        <v>673</v>
      </c>
      <c r="Y315" s="23">
        <v>1</v>
      </c>
      <c r="Z315" s="23"/>
      <c r="AA315" s="23">
        <f>IF(SUM(G315:T315) &gt;0, 1, 0)</f>
        <v>1</v>
      </c>
      <c r="AB315" s="23">
        <v>1</v>
      </c>
      <c r="AC315" s="23">
        <f>IF(SUM(T315,Q315)&gt;0, 1, 0)</f>
        <v>0</v>
      </c>
      <c r="AD315" s="23">
        <f>IF(SUM(Table26[[#This Row],[cv_disclosure]],Table26[[#This Row],[nber_web_disclosure]],Table26[[#This Row],[private_interests]]) &gt;0, 1, 0)</f>
        <v>1</v>
      </c>
      <c r="AE315" s="23"/>
      <c r="AF315" s="23"/>
      <c r="AG315" s="23"/>
      <c r="AH315" s="23"/>
      <c r="AI315" t="s">
        <v>2596</v>
      </c>
      <c r="AJ315">
        <v>1</v>
      </c>
      <c r="AK315" s="23">
        <v>0</v>
      </c>
      <c r="AL315" s="23"/>
    </row>
    <row r="316" spans="1:38" x14ac:dyDescent="0.25">
      <c r="A316" s="23" t="s">
        <v>520</v>
      </c>
      <c r="B316" s="23" t="s">
        <v>521</v>
      </c>
      <c r="C316" s="23" t="s">
        <v>421</v>
      </c>
      <c r="D316" s="23" t="s">
        <v>522</v>
      </c>
      <c r="E316" s="23" t="s">
        <v>523</v>
      </c>
      <c r="F316" s="23" t="s">
        <v>681</v>
      </c>
      <c r="G316" s="23">
        <v>0</v>
      </c>
      <c r="H316" s="23">
        <v>0</v>
      </c>
      <c r="I316" s="23">
        <v>1</v>
      </c>
      <c r="J316" s="23">
        <v>0</v>
      </c>
      <c r="K316" s="23">
        <v>0</v>
      </c>
      <c r="L316" s="23">
        <v>0</v>
      </c>
      <c r="M316" s="23">
        <v>1</v>
      </c>
      <c r="N316" s="23"/>
      <c r="O316" s="23"/>
      <c r="P316" s="23"/>
      <c r="Q316" s="23">
        <v>0</v>
      </c>
      <c r="R316" s="23">
        <v>1</v>
      </c>
      <c r="S316" s="23" t="s">
        <v>524</v>
      </c>
      <c r="T316" s="23">
        <v>0</v>
      </c>
      <c r="U316" s="23"/>
      <c r="V316" s="23"/>
      <c r="W316" s="23"/>
      <c r="X316" s="23" t="s">
        <v>673</v>
      </c>
      <c r="Y316" s="23">
        <v>1</v>
      </c>
      <c r="Z316" s="23"/>
      <c r="AA316" s="23">
        <f>IF(SUM(G316:T316) &gt;0, 1, 0)</f>
        <v>1</v>
      </c>
      <c r="AB316" s="23">
        <v>1</v>
      </c>
      <c r="AC316" s="23">
        <f>IF(SUM(T316,Q316)&gt;0, 1, 0)</f>
        <v>0</v>
      </c>
      <c r="AD316" s="23">
        <f>IF(SUM(Table26[[#This Row],[cv_disclosure]],Table26[[#This Row],[nber_web_disclosure]],Table26[[#This Row],[private_interests]]) &gt;0, 1, 0)</f>
        <v>1</v>
      </c>
      <c r="AE316" s="23"/>
      <c r="AF316" s="23"/>
      <c r="AG316" s="23"/>
      <c r="AH316" s="23"/>
      <c r="AI316" t="s">
        <v>2599</v>
      </c>
      <c r="AJ316">
        <v>1</v>
      </c>
      <c r="AK316" s="23">
        <v>0</v>
      </c>
      <c r="AL316" s="23"/>
    </row>
    <row r="317" spans="1:38" x14ac:dyDescent="0.25">
      <c r="A317" s="23" t="s">
        <v>525</v>
      </c>
      <c r="B317" s="23" t="s">
        <v>526</v>
      </c>
      <c r="C317" s="23" t="s">
        <v>421</v>
      </c>
      <c r="D317" s="23" t="s">
        <v>527</v>
      </c>
      <c r="E317" s="23" t="s">
        <v>528</v>
      </c>
      <c r="F317" s="23" t="s">
        <v>681</v>
      </c>
      <c r="G317" s="23">
        <v>1</v>
      </c>
      <c r="H317" s="23">
        <v>0</v>
      </c>
      <c r="I317" s="23">
        <v>0</v>
      </c>
      <c r="J317" s="23">
        <v>0</v>
      </c>
      <c r="K317" s="23">
        <v>0</v>
      </c>
      <c r="L317" s="23">
        <v>0</v>
      </c>
      <c r="M317" s="23">
        <v>0</v>
      </c>
      <c r="N317" s="23"/>
      <c r="O317" s="23"/>
      <c r="P317" s="23"/>
      <c r="Q317" s="23">
        <v>0</v>
      </c>
      <c r="R317" s="23">
        <v>1</v>
      </c>
      <c r="S317" s="23" t="s">
        <v>535</v>
      </c>
      <c r="T317" s="23">
        <v>0</v>
      </c>
      <c r="U317" s="23"/>
      <c r="V317" s="23"/>
      <c r="W317" s="23"/>
      <c r="X317" s="23" t="s">
        <v>627</v>
      </c>
      <c r="Y317" s="23">
        <v>1</v>
      </c>
      <c r="Z317" s="23"/>
      <c r="AA317" s="23">
        <f>IF(SUM(G317:T317) &gt;0, 1, 0)</f>
        <v>1</v>
      </c>
      <c r="AB317" s="23">
        <v>1</v>
      </c>
      <c r="AC317" s="23">
        <f>IF(SUM(T317,Q317)&gt;0, 1, 0)</f>
        <v>0</v>
      </c>
      <c r="AD317" s="23">
        <f>IF(SUM(Table26[[#This Row],[cv_disclosure]],Table26[[#This Row],[nber_web_disclosure]],Table26[[#This Row],[private_interests]]) &gt;0, 1, 0)</f>
        <v>1</v>
      </c>
      <c r="AE317" s="23"/>
      <c r="AF317" s="23"/>
      <c r="AG317" s="23"/>
      <c r="AH317" s="23"/>
      <c r="AI317" t="s">
        <v>2600</v>
      </c>
      <c r="AJ317">
        <v>1</v>
      </c>
      <c r="AK317" s="23">
        <v>0</v>
      </c>
      <c r="AL317" s="23"/>
    </row>
    <row r="318" spans="1:38" x14ac:dyDescent="0.25">
      <c r="A318" s="23" t="s">
        <v>532</v>
      </c>
      <c r="B318" s="23" t="s">
        <v>533</v>
      </c>
      <c r="C318" s="23" t="s">
        <v>421</v>
      </c>
      <c r="D318" s="23" t="s">
        <v>534</v>
      </c>
      <c r="E318" s="23" t="s">
        <v>428</v>
      </c>
      <c r="F318" s="23" t="s">
        <v>681</v>
      </c>
      <c r="G318" s="23">
        <v>1</v>
      </c>
      <c r="H318" s="23">
        <v>0</v>
      </c>
      <c r="I318" s="23">
        <v>1</v>
      </c>
      <c r="J318" s="23">
        <v>0</v>
      </c>
      <c r="K318" s="23">
        <v>0</v>
      </c>
      <c r="L318" s="23">
        <v>0</v>
      </c>
      <c r="M318" s="23">
        <v>1</v>
      </c>
      <c r="N318" s="23"/>
      <c r="O318" s="23"/>
      <c r="P318" s="23"/>
      <c r="Q318" s="23">
        <v>0</v>
      </c>
      <c r="R318" s="23">
        <v>0</v>
      </c>
      <c r="S318" s="23" t="s">
        <v>536</v>
      </c>
      <c r="T318" s="23">
        <v>0</v>
      </c>
      <c r="U318" s="23"/>
      <c r="V318" s="23"/>
      <c r="W318" s="23"/>
      <c r="X318" s="23" t="s">
        <v>627</v>
      </c>
      <c r="Y318" s="23">
        <v>1</v>
      </c>
      <c r="Z318" s="23"/>
      <c r="AA318" s="23">
        <f>IF(SUM(G318:T318) &gt;0, 1, 0)</f>
        <v>1</v>
      </c>
      <c r="AB318" s="23">
        <v>1</v>
      </c>
      <c r="AC318" s="23">
        <f>IF(SUM(T318,Q318)&gt;0, 1, 0)</f>
        <v>0</v>
      </c>
      <c r="AD318" s="23">
        <f>IF(SUM(Table26[[#This Row],[cv_disclosure]],Table26[[#This Row],[nber_web_disclosure]],Table26[[#This Row],[private_interests]]) &gt;0, 1, 0)</f>
        <v>1</v>
      </c>
      <c r="AE318" s="23"/>
      <c r="AF318" s="23"/>
      <c r="AG318" s="23"/>
      <c r="AH318" s="23"/>
      <c r="AI318" t="s">
        <v>2602</v>
      </c>
      <c r="AJ318">
        <v>1</v>
      </c>
      <c r="AK318" s="23">
        <v>0</v>
      </c>
      <c r="AL318" s="23"/>
    </row>
    <row r="319" spans="1:38" x14ac:dyDescent="0.25">
      <c r="A319" s="23" t="s">
        <v>546</v>
      </c>
      <c r="B319" s="23" t="s">
        <v>544</v>
      </c>
      <c r="C319" s="23" t="s">
        <v>421</v>
      </c>
      <c r="D319" s="23" t="s">
        <v>545</v>
      </c>
      <c r="E319" s="23" t="s">
        <v>74</v>
      </c>
      <c r="F319" s="23" t="s">
        <v>681</v>
      </c>
      <c r="G319" s="23">
        <v>1</v>
      </c>
      <c r="H319" s="23">
        <v>0</v>
      </c>
      <c r="I319" s="23">
        <v>0</v>
      </c>
      <c r="J319" s="23">
        <v>0</v>
      </c>
      <c r="K319" s="23">
        <v>0</v>
      </c>
      <c r="L319" s="23">
        <v>0</v>
      </c>
      <c r="M319" s="23">
        <v>0</v>
      </c>
      <c r="N319" s="23"/>
      <c r="O319" s="23"/>
      <c r="P319" s="23"/>
      <c r="Q319" s="23">
        <v>1</v>
      </c>
      <c r="R319" s="23">
        <v>1</v>
      </c>
      <c r="S319" s="23" t="s">
        <v>547</v>
      </c>
      <c r="T319" s="23">
        <v>0</v>
      </c>
      <c r="U319" s="23"/>
      <c r="V319" s="23"/>
      <c r="W319" s="23"/>
      <c r="X319" s="23" t="s">
        <v>627</v>
      </c>
      <c r="Y319" s="23">
        <v>1</v>
      </c>
      <c r="Z319" s="23"/>
      <c r="AA319" s="23">
        <f>IF(SUM(G319:T319) &gt;0, 1, 0)</f>
        <v>1</v>
      </c>
      <c r="AB319" s="23">
        <v>1</v>
      </c>
      <c r="AC319" s="23">
        <f>IF(SUM(T319,Q319)&gt;0, 1, 0)</f>
        <v>1</v>
      </c>
      <c r="AD319" s="23">
        <f>IF(SUM(Table26[[#This Row],[cv_disclosure]],Table26[[#This Row],[nber_web_disclosure]],Table26[[#This Row],[private_interests]]) &gt;0, 1, 0)</f>
        <v>1</v>
      </c>
      <c r="AE319" s="23"/>
      <c r="AF319" s="23"/>
      <c r="AG319" s="23"/>
      <c r="AH319" s="23"/>
      <c r="AI319" t="s">
        <v>2605</v>
      </c>
      <c r="AJ319">
        <v>1</v>
      </c>
      <c r="AK319" s="23">
        <v>1</v>
      </c>
      <c r="AL319" s="23" t="s">
        <v>2917</v>
      </c>
    </row>
    <row r="320" spans="1:38" x14ac:dyDescent="0.25">
      <c r="A320" s="23" t="s">
        <v>551</v>
      </c>
      <c r="B320" s="23" t="s">
        <v>552</v>
      </c>
      <c r="C320" s="23" t="s">
        <v>421</v>
      </c>
      <c r="D320" s="23" t="s">
        <v>553</v>
      </c>
      <c r="E320" s="23" t="s">
        <v>554</v>
      </c>
      <c r="F320" s="23" t="s">
        <v>681</v>
      </c>
      <c r="G320" s="23">
        <v>0</v>
      </c>
      <c r="H320" s="23">
        <v>0</v>
      </c>
      <c r="I320" s="23">
        <v>0</v>
      </c>
      <c r="J320" s="23">
        <v>0</v>
      </c>
      <c r="K320" s="23">
        <v>0</v>
      </c>
      <c r="L320" s="23">
        <v>0</v>
      </c>
      <c r="M320" s="23">
        <v>0</v>
      </c>
      <c r="N320" s="23"/>
      <c r="O320" s="23"/>
      <c r="P320" s="23"/>
      <c r="Q320" s="23">
        <v>0</v>
      </c>
      <c r="R320" s="23">
        <v>1</v>
      </c>
      <c r="S320" s="23" t="s">
        <v>555</v>
      </c>
      <c r="T320" s="23">
        <v>1</v>
      </c>
      <c r="U320" s="23"/>
      <c r="V320" s="23"/>
      <c r="W320" s="23"/>
      <c r="X320" s="23" t="s">
        <v>675</v>
      </c>
      <c r="Y320" s="23">
        <v>1</v>
      </c>
      <c r="Z320" s="23"/>
      <c r="AA320" s="23">
        <f>IF(SUM(G320:T320) &gt;0, 1, 0)</f>
        <v>1</v>
      </c>
      <c r="AB320" s="23">
        <v>0</v>
      </c>
      <c r="AC320" s="23">
        <f>IF(SUM(T320,Q320)&gt;0, 1, 0)</f>
        <v>1</v>
      </c>
      <c r="AD320" s="23">
        <f>IF(SUM(Table26[[#This Row],[cv_disclosure]],Table26[[#This Row],[nber_web_disclosure]],Table26[[#This Row],[private_interests]]) &gt;0, 1, 0)</f>
        <v>1</v>
      </c>
      <c r="AE320" s="23"/>
      <c r="AF320" s="23"/>
      <c r="AG320" s="23"/>
      <c r="AH320" s="23"/>
      <c r="AI320" t="s">
        <v>2607</v>
      </c>
      <c r="AJ320">
        <v>0</v>
      </c>
      <c r="AK320" s="23">
        <v>2</v>
      </c>
      <c r="AL320" s="23" t="s">
        <v>2919</v>
      </c>
    </row>
    <row r="321" spans="1:38" x14ac:dyDescent="0.25">
      <c r="A321" s="23" t="s">
        <v>557</v>
      </c>
      <c r="B321" s="23" t="s">
        <v>556</v>
      </c>
      <c r="C321" s="23" t="s">
        <v>421</v>
      </c>
      <c r="D321" s="23" t="s">
        <v>558</v>
      </c>
      <c r="E321" s="23" t="s">
        <v>559</v>
      </c>
      <c r="F321" s="23" t="s">
        <v>681</v>
      </c>
      <c r="G321" s="23">
        <v>0</v>
      </c>
      <c r="H321" s="23">
        <v>0</v>
      </c>
      <c r="I321" s="23">
        <v>0</v>
      </c>
      <c r="J321" s="23">
        <v>0</v>
      </c>
      <c r="K321" s="23">
        <v>0</v>
      </c>
      <c r="L321" s="23">
        <v>0</v>
      </c>
      <c r="M321" s="23">
        <v>0</v>
      </c>
      <c r="N321" s="23"/>
      <c r="O321" s="23"/>
      <c r="P321" s="23"/>
      <c r="Q321" s="23">
        <v>0</v>
      </c>
      <c r="R321" s="23">
        <v>1</v>
      </c>
      <c r="S321" s="23" t="s">
        <v>591</v>
      </c>
      <c r="T321" s="23">
        <v>0</v>
      </c>
      <c r="U321" s="23"/>
      <c r="V321" s="23"/>
      <c r="W321" s="23"/>
      <c r="X321" s="23" t="s">
        <v>646</v>
      </c>
      <c r="Y321" s="23">
        <v>1</v>
      </c>
      <c r="Z321" s="23"/>
      <c r="AA321" s="23">
        <f>IF(SUM(G321:T321) &gt;0, 1, 0)</f>
        <v>1</v>
      </c>
      <c r="AB321" s="23">
        <v>0</v>
      </c>
      <c r="AC321" s="23">
        <f>IF(SUM(T321,Q321)&gt;0, 1, 0)</f>
        <v>0</v>
      </c>
      <c r="AD321" s="23">
        <f>IF(SUM(Table26[[#This Row],[cv_disclosure]],Table26[[#This Row],[nber_web_disclosure]],Table26[[#This Row],[private_interests]]) &gt;0, 1, 0)</f>
        <v>1</v>
      </c>
      <c r="AE321" s="23"/>
      <c r="AF321" s="23"/>
      <c r="AG321" s="23"/>
      <c r="AH321" s="23"/>
      <c r="AI321" t="s">
        <v>2608</v>
      </c>
      <c r="AJ321">
        <v>1</v>
      </c>
      <c r="AK321" s="23">
        <v>0</v>
      </c>
      <c r="AL321" s="23"/>
    </row>
    <row r="322" spans="1:38" x14ac:dyDescent="0.25">
      <c r="A322" s="23" t="s">
        <v>578</v>
      </c>
      <c r="B322" s="23" t="s">
        <v>579</v>
      </c>
      <c r="C322" s="23" t="s">
        <v>421</v>
      </c>
      <c r="D322" s="23" t="s">
        <v>580</v>
      </c>
      <c r="E322" s="23" t="s">
        <v>581</v>
      </c>
      <c r="F322" s="23" t="s">
        <v>681</v>
      </c>
      <c r="G322" s="23">
        <v>0</v>
      </c>
      <c r="H322" s="23">
        <v>0</v>
      </c>
      <c r="I322" s="23">
        <v>0</v>
      </c>
      <c r="J322" s="23">
        <v>0</v>
      </c>
      <c r="K322" s="23">
        <v>0</v>
      </c>
      <c r="L322" s="23">
        <v>0</v>
      </c>
      <c r="M322" s="23">
        <v>0</v>
      </c>
      <c r="N322" s="23"/>
      <c r="O322" s="23"/>
      <c r="P322" s="23"/>
      <c r="Q322" s="23">
        <v>0</v>
      </c>
      <c r="R322" s="23">
        <v>1</v>
      </c>
      <c r="S322" s="23" t="s">
        <v>582</v>
      </c>
      <c r="T322" s="23">
        <v>0</v>
      </c>
      <c r="U322" s="23"/>
      <c r="V322" s="23"/>
      <c r="W322" s="23"/>
      <c r="X322" s="23"/>
      <c r="Y322" s="23">
        <v>1</v>
      </c>
      <c r="Z322" s="23"/>
      <c r="AA322" s="23">
        <f>IF(SUM(G322:T322) &gt;0, 1, 0)</f>
        <v>1</v>
      </c>
      <c r="AB322" s="23">
        <v>0</v>
      </c>
      <c r="AC322" s="23">
        <f>IF(SUM(T322,Q322)&gt;0, 1, 0)</f>
        <v>0</v>
      </c>
      <c r="AD322" s="23">
        <f>IF(SUM(Table26[[#This Row],[cv_disclosure]],Table26[[#This Row],[nber_web_disclosure]],Table26[[#This Row],[private_interests]]) &gt;0, 1, 0)</f>
        <v>1</v>
      </c>
      <c r="AE322" s="23"/>
      <c r="AF322" s="23"/>
      <c r="AG322" s="23"/>
      <c r="AH322" s="23"/>
      <c r="AI322" t="s">
        <v>2614</v>
      </c>
      <c r="AJ322">
        <v>1</v>
      </c>
      <c r="AK322" s="23">
        <v>1</v>
      </c>
      <c r="AL322" s="23" t="s">
        <v>2917</v>
      </c>
    </row>
    <row r="323" spans="1:38" x14ac:dyDescent="0.25">
      <c r="A323" s="23" t="s">
        <v>429</v>
      </c>
      <c r="B323" s="23" t="s">
        <v>430</v>
      </c>
      <c r="C323" s="23" t="s">
        <v>421</v>
      </c>
      <c r="D323" s="23" t="s">
        <v>432</v>
      </c>
      <c r="E323" s="23" t="s">
        <v>431</v>
      </c>
      <c r="F323" s="23" t="s">
        <v>682</v>
      </c>
      <c r="G323" s="23">
        <v>0</v>
      </c>
      <c r="H323" s="23">
        <v>0</v>
      </c>
      <c r="I323" s="23">
        <v>0</v>
      </c>
      <c r="J323" s="23">
        <v>0</v>
      </c>
      <c r="K323" s="23">
        <v>0</v>
      </c>
      <c r="L323" s="23">
        <v>0</v>
      </c>
      <c r="M323" s="23">
        <v>0</v>
      </c>
      <c r="N323" s="23"/>
      <c r="O323" s="23"/>
      <c r="P323" s="23"/>
      <c r="Q323" s="23">
        <v>0</v>
      </c>
      <c r="R323" s="23">
        <v>0</v>
      </c>
      <c r="S323" s="23"/>
      <c r="T323" s="23">
        <v>0</v>
      </c>
      <c r="U323" s="23"/>
      <c r="V323" s="23"/>
      <c r="W323" s="23"/>
      <c r="X323" s="23"/>
      <c r="Y323" s="23"/>
      <c r="Z323" s="23"/>
      <c r="AA323" s="27">
        <f>IF(SUM(G323:T323) &gt;0, 1, 0)</f>
        <v>0</v>
      </c>
      <c r="AB323" s="23">
        <v>0</v>
      </c>
      <c r="AC323" s="27">
        <f>IF(SUM(T323,Q323)&gt;0, 1, 0)</f>
        <v>0</v>
      </c>
      <c r="AD323" s="27">
        <f>IF(SUM(Table26[[#This Row],[cv_disclosure]],Table26[[#This Row],[nber_web_disclosure]],Table26[[#This Row],[private_interests]]) &gt;0, 1, 0)</f>
        <v>0</v>
      </c>
      <c r="AE323" s="23"/>
      <c r="AF323" s="23"/>
      <c r="AG323" s="23"/>
      <c r="AH323" s="23"/>
      <c r="AI323" s="23" t="s">
        <v>2578</v>
      </c>
      <c r="AJ323" s="23">
        <v>1</v>
      </c>
      <c r="AK323" s="23"/>
      <c r="AL323" s="23"/>
    </row>
    <row r="324" spans="1:38" x14ac:dyDescent="0.25">
      <c r="A324" s="23" t="s">
        <v>436</v>
      </c>
      <c r="B324" s="23" t="s">
        <v>437</v>
      </c>
      <c r="C324" s="23" t="s">
        <v>421</v>
      </c>
      <c r="D324" s="23" t="s">
        <v>438</v>
      </c>
      <c r="E324" s="23" t="s">
        <v>439</v>
      </c>
      <c r="F324" s="23" t="s">
        <v>681</v>
      </c>
      <c r="G324" s="23">
        <v>0</v>
      </c>
      <c r="H324" s="23">
        <v>0</v>
      </c>
      <c r="I324" s="23">
        <v>0</v>
      </c>
      <c r="J324" s="23">
        <v>0</v>
      </c>
      <c r="K324" s="23">
        <v>0</v>
      </c>
      <c r="L324" s="23">
        <v>0</v>
      </c>
      <c r="M324" s="23">
        <v>0</v>
      </c>
      <c r="N324" s="23"/>
      <c r="O324" s="23"/>
      <c r="P324" s="23"/>
      <c r="Q324" s="23">
        <v>0</v>
      </c>
      <c r="R324" s="23">
        <v>0</v>
      </c>
      <c r="S324" s="23" t="s">
        <v>444</v>
      </c>
      <c r="T324" s="23">
        <v>0</v>
      </c>
      <c r="U324" s="23"/>
      <c r="V324" s="23"/>
      <c r="W324" s="23"/>
      <c r="X324" s="23"/>
      <c r="Y324" s="23"/>
      <c r="Z324" s="23"/>
      <c r="AA324" s="27">
        <f>IF(SUM(G324:T324) &gt;0, 1, 0)</f>
        <v>0</v>
      </c>
      <c r="AB324" s="23">
        <v>0</v>
      </c>
      <c r="AC324" s="27">
        <f>IF(SUM(T324,Q324)&gt;0, 1, 0)</f>
        <v>0</v>
      </c>
      <c r="AD324" s="27">
        <f>IF(SUM(Table26[[#This Row],[cv_disclosure]],Table26[[#This Row],[nber_web_disclosure]],Table26[[#This Row],[private_interests]]) &gt;0, 1, 0)</f>
        <v>0</v>
      </c>
      <c r="AE324" s="23"/>
      <c r="AF324" s="23"/>
      <c r="AG324" s="23"/>
      <c r="AH324" s="23"/>
      <c r="AI324" s="23" t="s">
        <v>2580</v>
      </c>
      <c r="AJ324" s="23">
        <v>1</v>
      </c>
      <c r="AK324" s="23"/>
      <c r="AL324" s="23"/>
    </row>
    <row r="325" spans="1:38" x14ac:dyDescent="0.25">
      <c r="A325" s="23" t="s">
        <v>459</v>
      </c>
      <c r="B325" s="23" t="s">
        <v>460</v>
      </c>
      <c r="C325" s="23" t="s">
        <v>421</v>
      </c>
      <c r="D325" s="24" t="s">
        <v>461</v>
      </c>
      <c r="E325" s="23" t="s">
        <v>234</v>
      </c>
      <c r="F325" s="23" t="s">
        <v>681</v>
      </c>
      <c r="G325" s="23">
        <v>0</v>
      </c>
      <c r="H325" s="23">
        <v>0</v>
      </c>
      <c r="I325" s="23">
        <v>0</v>
      </c>
      <c r="J325" s="23">
        <v>0</v>
      </c>
      <c r="K325" s="23">
        <v>0</v>
      </c>
      <c r="L325" s="23">
        <v>0</v>
      </c>
      <c r="M325" s="23">
        <v>0</v>
      </c>
      <c r="N325" s="23"/>
      <c r="O325" s="23"/>
      <c r="P325" s="23"/>
      <c r="Q325" s="23">
        <v>0</v>
      </c>
      <c r="R325" s="23">
        <v>0</v>
      </c>
      <c r="S325" s="23"/>
      <c r="T325" s="23">
        <v>0</v>
      </c>
      <c r="U325" s="23"/>
      <c r="V325" s="23"/>
      <c r="W325" s="23"/>
      <c r="X325" s="23" t="s">
        <v>669</v>
      </c>
      <c r="Y325" s="23"/>
      <c r="Z325" s="23"/>
      <c r="AA325" s="27">
        <f>IF(SUM(G325:T325) &gt;0, 1, 0)</f>
        <v>0</v>
      </c>
      <c r="AB325" s="23">
        <v>0</v>
      </c>
      <c r="AC325" s="27">
        <f>IF(SUM(T325,Q325)&gt;0, 1, 0)</f>
        <v>0</v>
      </c>
      <c r="AD325" s="27">
        <f>IF(SUM(Table26[[#This Row],[cv_disclosure]],Table26[[#This Row],[nber_web_disclosure]],Table26[[#This Row],[private_interests]]) &gt;0, 1, 0)</f>
        <v>0</v>
      </c>
      <c r="AE325" s="23"/>
      <c r="AF325" s="23"/>
      <c r="AG325" s="23"/>
      <c r="AH325" s="23"/>
      <c r="AI325" s="23" t="s">
        <v>2583</v>
      </c>
      <c r="AJ325" s="23">
        <v>1</v>
      </c>
      <c r="AK325" s="23"/>
      <c r="AL325" s="23"/>
    </row>
    <row r="326" spans="1:38" x14ac:dyDescent="0.25">
      <c r="A326" s="23" t="s">
        <v>462</v>
      </c>
      <c r="B326" s="23" t="s">
        <v>463</v>
      </c>
      <c r="C326" s="23" t="s">
        <v>421</v>
      </c>
      <c r="D326" s="23" t="s">
        <v>464</v>
      </c>
      <c r="E326" s="23" t="s">
        <v>33</v>
      </c>
      <c r="F326" s="23" t="s">
        <v>682</v>
      </c>
      <c r="G326" s="23">
        <v>0</v>
      </c>
      <c r="H326" s="23">
        <v>0</v>
      </c>
      <c r="I326" s="23">
        <v>0</v>
      </c>
      <c r="J326" s="23">
        <v>0</v>
      </c>
      <c r="K326" s="23">
        <v>0</v>
      </c>
      <c r="L326" s="23">
        <v>0</v>
      </c>
      <c r="M326" s="23">
        <v>0</v>
      </c>
      <c r="N326" s="23"/>
      <c r="O326" s="23"/>
      <c r="P326" s="23"/>
      <c r="Q326" s="23">
        <v>0</v>
      </c>
      <c r="R326" s="23">
        <v>0</v>
      </c>
      <c r="S326" s="23"/>
      <c r="T326" s="23">
        <v>0</v>
      </c>
      <c r="U326" s="23"/>
      <c r="V326" s="23"/>
      <c r="W326" s="23"/>
      <c r="X326" s="23"/>
      <c r="Y326" s="23"/>
      <c r="Z326" s="23"/>
      <c r="AA326" s="27">
        <f>IF(SUM(G326:T326) &gt;0, 1, 0)</f>
        <v>0</v>
      </c>
      <c r="AB326" s="23">
        <v>0</v>
      </c>
      <c r="AC326" s="27">
        <f>IF(SUM(T326,Q326)&gt;0, 1, 0)</f>
        <v>0</v>
      </c>
      <c r="AD326" s="27">
        <f>IF(SUM(Table26[[#This Row],[cv_disclosure]],Table26[[#This Row],[nber_web_disclosure]],Table26[[#This Row],[private_interests]]) &gt;0, 1, 0)</f>
        <v>0</v>
      </c>
      <c r="AE326" s="23"/>
      <c r="AF326" s="23"/>
      <c r="AG326" s="23"/>
      <c r="AH326" s="23"/>
      <c r="AI326" s="23" t="s">
        <v>2584</v>
      </c>
      <c r="AJ326" s="23">
        <v>1</v>
      </c>
      <c r="AK326" s="23"/>
      <c r="AL326" s="23"/>
    </row>
    <row r="327" spans="1:38" x14ac:dyDescent="0.25">
      <c r="A327" s="23" t="s">
        <v>473</v>
      </c>
      <c r="B327" s="23" t="s">
        <v>474</v>
      </c>
      <c r="C327" s="23" t="s">
        <v>421</v>
      </c>
      <c r="D327" s="23" t="s">
        <v>475</v>
      </c>
      <c r="E327" s="23" t="s">
        <v>422</v>
      </c>
      <c r="F327" s="23" t="s">
        <v>681</v>
      </c>
      <c r="G327" s="23">
        <v>0</v>
      </c>
      <c r="H327" s="23">
        <v>0</v>
      </c>
      <c r="I327" s="23">
        <v>0</v>
      </c>
      <c r="J327" s="23">
        <v>0</v>
      </c>
      <c r="K327" s="23">
        <v>0</v>
      </c>
      <c r="L327" s="23">
        <v>0</v>
      </c>
      <c r="M327" s="23">
        <v>0</v>
      </c>
      <c r="N327" s="23"/>
      <c r="O327" s="23"/>
      <c r="P327" s="23"/>
      <c r="Q327" s="23">
        <v>0</v>
      </c>
      <c r="R327" s="23">
        <v>0</v>
      </c>
      <c r="S327" s="23"/>
      <c r="T327" s="23">
        <v>0</v>
      </c>
      <c r="U327" s="23"/>
      <c r="V327" s="23"/>
      <c r="W327" s="23"/>
      <c r="X327" s="23"/>
      <c r="Y327" s="23"/>
      <c r="Z327" s="23"/>
      <c r="AA327" s="27">
        <f>IF(SUM(G327:T327) &gt;0, 1, 0)</f>
        <v>0</v>
      </c>
      <c r="AB327" s="23">
        <v>0</v>
      </c>
      <c r="AC327" s="27">
        <f>IF(SUM(T327,Q327)&gt;0, 1, 0)</f>
        <v>0</v>
      </c>
      <c r="AD327" s="27">
        <f>IF(SUM(Table26[[#This Row],[cv_disclosure]],Table26[[#This Row],[nber_web_disclosure]],Table26[[#This Row],[private_interests]]) &gt;0, 1, 0)</f>
        <v>0</v>
      </c>
      <c r="AE327" s="23"/>
      <c r="AF327" s="23"/>
      <c r="AG327" s="23"/>
      <c r="AH327" s="23"/>
      <c r="AI327" s="23" t="s">
        <v>2587</v>
      </c>
      <c r="AJ327" s="23">
        <v>0</v>
      </c>
      <c r="AK327" s="23"/>
      <c r="AL327" s="23"/>
    </row>
    <row r="328" spans="1:38" x14ac:dyDescent="0.25">
      <c r="A328" s="23" t="s">
        <v>488</v>
      </c>
      <c r="B328" s="23" t="s">
        <v>489</v>
      </c>
      <c r="C328" s="23" t="s">
        <v>421</v>
      </c>
      <c r="D328" s="23" t="s">
        <v>490</v>
      </c>
      <c r="E328" s="23" t="s">
        <v>163</v>
      </c>
      <c r="F328" s="23" t="s">
        <v>681</v>
      </c>
      <c r="G328" s="23">
        <v>0</v>
      </c>
      <c r="H328" s="23">
        <v>0</v>
      </c>
      <c r="I328" s="23">
        <v>0</v>
      </c>
      <c r="J328" s="23">
        <v>0</v>
      </c>
      <c r="K328" s="23">
        <v>0</v>
      </c>
      <c r="L328" s="23">
        <v>0</v>
      </c>
      <c r="M328" s="23">
        <v>0</v>
      </c>
      <c r="N328" s="23"/>
      <c r="O328" s="23"/>
      <c r="P328" s="23"/>
      <c r="Q328" s="23">
        <v>0</v>
      </c>
      <c r="R328" s="23">
        <v>0</v>
      </c>
      <c r="S328" s="23"/>
      <c r="T328" s="23">
        <v>0</v>
      </c>
      <c r="U328" s="23"/>
      <c r="V328" s="23"/>
      <c r="W328" s="23"/>
      <c r="X328" s="23"/>
      <c r="Y328" s="23"/>
      <c r="Z328" s="23"/>
      <c r="AA328" s="27">
        <f>IF(SUM(G328:T328) &gt;0, 1, 0)</f>
        <v>0</v>
      </c>
      <c r="AB328" s="23">
        <v>0</v>
      </c>
      <c r="AC328" s="27">
        <f>IF(SUM(T328,Q328)&gt;0, 1, 0)</f>
        <v>0</v>
      </c>
      <c r="AD328" s="27">
        <f>IF(SUM(Table26[[#This Row],[cv_disclosure]],Table26[[#This Row],[nber_web_disclosure]],Table26[[#This Row],[private_interests]]) &gt;0, 1, 0)</f>
        <v>0</v>
      </c>
      <c r="AE328" s="23"/>
      <c r="AF328" s="23"/>
      <c r="AG328" s="23"/>
      <c r="AH328" s="23"/>
      <c r="AI328" s="23" t="s">
        <v>2591</v>
      </c>
      <c r="AJ328" s="23">
        <v>1</v>
      </c>
      <c r="AK328" s="23"/>
      <c r="AL328" s="23"/>
    </row>
    <row r="329" spans="1:38" x14ac:dyDescent="0.25">
      <c r="A329" s="23" t="s">
        <v>491</v>
      </c>
      <c r="B329" s="23" t="s">
        <v>492</v>
      </c>
      <c r="C329" s="23" t="s">
        <v>421</v>
      </c>
      <c r="D329" s="23" t="s">
        <v>493</v>
      </c>
      <c r="E329" s="23" t="s">
        <v>494</v>
      </c>
      <c r="F329" s="23" t="s">
        <v>682</v>
      </c>
      <c r="G329" s="23">
        <v>0</v>
      </c>
      <c r="H329" s="23">
        <v>0</v>
      </c>
      <c r="I329" s="23">
        <v>0</v>
      </c>
      <c r="J329" s="23">
        <v>0</v>
      </c>
      <c r="K329" s="23">
        <v>0</v>
      </c>
      <c r="L329" s="23">
        <v>0</v>
      </c>
      <c r="M329" s="23">
        <v>0</v>
      </c>
      <c r="N329" s="23"/>
      <c r="O329" s="23"/>
      <c r="P329" s="23"/>
      <c r="Q329" s="23">
        <v>0</v>
      </c>
      <c r="R329" s="23">
        <v>0</v>
      </c>
      <c r="S329" s="23"/>
      <c r="T329" s="23">
        <v>0</v>
      </c>
      <c r="U329" s="23"/>
      <c r="V329" s="23"/>
      <c r="W329" s="23"/>
      <c r="X329" s="23"/>
      <c r="Y329" s="23"/>
      <c r="Z329" s="23"/>
      <c r="AA329" s="27">
        <f>IF(SUM(G329:T329) &gt;0, 1, 0)</f>
        <v>0</v>
      </c>
      <c r="AB329" s="23">
        <v>0</v>
      </c>
      <c r="AC329" s="27">
        <f>IF(SUM(T329,Q329)&gt;0, 1, 0)</f>
        <v>0</v>
      </c>
      <c r="AD329" s="27">
        <f>IF(SUM(Table26[[#This Row],[cv_disclosure]],Table26[[#This Row],[nber_web_disclosure]],Table26[[#This Row],[private_interests]]) &gt;0, 1, 0)</f>
        <v>0</v>
      </c>
      <c r="AE329" s="23"/>
      <c r="AF329" s="23"/>
      <c r="AG329" s="23"/>
      <c r="AH329" s="23"/>
      <c r="AI329" s="23" t="s">
        <v>2592</v>
      </c>
      <c r="AJ329" s="23">
        <v>1</v>
      </c>
      <c r="AK329" s="23"/>
      <c r="AL329" s="23"/>
    </row>
    <row r="330" spans="1:38" x14ac:dyDescent="0.25">
      <c r="A330" s="23" t="s">
        <v>495</v>
      </c>
      <c r="B330" s="23" t="s">
        <v>496</v>
      </c>
      <c r="C330" s="23" t="s">
        <v>421</v>
      </c>
      <c r="D330" s="23" t="s">
        <v>497</v>
      </c>
      <c r="E330" s="23" t="s">
        <v>498</v>
      </c>
      <c r="F330" s="23" t="s">
        <v>681</v>
      </c>
      <c r="G330" s="23">
        <v>0</v>
      </c>
      <c r="H330" s="23">
        <v>0</v>
      </c>
      <c r="I330" s="23">
        <v>0</v>
      </c>
      <c r="J330" s="23">
        <v>0</v>
      </c>
      <c r="K330" s="23">
        <v>0</v>
      </c>
      <c r="L330" s="23">
        <v>0</v>
      </c>
      <c r="M330" s="23">
        <v>0</v>
      </c>
      <c r="N330" s="23"/>
      <c r="O330" s="23"/>
      <c r="P330" s="23"/>
      <c r="Q330" s="23">
        <v>0</v>
      </c>
      <c r="R330" s="23">
        <v>0</v>
      </c>
      <c r="S330" s="23"/>
      <c r="T330" s="23">
        <v>0</v>
      </c>
      <c r="U330" s="23"/>
      <c r="V330" s="23"/>
      <c r="W330" s="23"/>
      <c r="X330" s="23"/>
      <c r="Y330" s="23"/>
      <c r="Z330" s="23"/>
      <c r="AA330" s="27">
        <f>IF(SUM(G330:T330) &gt;0, 1, 0)</f>
        <v>0</v>
      </c>
      <c r="AB330" s="23">
        <v>0</v>
      </c>
      <c r="AC330" s="27">
        <f>IF(SUM(T330,Q330)&gt;0, 1, 0)</f>
        <v>0</v>
      </c>
      <c r="AD330" s="27">
        <f>IF(SUM(Table26[[#This Row],[cv_disclosure]],Table26[[#This Row],[nber_web_disclosure]],Table26[[#This Row],[private_interests]]) &gt;0, 1, 0)</f>
        <v>0</v>
      </c>
      <c r="AE330" s="23"/>
      <c r="AF330" s="23"/>
      <c r="AG330" s="23"/>
      <c r="AH330" s="23"/>
      <c r="AI330" s="23" t="s">
        <v>2593</v>
      </c>
      <c r="AJ330" s="23">
        <v>0</v>
      </c>
      <c r="AK330" s="23"/>
      <c r="AL330" s="23"/>
    </row>
    <row r="331" spans="1:38" x14ac:dyDescent="0.25">
      <c r="A331" s="23" t="s">
        <v>499</v>
      </c>
      <c r="B331" s="23" t="s">
        <v>500</v>
      </c>
      <c r="C331" s="23" t="s">
        <v>421</v>
      </c>
      <c r="D331" s="23" t="s">
        <v>501</v>
      </c>
      <c r="E331" s="23" t="s">
        <v>502</v>
      </c>
      <c r="F331" s="23" t="s">
        <v>681</v>
      </c>
      <c r="G331" s="23">
        <v>0</v>
      </c>
      <c r="H331" s="23">
        <v>0</v>
      </c>
      <c r="I331" s="23">
        <v>0</v>
      </c>
      <c r="J331" s="23">
        <v>0</v>
      </c>
      <c r="K331" s="23">
        <v>0</v>
      </c>
      <c r="L331" s="23">
        <v>0</v>
      </c>
      <c r="M331" s="23">
        <v>0</v>
      </c>
      <c r="N331" s="23"/>
      <c r="O331" s="23"/>
      <c r="P331" s="23"/>
      <c r="Q331" s="23">
        <v>0</v>
      </c>
      <c r="R331" s="23">
        <v>0</v>
      </c>
      <c r="S331" s="23"/>
      <c r="T331" s="23">
        <v>0</v>
      </c>
      <c r="U331" s="23"/>
      <c r="V331" s="23"/>
      <c r="W331" s="23"/>
      <c r="X331" s="23"/>
      <c r="Y331" s="23"/>
      <c r="Z331" s="23"/>
      <c r="AA331" s="27">
        <f>IF(SUM(G331:T331) &gt;0, 1, 0)</f>
        <v>0</v>
      </c>
      <c r="AB331" s="23">
        <v>0</v>
      </c>
      <c r="AC331" s="27">
        <f>IF(SUM(T331,Q331)&gt;0, 1, 0)</f>
        <v>0</v>
      </c>
      <c r="AD331" s="27">
        <f>IF(SUM(Table26[[#This Row],[cv_disclosure]],Table26[[#This Row],[nber_web_disclosure]],Table26[[#This Row],[private_interests]]) &gt;0, 1, 0)</f>
        <v>0</v>
      </c>
      <c r="AE331" s="23"/>
      <c r="AF331" s="23"/>
      <c r="AG331" s="23"/>
      <c r="AH331" s="23"/>
      <c r="AI331" s="23" t="s">
        <v>2594</v>
      </c>
      <c r="AJ331" s="23">
        <v>1</v>
      </c>
      <c r="AK331" s="23"/>
      <c r="AL331" s="23"/>
    </row>
    <row r="332" spans="1:38" x14ac:dyDescent="0.25">
      <c r="A332" s="23" t="s">
        <v>512</v>
      </c>
      <c r="B332" s="23" t="s">
        <v>513</v>
      </c>
      <c r="C332" s="23" t="s">
        <v>421</v>
      </c>
      <c r="D332" s="23" t="s">
        <v>514</v>
      </c>
      <c r="E332" s="23" t="s">
        <v>79</v>
      </c>
      <c r="F332" s="23" t="s">
        <v>681</v>
      </c>
      <c r="G332" s="23">
        <v>0</v>
      </c>
      <c r="H332" s="23">
        <v>0</v>
      </c>
      <c r="I332" s="23">
        <v>0</v>
      </c>
      <c r="J332" s="23">
        <v>0</v>
      </c>
      <c r="K332" s="23">
        <v>0</v>
      </c>
      <c r="L332" s="23">
        <v>0</v>
      </c>
      <c r="M332" s="23">
        <v>0</v>
      </c>
      <c r="N332" s="23"/>
      <c r="O332" s="23"/>
      <c r="P332" s="23"/>
      <c r="Q332" s="23">
        <v>0</v>
      </c>
      <c r="R332" s="23">
        <v>0</v>
      </c>
      <c r="S332" s="23"/>
      <c r="T332" s="23">
        <v>0</v>
      </c>
      <c r="U332" s="23"/>
      <c r="V332" s="23"/>
      <c r="W332" s="23"/>
      <c r="X332" s="23"/>
      <c r="Y332" s="23"/>
      <c r="Z332" s="23"/>
      <c r="AA332" s="27">
        <f>IF(SUM(G332:T332) &gt;0, 1, 0)</f>
        <v>0</v>
      </c>
      <c r="AB332" s="23">
        <v>0</v>
      </c>
      <c r="AC332" s="27">
        <f>IF(SUM(T332,Q332)&gt;0, 1, 0)</f>
        <v>0</v>
      </c>
      <c r="AD332" s="27">
        <f>IF(SUM(Table26[[#This Row],[cv_disclosure]],Table26[[#This Row],[nber_web_disclosure]],Table26[[#This Row],[private_interests]]) &gt;0, 1, 0)</f>
        <v>0</v>
      </c>
      <c r="AE332" s="23"/>
      <c r="AF332" s="23"/>
      <c r="AG332" s="23"/>
      <c r="AH332" s="23"/>
      <c r="AI332" s="23" t="s">
        <v>2597</v>
      </c>
      <c r="AJ332" s="23">
        <v>1</v>
      </c>
      <c r="AK332" s="23"/>
      <c r="AL332" s="23"/>
    </row>
    <row r="333" spans="1:38" x14ac:dyDescent="0.25">
      <c r="A333" s="23" t="s">
        <v>515</v>
      </c>
      <c r="B333" s="23" t="s">
        <v>516</v>
      </c>
      <c r="C333" s="23" t="s">
        <v>421</v>
      </c>
      <c r="D333" s="23" t="s">
        <v>517</v>
      </c>
      <c r="E333" s="23" t="s">
        <v>518</v>
      </c>
      <c r="F333" s="23" t="s">
        <v>681</v>
      </c>
      <c r="G333" s="23">
        <v>0</v>
      </c>
      <c r="H333" s="23">
        <v>0</v>
      </c>
      <c r="I333" s="23">
        <v>0</v>
      </c>
      <c r="J333" s="23">
        <v>0</v>
      </c>
      <c r="K333" s="23">
        <v>0</v>
      </c>
      <c r="L333" s="23">
        <v>0</v>
      </c>
      <c r="M333" s="23">
        <v>0</v>
      </c>
      <c r="N333" s="23"/>
      <c r="O333" s="23"/>
      <c r="P333" s="23"/>
      <c r="Q333" s="23">
        <v>0</v>
      </c>
      <c r="R333" s="23">
        <v>0</v>
      </c>
      <c r="S333" s="23" t="s">
        <v>519</v>
      </c>
      <c r="T333" s="23">
        <v>0</v>
      </c>
      <c r="U333" s="23"/>
      <c r="V333" s="23"/>
      <c r="W333" s="23"/>
      <c r="X333" s="23"/>
      <c r="Y333" s="23"/>
      <c r="Z333" s="23"/>
      <c r="AA333" s="27">
        <f>IF(SUM(G333:T333) &gt;0, 1, 0)</f>
        <v>0</v>
      </c>
      <c r="AB333" s="23">
        <v>0</v>
      </c>
      <c r="AC333" s="27">
        <f>IF(SUM(T333,Q333)&gt;0, 1, 0)</f>
        <v>0</v>
      </c>
      <c r="AD333" s="27">
        <f>IF(SUM(Table26[[#This Row],[cv_disclosure]],Table26[[#This Row],[nber_web_disclosure]],Table26[[#This Row],[private_interests]]) &gt;0, 1, 0)</f>
        <v>0</v>
      </c>
      <c r="AE333" s="23"/>
      <c r="AF333" s="23"/>
      <c r="AG333" s="23"/>
      <c r="AH333" s="23"/>
      <c r="AI333" s="23" t="s">
        <v>2598</v>
      </c>
      <c r="AJ333" s="23">
        <v>0</v>
      </c>
      <c r="AK333" s="23"/>
      <c r="AL333" s="23"/>
    </row>
    <row r="334" spans="1:38" x14ac:dyDescent="0.25">
      <c r="A334" s="23" t="s">
        <v>529</v>
      </c>
      <c r="B334" s="23" t="s">
        <v>530</v>
      </c>
      <c r="C334" s="23" t="s">
        <v>421</v>
      </c>
      <c r="D334" s="23" t="s">
        <v>531</v>
      </c>
      <c r="E334" s="23" t="s">
        <v>494</v>
      </c>
      <c r="F334" s="23" t="s">
        <v>681</v>
      </c>
      <c r="G334" s="23">
        <v>0</v>
      </c>
      <c r="H334" s="23">
        <v>0</v>
      </c>
      <c r="I334" s="23">
        <v>0</v>
      </c>
      <c r="J334" s="23">
        <v>0</v>
      </c>
      <c r="K334" s="23">
        <v>0</v>
      </c>
      <c r="L334" s="23">
        <v>0</v>
      </c>
      <c r="M334" s="23">
        <v>0</v>
      </c>
      <c r="N334" s="23"/>
      <c r="O334" s="23"/>
      <c r="P334" s="23"/>
      <c r="Q334" s="23">
        <v>0</v>
      </c>
      <c r="R334" s="23">
        <v>0</v>
      </c>
      <c r="S334" s="23"/>
      <c r="T334" s="23">
        <v>0</v>
      </c>
      <c r="U334" s="23"/>
      <c r="V334" s="23"/>
      <c r="W334" s="23"/>
      <c r="X334" s="23"/>
      <c r="Y334" s="23"/>
      <c r="Z334" s="23"/>
      <c r="AA334" s="27">
        <f>IF(SUM(G334:T334) &gt;0, 1, 0)</f>
        <v>0</v>
      </c>
      <c r="AB334" s="23">
        <v>0</v>
      </c>
      <c r="AC334" s="27">
        <f>IF(SUM(T334,Q334)&gt;0, 1, 0)</f>
        <v>0</v>
      </c>
      <c r="AD334" s="27">
        <f>IF(SUM(Table26[[#This Row],[cv_disclosure]],Table26[[#This Row],[nber_web_disclosure]],Table26[[#This Row],[private_interests]]) &gt;0, 1, 0)</f>
        <v>0</v>
      </c>
      <c r="AE334" s="23"/>
      <c r="AF334" s="23"/>
      <c r="AG334" s="23"/>
      <c r="AH334" s="23"/>
      <c r="AI334" s="23" t="s">
        <v>2601</v>
      </c>
      <c r="AJ334" s="23">
        <v>1</v>
      </c>
      <c r="AK334" s="23"/>
      <c r="AL334" s="23"/>
    </row>
    <row r="335" spans="1:38" x14ac:dyDescent="0.25">
      <c r="A335" s="23" t="s">
        <v>540</v>
      </c>
      <c r="B335" s="23" t="s">
        <v>541</v>
      </c>
      <c r="C335" s="23" t="s">
        <v>421</v>
      </c>
      <c r="D335" s="23" t="s">
        <v>542</v>
      </c>
      <c r="E335" s="23" t="s">
        <v>494</v>
      </c>
      <c r="F335" s="23" t="s">
        <v>681</v>
      </c>
      <c r="G335" s="23">
        <v>0</v>
      </c>
      <c r="H335" s="23">
        <v>0</v>
      </c>
      <c r="I335" s="23">
        <v>0</v>
      </c>
      <c r="J335" s="23">
        <v>0</v>
      </c>
      <c r="K335" s="23">
        <v>0</v>
      </c>
      <c r="L335" s="23">
        <v>0</v>
      </c>
      <c r="M335" s="23">
        <v>0</v>
      </c>
      <c r="N335" s="23"/>
      <c r="O335" s="23"/>
      <c r="P335" s="23"/>
      <c r="Q335" s="23">
        <v>0</v>
      </c>
      <c r="R335" s="23">
        <v>0</v>
      </c>
      <c r="S335" s="23" t="s">
        <v>543</v>
      </c>
      <c r="T335" s="23">
        <v>0</v>
      </c>
      <c r="U335" s="23"/>
      <c r="V335" s="23"/>
      <c r="W335" s="23"/>
      <c r="X335" s="23"/>
      <c r="Y335" s="23">
        <v>1</v>
      </c>
      <c r="Z335" s="23"/>
      <c r="AA335" s="23">
        <f>IF(SUM(G335:T335) &gt;0, 1, 0)</f>
        <v>0</v>
      </c>
      <c r="AB335" s="23">
        <v>0</v>
      </c>
      <c r="AC335" s="23">
        <f>IF(SUM(T335,Q335)&gt;0, 1, 0)</f>
        <v>0</v>
      </c>
      <c r="AD335" s="23">
        <f>IF(SUM(Table26[[#This Row],[cv_disclosure]],Table26[[#This Row],[nber_web_disclosure]],Table26[[#This Row],[private_interests]]) &gt;0, 1, 0)</f>
        <v>1</v>
      </c>
      <c r="AE335" s="23"/>
      <c r="AF335" s="23"/>
      <c r="AG335" s="23"/>
      <c r="AH335" s="23"/>
      <c r="AI335" t="s">
        <v>2604</v>
      </c>
      <c r="AJ335">
        <v>1</v>
      </c>
      <c r="AK335" s="23"/>
      <c r="AL335" s="23"/>
    </row>
    <row r="336" spans="1:38" x14ac:dyDescent="0.25">
      <c r="A336" s="23" t="s">
        <v>548</v>
      </c>
      <c r="B336" s="23" t="s">
        <v>549</v>
      </c>
      <c r="C336" s="23" t="s">
        <v>421</v>
      </c>
      <c r="D336" s="23" t="s">
        <v>550</v>
      </c>
      <c r="E336" s="23" t="s">
        <v>428</v>
      </c>
      <c r="F336" s="23" t="s">
        <v>681</v>
      </c>
      <c r="G336" s="23">
        <v>0</v>
      </c>
      <c r="H336" s="23">
        <v>0</v>
      </c>
      <c r="I336" s="23">
        <v>0</v>
      </c>
      <c r="J336" s="23">
        <v>0</v>
      </c>
      <c r="K336" s="23">
        <v>0</v>
      </c>
      <c r="L336" s="23">
        <v>0</v>
      </c>
      <c r="M336" s="23">
        <v>0</v>
      </c>
      <c r="N336" s="23"/>
      <c r="O336" s="23"/>
      <c r="P336" s="23"/>
      <c r="Q336" s="23">
        <v>0</v>
      </c>
      <c r="R336" s="23">
        <v>0</v>
      </c>
      <c r="S336" s="23"/>
      <c r="T336" s="23">
        <v>0</v>
      </c>
      <c r="U336" s="23"/>
      <c r="V336" s="23"/>
      <c r="W336" s="23"/>
      <c r="X336" s="23"/>
      <c r="Y336" s="23"/>
      <c r="Z336" s="23"/>
      <c r="AA336" s="23">
        <f>IF(SUM(G336:T336) &gt;0, 1, 0)</f>
        <v>0</v>
      </c>
      <c r="AB336" s="23">
        <v>0</v>
      </c>
      <c r="AC336" s="23">
        <f>IF(SUM(T336,Q336)&gt;0, 1, 0)</f>
        <v>0</v>
      </c>
      <c r="AD336" s="23">
        <f>IF(SUM(Table26[[#This Row],[cv_disclosure]],Table26[[#This Row],[nber_web_disclosure]],Table26[[#This Row],[private_interests]]) &gt;0, 1, 0)</f>
        <v>0</v>
      </c>
      <c r="AE336" s="23"/>
      <c r="AF336" s="23"/>
      <c r="AG336" s="23"/>
      <c r="AH336" s="23"/>
      <c r="AI336" t="s">
        <v>2606</v>
      </c>
      <c r="AJ336">
        <v>0</v>
      </c>
      <c r="AK336" s="23"/>
      <c r="AL336" s="23"/>
    </row>
    <row r="337" spans="1:38" x14ac:dyDescent="0.25">
      <c r="A337" s="23" t="s">
        <v>560</v>
      </c>
      <c r="B337" s="23" t="s">
        <v>561</v>
      </c>
      <c r="C337" s="23" t="s">
        <v>421</v>
      </c>
      <c r="D337" s="23" t="s">
        <v>562</v>
      </c>
      <c r="E337" s="23" t="s">
        <v>563</v>
      </c>
      <c r="F337" s="23" t="s">
        <v>682</v>
      </c>
      <c r="G337" s="23">
        <v>0</v>
      </c>
      <c r="H337" s="23">
        <v>0</v>
      </c>
      <c r="I337" s="23">
        <v>0</v>
      </c>
      <c r="J337" s="23">
        <v>0</v>
      </c>
      <c r="K337" s="23">
        <v>0</v>
      </c>
      <c r="L337" s="23">
        <v>0</v>
      </c>
      <c r="M337" s="23">
        <v>0</v>
      </c>
      <c r="N337" s="23"/>
      <c r="O337" s="23"/>
      <c r="P337" s="23"/>
      <c r="Q337" s="23">
        <v>0</v>
      </c>
      <c r="R337" s="23">
        <v>0</v>
      </c>
      <c r="S337" s="23" t="s">
        <v>564</v>
      </c>
      <c r="T337" s="23">
        <v>0</v>
      </c>
      <c r="U337" s="23"/>
      <c r="V337" s="23"/>
      <c r="W337" s="23"/>
      <c r="X337" s="23"/>
      <c r="Y337" s="23"/>
      <c r="Z337" s="23"/>
      <c r="AA337" s="27">
        <f>IF(SUM(G337:T337) &gt;0, 1, 0)</f>
        <v>0</v>
      </c>
      <c r="AB337" s="23">
        <v>0</v>
      </c>
      <c r="AC337" s="27">
        <f>IF(SUM(T337,Q337)&gt;0, 1, 0)</f>
        <v>0</v>
      </c>
      <c r="AD337" s="27">
        <f>IF(SUM(Table26[[#This Row],[cv_disclosure]],Table26[[#This Row],[nber_web_disclosure]],Table26[[#This Row],[private_interests]]) &gt;0, 1, 0)</f>
        <v>0</v>
      </c>
      <c r="AE337" s="23"/>
      <c r="AF337" s="23"/>
      <c r="AG337" s="23"/>
      <c r="AH337" s="23"/>
      <c r="AI337" s="23" t="s">
        <v>2610</v>
      </c>
      <c r="AJ337" s="23">
        <v>0</v>
      </c>
      <c r="AK337" s="23"/>
      <c r="AL337" s="23"/>
    </row>
    <row r="338" spans="1:38" x14ac:dyDescent="0.25">
      <c r="A338" s="23" t="s">
        <v>565</v>
      </c>
      <c r="B338" s="23" t="s">
        <v>566</v>
      </c>
      <c r="C338" s="23" t="s">
        <v>421</v>
      </c>
      <c r="D338" s="23" t="s">
        <v>567</v>
      </c>
      <c r="E338" s="23" t="s">
        <v>568</v>
      </c>
      <c r="F338" s="23" t="s">
        <v>681</v>
      </c>
      <c r="G338" s="23">
        <v>0</v>
      </c>
      <c r="H338" s="23">
        <v>0</v>
      </c>
      <c r="I338" s="23">
        <v>0</v>
      </c>
      <c r="J338" s="23">
        <v>0</v>
      </c>
      <c r="K338" s="23">
        <v>0</v>
      </c>
      <c r="L338" s="23">
        <v>0</v>
      </c>
      <c r="M338" s="23">
        <v>0</v>
      </c>
      <c r="N338" s="23"/>
      <c r="O338" s="23"/>
      <c r="P338" s="23"/>
      <c r="Q338" s="28"/>
      <c r="R338" s="23">
        <v>0</v>
      </c>
      <c r="S338" s="23" t="s">
        <v>569</v>
      </c>
      <c r="T338" s="23">
        <v>0</v>
      </c>
      <c r="U338" s="23"/>
      <c r="V338" s="23"/>
      <c r="W338" s="23"/>
      <c r="X338" s="23"/>
      <c r="Y338" s="23"/>
      <c r="Z338" s="23"/>
      <c r="AA338" s="27">
        <f>IF(SUM(G338:T338) &gt;0, 1, 0)</f>
        <v>0</v>
      </c>
      <c r="AB338" s="23">
        <v>0</v>
      </c>
      <c r="AC338" s="27">
        <f>IF(SUM(T338,Q338)&gt;0, 1, 0)</f>
        <v>0</v>
      </c>
      <c r="AD338" s="27">
        <f>IF(SUM(Table26[[#This Row],[cv_disclosure]],Table26[[#This Row],[nber_web_disclosure]],Table26[[#This Row],[private_interests]]) &gt;0, 1, 0)</f>
        <v>0</v>
      </c>
      <c r="AE338" s="23"/>
      <c r="AF338" s="23"/>
      <c r="AG338" s="23"/>
      <c r="AH338" s="23"/>
      <c r="AI338" s="23" t="s">
        <v>2611</v>
      </c>
      <c r="AJ338" s="23">
        <v>0</v>
      </c>
      <c r="AK338" s="23"/>
      <c r="AL338" s="23"/>
    </row>
    <row r="339" spans="1:38" x14ac:dyDescent="0.25">
      <c r="A339" s="23" t="s">
        <v>570</v>
      </c>
      <c r="B339" s="23" t="s">
        <v>571</v>
      </c>
      <c r="C339" s="23" t="s">
        <v>421</v>
      </c>
      <c r="D339" s="23" t="s">
        <v>572</v>
      </c>
      <c r="E339" s="23" t="s">
        <v>554</v>
      </c>
      <c r="F339" s="23" t="s">
        <v>681</v>
      </c>
      <c r="G339" s="23">
        <v>0</v>
      </c>
      <c r="H339" s="23">
        <v>0</v>
      </c>
      <c r="I339" s="23">
        <v>0</v>
      </c>
      <c r="J339" s="23">
        <v>0</v>
      </c>
      <c r="K339" s="23">
        <v>0</v>
      </c>
      <c r="L339" s="23">
        <v>0</v>
      </c>
      <c r="M339" s="23">
        <v>0</v>
      </c>
      <c r="N339" s="23"/>
      <c r="O339" s="23"/>
      <c r="P339" s="23"/>
      <c r="Q339" s="23">
        <v>0</v>
      </c>
      <c r="R339" s="23">
        <v>0</v>
      </c>
      <c r="S339" s="23" t="s">
        <v>573</v>
      </c>
      <c r="T339" s="23">
        <v>0</v>
      </c>
      <c r="U339" s="23"/>
      <c r="V339" s="23"/>
      <c r="W339" s="23"/>
      <c r="X339" s="23"/>
      <c r="Y339" s="23"/>
      <c r="Z339" s="23"/>
      <c r="AA339" s="27">
        <f>IF(SUM(G339:T339) &gt;0, 1, 0)</f>
        <v>0</v>
      </c>
      <c r="AB339" s="23">
        <v>0</v>
      </c>
      <c r="AC339" s="27">
        <f>IF(SUM(T339,Q339)&gt;0, 1, 0)</f>
        <v>0</v>
      </c>
      <c r="AD339" s="27">
        <f>IF(SUM(Table26[[#This Row],[cv_disclosure]],Table26[[#This Row],[nber_web_disclosure]],Table26[[#This Row],[private_interests]]) &gt;0, 1, 0)</f>
        <v>0</v>
      </c>
      <c r="AE339" s="23"/>
      <c r="AF339" s="23"/>
      <c r="AG339" s="23"/>
      <c r="AH339" s="23"/>
      <c r="AI339" s="23" t="s">
        <v>2612</v>
      </c>
      <c r="AJ339" s="23">
        <v>1</v>
      </c>
      <c r="AK339" s="23"/>
      <c r="AL339" s="23"/>
    </row>
    <row r="340" spans="1:38" x14ac:dyDescent="0.25">
      <c r="A340" s="23" t="s">
        <v>574</v>
      </c>
      <c r="B340" s="23" t="s">
        <v>575</v>
      </c>
      <c r="C340" s="23" t="s">
        <v>421</v>
      </c>
      <c r="D340" s="23" t="s">
        <v>576</v>
      </c>
      <c r="E340" s="23" t="s">
        <v>428</v>
      </c>
      <c r="F340" s="23" t="s">
        <v>681</v>
      </c>
      <c r="G340" s="23">
        <v>0</v>
      </c>
      <c r="H340" s="23">
        <v>0</v>
      </c>
      <c r="I340" s="23">
        <v>0</v>
      </c>
      <c r="J340" s="23">
        <v>0</v>
      </c>
      <c r="K340" s="23">
        <v>0</v>
      </c>
      <c r="L340" s="23">
        <v>0</v>
      </c>
      <c r="M340" s="23">
        <v>0</v>
      </c>
      <c r="N340" s="23"/>
      <c r="O340" s="23"/>
      <c r="P340" s="23"/>
      <c r="Q340" s="23">
        <v>0</v>
      </c>
      <c r="R340" s="23">
        <v>0</v>
      </c>
      <c r="S340" s="23" t="s">
        <v>577</v>
      </c>
      <c r="T340" s="23">
        <v>0</v>
      </c>
      <c r="U340" s="23"/>
      <c r="V340" s="23"/>
      <c r="W340" s="23"/>
      <c r="X340" s="23"/>
      <c r="Y340" s="23"/>
      <c r="Z340" s="23"/>
      <c r="AA340" s="27">
        <f>IF(SUM(G340:T340) &gt;0, 1, 0)</f>
        <v>0</v>
      </c>
      <c r="AB340" s="23">
        <v>0</v>
      </c>
      <c r="AC340" s="27">
        <f>IF(SUM(T340,Q340)&gt;0, 1, 0)</f>
        <v>0</v>
      </c>
      <c r="AD340" s="27">
        <f>IF(SUM(Table26[[#This Row],[cv_disclosure]],Table26[[#This Row],[nber_web_disclosure]],Table26[[#This Row],[private_interests]]) &gt;0, 1, 0)</f>
        <v>0</v>
      </c>
      <c r="AE340" s="23"/>
      <c r="AF340" s="23"/>
      <c r="AG340" s="23"/>
      <c r="AH340" s="23"/>
      <c r="AI340" s="23" t="s">
        <v>2613</v>
      </c>
      <c r="AJ340" s="23">
        <v>0</v>
      </c>
      <c r="AK340" s="23"/>
      <c r="AL340" s="23"/>
    </row>
    <row r="341" spans="1:38" x14ac:dyDescent="0.25">
      <c r="A341" s="23" t="s">
        <v>583</v>
      </c>
      <c r="B341" s="23" t="s">
        <v>584</v>
      </c>
      <c r="C341" s="23" t="s">
        <v>421</v>
      </c>
      <c r="D341" s="23" t="s">
        <v>585</v>
      </c>
      <c r="E341" s="23" t="s">
        <v>494</v>
      </c>
      <c r="F341" s="23" t="s">
        <v>681</v>
      </c>
      <c r="G341" s="23">
        <v>0</v>
      </c>
      <c r="H341" s="23">
        <v>0</v>
      </c>
      <c r="I341" s="23">
        <v>0</v>
      </c>
      <c r="J341" s="23">
        <v>0</v>
      </c>
      <c r="K341" s="23">
        <v>0</v>
      </c>
      <c r="L341" s="23">
        <v>0</v>
      </c>
      <c r="M341" s="23">
        <v>0</v>
      </c>
      <c r="N341" s="23"/>
      <c r="O341" s="23"/>
      <c r="P341" s="23"/>
      <c r="Q341" s="23">
        <v>0</v>
      </c>
      <c r="R341" s="23">
        <v>0</v>
      </c>
      <c r="S341" s="23" t="s">
        <v>586</v>
      </c>
      <c r="T341" s="23">
        <v>0</v>
      </c>
      <c r="U341" s="23"/>
      <c r="V341" s="23"/>
      <c r="W341" s="23"/>
      <c r="X341" s="23"/>
      <c r="Y341" s="23"/>
      <c r="Z341" s="23"/>
      <c r="AA341" s="27">
        <f>IF(SUM(G341:T341) &gt;0, 1, 0)</f>
        <v>0</v>
      </c>
      <c r="AB341" s="23">
        <v>0</v>
      </c>
      <c r="AC341" s="27">
        <f>IF(SUM(T341,Q341)&gt;0, 1, 0)</f>
        <v>0</v>
      </c>
      <c r="AD341" s="27">
        <f>IF(SUM(Table26[[#This Row],[cv_disclosure]],Table26[[#This Row],[nber_web_disclosure]],Table26[[#This Row],[private_interests]]) &gt;0, 1, 0)</f>
        <v>0</v>
      </c>
      <c r="AE341" s="23"/>
      <c r="AF341" s="23"/>
      <c r="AG341" s="23"/>
      <c r="AH341" s="23"/>
      <c r="AI341" s="23" t="s">
        <v>2615</v>
      </c>
      <c r="AJ341" s="23">
        <v>1</v>
      </c>
      <c r="AK341" s="23"/>
      <c r="AL341" s="23"/>
    </row>
    <row r="342" spans="1:38" x14ac:dyDescent="0.25">
      <c r="A342" s="23" t="s">
        <v>587</v>
      </c>
      <c r="B342" s="23" t="s">
        <v>588</v>
      </c>
      <c r="C342" s="23" t="s">
        <v>421</v>
      </c>
      <c r="D342" s="23" t="s">
        <v>589</v>
      </c>
      <c r="E342" s="23" t="s">
        <v>494</v>
      </c>
      <c r="F342" s="23" t="s">
        <v>681</v>
      </c>
      <c r="G342" s="23">
        <v>0</v>
      </c>
      <c r="H342" s="23">
        <v>0</v>
      </c>
      <c r="I342" s="23">
        <v>0</v>
      </c>
      <c r="J342" s="23">
        <v>0</v>
      </c>
      <c r="K342" s="23">
        <v>0</v>
      </c>
      <c r="L342" s="23">
        <v>0</v>
      </c>
      <c r="M342" s="23">
        <v>0</v>
      </c>
      <c r="N342" s="23"/>
      <c r="O342" s="23"/>
      <c r="P342" s="23"/>
      <c r="Q342" s="23">
        <v>0</v>
      </c>
      <c r="R342" s="23">
        <v>0</v>
      </c>
      <c r="S342" s="23" t="s">
        <v>590</v>
      </c>
      <c r="T342" s="23">
        <v>0</v>
      </c>
      <c r="U342" s="23"/>
      <c r="V342" s="23"/>
      <c r="W342" s="23"/>
      <c r="X342" s="23"/>
      <c r="Y342" s="23"/>
      <c r="Z342" s="23"/>
      <c r="AA342" s="27">
        <f>IF(SUM(G342:T342) &gt;0, 1, 0)</f>
        <v>0</v>
      </c>
      <c r="AB342" s="23">
        <v>0</v>
      </c>
      <c r="AC342" s="27">
        <f>IF(SUM(T342,Q342)&gt;0, 1, 0)</f>
        <v>0</v>
      </c>
      <c r="AD342" s="27">
        <f>IF(SUM(Table26[[#This Row],[cv_disclosure]],Table26[[#This Row],[nber_web_disclosure]],Table26[[#This Row],[private_interests]]) &gt;0, 1, 0)</f>
        <v>0</v>
      </c>
      <c r="AE342" s="23"/>
      <c r="AF342" s="23"/>
      <c r="AG342" s="23"/>
      <c r="AH342" s="23"/>
      <c r="AI342" s="23" t="s">
        <v>2616</v>
      </c>
      <c r="AJ342" s="23">
        <v>1</v>
      </c>
      <c r="AK342" s="23"/>
      <c r="AL342" s="23"/>
    </row>
  </sheetData>
  <conditionalFormatting sqref="Q136:R142 T136:T142 G136:M264 G2:M134 Q2:R134 T2:T134 AB2:AB142">
    <cfRule type="cellIs" dxfId="64" priority="30" operator="equal">
      <formula>1</formula>
    </cfRule>
  </conditionalFormatting>
  <conditionalFormatting sqref="G149:J149">
    <cfRule type="cellIs" dxfId="63" priority="29" operator="equal">
      <formula>1</formula>
    </cfRule>
  </conditionalFormatting>
  <conditionalFormatting sqref="G185:J185 J186:J193 M185:M193">
    <cfRule type="cellIs" dxfId="62" priority="28" operator="equal">
      <formula>1</formula>
    </cfRule>
  </conditionalFormatting>
  <conditionalFormatting sqref="G194:J194 M194:M207">
    <cfRule type="cellIs" dxfId="61" priority="27" operator="equal">
      <formula>1</formula>
    </cfRule>
  </conditionalFormatting>
  <conditionalFormatting sqref="G238:J238 J239:J264 M238">
    <cfRule type="cellIs" dxfId="60" priority="26" operator="equal">
      <formula>1</formula>
    </cfRule>
  </conditionalFormatting>
  <conditionalFormatting sqref="G143:M264 Q143:R264 T143:U264 Y143:Z264 AB143:AB283 AA2:AA342">
    <cfRule type="cellIs" dxfId="59" priority="25" operator="greaterThan">
      <formula>0</formula>
    </cfRule>
  </conditionalFormatting>
  <conditionalFormatting sqref="Q149:R149">
    <cfRule type="cellIs" dxfId="58" priority="24" operator="equal">
      <formula>1</formula>
    </cfRule>
  </conditionalFormatting>
  <conditionalFormatting sqref="Q185:R185">
    <cfRule type="cellIs" dxfId="57" priority="23" operator="equal">
      <formula>1</formula>
    </cfRule>
  </conditionalFormatting>
  <conditionalFormatting sqref="Q194:R194">
    <cfRule type="cellIs" dxfId="56" priority="22" operator="equal">
      <formula>1</formula>
    </cfRule>
  </conditionalFormatting>
  <conditionalFormatting sqref="Q238:R238">
    <cfRule type="cellIs" dxfId="55" priority="21" operator="equal">
      <formula>1</formula>
    </cfRule>
  </conditionalFormatting>
  <conditionalFormatting sqref="U149:W149 U185:W185 U194:W194 U238:W238">
    <cfRule type="cellIs" dxfId="54" priority="19" operator="equal">
      <formula>1</formula>
    </cfRule>
  </conditionalFormatting>
  <conditionalFormatting sqref="T185">
    <cfRule type="cellIs" dxfId="53" priority="18" operator="equal">
      <formula>1</formula>
    </cfRule>
  </conditionalFormatting>
  <conditionalFormatting sqref="T194">
    <cfRule type="cellIs" dxfId="52" priority="17" operator="equal">
      <formula>1</formula>
    </cfRule>
  </conditionalFormatting>
  <conditionalFormatting sqref="T238">
    <cfRule type="cellIs" dxfId="51" priority="16" operator="equal">
      <formula>1</formula>
    </cfRule>
  </conditionalFormatting>
  <conditionalFormatting sqref="AB149">
    <cfRule type="cellIs" dxfId="50" priority="13" operator="equal">
      <formula>1</formula>
    </cfRule>
  </conditionalFormatting>
  <conditionalFormatting sqref="AB185">
    <cfRule type="cellIs" dxfId="49" priority="12" operator="equal">
      <formula>1</formula>
    </cfRule>
  </conditionalFormatting>
  <conditionalFormatting sqref="AB194">
    <cfRule type="cellIs" dxfId="48" priority="11" operator="equal">
      <formula>1</formula>
    </cfRule>
  </conditionalFormatting>
  <conditionalFormatting sqref="AB238">
    <cfRule type="cellIs" dxfId="47" priority="10" operator="equal">
      <formula>1</formula>
    </cfRule>
  </conditionalFormatting>
  <conditionalFormatting sqref="G135:M135">
    <cfRule type="cellIs" dxfId="46" priority="8" operator="equal">
      <formula>1</formula>
    </cfRule>
  </conditionalFormatting>
  <conditionalFormatting sqref="Q135:R135">
    <cfRule type="cellIs" dxfId="45" priority="7" operator="equal">
      <formula>1</formula>
    </cfRule>
  </conditionalFormatting>
  <conditionalFormatting sqref="T135">
    <cfRule type="cellIs" dxfId="44" priority="6" operator="equal">
      <formula>1</formula>
    </cfRule>
  </conditionalFormatting>
  <conditionalFormatting sqref="G271 Q271:R271 U271:W271 J271:J274">
    <cfRule type="cellIs" dxfId="43" priority="4" operator="equal">
      <formula>1</formula>
    </cfRule>
  </conditionalFormatting>
  <conditionalFormatting sqref="G265:P274 Q265:R267 Q269:R274 T265:U267 T269:U274 Y266:Z267 Y269:Z274">
    <cfRule type="cellIs" dxfId="42" priority="3" operator="greaterThan">
      <formula>0</formula>
    </cfRule>
  </conditionalFormatting>
  <conditionalFormatting sqref="Y265:Z265">
    <cfRule type="cellIs" dxfId="41" priority="2" operator="greaterThan">
      <formula>0</formula>
    </cfRule>
  </conditionalFormatting>
  <conditionalFormatting sqref="A136:B264 A2:B134">
    <cfRule type="duplicateValues" dxfId="40" priority="105"/>
  </conditionalFormatting>
  <conditionalFormatting sqref="A2:A342">
    <cfRule type="duplicateValues" dxfId="39" priority="173"/>
  </conditionalFormatting>
  <hyperlinks>
    <hyperlink ref="D182" r:id="rId1" xr:uid="{A5F463DD-BBE2-499B-8825-FD92D63F727E}"/>
    <hyperlink ref="D152" r:id="rId2" xr:uid="{F1DC8591-39B5-4283-B0A4-2D02BF0FCFB3}"/>
    <hyperlink ref="D325" r:id="rId3" xr:uid="{93AF1E89-52AB-4D5F-AA0B-8846F214CAF7}"/>
    <hyperlink ref="D134" r:id="rId4" xr:uid="{D4A1E7C1-9DAA-47F6-8DD0-1903E7D5A0B5}"/>
    <hyperlink ref="D127" r:id="rId5" xr:uid="{22FD9673-3C03-4238-9CE3-24480760784C}"/>
    <hyperlink ref="D172" r:id="rId6" xr:uid="{3708C9D7-8767-4C15-8531-00C663A118D5}"/>
    <hyperlink ref="D133" r:id="rId7" xr:uid="{3710FC91-C2B1-41D4-AD8A-74942FC00089}"/>
    <hyperlink ref="B58" r:id="rId8" xr:uid="{7EAC02C6-3858-411F-9450-17A2B7A6C99F}"/>
    <hyperlink ref="D58" r:id="rId9" xr:uid="{82175C7A-129C-4009-AE8E-3FF25591A150}"/>
    <hyperlink ref="D59" r:id="rId10" xr:uid="{E2EB301B-8CCF-414D-89CC-035F586FDAA7}"/>
    <hyperlink ref="B60" r:id="rId11" xr:uid="{61849277-4329-4837-A0EB-883336C02317}"/>
    <hyperlink ref="D60" r:id="rId12" xr:uid="{F30DD3F9-C731-4B2A-A4BA-8DF6F51D9293}"/>
    <hyperlink ref="B2" r:id="rId13" xr:uid="{47B3DE9F-09C7-4F68-A8F9-604A364BB71C}"/>
    <hyperlink ref="D2" r:id="rId14" xr:uid="{3D04A8E6-E0B4-4489-9C2D-D4E1984A8C0B}"/>
    <hyperlink ref="B3" r:id="rId15" xr:uid="{075BD137-14B2-456F-A190-9160C464924E}"/>
    <hyperlink ref="B4" r:id="rId16" xr:uid="{B2549104-93DB-4E8C-A813-07023A80D7A5}"/>
    <hyperlink ref="B5" r:id="rId17" xr:uid="{571EEB66-4491-4A28-A20E-ED098F17BA1B}"/>
    <hyperlink ref="D5" r:id="rId18" xr:uid="{106711C9-17B9-4906-A045-B765CF832DB3}"/>
    <hyperlink ref="B61" r:id="rId19" xr:uid="{D2691C2A-2224-4588-92CA-DE03B600F911}"/>
    <hyperlink ref="D61" r:id="rId20" xr:uid="{ADD428D1-2C88-4A61-98D0-E00F3CB0D65B}"/>
    <hyperlink ref="B7" r:id="rId21" xr:uid="{2937E2CD-7EDB-46C3-93EE-C6C3DE6E83CC}"/>
    <hyperlink ref="D7" r:id="rId22" xr:uid="{6E1948B1-E308-4092-A9E2-A0869971B1C6}"/>
    <hyperlink ref="B8" r:id="rId23" xr:uid="{2E10E955-6852-4853-9025-70159E5F8D41}"/>
    <hyperlink ref="B9" r:id="rId24" xr:uid="{0D99A648-6DE6-46F9-BEA3-979662F75331}"/>
    <hyperlink ref="B62" r:id="rId25" xr:uid="{AA8ABA6B-9933-4D2F-A615-0ADAC6DC60A7}"/>
    <hyperlink ref="B63" r:id="rId26" xr:uid="{35EA50AD-20E7-4EED-BBB9-F82D1A84D838}"/>
    <hyperlink ref="B10" r:id="rId27" xr:uid="{1220CAF7-72A6-4708-9991-94C3CA4614B6}"/>
    <hyperlink ref="D10" r:id="rId28" xr:uid="{E2D7230B-81C2-4A6A-9B4D-B7E8B46982AC}"/>
    <hyperlink ref="B65" r:id="rId29" xr:uid="{80EB8A3E-49CA-46F1-AB25-B091CF052789}"/>
    <hyperlink ref="D11" r:id="rId30" xr:uid="{9901D595-CB1E-491E-9985-432815796DBF}"/>
    <hyperlink ref="B66" r:id="rId31" xr:uid="{4607617F-B261-4CE9-B4B0-FB9DA30F345B}"/>
    <hyperlink ref="D12" r:id="rId32" xr:uid="{E731F2CA-2AB7-47FD-BCD7-7CB53B69BC68}"/>
    <hyperlink ref="B14" r:id="rId33" xr:uid="{2DFA63E8-DC9E-4558-BDDC-D5E97FE7CDF4}"/>
    <hyperlink ref="B15" r:id="rId34" xr:uid="{8309E4E2-D541-49B8-9C29-24B5402290C3}"/>
    <hyperlink ref="D15" r:id="rId35" xr:uid="{C81F15B5-C493-41B8-8A29-A10BCAC053E9}"/>
    <hyperlink ref="B74" r:id="rId36" xr:uid="{FEB22E98-5537-456D-9A49-C7E1E5922C06}"/>
    <hyperlink ref="B76" r:id="rId37" xr:uid="{CE5C00DB-8E84-4A26-A8EE-E073076D1AE2}"/>
    <hyperlink ref="B17" r:id="rId38" xr:uid="{E42579B9-3470-4A89-B685-31B11A39016D}"/>
    <hyperlink ref="D17" r:id="rId39" xr:uid="{A4B0389D-271B-4A67-BADE-B4189931078C}"/>
    <hyperlink ref="D79" r:id="rId40" xr:uid="{B3B52F21-A9BB-440B-97BA-C35082E81E8A}"/>
    <hyperlink ref="B18" r:id="rId41" xr:uid="{9668D837-B73E-4BE2-AA2A-1E5603214252}"/>
    <hyperlink ref="D18" r:id="rId42" xr:uid="{1F9DBAAA-FAD8-40BD-BFFD-E39C052054F0}"/>
    <hyperlink ref="B19" r:id="rId43" xr:uid="{704FB5C4-0C64-43D3-82A7-ACBDE724D532}"/>
    <hyperlink ref="D19" r:id="rId44" xr:uid="{A04FC09A-FB43-4A91-B60C-AAA33287AEF1}"/>
    <hyperlink ref="B20" r:id="rId45" xr:uid="{3C9DE216-06FF-481D-BEEC-814028929E4D}"/>
    <hyperlink ref="B21" r:id="rId46" xr:uid="{E9E5D2A5-AAFE-4DAC-8075-585ECAA87E74}"/>
    <hyperlink ref="D21" r:id="rId47" xr:uid="{438DEB34-0410-4DA7-9B2A-4DF0AC955937}"/>
    <hyperlink ref="B81" r:id="rId48" xr:uid="{97BA9BAE-1E6F-41D5-B517-3B1432074FEC}"/>
    <hyperlink ref="D81" r:id="rId49" xr:uid="{40FD1C4B-EFA3-4B6E-9371-31C8746E9240}"/>
    <hyperlink ref="D22" r:id="rId50" xr:uid="{8084A45E-0398-4DEA-AB44-3E4C8501DE1F}"/>
    <hyperlink ref="D82" r:id="rId51" xr:uid="{19525AEB-CACC-49BB-9953-C145A6510250}"/>
    <hyperlink ref="B25" r:id="rId52" xr:uid="{FFBE8A8A-A700-46C6-93B7-0C32EA41C922}"/>
    <hyperlink ref="B26" r:id="rId53" xr:uid="{430F3B72-23A6-4FF8-8DE5-CED1DEA83511}"/>
    <hyperlink ref="D27" r:id="rId54" xr:uid="{7CF9EC0A-C710-483F-B08F-C97D7D3ABD7E}"/>
    <hyperlink ref="B27" r:id="rId55" xr:uid="{E775EF59-43AF-44B1-BD80-C782AE90AC84}"/>
    <hyperlink ref="B28" r:id="rId56" xr:uid="{EE2B2EBF-2FDF-44AE-B456-16AF89F66E8E}"/>
    <hyperlink ref="B83" r:id="rId57" xr:uid="{91A43E22-DA82-49DF-B177-CF27C42C9B47}"/>
    <hyperlink ref="B29" r:id="rId58" xr:uid="{C1FA42AB-C01E-4B30-8089-F9E31F24D7F9}"/>
    <hyperlink ref="B30" r:id="rId59" xr:uid="{52A4B3E2-8DFA-4423-9DE1-914DD5D2F120}"/>
    <hyperlink ref="B31" r:id="rId60" xr:uid="{4025E466-1D92-4D0D-9A97-599468168ED6}"/>
    <hyperlink ref="B84" r:id="rId61" xr:uid="{95A940D2-1679-4A45-8E06-7D916BEC94CE}"/>
    <hyperlink ref="D32" r:id="rId62" xr:uid="{4116D8E3-7168-46C2-908D-8F10F47059D2}"/>
    <hyperlink ref="B33" r:id="rId63" xr:uid="{EB6C4D2B-4578-4545-8CB4-0922C078F627}"/>
    <hyperlink ref="B86" r:id="rId64" xr:uid="{A28886F1-0F58-4968-AB49-9519099665F5}"/>
    <hyperlink ref="B34" r:id="rId65" xr:uid="{FB8FC625-7C48-4B97-84D0-7F9E8CAF16D1}"/>
    <hyperlink ref="B35" r:id="rId66" xr:uid="{1FCEC00A-7933-441F-8457-B3412463FD40}"/>
    <hyperlink ref="B88" r:id="rId67" xr:uid="{0A1664E4-CEE9-4FE8-92C4-72032225CC5C}"/>
    <hyperlink ref="B89" r:id="rId68" xr:uid="{67E8CFAE-3A71-4492-B72B-BB5D990D7148}"/>
    <hyperlink ref="B90" r:id="rId69" xr:uid="{AC2256A3-8400-4F17-B473-4DCB88A74D58}"/>
    <hyperlink ref="B91" r:id="rId70" xr:uid="{32B5FC1D-B32E-4747-B969-AA3EE7710FEF}"/>
    <hyperlink ref="B92" r:id="rId71" xr:uid="{1EC6548B-E9A4-4ABD-BA99-7E91716F7244}"/>
    <hyperlink ref="B36" r:id="rId72" xr:uid="{6477E5B9-FA76-470A-8908-D1C78C8CA012}"/>
    <hyperlink ref="D37" r:id="rId73" xr:uid="{04075116-EDE1-4EED-A059-BB9258ABF1B2}"/>
    <hyperlink ref="B37" r:id="rId74" xr:uid="{65909E7F-0ACE-49AD-8E6A-D8BDD557EC99}"/>
    <hyperlink ref="B93" r:id="rId75" xr:uid="{3C4A2659-3AA0-4AE2-8668-E7F2F7CC273B}"/>
    <hyperlink ref="B95" r:id="rId76" xr:uid="{839E8A99-7D5D-453A-A36B-5AA8F2A2BFD3}"/>
    <hyperlink ref="B100" r:id="rId77" xr:uid="{E9586240-832B-4762-9F7E-59A534323238}"/>
    <hyperlink ref="B101" r:id="rId78" xr:uid="{F93DAA2B-C138-4C8C-8CBA-55B902F5C8EC}"/>
    <hyperlink ref="D42" r:id="rId79" xr:uid="{8E13860B-34B9-4C4A-8B53-DE7190BB5FD7}"/>
    <hyperlink ref="B109" r:id="rId80" xr:uid="{678C5826-C1FF-42C9-ADD0-9E542E757BF8}"/>
    <hyperlink ref="B44" r:id="rId81" xr:uid="{853A434E-F849-4D85-B9CC-5072F070642F}"/>
    <hyperlink ref="B110" r:id="rId82" xr:uid="{D5972BE0-1E51-45B7-AE63-B68AA8A2E9E8}"/>
    <hyperlink ref="B113" r:id="rId83" xr:uid="{27423DD9-3E40-4D22-9E42-A378148B9D45}"/>
    <hyperlink ref="B114" r:id="rId84" xr:uid="{5B239683-DE04-41C3-9039-C63A15F09E61}"/>
    <hyperlink ref="B46" r:id="rId85" xr:uid="{4BD7957B-EA2E-46F0-92EA-24716C80E590}"/>
    <hyperlink ref="D46" r:id="rId86" xr:uid="{C772ABED-3E52-427E-8B0B-51FBA4F479FB}"/>
    <hyperlink ref="B47" r:id="rId87" xr:uid="{278D7F91-628F-4493-85D9-698705C6E655}"/>
    <hyperlink ref="B115" r:id="rId88" xr:uid="{6BCBB043-C462-4A11-86BB-75235E16FAB7}"/>
    <hyperlink ref="D48" r:id="rId89" xr:uid="{F137D776-4FAD-457F-A974-EB34F7732214}"/>
    <hyperlink ref="B49" r:id="rId90" xr:uid="{2C35E988-CE22-4503-B3CA-41BEFD176293}"/>
    <hyperlink ref="D49" r:id="rId91" xr:uid="{E22967B6-DE15-44B2-8B4A-486C7A0D815B}"/>
    <hyperlink ref="B50" r:id="rId92" xr:uid="{DC7D9A95-7016-4024-BFC6-DB15C7A2F9D0}"/>
    <hyperlink ref="B116" r:id="rId93" xr:uid="{BF4C0215-F1D2-4C63-B34F-972D88E4E855}"/>
    <hyperlink ref="D116" r:id="rId94" xr:uid="{B2EE1943-E458-413F-B280-511B929F858E}"/>
    <hyperlink ref="B117" r:id="rId95" xr:uid="{01E853B4-1946-4DF4-94D4-C00D1758B2C4}"/>
    <hyperlink ref="D117" r:id="rId96" xr:uid="{387F9067-0F8D-4AD5-9C5A-D8AD424D80CA}"/>
    <hyperlink ref="B118" r:id="rId97" xr:uid="{C96733E1-6465-491B-ABCB-91E17283E591}"/>
    <hyperlink ref="B119" r:id="rId98" xr:uid="{6A6AD695-B6A7-40F6-B3AD-E279D0652BFB}"/>
    <hyperlink ref="D51" r:id="rId99" xr:uid="{B8290B20-27BD-46E0-9B47-8D498CE4B095}"/>
    <hyperlink ref="B51" r:id="rId100" xr:uid="{A853FF10-62FC-43CA-BB0F-BB7B9265E51A}"/>
    <hyperlink ref="B52" r:id="rId101" xr:uid="{CE9CAC65-195C-4753-91C8-373521043181}"/>
    <hyperlink ref="D52" r:id="rId102" xr:uid="{FF294E7E-88D0-43BC-8DE6-C8A446305EFF}"/>
    <hyperlink ref="B121" r:id="rId103" xr:uid="{EEB87A22-AA93-4A52-BBA8-BCF78275E293}"/>
    <hyperlink ref="D121" r:id="rId104" xr:uid="{06963376-6206-463C-9BF0-F7D03A9FB4E5}"/>
    <hyperlink ref="B122" r:id="rId105" xr:uid="{47DA5871-3433-4400-8969-59E7F14F1E99}"/>
    <hyperlink ref="B53" r:id="rId106" xr:uid="{B02BD720-DFE5-4D79-B6A2-BCB13869DBAF}"/>
    <hyperlink ref="D53" r:id="rId107" xr:uid="{899E99E7-5F65-477A-AF68-9798005FE825}"/>
    <hyperlink ref="B123" r:id="rId108" xr:uid="{C9E66B6A-16D2-4630-8D3E-781ACDF2E146}"/>
    <hyperlink ref="B124" r:id="rId109" xr:uid="{639C0A92-66F2-4655-8670-7D2C4BE4C2AF}"/>
    <hyperlink ref="D124" r:id="rId110" xr:uid="{96ED28FD-97C1-469C-ACE3-79AE1E2588FE}"/>
    <hyperlink ref="B125" r:id="rId111" xr:uid="{A1687396-993D-474C-9758-78E63424D8A9}"/>
    <hyperlink ref="D125" r:id="rId112" xr:uid="{17D68C1F-F3B2-412C-A5C2-6277D57382D6}"/>
    <hyperlink ref="B54" r:id="rId113" xr:uid="{0192725F-2C0B-4C79-8538-AA2698A57662}"/>
    <hyperlink ref="D54" r:id="rId114" xr:uid="{303DFC97-FAAC-400E-9F03-7803DBC41B36}"/>
    <hyperlink ref="B55" r:id="rId115" xr:uid="{259AB979-870E-435E-B21D-6EBC40A07C71}"/>
    <hyperlink ref="B56" r:id="rId116" xr:uid="{E80E480D-EFC7-4A34-8C64-52CA4B4D6E8E}"/>
    <hyperlink ref="B57" r:id="rId117" xr:uid="{E1912FAC-0D59-41F5-93F7-9B98B9BC2730}"/>
    <hyperlink ref="D3" r:id="rId118" xr:uid="{FFD684CE-31C7-4B6D-95F9-7F934CBC5414}"/>
    <hyperlink ref="D4" r:id="rId119" xr:uid="{C651B6DE-69B4-4BB2-AA91-0192D7041857}"/>
    <hyperlink ref="D9" r:id="rId120" xr:uid="{0A4FE119-02FF-4103-8DAE-578B325A8AF5}"/>
    <hyperlink ref="D8" r:id="rId121" display="https://www.hbs.edu/faculty/Pages/profile.aspx?facId=423089" xr:uid="{71683B54-0A0A-4AE0-A005-2B044589251A}"/>
    <hyperlink ref="D24" r:id="rId122" xr:uid="{643F2C0C-E4BB-4AFF-8F42-E0DE08516608}"/>
    <hyperlink ref="D30" r:id="rId123" xr:uid="{80B59E70-DD7F-4886-85C7-970173DD79E7}"/>
    <hyperlink ref="D88" r:id="rId124" xr:uid="{E783D2B9-88E6-44C2-9CA2-D3A0EF800D82}"/>
    <hyperlink ref="D90" r:id="rId125" xr:uid="{0DD254E3-392E-4E47-9CAE-E366F35C3E17}"/>
    <hyperlink ref="D97" r:id="rId126" xr:uid="{D99E86F2-15D7-498F-BD87-3924394980ED}"/>
    <hyperlink ref="D122" r:id="rId127" xr:uid="{6D2F10EF-D1ED-4AB5-9282-BBFE3B6822C3}"/>
    <hyperlink ref="D123" r:id="rId128" xr:uid="{B9CE9FC0-F2E4-47FB-B378-4B3DB85D8B80}"/>
    <hyperlink ref="D6" r:id="rId129" xr:uid="{970A9DFC-3CC6-414D-9BA1-7CA7BC6FB741}"/>
    <hyperlink ref="B64" r:id="rId130" xr:uid="{33AE6113-6AD0-41AE-9895-495A1A41760A}"/>
    <hyperlink ref="B13" r:id="rId131" xr:uid="{858D3454-EB05-4D69-8070-7AA01A792B9B}"/>
    <hyperlink ref="D13" r:id="rId132" xr:uid="{109F9496-5B19-41C6-8B29-7C6DED0E2882}"/>
    <hyperlink ref="B68" r:id="rId133" xr:uid="{8B771906-1715-4172-B323-EE47007D41BE}"/>
    <hyperlink ref="D68" r:id="rId134" xr:uid="{2A0E240A-3ECE-44FB-9B17-5C0EAC86CD98}"/>
    <hyperlink ref="B69" r:id="rId135" xr:uid="{A23D4F57-745B-478B-AF2E-74CE24526FE7}"/>
    <hyperlink ref="D69" r:id="rId136" xr:uid="{5D47C130-755D-4502-BC71-F007CE574748}"/>
    <hyperlink ref="D14" r:id="rId137" xr:uid="{95FCC42D-3F43-43DB-8135-84648D72DE1F}"/>
    <hyperlink ref="B70" r:id="rId138" xr:uid="{1AB4FFC5-0919-45A0-B6F6-217F8078FB91}"/>
    <hyperlink ref="D70" r:id="rId139" xr:uid="{E7CE118B-BB86-45B7-A908-6FB413523569}"/>
    <hyperlink ref="B71" r:id="rId140" xr:uid="{B9118596-1AAF-4219-91B6-2E89DAF7027B}"/>
    <hyperlink ref="D71" r:id="rId141" xr:uid="{B25D3200-5676-442F-82F5-CF9D012BF7D6}"/>
    <hyperlink ref="B72" r:id="rId142" xr:uid="{60934F75-8018-4DC6-B339-E669402C4CB6}"/>
    <hyperlink ref="D72" r:id="rId143" xr:uid="{3B9DCE75-5569-433F-B33E-CDB164B60AAA}"/>
    <hyperlink ref="B73" r:id="rId144" xr:uid="{108AB779-22BA-4733-99F6-68646C6BF0D6}"/>
    <hyperlink ref="D73" r:id="rId145" xr:uid="{79D49F5D-934F-4D4E-B91F-26D37AA59D08}"/>
    <hyperlink ref="B75" r:id="rId146" xr:uid="{2C90526F-BA7E-4403-BBDA-D95523E36151}"/>
    <hyperlink ref="D74" r:id="rId147" xr:uid="{95C4B5DF-3F44-4498-B629-42757A96D9E4}"/>
    <hyperlink ref="D75" r:id="rId148" xr:uid="{6C0719A5-8242-4CD3-8EB2-8C4E61791DEB}"/>
    <hyperlink ref="D76" r:id="rId149" location="research" xr:uid="{DAF2603D-5511-4A24-9F4B-A04E5F4862B7}"/>
    <hyperlink ref="B59" r:id="rId150" xr:uid="{1E334B09-C9D4-4BAC-A9B8-1CE9F25169A0}"/>
    <hyperlink ref="B6" r:id="rId151" xr:uid="{D37166C1-A659-4942-8BCF-FB68FDA55EDD}"/>
    <hyperlink ref="B67" r:id="rId152" xr:uid="{420BD6A6-262C-4A72-AD7C-611D49A90B79}"/>
    <hyperlink ref="B12" r:id="rId153" xr:uid="{B40AF4DA-2B78-4607-AD0C-77204CAA0027}"/>
    <hyperlink ref="B77" r:id="rId154" xr:uid="{01749079-A2C2-4033-BE45-9A28065AECCF}"/>
    <hyperlink ref="B78" r:id="rId155" xr:uid="{EC645B77-6C0A-4389-B4CE-E0E282BA9AA7}"/>
    <hyperlink ref="B16" r:id="rId156" xr:uid="{7144AA47-40CE-4631-93A6-40CF6D05C20B}"/>
    <hyperlink ref="B79" r:id="rId157" xr:uid="{AC5E8728-214A-4454-84E9-2EE578F72EA6}"/>
    <hyperlink ref="B80" r:id="rId158" xr:uid="{6A144730-4898-43B9-A4BD-3ABD5C61632D}"/>
    <hyperlink ref="B22" r:id="rId159" xr:uid="{49BE8E6C-02C7-498E-B7B5-3430853DCA93}"/>
    <hyperlink ref="B23" r:id="rId160" xr:uid="{6FC60481-071A-41B5-80CF-8B3509C35A2E}"/>
    <hyperlink ref="B24" r:id="rId161" xr:uid="{F8CABB9C-7B1A-4A69-8213-6366665046F4}"/>
    <hyperlink ref="B82" r:id="rId162" xr:uid="{0B11AE65-D64F-48D0-A367-133E6336491B}"/>
    <hyperlink ref="B85" r:id="rId163" xr:uid="{A0FCCFDC-5D02-45F7-AFEE-21728EFBC0B6}"/>
    <hyperlink ref="B32" r:id="rId164" xr:uid="{713D24B5-CFAD-4C39-91FF-D60004C4F8AA}"/>
    <hyperlink ref="B87" r:id="rId165" xr:uid="{936E6386-1217-44AB-8ABC-28CE3B9AE62E}"/>
    <hyperlink ref="D86" r:id="rId166" xr:uid="{4CC151B1-AA92-46B6-8429-4F39431E1B7B}"/>
    <hyperlink ref="B43" r:id="rId167" xr:uid="{745B6990-A6B6-4CE4-9717-4F1152425351}"/>
    <hyperlink ref="B45" r:id="rId168" xr:uid="{9EA473FA-5710-4DC5-BFC9-C08C59A59D59}"/>
    <hyperlink ref="B94" r:id="rId169" xr:uid="{FB1F3C10-D4DD-4220-AD7A-C15AC6651C7F}"/>
    <hyperlink ref="B96" r:id="rId170" xr:uid="{DF36B1B1-8E2A-43BE-A962-33364ED6E4F0}"/>
    <hyperlink ref="D96" r:id="rId171" xr:uid="{CF71D336-DA4D-4640-B1E2-7297A0A88D00}"/>
    <hyperlink ref="B97" r:id="rId172" xr:uid="{5B71E4B6-58EA-4A8B-9546-BEE9AEB58EE0}"/>
    <hyperlink ref="B38" r:id="rId173" xr:uid="{113FF9BD-4EA8-4327-AF27-2A9E78C1FB59}"/>
    <hyperlink ref="B98" r:id="rId174" xr:uid="{CB12F7B1-90E1-4080-8739-BA937D83BC19}"/>
    <hyperlink ref="B39" r:id="rId175" xr:uid="{78B367F7-0FC7-4D25-99FC-A604DCF45231}"/>
    <hyperlink ref="B99" r:id="rId176" xr:uid="{A16B07DD-8E0B-4BD9-8BA8-D08084F357B8}"/>
    <hyperlink ref="D39" r:id="rId177" xr:uid="{55A7F8A2-EB67-458C-9AA1-FA212AD1EBFA}"/>
    <hyperlink ref="B102" r:id="rId178" xr:uid="{C6BAD634-76AB-4E30-90F7-1C72FC115492}"/>
    <hyperlink ref="B103" r:id="rId179" xr:uid="{9A3BE855-8CBD-4315-B800-F973C2D0124C}"/>
    <hyperlink ref="B105" r:id="rId180" xr:uid="{425B5190-6D2A-480F-814E-CCF43B0C8F14}"/>
    <hyperlink ref="B106" r:id="rId181" xr:uid="{BCBDA538-E033-48AE-9C6B-3B5EE02345E2}"/>
    <hyperlink ref="B104" r:id="rId182" xr:uid="{EA4C9903-EA3B-4FDA-94F7-D8408BEAC20E}"/>
    <hyperlink ref="B40" r:id="rId183" xr:uid="{12D3188E-892A-4C1C-923B-611B5970421F}"/>
    <hyperlink ref="B41" r:id="rId184" xr:uid="{1CFEBD71-DCEA-4E24-BAD9-1264194ECE19}"/>
    <hyperlink ref="B42" r:id="rId185" xr:uid="{EA3E2CF2-E088-4D70-8134-856FF8E16CBC}"/>
    <hyperlink ref="B107" r:id="rId186" xr:uid="{0260C7F6-652B-4F3D-AA23-140A0854F224}"/>
    <hyperlink ref="B108" r:id="rId187" xr:uid="{36E02133-DD0F-41C9-83F9-3EB977E56190}"/>
    <hyperlink ref="B111" r:id="rId188" xr:uid="{3B9E333C-8A4B-4210-88F3-ECAAFEDCA46E}"/>
    <hyperlink ref="D40" r:id="rId189" xr:uid="{DA3B5CB2-284B-49DB-99D1-F39F40A7776F}"/>
    <hyperlink ref="D41" r:id="rId190" xr:uid="{54E87C36-986D-409F-9DD5-DEB225B9D11F}"/>
    <hyperlink ref="D44" r:id="rId191" xr:uid="{98FDC9DE-25D5-4263-A044-E0EE5F9A612A}"/>
    <hyperlink ref="B112" r:id="rId192" xr:uid="{F506AAF0-B36C-4AC8-BEFF-FF6CF2FE32C5}"/>
    <hyperlink ref="D45" r:id="rId193" xr:uid="{495FF336-949E-4544-91C9-746258BE0E76}"/>
    <hyperlink ref="D113" r:id="rId194" xr:uid="{B983FE5C-B613-43F8-8312-6EC13A4CC965}"/>
    <hyperlink ref="B48" r:id="rId195" xr:uid="{F9F73C80-7096-410B-9B41-8AC29A0DF195}"/>
    <hyperlink ref="B120" r:id="rId196" xr:uid="{CE6702B2-F4E3-4A8E-B335-44135DBDE64B}"/>
    <hyperlink ref="D118" r:id="rId197" xr:uid="{50043993-6D90-400E-80BF-C9D1A12C23D6}"/>
    <hyperlink ref="D119" r:id="rId198" xr:uid="{9EC003BB-9FA3-4075-8E7C-4E59C286D2CB}"/>
    <hyperlink ref="D120" r:id="rId199" xr:uid="{AB4E8407-DE8F-4EF5-ABE7-A4A5369AEC9E}"/>
    <hyperlink ref="D55" r:id="rId200" xr:uid="{0FFDA6D3-A1E3-498D-9E33-B6B6E90FEEA6}"/>
    <hyperlink ref="D25" r:id="rId201" xr:uid="{CFC6ED62-4A43-4B80-81E8-3E6422104A18}"/>
    <hyperlink ref="D94" r:id="rId202" xr:uid="{BF1E63CA-A256-410C-8181-4969137F29A4}"/>
    <hyperlink ref="D111" r:id="rId203" xr:uid="{02324736-2879-4F8A-BE47-4352A5120154}"/>
    <hyperlink ref="D50" r:id="rId204" xr:uid="{F59E857C-5C73-4DD0-B7BB-2CCCA2105A2E}"/>
    <hyperlink ref="D56" r:id="rId205" xr:uid="{446FED2D-E1BB-4F78-896F-AA84F56CF02E}"/>
    <hyperlink ref="B249" r:id="rId206" xr:uid="{975D9C1B-0BA0-4DA2-A7B0-C63A4CCF21D5}"/>
    <hyperlink ref="B250" r:id="rId207" xr:uid="{DB3A765B-F1F2-43A0-A7DB-BBF2FC941F8C}"/>
    <hyperlink ref="B251" r:id="rId208" xr:uid="{F48DFF02-0FA1-493E-8627-F93DC872EC4F}"/>
    <hyperlink ref="B252" r:id="rId209" xr:uid="{0B82B9CC-FF76-433D-B607-210D1013B79B}"/>
    <hyperlink ref="B229" r:id="rId210" xr:uid="{06EE60B0-0E39-4A7E-A3D9-211A98A6C3AA}"/>
    <hyperlink ref="B253" r:id="rId211" xr:uid="{9A678DCE-2F29-45AF-A4B9-0597A6FB0F84}"/>
    <hyperlink ref="B254" r:id="rId212" xr:uid="{8678E590-FEC7-4F62-B783-1ACCB38778AE}"/>
    <hyperlink ref="D249" r:id="rId213" xr:uid="{4AC70694-7A50-4AD0-9C38-4C9E116DBBA9}"/>
    <hyperlink ref="D250" r:id="rId214" xr:uid="{AE008C20-CCDF-4914-8611-FCAC254FD70F}"/>
    <hyperlink ref="D251" r:id="rId215" xr:uid="{794B4B15-652C-4136-AFE8-9AE1CC647822}"/>
    <hyperlink ref="D252" r:id="rId216" xr:uid="{0636B370-E224-4197-A894-B8E23BC7938D}"/>
    <hyperlink ref="D229" r:id="rId217" xr:uid="{8CF45E00-3832-4C33-A373-2407A738F1AA}"/>
    <hyperlink ref="D253" r:id="rId218" xr:uid="{7B7E69D8-8598-4E56-9E98-504DC1FBA3B5}"/>
    <hyperlink ref="D254" r:id="rId219" xr:uid="{4E29F9DE-500A-476D-BE41-C9CB0618468C}"/>
    <hyperlink ref="D255" r:id="rId220" xr:uid="{55E6F44E-C258-430C-AFE2-143E86A5C6E8}"/>
    <hyperlink ref="B256" r:id="rId221" xr:uid="{87FADDCA-EC41-4702-91BE-D827324CBEFD}"/>
    <hyperlink ref="B255" r:id="rId222" xr:uid="{A01E1854-0ADD-4DCF-9A93-DAF5D8DDF255}"/>
    <hyperlink ref="D256" r:id="rId223" xr:uid="{D533F7F6-FE24-4F1B-9C98-04E62699A631}"/>
    <hyperlink ref="B257" r:id="rId224" xr:uid="{C9923DE7-9ED6-4422-92CB-82FA1BC0BDC9}"/>
    <hyperlink ref="D257" r:id="rId225" xr:uid="{5C0A6BA9-AC84-44E4-864E-851C7D16B1DD}"/>
    <hyperlink ref="B277" r:id="rId226" xr:uid="{E6317103-3565-48DA-AA28-AD77D1ADA910}"/>
  </hyperlinks>
  <pageMargins left="0.7" right="0.7" top="0.75" bottom="0.75" header="0.3" footer="0.3"/>
  <tableParts count="1">
    <tablePart r:id="rId22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Collection</vt:lpstr>
      <vt:lpstr>Associates v Fellows</vt:lpstr>
      <vt:lpstr>Computation</vt:lpstr>
      <vt:lpstr>IO</vt:lpstr>
      <vt:lpstr>Law and Econ</vt:lpstr>
      <vt:lpstr>Corporate Finance</vt:lpstr>
      <vt:lpstr>Labor Studies</vt:lpstr>
      <vt:lpstr>Total</vt:lpstr>
      <vt:lpstr>No Repeats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Levy, Joshua</dc:creator>
  <cp:lastModifiedBy>Jonathan Lee</cp:lastModifiedBy>
  <dcterms:created xsi:type="dcterms:W3CDTF">2022-05-17T13:44:32Z</dcterms:created>
  <dcterms:modified xsi:type="dcterms:W3CDTF">2022-07-25T23:52:24Z</dcterms:modified>
</cp:coreProperties>
</file>