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\Documents\College\Clubs\GPB\VP\"/>
    </mc:Choice>
  </mc:AlternateContent>
  <bookViews>
    <workbookView xWindow="0" yWindow="0" windowWidth="21333" windowHeight="8260" activeTab="2"/>
  </bookViews>
  <sheets>
    <sheet name="Response 1" sheetId="3" r:id="rId1"/>
    <sheet name="Response 2" sheetId="1" r:id="rId2"/>
    <sheet name="Response 3" sheetId="4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4" l="1"/>
  <c r="G102" i="4"/>
  <c r="G11" i="4"/>
  <c r="G10" i="4"/>
  <c r="G13" i="4"/>
  <c r="G20" i="4"/>
  <c r="G19" i="4"/>
  <c r="G22" i="4"/>
  <c r="G29" i="4"/>
  <c r="G28" i="4"/>
  <c r="G31" i="4"/>
  <c r="G38" i="4"/>
  <c r="G37" i="4"/>
  <c r="G40" i="4"/>
  <c r="G48" i="4"/>
  <c r="G47" i="4"/>
  <c r="G50" i="4"/>
  <c r="G57" i="4"/>
  <c r="G56" i="4"/>
  <c r="G59" i="4"/>
  <c r="G66" i="4"/>
  <c r="G65" i="4"/>
  <c r="G68" i="4"/>
  <c r="G74" i="4"/>
  <c r="G77" i="4"/>
  <c r="G84" i="4"/>
  <c r="G83" i="4"/>
  <c r="G86" i="4"/>
  <c r="G93" i="4"/>
  <c r="G92" i="4"/>
  <c r="G95" i="4"/>
  <c r="G101" i="4"/>
  <c r="G111" i="1"/>
  <c r="G112" i="1"/>
  <c r="G24" i="1"/>
  <c r="G35" i="1"/>
  <c r="G100" i="1"/>
  <c r="G101" i="1"/>
  <c r="G89" i="1"/>
  <c r="G90" i="1"/>
  <c r="G79" i="1"/>
  <c r="G77" i="1"/>
  <c r="G67" i="1"/>
  <c r="G68" i="1"/>
  <c r="G56" i="1"/>
  <c r="G57" i="1"/>
  <c r="G55" i="1"/>
  <c r="G45" i="1"/>
  <c r="G46" i="1"/>
  <c r="G43" i="1"/>
  <c r="G34" i="1"/>
  <c r="G23" i="1"/>
  <c r="G21" i="1"/>
  <c r="G22" i="1"/>
  <c r="G12" i="1"/>
  <c r="G13" i="1"/>
  <c r="G10" i="1"/>
  <c r="G113" i="1"/>
  <c r="K184" i="3"/>
  <c r="G102" i="1"/>
  <c r="G91" i="1"/>
  <c r="G80" i="1"/>
  <c r="G69" i="1"/>
  <c r="G58" i="1"/>
  <c r="G47" i="1"/>
  <c r="G36" i="1"/>
  <c r="G25" i="1"/>
  <c r="G14" i="1"/>
  <c r="K133" i="3"/>
  <c r="K39" i="3"/>
  <c r="K28" i="3"/>
</calcChain>
</file>

<file path=xl/comments1.xml><?xml version="1.0" encoding="utf-8"?>
<comments xmlns="http://schemas.openxmlformats.org/spreadsheetml/2006/main">
  <authors>
    <author>Samuel Drummond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This year films received an extra $6000 from the HFSC coordinator. This paid for an additional 6 films this year. We do not anticipate to receive this funding next year.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believe this year's allocation was adequate and necessary.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believe an additional $5000 will help us regain the funds needed to bring large-scale comedians or other performers to campus along with continuing the same level and quality of events we planned this year.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believe this year's allocation was adequate and necessary.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Late Night should be allocated $4000 more to account for the removal of the HFSC committee. The additional budget, along with the $6000 more allocated to films, will help supplant the role previously supported by the HFSC.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believe this year's allocation was adequate.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would like to expand the concerts allocation $6500 to cover the costs that will allow us to spend $35,000 each year on artists (the remainder to be spent on overhead such as staging and lighting). This year, we recovered this $6500 by partnering with GUSA Fund ($1500) and WGTB ($5000). This will make the event, a 30 year Georgetown tradition, a sustainable model to continue into the future.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plan to abolish this committee. 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believe this year's allocation was adequate.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believe this year's allocation was adequate.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Samuel Drummond:</t>
        </r>
        <r>
          <rPr>
            <sz val="9"/>
            <color indexed="81"/>
            <rFont val="Tahoma"/>
            <family val="2"/>
          </rPr>
          <t xml:space="preserve">
We believe this year's allocation was adequate.</t>
        </r>
      </text>
    </comment>
  </commentList>
</comments>
</file>

<file path=xl/sharedStrings.xml><?xml version="1.0" encoding="utf-8"?>
<sst xmlns="http://schemas.openxmlformats.org/spreadsheetml/2006/main" count="591" uniqueCount="219">
  <si>
    <t>Revenues and Expenditures</t>
  </si>
  <si>
    <t>Georgetown Program Board</t>
  </si>
  <si>
    <t>Fiscal Year 2017</t>
  </si>
  <si>
    <t>Revenue to Date:</t>
  </si>
  <si>
    <t>Amount</t>
  </si>
  <si>
    <t>Films:</t>
  </si>
  <si>
    <t>Event</t>
  </si>
  <si>
    <t>Classification</t>
  </si>
  <si>
    <t>Outdoor Film for New Students</t>
  </si>
  <si>
    <t>Co-sponsorship</t>
  </si>
  <si>
    <t>NSO</t>
  </si>
  <si>
    <t>Off-Campus:</t>
  </si>
  <si>
    <t>Laser Tag</t>
  </si>
  <si>
    <t>Ticket Sales</t>
  </si>
  <si>
    <t>Laser Tag Event</t>
  </si>
  <si>
    <t>Fall Festival</t>
  </si>
  <si>
    <t>Fall Festival Event</t>
  </si>
  <si>
    <t>Women's Museum Trip</t>
  </si>
  <si>
    <t>Bossier Women's Event</t>
  </si>
  <si>
    <t>New York  City Trip</t>
  </si>
  <si>
    <t>NYC Trip</t>
  </si>
  <si>
    <t>Capital's Game 1</t>
  </si>
  <si>
    <t>Hockey Game</t>
  </si>
  <si>
    <t>Traditions:</t>
  </si>
  <si>
    <t>Garfield Elementary 5K</t>
  </si>
  <si>
    <t>Registration Fees and Donations</t>
  </si>
  <si>
    <t>Mr. Georgetown</t>
  </si>
  <si>
    <t>Special Events:</t>
  </si>
  <si>
    <t>Interhall Partnership</t>
  </si>
  <si>
    <t>Dance-a-thon</t>
  </si>
  <si>
    <t>Budget Assistannce from HFSC</t>
  </si>
  <si>
    <t>Fall Films Series</t>
  </si>
  <si>
    <t>Spring Films Series</t>
  </si>
  <si>
    <t xml:space="preserve">Total </t>
  </si>
  <si>
    <t>Projected Revenue February - May 2017:</t>
  </si>
  <si>
    <t>Costs to Date:</t>
  </si>
  <si>
    <t>General:</t>
  </si>
  <si>
    <t>Supplies</t>
  </si>
  <si>
    <t>Miscellaneous</t>
  </si>
  <si>
    <t>Operations</t>
  </si>
  <si>
    <t>NACA Registration</t>
  </si>
  <si>
    <t>Hotel for NACA</t>
  </si>
  <si>
    <t>Additional NACA Expenses</t>
  </si>
  <si>
    <t>NACA</t>
  </si>
  <si>
    <t>Telephone</t>
  </si>
  <si>
    <t>Membership:</t>
  </si>
  <si>
    <t>Pizza for Meeting</t>
  </si>
  <si>
    <t>Donuts for Meeting</t>
  </si>
  <si>
    <t>Club Shirts</t>
  </si>
  <si>
    <t>11/2 Meeting</t>
  </si>
  <si>
    <t>11/9 Meeting</t>
  </si>
  <si>
    <t>1/25 Meeting</t>
  </si>
  <si>
    <t>Baked and Wired Cupcake Vouchers</t>
  </si>
  <si>
    <t>Direct Event Cost</t>
  </si>
  <si>
    <t>Baked &amp; Wired Event</t>
  </si>
  <si>
    <t>Transportation</t>
  </si>
  <si>
    <t>Admission Tickets</t>
  </si>
  <si>
    <t>Fall Fun Festival</t>
  </si>
  <si>
    <t>&amp;Pizza</t>
  </si>
  <si>
    <t>Game Admission</t>
  </si>
  <si>
    <t>Half Smoke Event</t>
  </si>
  <si>
    <t xml:space="preserve">Late Skate </t>
  </si>
  <si>
    <t>Late Skate Event</t>
  </si>
  <si>
    <t>Broadway Tickets</t>
  </si>
  <si>
    <t>Capitals Game</t>
  </si>
  <si>
    <t>Tech and Audio</t>
  </si>
  <si>
    <t>Contestant and Staff Hospitality</t>
  </si>
  <si>
    <t>Props for Contestants</t>
  </si>
  <si>
    <t>Gifts for Winners</t>
  </si>
  <si>
    <t>Gaston Hall Rental</t>
  </si>
  <si>
    <t xml:space="preserve">Lights </t>
  </si>
  <si>
    <t>Tent Rental</t>
  </si>
  <si>
    <t>GPB Sleigh and Sweater Making</t>
  </si>
  <si>
    <t>Related Amazon Expenses</t>
  </si>
  <si>
    <t>Sellinger Lounge Rental</t>
  </si>
  <si>
    <t>Succulents for your Sweetheart</t>
  </si>
  <si>
    <t>Succulents and Other Materials</t>
  </si>
  <si>
    <t>Marketing:</t>
  </si>
  <si>
    <t>Promotional Materials</t>
  </si>
  <si>
    <t>Lawn Signs</t>
  </si>
  <si>
    <t>Business Cards</t>
  </si>
  <si>
    <t>Mr. Georgetown Banner</t>
  </si>
  <si>
    <t>Marketing</t>
  </si>
  <si>
    <t xml:space="preserve">Special Events: </t>
  </si>
  <si>
    <t>DJ Services</t>
  </si>
  <si>
    <t>NSO Transfer Night</t>
  </si>
  <si>
    <t>Tables</t>
  </si>
  <si>
    <t>Trash Boxes</t>
  </si>
  <si>
    <t>Trash Liners</t>
  </si>
  <si>
    <t>Timing Services Base Fee</t>
  </si>
  <si>
    <t>Burgers</t>
  </si>
  <si>
    <t>Participants Fee</t>
  </si>
  <si>
    <t>Ice Skating by the Waterfront</t>
  </si>
  <si>
    <t>Skates and Admission</t>
  </si>
  <si>
    <t>Capitals Game 1</t>
  </si>
  <si>
    <t>Capitals Game 2</t>
  </si>
  <si>
    <t>Late Night:</t>
  </si>
  <si>
    <t>Leis</t>
  </si>
  <si>
    <t>Snow-Cone</t>
  </si>
  <si>
    <t>Hammocks</t>
  </si>
  <si>
    <t>Photo Backdrop Equipment</t>
  </si>
  <si>
    <t>VolleyBall</t>
  </si>
  <si>
    <t>Kan Jam</t>
  </si>
  <si>
    <t>Snapchat Geofilter</t>
  </si>
  <si>
    <t>Table</t>
  </si>
  <si>
    <t>NSO HoyaCabana</t>
  </si>
  <si>
    <t>Duct Tape</t>
  </si>
  <si>
    <t>Props</t>
  </si>
  <si>
    <t>Costumes</t>
  </si>
  <si>
    <t>Shipping</t>
  </si>
  <si>
    <t>Tarp</t>
  </si>
  <si>
    <t>Shirts</t>
  </si>
  <si>
    <t>PVC Connectors</t>
  </si>
  <si>
    <t>Candy</t>
  </si>
  <si>
    <t>Haunted Healy</t>
  </si>
  <si>
    <t>BSA Late Skate</t>
  </si>
  <si>
    <t>Late Skate</t>
  </si>
  <si>
    <t>Capitals Games</t>
  </si>
  <si>
    <t>Movie Rights from Swank Films (13 films)</t>
  </si>
  <si>
    <t>Movie Rights (3 films)</t>
  </si>
  <si>
    <t>Inflatable Screen</t>
  </si>
  <si>
    <t>Disney Stuffed Animals</t>
  </si>
  <si>
    <t>Bulk Candy</t>
  </si>
  <si>
    <t>Disney Trivia Night</t>
  </si>
  <si>
    <t>Secret Life of Pets</t>
  </si>
  <si>
    <t>Pizza for Panel</t>
  </si>
  <si>
    <t>Before the Flood Panel</t>
  </si>
  <si>
    <t>Ticket Giveaways</t>
  </si>
  <si>
    <t>Weekly Films</t>
  </si>
  <si>
    <t>Healy Family Student Center:</t>
  </si>
  <si>
    <t>Ice Cream</t>
  </si>
  <si>
    <t>Ice Cream Social</t>
  </si>
  <si>
    <t>Journal Transfer</t>
  </si>
  <si>
    <t>Stickers</t>
  </si>
  <si>
    <t>Buttons</t>
  </si>
  <si>
    <t>Election Day</t>
  </si>
  <si>
    <t>Wiseys Cookies</t>
  </si>
  <si>
    <t>Hot Drink Bar</t>
  </si>
  <si>
    <t>Study Break Open Mic</t>
  </si>
  <si>
    <t>Projected Costs February - May 2017:</t>
  </si>
  <si>
    <t>Hershey Park</t>
  </si>
  <si>
    <t>Hershey Park Trip</t>
  </si>
  <si>
    <t>Concert Tickets</t>
  </si>
  <si>
    <t>Hamilton Music Event</t>
  </si>
  <si>
    <t>Smores</t>
  </si>
  <si>
    <t>Boat Trip</t>
  </si>
  <si>
    <t>Smores Night with OE</t>
  </si>
  <si>
    <t>Comedy Show</t>
  </si>
  <si>
    <t>Comedy Show with Improv</t>
  </si>
  <si>
    <t>Mini Animal Farm</t>
  </si>
  <si>
    <t>Mini Animal Farm Event</t>
  </si>
  <si>
    <t>Stuffed Animals</t>
  </si>
  <si>
    <t>Build a Bulldog Event</t>
  </si>
  <si>
    <t>Concerts:</t>
  </si>
  <si>
    <t>Spring Kickoff Concert</t>
  </si>
  <si>
    <t>Concert</t>
  </si>
  <si>
    <t>Glo Party</t>
  </si>
  <si>
    <t>HFSC:</t>
  </si>
  <si>
    <t>Yoga + Hilltoss</t>
  </si>
  <si>
    <t>Cooking Class</t>
  </si>
  <si>
    <t>Cooking Class with Bulldog Tavern</t>
  </si>
  <si>
    <t>Event TBD</t>
  </si>
  <si>
    <t>Large HFSC Event</t>
  </si>
  <si>
    <t>Oscar Watch Party</t>
  </si>
  <si>
    <t>A Road to Home Screening</t>
  </si>
  <si>
    <t>Harry Potter Trivia Night</t>
  </si>
  <si>
    <t>Throwback Screening</t>
  </si>
  <si>
    <t xml:space="preserve">Marketing </t>
  </si>
  <si>
    <t>Films Magnets Fall</t>
  </si>
  <si>
    <t>Films Magnets Spring</t>
  </si>
  <si>
    <t>Concerts Marketing Materials</t>
  </si>
  <si>
    <t>General Promotional / Membership Material</t>
  </si>
  <si>
    <t>Balances</t>
  </si>
  <si>
    <t>Beginning Balance</t>
  </si>
  <si>
    <t>Expenditures to Date</t>
  </si>
  <si>
    <t>Projected Expenditures</t>
  </si>
  <si>
    <t>Revenues to Date</t>
  </si>
  <si>
    <t>Projected Ending Balance</t>
  </si>
  <si>
    <t>Operating Account</t>
  </si>
  <si>
    <t>Projected Revenues</t>
  </si>
  <si>
    <t>Off-campus:</t>
  </si>
  <si>
    <t>5K Charity Run (Donated)</t>
  </si>
  <si>
    <t xml:space="preserve">Cat Café </t>
  </si>
  <si>
    <t>Rental Fee</t>
  </si>
  <si>
    <t>Tickets</t>
  </si>
  <si>
    <t>Emporiyum Baltimore</t>
  </si>
  <si>
    <t>Cherry Blossom Festival</t>
  </si>
  <si>
    <t>Barre3</t>
  </si>
  <si>
    <t>Escape the Room</t>
  </si>
  <si>
    <t>Go Ape</t>
  </si>
  <si>
    <t>Private Class Fee</t>
  </si>
  <si>
    <t>Activity Fee</t>
  </si>
  <si>
    <t>Catering</t>
  </si>
  <si>
    <t>Sponsorship 1</t>
  </si>
  <si>
    <t>Sponsorship 2</t>
  </si>
  <si>
    <t>Memberhip Expenses</t>
  </si>
  <si>
    <t>Food / Promotional Items</t>
  </si>
  <si>
    <t>Office Renovations</t>
  </si>
  <si>
    <t>Renovation Costs</t>
  </si>
  <si>
    <t>Executive Board Interviews</t>
  </si>
  <si>
    <t>Food</t>
  </si>
  <si>
    <t>Fiscal Year 2018 - Projections</t>
  </si>
  <si>
    <t>Desired Allocation</t>
  </si>
  <si>
    <t>Additional Requested Allocation</t>
  </si>
  <si>
    <t>Descriptions of Additional Allocation Requests are Included as Cell Comments</t>
  </si>
  <si>
    <t>Event Costs</t>
  </si>
  <si>
    <t>Block Party</t>
  </si>
  <si>
    <t>Pin Stripes Event</t>
  </si>
  <si>
    <t>Revenue and Co-Sponsorship Contributions (Fiscal 17)</t>
  </si>
  <si>
    <t>Expenditure Projections (Fiscal 17)</t>
  </si>
  <si>
    <t>Fixed Assets and Software Licensing</t>
  </si>
  <si>
    <t xml:space="preserve">Revenue and Co-Sponsorship Contributions </t>
  </si>
  <si>
    <t xml:space="preserve">Expenditure Projections </t>
  </si>
  <si>
    <t>Total Requested</t>
  </si>
  <si>
    <t>Funding Request:</t>
  </si>
  <si>
    <t>27.5% of Total Allocation</t>
  </si>
  <si>
    <t>Coca-Cola Contribution</t>
  </si>
  <si>
    <t>HFSC Contribution</t>
  </si>
  <si>
    <t>Desired Fin App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</si>
</sst>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u val="singleAccounting"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6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0" fontId="6" fillId="2" borderId="0" xfId="0" applyFont="1" applyFill="1"/>
    <xf numFmtId="0" fontId="7" fillId="2" borderId="0" xfId="0" applyFont="1" applyFill="1"/>
    <xf numFmtId="0" fontId="0" fillId="0" borderId="0" xfId="0" applyFont="1"/>
    <xf numFmtId="0" fontId="3" fillId="2" borderId="4" xfId="0" applyFont="1" applyFill="1" applyBorder="1"/>
    <xf numFmtId="0" fontId="3" fillId="2" borderId="0" xfId="0" applyFont="1" applyFill="1" applyBorder="1"/>
    <xf numFmtId="0" fontId="6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7" fillId="2" borderId="8" xfId="0" applyFont="1" applyFill="1" applyBorder="1"/>
    <xf numFmtId="0" fontId="3" fillId="2" borderId="9" xfId="0" applyFont="1" applyFill="1" applyBorder="1"/>
    <xf numFmtId="0" fontId="1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2" borderId="5" xfId="0" applyFont="1" applyFill="1" applyBorder="1"/>
    <xf numFmtId="0" fontId="8" fillId="2" borderId="13" xfId="0" applyFont="1" applyFill="1" applyBorder="1"/>
    <xf numFmtId="0" fontId="3" fillId="2" borderId="14" xfId="0" applyFont="1" applyFill="1" applyBorder="1"/>
    <xf numFmtId="0" fontId="3" fillId="2" borderId="8" xfId="0" applyFont="1" applyFill="1" applyBorder="1"/>
    <xf numFmtId="0" fontId="2" fillId="0" borderId="8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9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2" fillId="0" borderId="0" xfId="0" applyFont="1" applyBorder="1"/>
    <xf numFmtId="0" fontId="0" fillId="0" borderId="10" xfId="0" applyBorder="1"/>
    <xf numFmtId="0" fontId="2" fillId="0" borderId="10" xfId="0" applyFont="1" applyBorder="1"/>
    <xf numFmtId="0" fontId="1" fillId="2" borderId="8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84"/>
  <sheetViews>
    <sheetView showGridLines="0" workbookViewId="0">
      <selection activeCell="B9" sqref="B9"/>
    </sheetView>
  </sheetViews>
  <sheetFormatPr defaultRowHeight="14.35" x14ac:dyDescent="0.5"/>
  <cols>
    <col min="1" max="1" width="2.64453125" customWidth="1"/>
    <col min="2" max="2" width="1.64453125" customWidth="1"/>
    <col min="6" max="6" width="12.234375" customWidth="1"/>
    <col min="7" max="7" width="26.29296875" customWidth="1"/>
    <col min="8" max="8" width="2.64453125" customWidth="1"/>
    <col min="9" max="9" width="27.87890625" bestFit="1" customWidth="1"/>
    <col min="10" max="10" width="2.64453125" customWidth="1"/>
    <col min="11" max="11" width="9.703125" customWidth="1"/>
    <col min="13" max="13" width="2.64453125" customWidth="1"/>
  </cols>
  <sheetData>
    <row r="1" spans="1:13" ht="15.35" x14ac:dyDescent="0.5">
      <c r="A1" s="1"/>
    </row>
    <row r="2" spans="1:13" ht="18" x14ac:dyDescent="0.6">
      <c r="A2" s="2"/>
      <c r="B2" s="14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" x14ac:dyDescent="0.55000000000000004">
      <c r="A3" s="2"/>
      <c r="B3" s="15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35" x14ac:dyDescent="0.5">
      <c r="A4" s="2"/>
      <c r="B4" s="7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35" x14ac:dyDescent="0.5">
      <c r="A5" s="2"/>
    </row>
    <row r="6" spans="1:13" x14ac:dyDescent="0.5">
      <c r="B6" s="7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2" customHeight="1" x14ac:dyDescent="0.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6.350000000000001" x14ac:dyDescent="0.8">
      <c r="B8" s="4"/>
      <c r="C8" s="5"/>
      <c r="D8" s="4"/>
      <c r="E8" s="4"/>
      <c r="F8" s="4"/>
      <c r="G8" s="5" t="s">
        <v>7</v>
      </c>
      <c r="H8" s="4"/>
      <c r="I8" s="5" t="s">
        <v>6</v>
      </c>
      <c r="J8" s="4"/>
      <c r="K8" s="5" t="s">
        <v>4</v>
      </c>
      <c r="L8" s="4"/>
      <c r="M8" s="4"/>
    </row>
    <row r="9" spans="1:13" x14ac:dyDescent="0.5">
      <c r="B9" s="6" t="s">
        <v>5</v>
      </c>
    </row>
    <row r="10" spans="1:13" x14ac:dyDescent="0.5">
      <c r="C10" t="s">
        <v>8</v>
      </c>
      <c r="G10" t="s">
        <v>9</v>
      </c>
      <c r="I10" t="s">
        <v>10</v>
      </c>
      <c r="K10" s="12">
        <v>1595</v>
      </c>
    </row>
    <row r="11" spans="1:13" x14ac:dyDescent="0.5">
      <c r="C11" t="s">
        <v>30</v>
      </c>
      <c r="G11" t="s">
        <v>9</v>
      </c>
      <c r="I11" t="s">
        <v>31</v>
      </c>
      <c r="K11" s="12">
        <v>3000</v>
      </c>
    </row>
    <row r="12" spans="1:13" x14ac:dyDescent="0.5">
      <c r="C12" t="s">
        <v>30</v>
      </c>
      <c r="G12" t="s">
        <v>9</v>
      </c>
      <c r="I12" t="s">
        <v>32</v>
      </c>
      <c r="K12" s="12">
        <v>3000</v>
      </c>
    </row>
    <row r="13" spans="1:13" x14ac:dyDescent="0.5">
      <c r="B13" s="6" t="s">
        <v>11</v>
      </c>
      <c r="K13" s="12"/>
    </row>
    <row r="14" spans="1:13" x14ac:dyDescent="0.5">
      <c r="C14" t="s">
        <v>12</v>
      </c>
      <c r="G14" t="s">
        <v>13</v>
      </c>
      <c r="I14" t="s">
        <v>14</v>
      </c>
      <c r="K14" s="12">
        <v>125</v>
      </c>
    </row>
    <row r="15" spans="1:13" x14ac:dyDescent="0.5">
      <c r="C15" t="s">
        <v>15</v>
      </c>
      <c r="G15" t="s">
        <v>13</v>
      </c>
      <c r="I15" t="s">
        <v>16</v>
      </c>
      <c r="K15" s="12">
        <v>115</v>
      </c>
    </row>
    <row r="16" spans="1:13" x14ac:dyDescent="0.5">
      <c r="C16" t="s">
        <v>17</v>
      </c>
      <c r="G16" t="s">
        <v>13</v>
      </c>
      <c r="I16" t="s">
        <v>18</v>
      </c>
      <c r="K16" s="12">
        <v>45</v>
      </c>
    </row>
    <row r="17" spans="2:13" x14ac:dyDescent="0.5">
      <c r="C17" t="s">
        <v>19</v>
      </c>
      <c r="G17" t="s">
        <v>13</v>
      </c>
      <c r="I17" t="s">
        <v>20</v>
      </c>
      <c r="K17" s="12">
        <v>1250</v>
      </c>
    </row>
    <row r="18" spans="2:13" x14ac:dyDescent="0.5">
      <c r="C18" t="s">
        <v>21</v>
      </c>
      <c r="G18" t="s">
        <v>13</v>
      </c>
      <c r="I18" t="s">
        <v>22</v>
      </c>
      <c r="K18" s="12">
        <v>300</v>
      </c>
    </row>
    <row r="19" spans="2:13" x14ac:dyDescent="0.5">
      <c r="B19" s="6" t="s">
        <v>27</v>
      </c>
      <c r="K19" s="12"/>
    </row>
    <row r="20" spans="2:13" x14ac:dyDescent="0.5">
      <c r="C20" t="s">
        <v>181</v>
      </c>
      <c r="G20" t="s">
        <v>25</v>
      </c>
      <c r="I20" t="s">
        <v>24</v>
      </c>
      <c r="K20" s="12">
        <v>450</v>
      </c>
    </row>
    <row r="21" spans="2:13" x14ac:dyDescent="0.5">
      <c r="B21" s="6" t="s">
        <v>153</v>
      </c>
      <c r="K21" s="12"/>
    </row>
    <row r="22" spans="2:13" x14ac:dyDescent="0.5">
      <c r="C22" t="s">
        <v>193</v>
      </c>
      <c r="G22" t="s">
        <v>9</v>
      </c>
      <c r="I22" t="s">
        <v>154</v>
      </c>
      <c r="K22" s="12">
        <v>1500</v>
      </c>
    </row>
    <row r="23" spans="2:13" x14ac:dyDescent="0.5">
      <c r="C23" t="s">
        <v>194</v>
      </c>
      <c r="G23" t="s">
        <v>9</v>
      </c>
      <c r="I23" t="s">
        <v>154</v>
      </c>
      <c r="K23" s="12">
        <v>5000</v>
      </c>
    </row>
    <row r="24" spans="2:13" x14ac:dyDescent="0.5">
      <c r="B24" s="6" t="s">
        <v>23</v>
      </c>
      <c r="K24" s="12"/>
    </row>
    <row r="25" spans="2:13" x14ac:dyDescent="0.5">
      <c r="C25" t="s">
        <v>26</v>
      </c>
      <c r="G25" t="s">
        <v>13</v>
      </c>
      <c r="I25" t="s">
        <v>26</v>
      </c>
      <c r="K25" s="12">
        <v>3680</v>
      </c>
    </row>
    <row r="26" spans="2:13" x14ac:dyDescent="0.5">
      <c r="C26" t="s">
        <v>28</v>
      </c>
      <c r="G26" t="s">
        <v>9</v>
      </c>
      <c r="I26" t="s">
        <v>29</v>
      </c>
      <c r="K26" s="12">
        <v>200</v>
      </c>
    </row>
    <row r="27" spans="2:13" ht="14.7" thickBot="1" x14ac:dyDescent="0.55000000000000004"/>
    <row r="28" spans="2:13" ht="14.7" thickBot="1" x14ac:dyDescent="0.55000000000000004">
      <c r="B28" s="10" t="s">
        <v>33</v>
      </c>
      <c r="C28" s="8"/>
      <c r="D28" s="8"/>
      <c r="E28" s="8"/>
      <c r="F28" s="8"/>
      <c r="G28" s="8"/>
      <c r="H28" s="8"/>
      <c r="I28" s="8"/>
      <c r="J28" s="8"/>
      <c r="K28" s="13">
        <f>SUM(K10:K26)</f>
        <v>20260</v>
      </c>
      <c r="L28" s="9"/>
    </row>
    <row r="29" spans="2:13" ht="2" customHeight="1" x14ac:dyDescent="0.5">
      <c r="B29" s="38"/>
      <c r="C29" s="32"/>
      <c r="D29" s="32"/>
      <c r="E29" s="32"/>
      <c r="F29" s="32"/>
      <c r="G29" s="32"/>
      <c r="H29" s="32"/>
      <c r="I29" s="32"/>
      <c r="J29" s="32"/>
      <c r="K29" s="33"/>
      <c r="L29" s="32"/>
    </row>
    <row r="31" spans="2:13" x14ac:dyDescent="0.5">
      <c r="B31" s="7" t="s">
        <v>34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ht="2" customHeight="1" x14ac:dyDescent="0.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ht="16.350000000000001" x14ac:dyDescent="0.8">
      <c r="B33" s="4"/>
      <c r="C33" s="5"/>
      <c r="D33" s="4"/>
      <c r="E33" s="4"/>
      <c r="F33" s="4"/>
      <c r="G33" s="5" t="s">
        <v>7</v>
      </c>
      <c r="H33" s="4"/>
      <c r="I33" s="5" t="s">
        <v>6</v>
      </c>
      <c r="J33" s="4"/>
      <c r="K33" s="5" t="s">
        <v>4</v>
      </c>
      <c r="L33" s="4"/>
      <c r="M33" s="4"/>
    </row>
    <row r="34" spans="2:13" x14ac:dyDescent="0.5">
      <c r="B34" s="6" t="s">
        <v>11</v>
      </c>
    </row>
    <row r="35" spans="2:13" x14ac:dyDescent="0.5">
      <c r="C35" s="16" t="s">
        <v>140</v>
      </c>
      <c r="G35" t="s">
        <v>13</v>
      </c>
      <c r="I35" t="s">
        <v>141</v>
      </c>
      <c r="K35" s="12">
        <v>495</v>
      </c>
    </row>
    <row r="36" spans="2:13" x14ac:dyDescent="0.5">
      <c r="B36" s="6" t="s">
        <v>96</v>
      </c>
      <c r="K36" s="12"/>
    </row>
    <row r="37" spans="2:13" x14ac:dyDescent="0.5">
      <c r="C37" t="s">
        <v>147</v>
      </c>
      <c r="G37" t="s">
        <v>13</v>
      </c>
      <c r="I37" t="s">
        <v>148</v>
      </c>
      <c r="K37" s="12">
        <v>1000</v>
      </c>
    </row>
    <row r="38" spans="2:13" ht="14.7" thickBot="1" x14ac:dyDescent="0.55000000000000004"/>
    <row r="39" spans="2:13" ht="14.7" thickBot="1" x14ac:dyDescent="0.55000000000000004">
      <c r="B39" s="10" t="s">
        <v>33</v>
      </c>
      <c r="C39" s="8"/>
      <c r="D39" s="8"/>
      <c r="E39" s="8"/>
      <c r="F39" s="8"/>
      <c r="G39" s="8"/>
      <c r="H39" s="8"/>
      <c r="I39" s="8"/>
      <c r="J39" s="8"/>
      <c r="K39" s="13">
        <f>SUM(K35:K37)</f>
        <v>1495</v>
      </c>
      <c r="L39" s="9"/>
    </row>
    <row r="41" spans="2:13" x14ac:dyDescent="0.5">
      <c r="B41" s="7" t="s">
        <v>35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ht="2" customHeight="1" x14ac:dyDescent="0.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ht="16.350000000000001" x14ac:dyDescent="0.8">
      <c r="B43" s="4"/>
      <c r="C43" s="5"/>
      <c r="D43" s="4"/>
      <c r="E43" s="4"/>
      <c r="F43" s="4"/>
      <c r="G43" s="5" t="s">
        <v>7</v>
      </c>
      <c r="H43" s="4"/>
      <c r="I43" s="5" t="s">
        <v>6</v>
      </c>
      <c r="J43" s="4"/>
      <c r="K43" s="5" t="s">
        <v>4</v>
      </c>
      <c r="L43" s="4"/>
      <c r="M43" s="4"/>
    </row>
    <row r="44" spans="2:13" x14ac:dyDescent="0.5">
      <c r="B44" s="6" t="s">
        <v>36</v>
      </c>
    </row>
    <row r="45" spans="2:13" x14ac:dyDescent="0.5">
      <c r="C45" t="s">
        <v>37</v>
      </c>
      <c r="G45" t="s">
        <v>39</v>
      </c>
      <c r="I45" t="s">
        <v>38</v>
      </c>
      <c r="K45" s="12">
        <v>113</v>
      </c>
    </row>
    <row r="46" spans="2:13" x14ac:dyDescent="0.5">
      <c r="C46" t="s">
        <v>40</v>
      </c>
      <c r="G46" t="s">
        <v>39</v>
      </c>
      <c r="I46" t="s">
        <v>43</v>
      </c>
      <c r="K46" s="12">
        <v>1256</v>
      </c>
    </row>
    <row r="47" spans="2:13" x14ac:dyDescent="0.5">
      <c r="C47" t="s">
        <v>41</v>
      </c>
      <c r="G47" t="s">
        <v>39</v>
      </c>
      <c r="I47" t="s">
        <v>43</v>
      </c>
      <c r="K47" s="12">
        <v>636</v>
      </c>
    </row>
    <row r="48" spans="2:13" x14ac:dyDescent="0.5">
      <c r="C48" t="s">
        <v>42</v>
      </c>
      <c r="G48" t="s">
        <v>39</v>
      </c>
      <c r="I48" t="s">
        <v>43</v>
      </c>
      <c r="K48" s="12">
        <v>711</v>
      </c>
    </row>
    <row r="49" spans="2:11" x14ac:dyDescent="0.5">
      <c r="C49" t="s">
        <v>44</v>
      </c>
      <c r="G49" t="s">
        <v>39</v>
      </c>
      <c r="I49" t="s">
        <v>38</v>
      </c>
      <c r="K49" s="12">
        <v>234</v>
      </c>
    </row>
    <row r="50" spans="2:11" x14ac:dyDescent="0.5">
      <c r="B50" s="6" t="s">
        <v>45</v>
      </c>
      <c r="K50" s="12"/>
    </row>
    <row r="51" spans="2:11" x14ac:dyDescent="0.5">
      <c r="C51" t="s">
        <v>46</v>
      </c>
      <c r="G51" t="s">
        <v>39</v>
      </c>
      <c r="I51" t="s">
        <v>49</v>
      </c>
      <c r="K51" s="12">
        <v>36</v>
      </c>
    </row>
    <row r="52" spans="2:11" x14ac:dyDescent="0.5">
      <c r="C52" t="s">
        <v>47</v>
      </c>
      <c r="G52" t="s">
        <v>39</v>
      </c>
      <c r="I52" t="s">
        <v>50</v>
      </c>
      <c r="K52" s="12">
        <v>49</v>
      </c>
    </row>
    <row r="53" spans="2:11" x14ac:dyDescent="0.5">
      <c r="C53" t="s">
        <v>46</v>
      </c>
      <c r="G53" t="s">
        <v>39</v>
      </c>
      <c r="I53" t="s">
        <v>51</v>
      </c>
      <c r="K53" s="12">
        <v>71</v>
      </c>
    </row>
    <row r="54" spans="2:11" x14ac:dyDescent="0.5">
      <c r="C54" t="s">
        <v>48</v>
      </c>
      <c r="G54" t="s">
        <v>39</v>
      </c>
      <c r="I54" t="s">
        <v>38</v>
      </c>
      <c r="K54" s="12">
        <v>595</v>
      </c>
    </row>
    <row r="55" spans="2:11" x14ac:dyDescent="0.5">
      <c r="B55" s="6" t="s">
        <v>11</v>
      </c>
      <c r="K55" s="12"/>
    </row>
    <row r="56" spans="2:11" x14ac:dyDescent="0.5">
      <c r="C56" t="s">
        <v>52</v>
      </c>
      <c r="G56" t="s">
        <v>53</v>
      </c>
      <c r="I56" t="s">
        <v>54</v>
      </c>
      <c r="K56" s="12">
        <v>199</v>
      </c>
    </row>
    <row r="57" spans="2:11" x14ac:dyDescent="0.5">
      <c r="C57" t="s">
        <v>55</v>
      </c>
      <c r="G57" t="s">
        <v>53</v>
      </c>
      <c r="I57" t="s">
        <v>57</v>
      </c>
      <c r="K57" s="12">
        <v>1098</v>
      </c>
    </row>
    <row r="58" spans="2:11" x14ac:dyDescent="0.5">
      <c r="C58" t="s">
        <v>56</v>
      </c>
      <c r="G58" t="s">
        <v>53</v>
      </c>
      <c r="I58" t="s">
        <v>57</v>
      </c>
      <c r="K58" s="12">
        <v>231</v>
      </c>
    </row>
    <row r="59" spans="2:11" x14ac:dyDescent="0.5">
      <c r="C59" t="s">
        <v>58</v>
      </c>
      <c r="G59" t="s">
        <v>53</v>
      </c>
      <c r="I59" t="s">
        <v>18</v>
      </c>
      <c r="K59" s="12">
        <v>83</v>
      </c>
    </row>
    <row r="60" spans="2:11" x14ac:dyDescent="0.5">
      <c r="C60" t="s">
        <v>55</v>
      </c>
      <c r="G60" t="s">
        <v>53</v>
      </c>
      <c r="I60" t="s">
        <v>14</v>
      </c>
      <c r="K60" s="12">
        <v>563</v>
      </c>
    </row>
    <row r="61" spans="2:11" x14ac:dyDescent="0.5">
      <c r="C61" t="s">
        <v>59</v>
      </c>
      <c r="G61" t="s">
        <v>53</v>
      </c>
      <c r="I61" t="s">
        <v>14</v>
      </c>
      <c r="K61" s="12">
        <v>160</v>
      </c>
    </row>
    <row r="62" spans="2:11" x14ac:dyDescent="0.5">
      <c r="C62" t="s">
        <v>60</v>
      </c>
      <c r="G62" t="s">
        <v>53</v>
      </c>
      <c r="I62" t="s">
        <v>60</v>
      </c>
      <c r="K62" s="12">
        <v>1200</v>
      </c>
    </row>
    <row r="63" spans="2:11" x14ac:dyDescent="0.5">
      <c r="C63" t="s">
        <v>61</v>
      </c>
      <c r="G63" t="s">
        <v>53</v>
      </c>
      <c r="I63" s="11" t="s">
        <v>62</v>
      </c>
      <c r="K63" s="12">
        <v>1200</v>
      </c>
    </row>
    <row r="64" spans="2:11" x14ac:dyDescent="0.5">
      <c r="C64" t="s">
        <v>55</v>
      </c>
      <c r="G64" t="s">
        <v>53</v>
      </c>
      <c r="I64" s="11" t="s">
        <v>20</v>
      </c>
      <c r="K64" s="12">
        <v>2623</v>
      </c>
    </row>
    <row r="65" spans="2:11" x14ac:dyDescent="0.5">
      <c r="C65" t="s">
        <v>63</v>
      </c>
      <c r="G65" t="s">
        <v>53</v>
      </c>
      <c r="I65" s="11" t="s">
        <v>20</v>
      </c>
      <c r="K65" s="12">
        <v>4783</v>
      </c>
    </row>
    <row r="66" spans="2:11" x14ac:dyDescent="0.5">
      <c r="C66" t="s">
        <v>59</v>
      </c>
      <c r="G66" t="s">
        <v>53</v>
      </c>
      <c r="I66" s="11" t="s">
        <v>64</v>
      </c>
      <c r="K66" s="12">
        <v>500</v>
      </c>
    </row>
    <row r="67" spans="2:11" x14ac:dyDescent="0.5">
      <c r="B67" s="6" t="s">
        <v>23</v>
      </c>
      <c r="K67" s="12"/>
    </row>
    <row r="68" spans="2:11" x14ac:dyDescent="0.5">
      <c r="C68" t="s">
        <v>65</v>
      </c>
      <c r="G68" t="s">
        <v>53</v>
      </c>
      <c r="I68" s="11" t="s">
        <v>26</v>
      </c>
      <c r="K68" s="12">
        <v>3500</v>
      </c>
    </row>
    <row r="69" spans="2:11" x14ac:dyDescent="0.5">
      <c r="C69" t="s">
        <v>66</v>
      </c>
      <c r="G69" t="s">
        <v>53</v>
      </c>
      <c r="I69" s="11" t="s">
        <v>26</v>
      </c>
      <c r="K69" s="12">
        <v>308</v>
      </c>
    </row>
    <row r="70" spans="2:11" x14ac:dyDescent="0.5">
      <c r="C70" t="s">
        <v>67</v>
      </c>
      <c r="G70" t="s">
        <v>53</v>
      </c>
      <c r="I70" s="11" t="s">
        <v>26</v>
      </c>
      <c r="K70" s="12">
        <v>380</v>
      </c>
    </row>
    <row r="71" spans="2:11" x14ac:dyDescent="0.5">
      <c r="C71" t="s">
        <v>68</v>
      </c>
      <c r="G71" t="s">
        <v>53</v>
      </c>
      <c r="I71" s="11" t="s">
        <v>26</v>
      </c>
      <c r="K71" s="12">
        <v>231</v>
      </c>
    </row>
    <row r="72" spans="2:11" x14ac:dyDescent="0.5">
      <c r="C72" t="s">
        <v>69</v>
      </c>
      <c r="G72" t="s">
        <v>53</v>
      </c>
      <c r="I72" s="11" t="s">
        <v>26</v>
      </c>
      <c r="K72" s="12">
        <v>995</v>
      </c>
    </row>
    <row r="73" spans="2:11" x14ac:dyDescent="0.5">
      <c r="C73" t="s">
        <v>70</v>
      </c>
      <c r="G73" t="s">
        <v>53</v>
      </c>
      <c r="I73" t="s">
        <v>29</v>
      </c>
      <c r="K73" s="12">
        <v>225</v>
      </c>
    </row>
    <row r="74" spans="2:11" x14ac:dyDescent="0.5">
      <c r="C74" t="s">
        <v>71</v>
      </c>
      <c r="G74" t="s">
        <v>53</v>
      </c>
      <c r="I74" t="s">
        <v>29</v>
      </c>
      <c r="K74" s="12">
        <v>650</v>
      </c>
    </row>
    <row r="75" spans="2:11" x14ac:dyDescent="0.5">
      <c r="C75" t="s">
        <v>73</v>
      </c>
      <c r="G75" t="s">
        <v>53</v>
      </c>
      <c r="I75" s="11" t="s">
        <v>72</v>
      </c>
      <c r="K75" s="12">
        <v>1297</v>
      </c>
    </row>
    <row r="76" spans="2:11" x14ac:dyDescent="0.5">
      <c r="C76" t="s">
        <v>74</v>
      </c>
      <c r="G76" t="s">
        <v>53</v>
      </c>
      <c r="I76" s="11" t="s">
        <v>72</v>
      </c>
      <c r="K76" s="12">
        <v>45</v>
      </c>
    </row>
    <row r="77" spans="2:11" x14ac:dyDescent="0.5">
      <c r="C77" t="s">
        <v>76</v>
      </c>
      <c r="G77" t="s">
        <v>53</v>
      </c>
      <c r="I77" s="11" t="s">
        <v>75</v>
      </c>
      <c r="K77" s="12">
        <v>1274.31</v>
      </c>
    </row>
    <row r="78" spans="2:11" x14ac:dyDescent="0.5">
      <c r="B78" s="6" t="s">
        <v>77</v>
      </c>
      <c r="K78" s="12"/>
    </row>
    <row r="79" spans="2:11" x14ac:dyDescent="0.5">
      <c r="C79" t="s">
        <v>78</v>
      </c>
      <c r="G79" t="s">
        <v>39</v>
      </c>
      <c r="I79" s="11" t="s">
        <v>82</v>
      </c>
      <c r="K79" s="12">
        <v>1008.9</v>
      </c>
    </row>
    <row r="80" spans="2:11" x14ac:dyDescent="0.5">
      <c r="C80" t="s">
        <v>79</v>
      </c>
      <c r="G80" t="s">
        <v>39</v>
      </c>
      <c r="I80" s="11" t="s">
        <v>82</v>
      </c>
      <c r="K80" s="12">
        <v>71.97</v>
      </c>
    </row>
    <row r="81" spans="2:11" x14ac:dyDescent="0.5">
      <c r="C81" t="s">
        <v>80</v>
      </c>
      <c r="G81" t="s">
        <v>39</v>
      </c>
      <c r="I81" s="11" t="s">
        <v>82</v>
      </c>
      <c r="K81" s="12">
        <v>122.99</v>
      </c>
    </row>
    <row r="82" spans="2:11" x14ac:dyDescent="0.5">
      <c r="C82" t="s">
        <v>81</v>
      </c>
      <c r="G82" t="s">
        <v>53</v>
      </c>
      <c r="I82" t="s">
        <v>26</v>
      </c>
      <c r="K82" s="12">
        <v>89.37</v>
      </c>
    </row>
    <row r="83" spans="2:11" x14ac:dyDescent="0.5">
      <c r="B83" s="6" t="s">
        <v>83</v>
      </c>
      <c r="K83" s="12"/>
    </row>
    <row r="84" spans="2:11" x14ac:dyDescent="0.5">
      <c r="C84" t="s">
        <v>84</v>
      </c>
      <c r="G84" t="s">
        <v>53</v>
      </c>
      <c r="I84" t="s">
        <v>85</v>
      </c>
      <c r="K84" s="12">
        <v>155</v>
      </c>
    </row>
    <row r="85" spans="2:11" x14ac:dyDescent="0.5">
      <c r="C85" t="s">
        <v>86</v>
      </c>
      <c r="G85" t="s">
        <v>53</v>
      </c>
      <c r="I85" t="s">
        <v>24</v>
      </c>
      <c r="K85" s="12">
        <v>5</v>
      </c>
    </row>
    <row r="86" spans="2:11" x14ac:dyDescent="0.5">
      <c r="C86" t="s">
        <v>87</v>
      </c>
      <c r="G86" t="s">
        <v>53</v>
      </c>
      <c r="I86" t="s">
        <v>24</v>
      </c>
      <c r="K86" s="12">
        <v>70</v>
      </c>
    </row>
    <row r="87" spans="2:11" x14ac:dyDescent="0.5">
      <c r="C87" t="s">
        <v>88</v>
      </c>
      <c r="G87" t="s">
        <v>53</v>
      </c>
      <c r="I87" t="s">
        <v>24</v>
      </c>
      <c r="K87" s="12">
        <v>2.5</v>
      </c>
    </row>
    <row r="88" spans="2:11" x14ac:dyDescent="0.5">
      <c r="C88" t="s">
        <v>89</v>
      </c>
      <c r="G88" t="s">
        <v>53</v>
      </c>
      <c r="I88" t="s">
        <v>24</v>
      </c>
      <c r="K88" s="12">
        <v>950</v>
      </c>
    </row>
    <row r="89" spans="2:11" x14ac:dyDescent="0.5">
      <c r="C89" t="s">
        <v>91</v>
      </c>
      <c r="G89" t="s">
        <v>53</v>
      </c>
      <c r="I89" t="s">
        <v>24</v>
      </c>
      <c r="K89" s="12">
        <v>135</v>
      </c>
    </row>
    <row r="90" spans="2:11" x14ac:dyDescent="0.5">
      <c r="C90" t="s">
        <v>90</v>
      </c>
      <c r="G90" t="s">
        <v>53</v>
      </c>
      <c r="I90" t="s">
        <v>24</v>
      </c>
      <c r="K90" s="12">
        <v>284.27</v>
      </c>
    </row>
    <row r="91" spans="2:11" x14ac:dyDescent="0.5">
      <c r="C91" t="s">
        <v>60</v>
      </c>
      <c r="G91" t="s">
        <v>53</v>
      </c>
      <c r="I91" t="s">
        <v>60</v>
      </c>
      <c r="K91" s="12">
        <v>1000</v>
      </c>
    </row>
    <row r="92" spans="2:11" x14ac:dyDescent="0.5">
      <c r="C92" t="s">
        <v>93</v>
      </c>
      <c r="G92" t="s">
        <v>53</v>
      </c>
      <c r="I92" t="s">
        <v>92</v>
      </c>
      <c r="K92" s="12">
        <v>900</v>
      </c>
    </row>
    <row r="93" spans="2:11" x14ac:dyDescent="0.5">
      <c r="C93" t="s">
        <v>59</v>
      </c>
      <c r="G93" t="s">
        <v>53</v>
      </c>
      <c r="I93" t="s">
        <v>94</v>
      </c>
      <c r="K93" s="12">
        <v>1728</v>
      </c>
    </row>
    <row r="94" spans="2:11" x14ac:dyDescent="0.5">
      <c r="C94" t="s">
        <v>59</v>
      </c>
      <c r="G94" t="s">
        <v>53</v>
      </c>
      <c r="I94" t="s">
        <v>95</v>
      </c>
      <c r="K94" s="12">
        <v>1512</v>
      </c>
    </row>
    <row r="95" spans="2:11" x14ac:dyDescent="0.5">
      <c r="B95" s="6" t="s">
        <v>96</v>
      </c>
      <c r="K95" s="12"/>
    </row>
    <row r="96" spans="2:11" x14ac:dyDescent="0.5">
      <c r="C96" t="s">
        <v>97</v>
      </c>
      <c r="G96" t="s">
        <v>53</v>
      </c>
      <c r="I96" t="s">
        <v>105</v>
      </c>
      <c r="K96" s="12">
        <v>295</v>
      </c>
    </row>
    <row r="97" spans="3:11" x14ac:dyDescent="0.5">
      <c r="C97" t="s">
        <v>98</v>
      </c>
      <c r="G97" t="s">
        <v>53</v>
      </c>
      <c r="I97" t="s">
        <v>105</v>
      </c>
      <c r="K97" s="12">
        <v>700</v>
      </c>
    </row>
    <row r="98" spans="3:11" x14ac:dyDescent="0.5">
      <c r="C98" t="s">
        <v>99</v>
      </c>
      <c r="G98" t="s">
        <v>53</v>
      </c>
      <c r="I98" t="s">
        <v>105</v>
      </c>
      <c r="K98" s="12">
        <v>40</v>
      </c>
    </row>
    <row r="99" spans="3:11" x14ac:dyDescent="0.5">
      <c r="C99" t="s">
        <v>100</v>
      </c>
      <c r="G99" t="s">
        <v>53</v>
      </c>
      <c r="I99" t="s">
        <v>105</v>
      </c>
      <c r="K99" s="12">
        <v>93</v>
      </c>
    </row>
    <row r="100" spans="3:11" x14ac:dyDescent="0.5">
      <c r="C100" t="s">
        <v>101</v>
      </c>
      <c r="G100" t="s">
        <v>53</v>
      </c>
      <c r="I100" t="s">
        <v>105</v>
      </c>
      <c r="K100" s="12">
        <v>73</v>
      </c>
    </row>
    <row r="101" spans="3:11" x14ac:dyDescent="0.5">
      <c r="C101" t="s">
        <v>102</v>
      </c>
      <c r="G101" t="s">
        <v>53</v>
      </c>
      <c r="I101" t="s">
        <v>105</v>
      </c>
      <c r="K101" s="12">
        <v>40</v>
      </c>
    </row>
    <row r="102" spans="3:11" x14ac:dyDescent="0.5">
      <c r="C102" t="s">
        <v>84</v>
      </c>
      <c r="G102" t="s">
        <v>53</v>
      </c>
      <c r="I102" t="s">
        <v>105</v>
      </c>
      <c r="K102" s="12">
        <v>159</v>
      </c>
    </row>
    <row r="103" spans="3:11" x14ac:dyDescent="0.5">
      <c r="C103" t="s">
        <v>103</v>
      </c>
      <c r="G103" t="s">
        <v>53</v>
      </c>
      <c r="I103" t="s">
        <v>105</v>
      </c>
      <c r="K103" s="12">
        <v>16</v>
      </c>
    </row>
    <row r="104" spans="3:11" x14ac:dyDescent="0.5">
      <c r="C104" t="s">
        <v>104</v>
      </c>
      <c r="G104" t="s">
        <v>53</v>
      </c>
      <c r="I104" t="s">
        <v>105</v>
      </c>
      <c r="K104" s="12">
        <v>53</v>
      </c>
    </row>
    <row r="105" spans="3:11" x14ac:dyDescent="0.5">
      <c r="C105" t="s">
        <v>106</v>
      </c>
      <c r="G105" t="s">
        <v>53</v>
      </c>
      <c r="I105" t="s">
        <v>114</v>
      </c>
      <c r="K105" s="12">
        <v>42</v>
      </c>
    </row>
    <row r="106" spans="3:11" x14ac:dyDescent="0.5">
      <c r="C106" t="s">
        <v>107</v>
      </c>
      <c r="G106" t="s">
        <v>53</v>
      </c>
      <c r="I106" t="s">
        <v>114</v>
      </c>
      <c r="K106" s="12">
        <v>60</v>
      </c>
    </row>
    <row r="107" spans="3:11" x14ac:dyDescent="0.5">
      <c r="C107" t="s">
        <v>108</v>
      </c>
      <c r="G107" t="s">
        <v>53</v>
      </c>
      <c r="I107" t="s">
        <v>114</v>
      </c>
      <c r="K107" s="12">
        <v>269</v>
      </c>
    </row>
    <row r="108" spans="3:11" x14ac:dyDescent="0.5">
      <c r="C108" t="s">
        <v>109</v>
      </c>
      <c r="G108" t="s">
        <v>53</v>
      </c>
      <c r="I108" t="s">
        <v>114</v>
      </c>
      <c r="K108" s="12">
        <v>17</v>
      </c>
    </row>
    <row r="109" spans="3:11" x14ac:dyDescent="0.5">
      <c r="C109" t="s">
        <v>110</v>
      </c>
      <c r="G109" t="s">
        <v>53</v>
      </c>
      <c r="I109" t="s">
        <v>114</v>
      </c>
      <c r="K109" s="12">
        <v>105</v>
      </c>
    </row>
    <row r="110" spans="3:11" x14ac:dyDescent="0.5">
      <c r="C110" t="s">
        <v>111</v>
      </c>
      <c r="G110" t="s">
        <v>53</v>
      </c>
      <c r="I110" t="s">
        <v>114</v>
      </c>
      <c r="K110" s="12">
        <v>600</v>
      </c>
    </row>
    <row r="111" spans="3:11" x14ac:dyDescent="0.5">
      <c r="C111" t="s">
        <v>112</v>
      </c>
      <c r="G111" t="s">
        <v>53</v>
      </c>
      <c r="I111" t="s">
        <v>114</v>
      </c>
      <c r="K111" s="12">
        <v>33</v>
      </c>
    </row>
    <row r="112" spans="3:11" x14ac:dyDescent="0.5">
      <c r="C112" t="s">
        <v>113</v>
      </c>
      <c r="G112" t="s">
        <v>53</v>
      </c>
      <c r="I112" t="s">
        <v>114</v>
      </c>
      <c r="K112" s="12">
        <v>18</v>
      </c>
    </row>
    <row r="113" spans="2:11" x14ac:dyDescent="0.5">
      <c r="C113" t="s">
        <v>115</v>
      </c>
      <c r="G113" t="s">
        <v>53</v>
      </c>
      <c r="I113" t="s">
        <v>116</v>
      </c>
      <c r="K113" s="12">
        <v>600</v>
      </c>
    </row>
    <row r="114" spans="2:11" x14ac:dyDescent="0.5">
      <c r="C114" t="s">
        <v>59</v>
      </c>
      <c r="G114" t="s">
        <v>53</v>
      </c>
      <c r="I114" t="s">
        <v>117</v>
      </c>
      <c r="K114" s="12">
        <v>500</v>
      </c>
    </row>
    <row r="115" spans="2:11" x14ac:dyDescent="0.5">
      <c r="B115" s="6" t="s">
        <v>5</v>
      </c>
      <c r="K115" s="12"/>
    </row>
    <row r="116" spans="2:11" x14ac:dyDescent="0.5">
      <c r="C116" t="s">
        <v>118</v>
      </c>
      <c r="G116" t="s">
        <v>53</v>
      </c>
      <c r="I116" t="s">
        <v>31</v>
      </c>
      <c r="K116" s="12">
        <v>13702</v>
      </c>
    </row>
    <row r="117" spans="2:11" x14ac:dyDescent="0.5">
      <c r="C117" t="s">
        <v>118</v>
      </c>
      <c r="G117" t="s">
        <v>53</v>
      </c>
      <c r="I117" t="s">
        <v>31</v>
      </c>
      <c r="K117" s="12">
        <v>13243</v>
      </c>
    </row>
    <row r="118" spans="2:11" x14ac:dyDescent="0.5">
      <c r="C118" t="s">
        <v>119</v>
      </c>
      <c r="G118" t="s">
        <v>53</v>
      </c>
      <c r="I118" t="s">
        <v>10</v>
      </c>
      <c r="K118" s="12">
        <v>1595</v>
      </c>
    </row>
    <row r="119" spans="2:11" x14ac:dyDescent="0.5">
      <c r="C119" t="s">
        <v>120</v>
      </c>
      <c r="G119" t="s">
        <v>53</v>
      </c>
      <c r="I119" t="s">
        <v>10</v>
      </c>
      <c r="K119" s="12">
        <v>197</v>
      </c>
    </row>
    <row r="120" spans="2:11" x14ac:dyDescent="0.5">
      <c r="C120" t="s">
        <v>121</v>
      </c>
      <c r="G120" t="s">
        <v>53</v>
      </c>
      <c r="I120" t="s">
        <v>123</v>
      </c>
      <c r="K120" s="12">
        <v>166.7</v>
      </c>
    </row>
    <row r="121" spans="2:11" x14ac:dyDescent="0.5">
      <c r="C121" t="s">
        <v>122</v>
      </c>
      <c r="G121" t="s">
        <v>53</v>
      </c>
      <c r="I121" t="s">
        <v>123</v>
      </c>
      <c r="K121" s="12">
        <v>46.96</v>
      </c>
    </row>
    <row r="122" spans="2:11" x14ac:dyDescent="0.5">
      <c r="C122" t="s">
        <v>122</v>
      </c>
      <c r="G122" t="s">
        <v>53</v>
      </c>
      <c r="I122" t="s">
        <v>124</v>
      </c>
      <c r="K122" s="12">
        <v>47.71</v>
      </c>
    </row>
    <row r="123" spans="2:11" x14ac:dyDescent="0.5">
      <c r="C123" t="s">
        <v>125</v>
      </c>
      <c r="G123" t="s">
        <v>53</v>
      </c>
      <c r="I123" t="s">
        <v>126</v>
      </c>
      <c r="K123" s="12">
        <v>88.42</v>
      </c>
    </row>
    <row r="124" spans="2:11" x14ac:dyDescent="0.5">
      <c r="C124" t="s">
        <v>127</v>
      </c>
      <c r="G124" t="s">
        <v>53</v>
      </c>
      <c r="I124" t="s">
        <v>128</v>
      </c>
      <c r="K124" s="12">
        <v>288.2</v>
      </c>
    </row>
    <row r="125" spans="2:11" x14ac:dyDescent="0.5">
      <c r="B125" s="6" t="s">
        <v>129</v>
      </c>
      <c r="K125" s="12"/>
    </row>
    <row r="126" spans="2:11" x14ac:dyDescent="0.5">
      <c r="C126" t="s">
        <v>130</v>
      </c>
      <c r="G126" t="s">
        <v>53</v>
      </c>
      <c r="I126" t="s">
        <v>131</v>
      </c>
      <c r="K126" s="12">
        <v>111</v>
      </c>
    </row>
    <row r="127" spans="2:11" x14ac:dyDescent="0.5">
      <c r="C127" t="s">
        <v>132</v>
      </c>
      <c r="G127" t="s">
        <v>53</v>
      </c>
      <c r="I127" t="s">
        <v>135</v>
      </c>
      <c r="K127" s="12">
        <v>1500</v>
      </c>
    </row>
    <row r="128" spans="2:11" x14ac:dyDescent="0.5">
      <c r="C128" t="s">
        <v>133</v>
      </c>
      <c r="G128" t="s">
        <v>53</v>
      </c>
      <c r="I128" t="s">
        <v>135</v>
      </c>
      <c r="K128" s="12">
        <v>148</v>
      </c>
    </row>
    <row r="129" spans="2:13" x14ac:dyDescent="0.5">
      <c r="C129" t="s">
        <v>134</v>
      </c>
      <c r="G129" t="s">
        <v>53</v>
      </c>
      <c r="I129" t="s">
        <v>135</v>
      </c>
      <c r="K129" s="12">
        <v>273</v>
      </c>
    </row>
    <row r="130" spans="2:13" x14ac:dyDescent="0.5">
      <c r="C130" t="s">
        <v>136</v>
      </c>
      <c r="G130" t="s">
        <v>53</v>
      </c>
      <c r="I130" t="s">
        <v>138</v>
      </c>
      <c r="K130" s="12">
        <v>222</v>
      </c>
    </row>
    <row r="131" spans="2:13" x14ac:dyDescent="0.5">
      <c r="C131" t="s">
        <v>137</v>
      </c>
      <c r="G131" t="s">
        <v>53</v>
      </c>
      <c r="I131" t="s">
        <v>138</v>
      </c>
      <c r="K131" s="12">
        <v>574</v>
      </c>
    </row>
    <row r="132" spans="2:13" ht="14.7" thickBot="1" x14ac:dyDescent="0.55000000000000004"/>
    <row r="133" spans="2:13" ht="14.7" thickBot="1" x14ac:dyDescent="0.55000000000000004">
      <c r="B133" s="10" t="s">
        <v>33</v>
      </c>
      <c r="C133" s="8"/>
      <c r="D133" s="8"/>
      <c r="E133" s="8"/>
      <c r="F133" s="8"/>
      <c r="G133" s="8"/>
      <c r="H133" s="8"/>
      <c r="I133" s="8"/>
      <c r="J133" s="8"/>
      <c r="K133" s="13">
        <f>SUM(K45:K131)</f>
        <v>69197.3</v>
      </c>
      <c r="L133" s="9"/>
    </row>
    <row r="135" spans="2:13" x14ac:dyDescent="0.5">
      <c r="B135" s="7" t="s">
        <v>139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2:13" ht="2" customHeight="1" x14ac:dyDescent="0.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2:13" ht="16.350000000000001" x14ac:dyDescent="0.8">
      <c r="B137" s="4"/>
      <c r="C137" s="5"/>
      <c r="D137" s="4"/>
      <c r="E137" s="4"/>
      <c r="F137" s="4"/>
      <c r="G137" s="5" t="s">
        <v>7</v>
      </c>
      <c r="H137" s="4"/>
      <c r="I137" s="5" t="s">
        <v>6</v>
      </c>
      <c r="J137" s="4"/>
      <c r="K137" s="5" t="s">
        <v>4</v>
      </c>
      <c r="L137" s="4"/>
      <c r="M137" s="4"/>
    </row>
    <row r="138" spans="2:13" x14ac:dyDescent="0.5">
      <c r="B138" s="6" t="s">
        <v>11</v>
      </c>
    </row>
    <row r="139" spans="2:13" x14ac:dyDescent="0.5">
      <c r="C139" t="s">
        <v>142</v>
      </c>
      <c r="G139" t="s">
        <v>53</v>
      </c>
      <c r="I139" t="s">
        <v>143</v>
      </c>
      <c r="K139" s="12">
        <v>230</v>
      </c>
    </row>
    <row r="140" spans="2:13" x14ac:dyDescent="0.5">
      <c r="C140" t="s">
        <v>144</v>
      </c>
      <c r="G140" t="s">
        <v>53</v>
      </c>
      <c r="I140" t="s">
        <v>146</v>
      </c>
      <c r="K140" s="12">
        <v>48</v>
      </c>
    </row>
    <row r="141" spans="2:13" x14ac:dyDescent="0.5">
      <c r="C141" t="s">
        <v>140</v>
      </c>
      <c r="G141" t="s">
        <v>53</v>
      </c>
      <c r="I141" t="s">
        <v>141</v>
      </c>
      <c r="K141" s="12">
        <v>3104</v>
      </c>
    </row>
    <row r="142" spans="2:13" x14ac:dyDescent="0.5">
      <c r="C142" t="s">
        <v>145</v>
      </c>
      <c r="G142" t="s">
        <v>53</v>
      </c>
      <c r="I142" t="s">
        <v>145</v>
      </c>
      <c r="K142" s="12">
        <v>800</v>
      </c>
    </row>
    <row r="143" spans="2:13" x14ac:dyDescent="0.5">
      <c r="C143" t="s">
        <v>207</v>
      </c>
      <c r="G143" t="s">
        <v>53</v>
      </c>
      <c r="I143" t="s">
        <v>207</v>
      </c>
      <c r="K143" s="12">
        <v>508</v>
      </c>
    </row>
    <row r="144" spans="2:13" x14ac:dyDescent="0.5">
      <c r="B144" s="6" t="s">
        <v>23</v>
      </c>
      <c r="K144" s="12"/>
    </row>
    <row r="145" spans="2:11" x14ac:dyDescent="0.5">
      <c r="C145" t="s">
        <v>149</v>
      </c>
      <c r="G145" t="s">
        <v>53</v>
      </c>
      <c r="I145" t="s">
        <v>150</v>
      </c>
      <c r="K145" s="12">
        <v>1700</v>
      </c>
    </row>
    <row r="146" spans="2:11" x14ac:dyDescent="0.5">
      <c r="C146" t="s">
        <v>151</v>
      </c>
      <c r="G146" t="s">
        <v>53</v>
      </c>
      <c r="I146" t="s">
        <v>152</v>
      </c>
      <c r="K146" s="12">
        <v>2700</v>
      </c>
    </row>
    <row r="147" spans="2:11" x14ac:dyDescent="0.5">
      <c r="B147" s="6" t="s">
        <v>27</v>
      </c>
      <c r="K147" s="12"/>
    </row>
    <row r="148" spans="2:11" x14ac:dyDescent="0.5">
      <c r="B148" s="6"/>
      <c r="C148" t="s">
        <v>183</v>
      </c>
      <c r="G148" t="s">
        <v>53</v>
      </c>
      <c r="I148" t="s">
        <v>182</v>
      </c>
      <c r="K148" s="12">
        <v>550</v>
      </c>
    </row>
    <row r="149" spans="2:11" x14ac:dyDescent="0.5">
      <c r="B149" s="6"/>
      <c r="C149" t="s">
        <v>55</v>
      </c>
      <c r="G149" t="s">
        <v>53</v>
      </c>
      <c r="I149" t="s">
        <v>185</v>
      </c>
      <c r="K149" s="12">
        <v>1000</v>
      </c>
    </row>
    <row r="150" spans="2:11" x14ac:dyDescent="0.5">
      <c r="B150" s="6"/>
      <c r="C150" t="s">
        <v>184</v>
      </c>
      <c r="G150" t="s">
        <v>53</v>
      </c>
      <c r="I150" t="s">
        <v>185</v>
      </c>
      <c r="K150" s="12">
        <v>841</v>
      </c>
    </row>
    <row r="151" spans="2:11" x14ac:dyDescent="0.5">
      <c r="B151" s="6"/>
      <c r="C151" t="s">
        <v>184</v>
      </c>
      <c r="G151" t="s">
        <v>53</v>
      </c>
      <c r="I151" t="s">
        <v>186</v>
      </c>
      <c r="K151" s="12">
        <v>1025</v>
      </c>
    </row>
    <row r="152" spans="2:11" x14ac:dyDescent="0.5">
      <c r="B152" s="6"/>
      <c r="C152" t="s">
        <v>190</v>
      </c>
      <c r="G152" t="s">
        <v>53</v>
      </c>
      <c r="I152" t="s">
        <v>187</v>
      </c>
      <c r="K152" s="12">
        <v>1000</v>
      </c>
    </row>
    <row r="153" spans="2:11" x14ac:dyDescent="0.5">
      <c r="B153" s="6"/>
      <c r="C153" t="s">
        <v>191</v>
      </c>
      <c r="G153" t="s">
        <v>53</v>
      </c>
      <c r="I153" t="s">
        <v>188</v>
      </c>
      <c r="K153" s="12">
        <v>1000</v>
      </c>
    </row>
    <row r="154" spans="2:11" x14ac:dyDescent="0.5">
      <c r="B154" s="6"/>
      <c r="C154" t="s">
        <v>145</v>
      </c>
      <c r="G154" t="s">
        <v>53</v>
      </c>
      <c r="I154" t="s">
        <v>145</v>
      </c>
      <c r="K154" s="12">
        <v>1000</v>
      </c>
    </row>
    <row r="155" spans="2:11" x14ac:dyDescent="0.5">
      <c r="B155" s="6"/>
      <c r="C155" t="s">
        <v>189</v>
      </c>
      <c r="G155" t="s">
        <v>53</v>
      </c>
      <c r="I155" t="s">
        <v>189</v>
      </c>
      <c r="K155" s="12">
        <v>1500</v>
      </c>
    </row>
    <row r="156" spans="2:11" x14ac:dyDescent="0.5">
      <c r="B156" s="6"/>
      <c r="C156" t="s">
        <v>192</v>
      </c>
      <c r="G156" t="s">
        <v>53</v>
      </c>
      <c r="I156" t="s">
        <v>163</v>
      </c>
      <c r="K156" s="12">
        <v>2000</v>
      </c>
    </row>
    <row r="157" spans="2:11" x14ac:dyDescent="0.5">
      <c r="B157" s="6"/>
      <c r="C157" t="s">
        <v>205</v>
      </c>
      <c r="G157" t="s">
        <v>53</v>
      </c>
      <c r="I157" t="s">
        <v>206</v>
      </c>
      <c r="K157" s="12">
        <v>1800</v>
      </c>
    </row>
    <row r="158" spans="2:11" x14ac:dyDescent="0.5">
      <c r="B158" s="6" t="s">
        <v>153</v>
      </c>
      <c r="K158" s="12"/>
    </row>
    <row r="159" spans="2:11" x14ac:dyDescent="0.5">
      <c r="C159" t="s">
        <v>155</v>
      </c>
      <c r="G159" t="s">
        <v>53</v>
      </c>
      <c r="I159" t="s">
        <v>154</v>
      </c>
      <c r="K159" s="12">
        <v>74016</v>
      </c>
    </row>
    <row r="160" spans="2:11" x14ac:dyDescent="0.5">
      <c r="B160" s="6" t="s">
        <v>96</v>
      </c>
      <c r="K160" s="12"/>
    </row>
    <row r="161" spans="2:11" x14ac:dyDescent="0.5">
      <c r="C161" t="s">
        <v>147</v>
      </c>
      <c r="G161" t="s">
        <v>53</v>
      </c>
      <c r="I161" t="s">
        <v>148</v>
      </c>
      <c r="K161" s="12">
        <v>4000</v>
      </c>
    </row>
    <row r="162" spans="2:11" x14ac:dyDescent="0.5">
      <c r="C162" t="s">
        <v>156</v>
      </c>
      <c r="G162" t="s">
        <v>53</v>
      </c>
      <c r="I162" t="s">
        <v>156</v>
      </c>
      <c r="K162" s="12">
        <v>2400</v>
      </c>
    </row>
    <row r="163" spans="2:11" x14ac:dyDescent="0.5">
      <c r="B163" s="6" t="s">
        <v>157</v>
      </c>
      <c r="K163" s="12"/>
    </row>
    <row r="164" spans="2:11" x14ac:dyDescent="0.5">
      <c r="C164" t="s">
        <v>158</v>
      </c>
      <c r="G164" t="s">
        <v>53</v>
      </c>
      <c r="I164" t="s">
        <v>158</v>
      </c>
      <c r="K164" s="12">
        <v>310</v>
      </c>
    </row>
    <row r="165" spans="2:11" x14ac:dyDescent="0.5">
      <c r="C165" t="s">
        <v>159</v>
      </c>
      <c r="G165" t="s">
        <v>53</v>
      </c>
      <c r="I165" t="s">
        <v>160</v>
      </c>
      <c r="K165" s="12">
        <v>580</v>
      </c>
    </row>
    <row r="166" spans="2:11" x14ac:dyDescent="0.5">
      <c r="C166" t="s">
        <v>161</v>
      </c>
      <c r="G166" t="s">
        <v>53</v>
      </c>
      <c r="I166" t="s">
        <v>162</v>
      </c>
      <c r="K166" s="12">
        <v>2500</v>
      </c>
    </row>
    <row r="167" spans="2:11" x14ac:dyDescent="0.5">
      <c r="B167" s="6" t="s">
        <v>45</v>
      </c>
      <c r="K167" s="12"/>
    </row>
    <row r="168" spans="2:11" x14ac:dyDescent="0.5">
      <c r="C168" t="s">
        <v>195</v>
      </c>
      <c r="G168" t="s">
        <v>39</v>
      </c>
      <c r="I168" t="s">
        <v>196</v>
      </c>
      <c r="K168" s="12">
        <v>249</v>
      </c>
    </row>
    <row r="169" spans="2:11" x14ac:dyDescent="0.5">
      <c r="B169" s="6" t="s">
        <v>36</v>
      </c>
      <c r="K169" s="12"/>
    </row>
    <row r="170" spans="2:11" x14ac:dyDescent="0.5">
      <c r="B170" s="6"/>
      <c r="C170" t="s">
        <v>198</v>
      </c>
      <c r="G170" t="s">
        <v>39</v>
      </c>
      <c r="I170" t="s">
        <v>197</v>
      </c>
      <c r="K170" s="12">
        <v>2350</v>
      </c>
    </row>
    <row r="171" spans="2:11" x14ac:dyDescent="0.5">
      <c r="B171" s="6"/>
      <c r="C171" t="s">
        <v>210</v>
      </c>
      <c r="G171" t="s">
        <v>39</v>
      </c>
      <c r="I171" t="s">
        <v>38</v>
      </c>
      <c r="K171" s="12">
        <v>1000</v>
      </c>
    </row>
    <row r="172" spans="2:11" x14ac:dyDescent="0.5">
      <c r="B172" s="6"/>
      <c r="C172" t="s">
        <v>200</v>
      </c>
      <c r="G172" t="s">
        <v>39</v>
      </c>
      <c r="I172" t="s">
        <v>199</v>
      </c>
      <c r="K172" s="12">
        <v>200</v>
      </c>
    </row>
    <row r="173" spans="2:11" x14ac:dyDescent="0.5">
      <c r="B173" s="6" t="s">
        <v>5</v>
      </c>
      <c r="K173" s="12"/>
    </row>
    <row r="174" spans="2:11" x14ac:dyDescent="0.5">
      <c r="C174" t="s">
        <v>163</v>
      </c>
      <c r="G174" t="s">
        <v>53</v>
      </c>
      <c r="I174" t="s">
        <v>163</v>
      </c>
      <c r="K174" s="12">
        <v>2000</v>
      </c>
    </row>
    <row r="175" spans="2:11" x14ac:dyDescent="0.5">
      <c r="C175" t="s">
        <v>164</v>
      </c>
      <c r="G175" t="s">
        <v>53</v>
      </c>
      <c r="I175" t="s">
        <v>164</v>
      </c>
      <c r="K175" s="12">
        <v>150</v>
      </c>
    </row>
    <row r="176" spans="2:11" x14ac:dyDescent="0.5">
      <c r="C176" t="s">
        <v>165</v>
      </c>
      <c r="G176" t="s">
        <v>53</v>
      </c>
      <c r="I176" t="s">
        <v>165</v>
      </c>
      <c r="K176" s="12">
        <v>400</v>
      </c>
    </row>
    <row r="177" spans="2:12" x14ac:dyDescent="0.5">
      <c r="C177" t="s">
        <v>166</v>
      </c>
      <c r="G177" t="s">
        <v>53</v>
      </c>
      <c r="I177" t="s">
        <v>166</v>
      </c>
      <c r="K177" s="12">
        <v>500</v>
      </c>
    </row>
    <row r="178" spans="2:12" x14ac:dyDescent="0.5">
      <c r="B178" s="6" t="s">
        <v>77</v>
      </c>
      <c r="K178" s="12"/>
    </row>
    <row r="179" spans="2:12" x14ac:dyDescent="0.5">
      <c r="C179" t="s">
        <v>168</v>
      </c>
      <c r="G179" t="s">
        <v>82</v>
      </c>
      <c r="I179" t="s">
        <v>167</v>
      </c>
      <c r="K179" s="12">
        <v>450</v>
      </c>
    </row>
    <row r="180" spans="2:12" x14ac:dyDescent="0.5">
      <c r="C180" t="s">
        <v>169</v>
      </c>
      <c r="G180" t="s">
        <v>82</v>
      </c>
      <c r="I180" t="s">
        <v>167</v>
      </c>
      <c r="K180" s="12">
        <v>450</v>
      </c>
    </row>
    <row r="181" spans="2:12" x14ac:dyDescent="0.5">
      <c r="C181" t="s">
        <v>170</v>
      </c>
      <c r="G181" t="s">
        <v>82</v>
      </c>
      <c r="I181" t="s">
        <v>167</v>
      </c>
      <c r="K181" s="12">
        <v>150</v>
      </c>
    </row>
    <row r="182" spans="2:12" x14ac:dyDescent="0.5">
      <c r="C182" t="s">
        <v>171</v>
      </c>
      <c r="G182" t="s">
        <v>82</v>
      </c>
      <c r="I182" t="s">
        <v>167</v>
      </c>
      <c r="K182" s="12">
        <v>937</v>
      </c>
    </row>
    <row r="183" spans="2:12" ht="14.7" thickBot="1" x14ac:dyDescent="0.55000000000000004"/>
    <row r="184" spans="2:12" ht="14.7" thickBot="1" x14ac:dyDescent="0.55000000000000004">
      <c r="B184" s="10" t="s">
        <v>33</v>
      </c>
      <c r="C184" s="8"/>
      <c r="D184" s="8"/>
      <c r="E184" s="8"/>
      <c r="F184" s="8"/>
      <c r="G184" s="8"/>
      <c r="H184" s="8"/>
      <c r="I184" s="8"/>
      <c r="J184" s="8"/>
      <c r="K184" s="13">
        <f>SUM(K139:K182)</f>
        <v>113448</v>
      </c>
      <c r="L184" s="9"/>
    </row>
  </sheetData>
  <pageMargins left="0.7" right="0.7" top="0.75" bottom="0.75" header="0.3" footer="0.3"/>
  <pageSetup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4"/>
  <sheetViews>
    <sheetView showGridLines="0" zoomScale="80" zoomScaleNormal="80" workbookViewId="0"/>
  </sheetViews>
  <sheetFormatPr defaultRowHeight="14.35" x14ac:dyDescent="0.5"/>
  <cols>
    <col min="1" max="1" width="2.64453125" customWidth="1"/>
    <col min="2" max="2" width="1.64453125" customWidth="1"/>
    <col min="6" max="6" width="12.234375" bestFit="1" customWidth="1"/>
    <col min="7" max="7" width="26.29296875" bestFit="1" customWidth="1"/>
    <col min="9" max="9" width="8.9375" customWidth="1"/>
    <col min="10" max="10" width="2.64453125" customWidth="1"/>
  </cols>
  <sheetData>
    <row r="1" spans="1:10" ht="15.7" thickBot="1" x14ac:dyDescent="0.55000000000000004">
      <c r="A1" s="1"/>
    </row>
    <row r="2" spans="1:10" ht="18" x14ac:dyDescent="0.6">
      <c r="A2" s="2"/>
      <c r="B2" s="19" t="s">
        <v>172</v>
      </c>
      <c r="C2" s="20"/>
      <c r="D2" s="20"/>
      <c r="E2" s="20"/>
      <c r="F2" s="20"/>
      <c r="G2" s="20"/>
      <c r="H2" s="20"/>
      <c r="I2" s="20"/>
      <c r="J2" s="21"/>
    </row>
    <row r="3" spans="1:10" ht="15.7" x14ac:dyDescent="0.55000000000000004">
      <c r="A3" s="2"/>
      <c r="B3" s="22" t="s">
        <v>1</v>
      </c>
      <c r="C3" s="18"/>
      <c r="D3" s="18"/>
      <c r="E3" s="18"/>
      <c r="F3" s="18"/>
      <c r="G3" s="18"/>
      <c r="H3" s="18"/>
      <c r="I3" s="18"/>
      <c r="J3" s="23"/>
    </row>
    <row r="4" spans="1:10" ht="15.7" thickBot="1" x14ac:dyDescent="0.55000000000000004">
      <c r="A4" s="2"/>
      <c r="B4" s="24" t="s">
        <v>2</v>
      </c>
      <c r="C4" s="25"/>
      <c r="D4" s="25"/>
      <c r="E4" s="25"/>
      <c r="F4" s="25"/>
      <c r="G4" s="25"/>
      <c r="H4" s="25"/>
      <c r="I4" s="25"/>
      <c r="J4" s="26"/>
    </row>
    <row r="5" spans="1:10" ht="15.7" thickBot="1" x14ac:dyDescent="0.55000000000000004">
      <c r="A5" s="2"/>
    </row>
    <row r="6" spans="1:10" x14ac:dyDescent="0.5">
      <c r="B6" s="27" t="s">
        <v>5</v>
      </c>
      <c r="C6" s="20"/>
      <c r="D6" s="20"/>
      <c r="E6" s="20"/>
      <c r="F6" s="20"/>
      <c r="G6" s="20"/>
      <c r="H6" s="20"/>
      <c r="I6" s="20"/>
      <c r="J6" s="21"/>
    </row>
    <row r="7" spans="1:10" x14ac:dyDescent="0.5">
      <c r="B7" s="28" t="s">
        <v>178</v>
      </c>
      <c r="C7" s="17"/>
      <c r="D7" s="17"/>
      <c r="E7" s="17"/>
      <c r="F7" s="17"/>
      <c r="G7" s="17"/>
      <c r="H7" s="17"/>
      <c r="I7" s="17"/>
      <c r="J7" s="29"/>
    </row>
    <row r="8" spans="1:10" ht="2" customHeight="1" x14ac:dyDescent="0.5">
      <c r="B8" s="30"/>
      <c r="C8" s="18"/>
      <c r="D8" s="18"/>
      <c r="E8" s="18"/>
      <c r="F8" s="18"/>
      <c r="G8" s="18"/>
      <c r="H8" s="18"/>
      <c r="I8" s="18"/>
      <c r="J8" s="23"/>
    </row>
    <row r="9" spans="1:10" x14ac:dyDescent="0.5">
      <c r="B9" s="31" t="s">
        <v>173</v>
      </c>
      <c r="C9" s="32"/>
      <c r="D9" s="32"/>
      <c r="E9" s="32"/>
      <c r="F9" s="32"/>
      <c r="G9" s="33">
        <v>25000</v>
      </c>
      <c r="H9" s="32"/>
      <c r="I9" s="32"/>
      <c r="J9" s="34"/>
    </row>
    <row r="10" spans="1:10" x14ac:dyDescent="0.5">
      <c r="B10" s="31" t="s">
        <v>176</v>
      </c>
      <c r="C10" s="32"/>
      <c r="D10" s="32"/>
      <c r="E10" s="32"/>
      <c r="F10" s="32"/>
      <c r="G10" s="33">
        <f>SUM('Response 1'!K10:K12)</f>
        <v>7595</v>
      </c>
      <c r="H10" s="32"/>
      <c r="I10" s="32"/>
      <c r="J10" s="34"/>
    </row>
    <row r="11" spans="1:10" x14ac:dyDescent="0.5">
      <c r="B11" s="31" t="s">
        <v>179</v>
      </c>
      <c r="C11" s="32"/>
      <c r="D11" s="32"/>
      <c r="E11" s="32"/>
      <c r="F11" s="32"/>
      <c r="G11" s="33">
        <v>0</v>
      </c>
      <c r="H11" s="32"/>
      <c r="I11" s="32"/>
      <c r="J11" s="34"/>
    </row>
    <row r="12" spans="1:10" x14ac:dyDescent="0.5">
      <c r="B12" s="31" t="s">
        <v>174</v>
      </c>
      <c r="C12" s="32"/>
      <c r="D12" s="32"/>
      <c r="E12" s="32"/>
      <c r="F12" s="32"/>
      <c r="G12" s="33">
        <f>SUM('Response 1'!K116:K124)</f>
        <v>29374.989999999998</v>
      </c>
      <c r="H12" s="32"/>
      <c r="I12" s="32"/>
      <c r="J12" s="34"/>
    </row>
    <row r="13" spans="1:10" ht="14.7" thickBot="1" x14ac:dyDescent="0.55000000000000004">
      <c r="B13" s="31" t="s">
        <v>175</v>
      </c>
      <c r="C13" s="32"/>
      <c r="D13" s="32"/>
      <c r="E13" s="32"/>
      <c r="F13" s="32"/>
      <c r="G13" s="33">
        <f>SUM('Response 1'!K174:K177)</f>
        <v>3050</v>
      </c>
      <c r="H13" s="32"/>
      <c r="I13" s="32"/>
      <c r="J13" s="34"/>
    </row>
    <row r="14" spans="1:10" ht="14.7" thickBot="1" x14ac:dyDescent="0.55000000000000004">
      <c r="B14" s="10" t="s">
        <v>177</v>
      </c>
      <c r="C14" s="8"/>
      <c r="D14" s="8"/>
      <c r="E14" s="8"/>
      <c r="F14" s="8"/>
      <c r="G14" s="13">
        <f>G9+SUM(G10:G11)-SUM(G12:G13)</f>
        <v>170.01000000000204</v>
      </c>
      <c r="H14" s="9"/>
      <c r="I14" s="32"/>
      <c r="J14" s="34"/>
    </row>
    <row r="15" spans="1:10" ht="2" customHeight="1" thickBot="1" x14ac:dyDescent="0.55000000000000004">
      <c r="B15" s="40"/>
      <c r="C15" s="35"/>
      <c r="D15" s="35"/>
      <c r="E15" s="35"/>
      <c r="F15" s="35"/>
      <c r="G15" s="36"/>
      <c r="H15" s="35"/>
      <c r="I15" s="35"/>
      <c r="J15" s="37"/>
    </row>
    <row r="16" spans="1:10" ht="14.7" thickBot="1" x14ac:dyDescent="0.55000000000000004"/>
    <row r="17" spans="2:10" x14ac:dyDescent="0.5">
      <c r="B17" s="27" t="s">
        <v>180</v>
      </c>
      <c r="C17" s="20"/>
      <c r="D17" s="20"/>
      <c r="E17" s="20"/>
      <c r="F17" s="20"/>
      <c r="G17" s="20"/>
      <c r="H17" s="20"/>
      <c r="I17" s="20"/>
      <c r="J17" s="21"/>
    </row>
    <row r="18" spans="2:10" x14ac:dyDescent="0.5">
      <c r="B18" s="28" t="s">
        <v>178</v>
      </c>
      <c r="C18" s="17"/>
      <c r="D18" s="17"/>
      <c r="E18" s="17"/>
      <c r="F18" s="17"/>
      <c r="G18" s="17"/>
      <c r="H18" s="17"/>
      <c r="I18" s="17"/>
      <c r="J18" s="29"/>
    </row>
    <row r="19" spans="2:10" ht="2" customHeight="1" x14ac:dyDescent="0.5">
      <c r="B19" s="30"/>
      <c r="C19" s="18"/>
      <c r="D19" s="18"/>
      <c r="E19" s="18"/>
      <c r="F19" s="18"/>
      <c r="G19" s="18"/>
      <c r="H19" s="18"/>
      <c r="I19" s="18"/>
      <c r="J19" s="23"/>
    </row>
    <row r="20" spans="2:10" x14ac:dyDescent="0.5">
      <c r="B20" s="31" t="s">
        <v>173</v>
      </c>
      <c r="C20" s="32"/>
      <c r="D20" s="32"/>
      <c r="E20" s="32"/>
      <c r="F20" s="32"/>
      <c r="G20" s="33">
        <v>15000</v>
      </c>
      <c r="H20" s="32"/>
      <c r="I20" s="32"/>
      <c r="J20" s="34"/>
    </row>
    <row r="21" spans="2:10" x14ac:dyDescent="0.5">
      <c r="B21" s="31" t="s">
        <v>176</v>
      </c>
      <c r="C21" s="32"/>
      <c r="D21" s="32"/>
      <c r="E21" s="32"/>
      <c r="F21" s="32"/>
      <c r="G21" s="33">
        <f>SUM('Response 1'!K14:K18)</f>
        <v>1835</v>
      </c>
      <c r="H21" s="32"/>
      <c r="I21" s="32"/>
      <c r="J21" s="34"/>
    </row>
    <row r="22" spans="2:10" x14ac:dyDescent="0.5">
      <c r="B22" s="31" t="s">
        <v>179</v>
      </c>
      <c r="C22" s="32"/>
      <c r="D22" s="32"/>
      <c r="E22" s="32"/>
      <c r="F22" s="32"/>
      <c r="G22" s="33">
        <f>SUM('Response 1'!K35)</f>
        <v>495</v>
      </c>
      <c r="H22" s="32"/>
      <c r="I22" s="32"/>
      <c r="J22" s="34"/>
    </row>
    <row r="23" spans="2:10" x14ac:dyDescent="0.5">
      <c r="B23" s="31" t="s">
        <v>174</v>
      </c>
      <c r="C23" s="32"/>
      <c r="D23" s="32"/>
      <c r="E23" s="32"/>
      <c r="F23" s="32"/>
      <c r="G23" s="33">
        <f>SUM('Response 1'!K56:K66)</f>
        <v>12640</v>
      </c>
      <c r="H23" s="32"/>
      <c r="I23" s="32"/>
      <c r="J23" s="34"/>
    </row>
    <row r="24" spans="2:10" ht="14.7" thickBot="1" x14ac:dyDescent="0.55000000000000004">
      <c r="B24" s="31" t="s">
        <v>175</v>
      </c>
      <c r="C24" s="32"/>
      <c r="D24" s="32"/>
      <c r="E24" s="32"/>
      <c r="F24" s="32"/>
      <c r="G24" s="33">
        <f>SUM('Response 1'!K139:K143)</f>
        <v>4690</v>
      </c>
      <c r="H24" s="32"/>
      <c r="I24" s="32"/>
      <c r="J24" s="34"/>
    </row>
    <row r="25" spans="2:10" ht="14.7" thickBot="1" x14ac:dyDescent="0.55000000000000004">
      <c r="B25" s="10" t="s">
        <v>177</v>
      </c>
      <c r="C25" s="8"/>
      <c r="D25" s="8"/>
      <c r="E25" s="8"/>
      <c r="F25" s="8"/>
      <c r="G25" s="13">
        <f>G20+SUM(G21:G22)-SUM(G23:G24)</f>
        <v>0</v>
      </c>
      <c r="H25" s="9"/>
      <c r="I25" s="32"/>
      <c r="J25" s="34"/>
    </row>
    <row r="26" spans="2:10" ht="2" customHeight="1" thickBot="1" x14ac:dyDescent="0.55000000000000004">
      <c r="B26" s="40"/>
      <c r="C26" s="35"/>
      <c r="D26" s="35"/>
      <c r="E26" s="35"/>
      <c r="F26" s="35"/>
      <c r="G26" s="36"/>
      <c r="H26" s="35"/>
      <c r="I26" s="35"/>
      <c r="J26" s="37"/>
    </row>
    <row r="27" spans="2:10" ht="14.7" thickBot="1" x14ac:dyDescent="0.55000000000000004"/>
    <row r="28" spans="2:10" x14ac:dyDescent="0.5">
      <c r="B28" s="27" t="s">
        <v>27</v>
      </c>
      <c r="C28" s="20"/>
      <c r="D28" s="20"/>
      <c r="E28" s="20"/>
      <c r="F28" s="20"/>
      <c r="G28" s="20"/>
      <c r="H28" s="20"/>
      <c r="I28" s="20"/>
      <c r="J28" s="21"/>
    </row>
    <row r="29" spans="2:10" x14ac:dyDescent="0.5">
      <c r="B29" s="28" t="s">
        <v>178</v>
      </c>
      <c r="C29" s="17"/>
      <c r="D29" s="17"/>
      <c r="E29" s="17"/>
      <c r="F29" s="17"/>
      <c r="G29" s="17"/>
      <c r="H29" s="17"/>
      <c r="I29" s="17"/>
      <c r="J29" s="29"/>
    </row>
    <row r="30" spans="2:10" ht="2" customHeight="1" x14ac:dyDescent="0.5">
      <c r="B30" s="30"/>
      <c r="C30" s="18"/>
      <c r="D30" s="18"/>
      <c r="E30" s="18"/>
      <c r="F30" s="18"/>
      <c r="G30" s="18"/>
      <c r="H30" s="18"/>
      <c r="I30" s="18"/>
      <c r="J30" s="23"/>
    </row>
    <row r="31" spans="2:10" x14ac:dyDescent="0.5">
      <c r="B31" s="31" t="s">
        <v>173</v>
      </c>
      <c r="C31" s="32"/>
      <c r="D31" s="32"/>
      <c r="E31" s="32"/>
      <c r="F31" s="32"/>
      <c r="G31" s="33">
        <v>18500</v>
      </c>
      <c r="H31" s="32"/>
      <c r="I31" s="32"/>
      <c r="J31" s="34"/>
    </row>
    <row r="32" spans="2:10" x14ac:dyDescent="0.5">
      <c r="B32" s="31" t="s">
        <v>176</v>
      </c>
      <c r="C32" s="32"/>
      <c r="D32" s="32"/>
      <c r="E32" s="32"/>
      <c r="F32" s="32"/>
      <c r="G32" s="33">
        <v>0</v>
      </c>
      <c r="H32" s="32"/>
      <c r="I32" s="32"/>
      <c r="J32" s="34"/>
    </row>
    <row r="33" spans="2:10" x14ac:dyDescent="0.5">
      <c r="B33" s="31" t="s">
        <v>179</v>
      </c>
      <c r="C33" s="32"/>
      <c r="D33" s="32"/>
      <c r="E33" s="32"/>
      <c r="F33" s="32"/>
      <c r="G33" s="33">
        <v>0</v>
      </c>
      <c r="H33" s="32"/>
      <c r="I33" s="32"/>
      <c r="J33" s="34"/>
    </row>
    <row r="34" spans="2:10" x14ac:dyDescent="0.5">
      <c r="B34" s="31" t="s">
        <v>174</v>
      </c>
      <c r="C34" s="32"/>
      <c r="D34" s="32"/>
      <c r="E34" s="32"/>
      <c r="F34" s="32"/>
      <c r="G34" s="33">
        <f>SUM('Response 1'!K84:K94)</f>
        <v>6741.77</v>
      </c>
      <c r="H34" s="32"/>
      <c r="I34" s="32"/>
      <c r="J34" s="34"/>
    </row>
    <row r="35" spans="2:10" ht="14.7" thickBot="1" x14ac:dyDescent="0.55000000000000004">
      <c r="B35" s="31" t="s">
        <v>175</v>
      </c>
      <c r="C35" s="32"/>
      <c r="D35" s="32"/>
      <c r="E35" s="32"/>
      <c r="F35" s="32"/>
      <c r="G35" s="33">
        <f>SUM('Response 1'!K148:K157)</f>
        <v>11716</v>
      </c>
      <c r="H35" s="32"/>
      <c r="I35" s="32"/>
      <c r="J35" s="34"/>
    </row>
    <row r="36" spans="2:10" ht="14.7" thickBot="1" x14ac:dyDescent="0.55000000000000004">
      <c r="B36" s="10" t="s">
        <v>177</v>
      </c>
      <c r="C36" s="8"/>
      <c r="D36" s="8"/>
      <c r="E36" s="8"/>
      <c r="F36" s="8"/>
      <c r="G36" s="13">
        <f>G31+SUM(G32:G33)-SUM(G34:G35)</f>
        <v>42.229999999999563</v>
      </c>
      <c r="H36" s="9"/>
      <c r="I36" s="32"/>
      <c r="J36" s="34"/>
    </row>
    <row r="37" spans="2:10" ht="2" customHeight="1" thickBot="1" x14ac:dyDescent="0.55000000000000004">
      <c r="B37" s="40"/>
      <c r="C37" s="35"/>
      <c r="D37" s="35"/>
      <c r="E37" s="35"/>
      <c r="F37" s="35"/>
      <c r="G37" s="36"/>
      <c r="H37" s="35"/>
      <c r="I37" s="35"/>
      <c r="J37" s="37"/>
    </row>
    <row r="38" spans="2:10" ht="14.7" thickBot="1" x14ac:dyDescent="0.55000000000000004"/>
    <row r="39" spans="2:10" x14ac:dyDescent="0.5">
      <c r="B39" s="27" t="s">
        <v>23</v>
      </c>
      <c r="C39" s="20"/>
      <c r="D39" s="20"/>
      <c r="E39" s="20"/>
      <c r="F39" s="20"/>
      <c r="G39" s="20"/>
      <c r="H39" s="20"/>
      <c r="I39" s="20"/>
      <c r="J39" s="21"/>
    </row>
    <row r="40" spans="2:10" x14ac:dyDescent="0.5">
      <c r="B40" s="28" t="s">
        <v>178</v>
      </c>
      <c r="C40" s="17"/>
      <c r="D40" s="17"/>
      <c r="E40" s="17"/>
      <c r="F40" s="17"/>
      <c r="G40" s="17"/>
      <c r="H40" s="17"/>
      <c r="I40" s="17"/>
      <c r="J40" s="29"/>
    </row>
    <row r="41" spans="2:10" ht="2" customHeight="1" x14ac:dyDescent="0.5">
      <c r="B41" s="30"/>
      <c r="C41" s="18"/>
      <c r="D41" s="18"/>
      <c r="E41" s="18"/>
      <c r="F41" s="18"/>
      <c r="G41" s="18"/>
      <c r="H41" s="18"/>
      <c r="I41" s="18"/>
      <c r="J41" s="23"/>
    </row>
    <row r="42" spans="2:10" x14ac:dyDescent="0.5">
      <c r="B42" s="31" t="s">
        <v>173</v>
      </c>
      <c r="C42" s="32"/>
      <c r="D42" s="32"/>
      <c r="E42" s="32"/>
      <c r="F42" s="32"/>
      <c r="G42" s="33">
        <v>9640</v>
      </c>
      <c r="H42" s="32"/>
      <c r="I42" s="32"/>
      <c r="J42" s="34"/>
    </row>
    <row r="43" spans="2:10" x14ac:dyDescent="0.5">
      <c r="B43" s="31" t="s">
        <v>176</v>
      </c>
      <c r="C43" s="32"/>
      <c r="D43" s="32"/>
      <c r="E43" s="32"/>
      <c r="F43" s="32"/>
      <c r="G43" s="33">
        <f>SUM('Response 1'!K25:K26)</f>
        <v>3880</v>
      </c>
      <c r="H43" s="32"/>
      <c r="I43" s="32"/>
      <c r="J43" s="34"/>
    </row>
    <row r="44" spans="2:10" x14ac:dyDescent="0.5">
      <c r="B44" s="31" t="s">
        <v>179</v>
      </c>
      <c r="C44" s="32"/>
      <c r="D44" s="32"/>
      <c r="E44" s="32"/>
      <c r="F44" s="32"/>
      <c r="G44" s="33">
        <v>0</v>
      </c>
      <c r="H44" s="32"/>
      <c r="I44" s="32"/>
      <c r="J44" s="34"/>
    </row>
    <row r="45" spans="2:10" x14ac:dyDescent="0.5">
      <c r="B45" s="31" t="s">
        <v>174</v>
      </c>
      <c r="C45" s="32"/>
      <c r="D45" s="32"/>
      <c r="E45" s="32"/>
      <c r="F45" s="32"/>
      <c r="G45" s="33">
        <f>SUM('Response 1'!K68:K77)</f>
        <v>8905.31</v>
      </c>
      <c r="H45" s="32"/>
      <c r="I45" s="32"/>
      <c r="J45" s="34"/>
    </row>
    <row r="46" spans="2:10" ht="14.7" thickBot="1" x14ac:dyDescent="0.55000000000000004">
      <c r="B46" s="31" t="s">
        <v>175</v>
      </c>
      <c r="C46" s="32"/>
      <c r="D46" s="32"/>
      <c r="E46" s="32"/>
      <c r="F46" s="32"/>
      <c r="G46" s="33">
        <f>SUM('Response 1'!K145:K146)</f>
        <v>4400</v>
      </c>
      <c r="H46" s="32"/>
      <c r="I46" s="32"/>
      <c r="J46" s="34"/>
    </row>
    <row r="47" spans="2:10" ht="14.7" thickBot="1" x14ac:dyDescent="0.55000000000000004">
      <c r="B47" s="10" t="s">
        <v>177</v>
      </c>
      <c r="C47" s="8"/>
      <c r="D47" s="8"/>
      <c r="E47" s="8"/>
      <c r="F47" s="8"/>
      <c r="G47" s="13">
        <f>G42+SUM(G43:G44)-SUM(G45:G46)</f>
        <v>214.69000000000051</v>
      </c>
      <c r="H47" s="9"/>
      <c r="I47" s="32"/>
      <c r="J47" s="34"/>
    </row>
    <row r="48" spans="2:10" ht="2" customHeight="1" thickBot="1" x14ac:dyDescent="0.55000000000000004">
      <c r="B48" s="40"/>
      <c r="C48" s="35"/>
      <c r="D48" s="35"/>
      <c r="E48" s="35"/>
      <c r="F48" s="35"/>
      <c r="G48" s="36"/>
      <c r="H48" s="35"/>
      <c r="I48" s="35"/>
      <c r="J48" s="37"/>
    </row>
    <row r="49" spans="2:10" ht="14.7" thickBot="1" x14ac:dyDescent="0.55000000000000004"/>
    <row r="50" spans="2:10" x14ac:dyDescent="0.5">
      <c r="B50" s="27" t="s">
        <v>96</v>
      </c>
      <c r="C50" s="20"/>
      <c r="D50" s="20"/>
      <c r="E50" s="20"/>
      <c r="F50" s="20"/>
      <c r="G50" s="20"/>
      <c r="H50" s="20"/>
      <c r="I50" s="20"/>
      <c r="J50" s="21"/>
    </row>
    <row r="51" spans="2:10" x14ac:dyDescent="0.5">
      <c r="B51" s="28" t="s">
        <v>178</v>
      </c>
      <c r="C51" s="17"/>
      <c r="D51" s="17"/>
      <c r="E51" s="17"/>
      <c r="F51" s="17"/>
      <c r="G51" s="17"/>
      <c r="H51" s="17"/>
      <c r="I51" s="17"/>
      <c r="J51" s="29"/>
    </row>
    <row r="52" spans="2:10" ht="2" customHeight="1" x14ac:dyDescent="0.5">
      <c r="B52" s="30"/>
      <c r="C52" s="18"/>
      <c r="D52" s="18"/>
      <c r="E52" s="18"/>
      <c r="F52" s="18"/>
      <c r="G52" s="18"/>
      <c r="H52" s="18"/>
      <c r="I52" s="18"/>
      <c r="J52" s="23"/>
    </row>
    <row r="53" spans="2:10" x14ac:dyDescent="0.5">
      <c r="B53" s="31" t="s">
        <v>173</v>
      </c>
      <c r="C53" s="32"/>
      <c r="D53" s="32"/>
      <c r="E53" s="32"/>
      <c r="F53" s="32"/>
      <c r="G53" s="33">
        <v>9140</v>
      </c>
      <c r="H53" s="32"/>
      <c r="I53" s="32"/>
      <c r="J53" s="34"/>
    </row>
    <row r="54" spans="2:10" x14ac:dyDescent="0.5">
      <c r="B54" s="31" t="s">
        <v>176</v>
      </c>
      <c r="C54" s="32"/>
      <c r="D54" s="32"/>
      <c r="E54" s="32"/>
      <c r="F54" s="32"/>
      <c r="G54" s="33">
        <v>0</v>
      </c>
      <c r="H54" s="32"/>
      <c r="I54" s="32"/>
      <c r="J54" s="34"/>
    </row>
    <row r="55" spans="2:10" x14ac:dyDescent="0.5">
      <c r="B55" s="31" t="s">
        <v>179</v>
      </c>
      <c r="C55" s="32"/>
      <c r="D55" s="32"/>
      <c r="E55" s="32"/>
      <c r="F55" s="32"/>
      <c r="G55" s="33">
        <f>'Response 1'!K37</f>
        <v>1000</v>
      </c>
      <c r="H55" s="32"/>
      <c r="I55" s="32"/>
      <c r="J55" s="34"/>
    </row>
    <row r="56" spans="2:10" x14ac:dyDescent="0.5">
      <c r="B56" s="31" t="s">
        <v>174</v>
      </c>
      <c r="C56" s="32"/>
      <c r="D56" s="32"/>
      <c r="E56" s="32"/>
      <c r="F56" s="32"/>
      <c r="G56" s="33">
        <f>SUM('Response 1'!K96:K114)</f>
        <v>3713</v>
      </c>
      <c r="H56" s="32"/>
      <c r="I56" s="32"/>
      <c r="J56" s="34"/>
    </row>
    <row r="57" spans="2:10" ht="14.7" thickBot="1" x14ac:dyDescent="0.55000000000000004">
      <c r="B57" s="31" t="s">
        <v>175</v>
      </c>
      <c r="C57" s="32"/>
      <c r="D57" s="32"/>
      <c r="E57" s="32"/>
      <c r="F57" s="32"/>
      <c r="G57" s="33">
        <f>SUM('Response 1'!K161:K162)</f>
        <v>6400</v>
      </c>
      <c r="H57" s="32"/>
      <c r="I57" s="32"/>
      <c r="J57" s="34"/>
    </row>
    <row r="58" spans="2:10" ht="14.7" thickBot="1" x14ac:dyDescent="0.55000000000000004">
      <c r="B58" s="10" t="s">
        <v>177</v>
      </c>
      <c r="C58" s="8"/>
      <c r="D58" s="8"/>
      <c r="E58" s="8"/>
      <c r="F58" s="8"/>
      <c r="G58" s="13">
        <f>G53+SUM(G54:G55)-SUM(G56:G57)</f>
        <v>27</v>
      </c>
      <c r="H58" s="9"/>
      <c r="I58" s="32"/>
      <c r="J58" s="34"/>
    </row>
    <row r="59" spans="2:10" ht="2" customHeight="1" thickBot="1" x14ac:dyDescent="0.55000000000000004">
      <c r="B59" s="40"/>
      <c r="C59" s="35"/>
      <c r="D59" s="35"/>
      <c r="E59" s="35"/>
      <c r="F59" s="35"/>
      <c r="G59" s="36"/>
      <c r="H59" s="35"/>
      <c r="I59" s="35"/>
      <c r="J59" s="37"/>
    </row>
    <row r="60" spans="2:10" ht="14.7" thickBot="1" x14ac:dyDescent="0.55000000000000004"/>
    <row r="61" spans="2:10" x14ac:dyDescent="0.5">
      <c r="B61" s="27" t="s">
        <v>77</v>
      </c>
      <c r="C61" s="20"/>
      <c r="D61" s="20"/>
      <c r="E61" s="20"/>
      <c r="F61" s="20"/>
      <c r="G61" s="20"/>
      <c r="H61" s="20"/>
      <c r="I61" s="20"/>
      <c r="J61" s="21"/>
    </row>
    <row r="62" spans="2:10" x14ac:dyDescent="0.5">
      <c r="B62" s="28" t="s">
        <v>178</v>
      </c>
      <c r="C62" s="17"/>
      <c r="D62" s="17"/>
      <c r="E62" s="17"/>
      <c r="F62" s="17"/>
      <c r="G62" s="17"/>
      <c r="H62" s="17"/>
      <c r="I62" s="17"/>
      <c r="J62" s="29"/>
    </row>
    <row r="63" spans="2:10" ht="2" customHeight="1" x14ac:dyDescent="0.5">
      <c r="B63" s="30"/>
      <c r="C63" s="18"/>
      <c r="D63" s="18"/>
      <c r="E63" s="18"/>
      <c r="F63" s="18"/>
      <c r="G63" s="18"/>
      <c r="H63" s="18"/>
      <c r="I63" s="18"/>
      <c r="J63" s="23"/>
    </row>
    <row r="64" spans="2:10" x14ac:dyDescent="0.5">
      <c r="B64" s="31" t="s">
        <v>173</v>
      </c>
      <c r="C64" s="32"/>
      <c r="D64" s="32"/>
      <c r="E64" s="32"/>
      <c r="F64" s="32"/>
      <c r="G64" s="33">
        <v>3280</v>
      </c>
      <c r="H64" s="32"/>
      <c r="I64" s="32"/>
      <c r="J64" s="34"/>
    </row>
    <row r="65" spans="2:10" x14ac:dyDescent="0.5">
      <c r="B65" s="31" t="s">
        <v>176</v>
      </c>
      <c r="C65" s="32"/>
      <c r="D65" s="32"/>
      <c r="E65" s="32"/>
      <c r="F65" s="32"/>
      <c r="G65" s="33">
        <v>0</v>
      </c>
      <c r="H65" s="32"/>
      <c r="I65" s="32"/>
      <c r="J65" s="34"/>
    </row>
    <row r="66" spans="2:10" x14ac:dyDescent="0.5">
      <c r="B66" s="31" t="s">
        <v>179</v>
      </c>
      <c r="C66" s="32"/>
      <c r="D66" s="32"/>
      <c r="E66" s="32"/>
      <c r="F66" s="32"/>
      <c r="G66" s="33">
        <v>0</v>
      </c>
      <c r="H66" s="32"/>
      <c r="I66" s="32"/>
      <c r="J66" s="34"/>
    </row>
    <row r="67" spans="2:10" x14ac:dyDescent="0.5">
      <c r="B67" s="31" t="s">
        <v>174</v>
      </c>
      <c r="C67" s="32"/>
      <c r="D67" s="32"/>
      <c r="E67" s="32"/>
      <c r="F67" s="32"/>
      <c r="G67" s="33">
        <f>SUM('Response 1'!K79:K82)</f>
        <v>1293.23</v>
      </c>
      <c r="H67" s="32"/>
      <c r="I67" s="32"/>
      <c r="J67" s="34"/>
    </row>
    <row r="68" spans="2:10" ht="14.7" thickBot="1" x14ac:dyDescent="0.55000000000000004">
      <c r="B68" s="31" t="s">
        <v>175</v>
      </c>
      <c r="C68" s="32"/>
      <c r="D68" s="32"/>
      <c r="E68" s="32"/>
      <c r="F68" s="32"/>
      <c r="G68" s="33">
        <f>SUM('Response 1'!K179:K182)</f>
        <v>1987</v>
      </c>
      <c r="H68" s="32"/>
      <c r="I68" s="32"/>
      <c r="J68" s="34"/>
    </row>
    <row r="69" spans="2:10" ht="14.7" thickBot="1" x14ac:dyDescent="0.55000000000000004">
      <c r="B69" s="10" t="s">
        <v>177</v>
      </c>
      <c r="C69" s="8"/>
      <c r="D69" s="8"/>
      <c r="E69" s="8"/>
      <c r="F69" s="8"/>
      <c r="G69" s="13">
        <f>G64+SUM(G65:G66)-SUM(G67:G68)</f>
        <v>-0.23000000000001819</v>
      </c>
      <c r="H69" s="9"/>
      <c r="I69" s="32"/>
      <c r="J69" s="34"/>
    </row>
    <row r="70" spans="2:10" ht="2" customHeight="1" thickBot="1" x14ac:dyDescent="0.55000000000000004">
      <c r="B70" s="40"/>
      <c r="C70" s="35"/>
      <c r="D70" s="35"/>
      <c r="E70" s="35"/>
      <c r="F70" s="35"/>
      <c r="G70" s="36"/>
      <c r="H70" s="35"/>
      <c r="I70" s="35"/>
      <c r="J70" s="37"/>
    </row>
    <row r="71" spans="2:10" ht="14.7" thickBot="1" x14ac:dyDescent="0.55000000000000004"/>
    <row r="72" spans="2:10" x14ac:dyDescent="0.5">
      <c r="B72" s="27" t="s">
        <v>153</v>
      </c>
      <c r="C72" s="20"/>
      <c r="D72" s="20"/>
      <c r="E72" s="20"/>
      <c r="F72" s="20"/>
      <c r="G72" s="20"/>
      <c r="H72" s="20"/>
      <c r="I72" s="20"/>
      <c r="J72" s="21"/>
    </row>
    <row r="73" spans="2:10" x14ac:dyDescent="0.5">
      <c r="B73" s="28" t="s">
        <v>178</v>
      </c>
      <c r="C73" s="17"/>
      <c r="D73" s="17"/>
      <c r="E73" s="17"/>
      <c r="F73" s="17"/>
      <c r="G73" s="17"/>
      <c r="H73" s="17"/>
      <c r="I73" s="17"/>
      <c r="J73" s="29"/>
    </row>
    <row r="74" spans="2:10" ht="2" customHeight="1" x14ac:dyDescent="0.5">
      <c r="B74" s="30"/>
      <c r="C74" s="18"/>
      <c r="D74" s="18"/>
      <c r="E74" s="18"/>
      <c r="F74" s="18"/>
      <c r="G74" s="18"/>
      <c r="H74" s="18"/>
      <c r="I74" s="18"/>
      <c r="J74" s="23"/>
    </row>
    <row r="75" spans="2:10" x14ac:dyDescent="0.5">
      <c r="B75" s="31" t="s">
        <v>173</v>
      </c>
      <c r="C75" s="32"/>
      <c r="D75" s="32"/>
      <c r="E75" s="32"/>
      <c r="F75" s="32"/>
      <c r="G75" s="33">
        <v>67516</v>
      </c>
      <c r="H75" s="32"/>
      <c r="I75" s="32"/>
      <c r="J75" s="34"/>
    </row>
    <row r="76" spans="2:10" x14ac:dyDescent="0.5">
      <c r="B76" s="31" t="s">
        <v>176</v>
      </c>
      <c r="C76" s="32"/>
      <c r="D76" s="32"/>
      <c r="E76" s="32"/>
      <c r="F76" s="32"/>
      <c r="G76" s="33">
        <v>0</v>
      </c>
      <c r="H76" s="32"/>
      <c r="I76" s="32"/>
      <c r="J76" s="34"/>
    </row>
    <row r="77" spans="2:10" x14ac:dyDescent="0.5">
      <c r="B77" s="31" t="s">
        <v>179</v>
      </c>
      <c r="C77" s="32"/>
      <c r="D77" s="32"/>
      <c r="E77" s="32"/>
      <c r="F77" s="32"/>
      <c r="G77" s="33">
        <f>SUM('Response 1'!K22:K23)</f>
        <v>6500</v>
      </c>
      <c r="H77" s="32"/>
      <c r="I77" s="32"/>
      <c r="J77" s="34"/>
    </row>
    <row r="78" spans="2:10" x14ac:dyDescent="0.5">
      <c r="B78" s="31" t="s">
        <v>174</v>
      </c>
      <c r="C78" s="32"/>
      <c r="D78" s="32"/>
      <c r="E78" s="32"/>
      <c r="F78" s="32"/>
      <c r="G78" s="33">
        <v>0</v>
      </c>
      <c r="H78" s="32"/>
      <c r="I78" s="32"/>
      <c r="J78" s="34"/>
    </row>
    <row r="79" spans="2:10" ht="14.7" thickBot="1" x14ac:dyDescent="0.55000000000000004">
      <c r="B79" s="31" t="s">
        <v>175</v>
      </c>
      <c r="C79" s="32"/>
      <c r="D79" s="32"/>
      <c r="E79" s="32"/>
      <c r="F79" s="32"/>
      <c r="G79" s="33">
        <f>'Response 1'!K159</f>
        <v>74016</v>
      </c>
      <c r="H79" s="32"/>
      <c r="I79" s="32"/>
      <c r="J79" s="34"/>
    </row>
    <row r="80" spans="2:10" ht="14.7" thickBot="1" x14ac:dyDescent="0.55000000000000004">
      <c r="B80" s="10" t="s">
        <v>177</v>
      </c>
      <c r="C80" s="8"/>
      <c r="D80" s="8"/>
      <c r="E80" s="8"/>
      <c r="F80" s="8"/>
      <c r="G80" s="13">
        <f>G75+SUM(G76:G77)-SUM(G78:G79)</f>
        <v>0</v>
      </c>
      <c r="H80" s="9"/>
      <c r="I80" s="32"/>
      <c r="J80" s="34"/>
    </row>
    <row r="81" spans="2:10" ht="2" customHeight="1" thickBot="1" x14ac:dyDescent="0.55000000000000004">
      <c r="B81" s="40"/>
      <c r="C81" s="35"/>
      <c r="D81" s="35"/>
      <c r="E81" s="35"/>
      <c r="F81" s="35"/>
      <c r="G81" s="36"/>
      <c r="H81" s="35"/>
      <c r="I81" s="35"/>
      <c r="J81" s="37"/>
    </row>
    <row r="82" spans="2:10" ht="14.7" thickBot="1" x14ac:dyDescent="0.55000000000000004"/>
    <row r="83" spans="2:10" x14ac:dyDescent="0.5">
      <c r="B83" s="27" t="s">
        <v>157</v>
      </c>
      <c r="C83" s="20"/>
      <c r="D83" s="20"/>
      <c r="E83" s="20"/>
      <c r="F83" s="20"/>
      <c r="G83" s="20"/>
      <c r="H83" s="20"/>
      <c r="I83" s="20"/>
      <c r="J83" s="21"/>
    </row>
    <row r="84" spans="2:10" x14ac:dyDescent="0.5">
      <c r="B84" s="28" t="s">
        <v>178</v>
      </c>
      <c r="C84" s="17"/>
      <c r="D84" s="17"/>
      <c r="E84" s="17"/>
      <c r="F84" s="17"/>
      <c r="G84" s="17"/>
      <c r="H84" s="17"/>
      <c r="I84" s="17"/>
      <c r="J84" s="29"/>
    </row>
    <row r="85" spans="2:10" ht="2" customHeight="1" x14ac:dyDescent="0.5">
      <c r="B85" s="30"/>
      <c r="C85" s="18"/>
      <c r="D85" s="18"/>
      <c r="E85" s="18"/>
      <c r="F85" s="18"/>
      <c r="G85" s="18"/>
      <c r="H85" s="18"/>
      <c r="I85" s="18"/>
      <c r="J85" s="23"/>
    </row>
    <row r="86" spans="2:10" x14ac:dyDescent="0.5">
      <c r="B86" s="31" t="s">
        <v>173</v>
      </c>
      <c r="C86" s="32"/>
      <c r="D86" s="32"/>
      <c r="E86" s="32"/>
      <c r="F86" s="32"/>
      <c r="G86" s="33">
        <v>10000</v>
      </c>
      <c r="H86" s="32"/>
      <c r="I86" s="32"/>
      <c r="J86" s="34"/>
    </row>
    <row r="87" spans="2:10" x14ac:dyDescent="0.5">
      <c r="B87" s="31" t="s">
        <v>176</v>
      </c>
      <c r="C87" s="32"/>
      <c r="D87" s="32"/>
      <c r="E87" s="32"/>
      <c r="F87" s="32"/>
      <c r="G87" s="33">
        <v>0</v>
      </c>
      <c r="H87" s="32"/>
      <c r="I87" s="32"/>
      <c r="J87" s="34"/>
    </row>
    <row r="88" spans="2:10" x14ac:dyDescent="0.5">
      <c r="B88" s="31" t="s">
        <v>179</v>
      </c>
      <c r="C88" s="32"/>
      <c r="D88" s="32"/>
      <c r="E88" s="32"/>
      <c r="F88" s="32"/>
      <c r="G88" s="33">
        <v>0</v>
      </c>
      <c r="H88" s="32"/>
      <c r="I88" s="32"/>
      <c r="J88" s="34"/>
    </row>
    <row r="89" spans="2:10" x14ac:dyDescent="0.5">
      <c r="B89" s="31" t="s">
        <v>174</v>
      </c>
      <c r="C89" s="32"/>
      <c r="D89" s="32"/>
      <c r="E89" s="32"/>
      <c r="F89" s="32"/>
      <c r="G89" s="33">
        <f>SUM('Response 1'!K126:K131)</f>
        <v>2828</v>
      </c>
      <c r="H89" s="32"/>
      <c r="I89" s="32"/>
      <c r="J89" s="34"/>
    </row>
    <row r="90" spans="2:10" ht="14.7" thickBot="1" x14ac:dyDescent="0.55000000000000004">
      <c r="B90" s="31" t="s">
        <v>175</v>
      </c>
      <c r="C90" s="32"/>
      <c r="D90" s="32"/>
      <c r="E90" s="32"/>
      <c r="F90" s="32"/>
      <c r="G90" s="33">
        <f>SUM('Response 1'!K164:K166)</f>
        <v>3390</v>
      </c>
      <c r="H90" s="32"/>
      <c r="I90" s="32"/>
      <c r="J90" s="34"/>
    </row>
    <row r="91" spans="2:10" ht="14.7" thickBot="1" x14ac:dyDescent="0.55000000000000004">
      <c r="B91" s="10" t="s">
        <v>177</v>
      </c>
      <c r="C91" s="8"/>
      <c r="D91" s="8"/>
      <c r="E91" s="8"/>
      <c r="F91" s="8"/>
      <c r="G91" s="13">
        <f>G86+SUM(G87:G88)-SUM(G89:G90)</f>
        <v>3782</v>
      </c>
      <c r="H91" s="9"/>
      <c r="I91" s="32"/>
      <c r="J91" s="34"/>
    </row>
    <row r="92" spans="2:10" ht="2" customHeight="1" thickBot="1" x14ac:dyDescent="0.55000000000000004">
      <c r="B92" s="40"/>
      <c r="C92" s="35"/>
      <c r="D92" s="35"/>
      <c r="E92" s="35"/>
      <c r="F92" s="35"/>
      <c r="G92" s="36"/>
      <c r="H92" s="35"/>
      <c r="I92" s="35"/>
      <c r="J92" s="37"/>
    </row>
    <row r="93" spans="2:10" ht="14.7" thickBot="1" x14ac:dyDescent="0.55000000000000004"/>
    <row r="94" spans="2:10" x14ac:dyDescent="0.5">
      <c r="B94" s="27" t="s">
        <v>45</v>
      </c>
      <c r="C94" s="20"/>
      <c r="D94" s="20"/>
      <c r="E94" s="20"/>
      <c r="F94" s="20"/>
      <c r="G94" s="20"/>
      <c r="H94" s="20"/>
      <c r="I94" s="20"/>
      <c r="J94" s="21"/>
    </row>
    <row r="95" spans="2:10" x14ac:dyDescent="0.5">
      <c r="B95" s="28" t="s">
        <v>178</v>
      </c>
      <c r="C95" s="17"/>
      <c r="D95" s="17"/>
      <c r="E95" s="17"/>
      <c r="F95" s="17"/>
      <c r="G95" s="17"/>
      <c r="H95" s="17"/>
      <c r="I95" s="17"/>
      <c r="J95" s="29"/>
    </row>
    <row r="96" spans="2:10" ht="2" customHeight="1" x14ac:dyDescent="0.5">
      <c r="B96" s="30"/>
      <c r="C96" s="18"/>
      <c r="D96" s="18"/>
      <c r="E96" s="18"/>
      <c r="F96" s="18"/>
      <c r="G96" s="18"/>
      <c r="H96" s="18"/>
      <c r="I96" s="18"/>
      <c r="J96" s="23"/>
    </row>
    <row r="97" spans="2:10" x14ac:dyDescent="0.5">
      <c r="B97" s="31" t="s">
        <v>173</v>
      </c>
      <c r="C97" s="32"/>
      <c r="D97" s="32"/>
      <c r="E97" s="32"/>
      <c r="F97" s="32"/>
      <c r="G97" s="33">
        <v>1000</v>
      </c>
      <c r="H97" s="32"/>
      <c r="I97" s="32"/>
      <c r="J97" s="34"/>
    </row>
    <row r="98" spans="2:10" x14ac:dyDescent="0.5">
      <c r="B98" s="31" t="s">
        <v>176</v>
      </c>
      <c r="C98" s="32"/>
      <c r="D98" s="32"/>
      <c r="E98" s="32"/>
      <c r="F98" s="32"/>
      <c r="G98" s="33">
        <v>0</v>
      </c>
      <c r="H98" s="32"/>
      <c r="I98" s="32"/>
      <c r="J98" s="34"/>
    </row>
    <row r="99" spans="2:10" x14ac:dyDescent="0.5">
      <c r="B99" s="31" t="s">
        <v>179</v>
      </c>
      <c r="C99" s="32"/>
      <c r="D99" s="32"/>
      <c r="E99" s="32"/>
      <c r="F99" s="32"/>
      <c r="G99" s="33">
        <v>0</v>
      </c>
      <c r="H99" s="32"/>
      <c r="I99" s="32"/>
      <c r="J99" s="34"/>
    </row>
    <row r="100" spans="2:10" x14ac:dyDescent="0.5">
      <c r="B100" s="31" t="s">
        <v>174</v>
      </c>
      <c r="C100" s="32"/>
      <c r="D100" s="32"/>
      <c r="E100" s="32"/>
      <c r="F100" s="32"/>
      <c r="G100" s="33">
        <f>SUM('Response 1'!K51:K54)</f>
        <v>751</v>
      </c>
      <c r="H100" s="32"/>
      <c r="I100" s="32"/>
      <c r="J100" s="34"/>
    </row>
    <row r="101" spans="2:10" ht="14.7" thickBot="1" x14ac:dyDescent="0.55000000000000004">
      <c r="B101" s="31" t="s">
        <v>175</v>
      </c>
      <c r="C101" s="32"/>
      <c r="D101" s="32"/>
      <c r="E101" s="32"/>
      <c r="F101" s="32"/>
      <c r="G101" s="33">
        <f>SUM('Response 1'!K168)</f>
        <v>249</v>
      </c>
      <c r="H101" s="32"/>
      <c r="I101" s="32"/>
      <c r="J101" s="34"/>
    </row>
    <row r="102" spans="2:10" ht="14.7" thickBot="1" x14ac:dyDescent="0.55000000000000004">
      <c r="B102" s="10" t="s">
        <v>177</v>
      </c>
      <c r="C102" s="8"/>
      <c r="D102" s="8"/>
      <c r="E102" s="8"/>
      <c r="F102" s="8"/>
      <c r="G102" s="13">
        <f>G97+SUM(G98:G99)-SUM(G100:G101)</f>
        <v>0</v>
      </c>
      <c r="H102" s="9"/>
      <c r="I102" s="32"/>
      <c r="J102" s="34"/>
    </row>
    <row r="103" spans="2:10" ht="2" customHeight="1" thickBot="1" x14ac:dyDescent="0.55000000000000004">
      <c r="B103" s="40"/>
      <c r="C103" s="35"/>
      <c r="D103" s="35"/>
      <c r="E103" s="35"/>
      <c r="F103" s="35"/>
      <c r="G103" s="36"/>
      <c r="H103" s="35"/>
      <c r="I103" s="35"/>
      <c r="J103" s="37"/>
    </row>
    <row r="104" spans="2:10" ht="14.7" thickBot="1" x14ac:dyDescent="0.55000000000000004"/>
    <row r="105" spans="2:10" x14ac:dyDescent="0.5">
      <c r="B105" s="27" t="s">
        <v>36</v>
      </c>
      <c r="C105" s="20"/>
      <c r="D105" s="20"/>
      <c r="E105" s="20"/>
      <c r="F105" s="20"/>
      <c r="G105" s="20"/>
      <c r="H105" s="20"/>
      <c r="I105" s="20"/>
      <c r="J105" s="21"/>
    </row>
    <row r="106" spans="2:10" x14ac:dyDescent="0.5">
      <c r="B106" s="28" t="s">
        <v>178</v>
      </c>
      <c r="C106" s="17"/>
      <c r="D106" s="17"/>
      <c r="E106" s="17"/>
      <c r="F106" s="17"/>
      <c r="G106" s="17"/>
      <c r="H106" s="17"/>
      <c r="I106" s="17"/>
      <c r="J106" s="29"/>
    </row>
    <row r="107" spans="2:10" ht="2" customHeight="1" x14ac:dyDescent="0.5">
      <c r="B107" s="30"/>
      <c r="C107" s="18"/>
      <c r="D107" s="18"/>
      <c r="E107" s="18"/>
      <c r="F107" s="18"/>
      <c r="G107" s="18"/>
      <c r="H107" s="18"/>
      <c r="I107" s="18"/>
      <c r="J107" s="23"/>
    </row>
    <row r="108" spans="2:10" x14ac:dyDescent="0.5">
      <c r="B108" s="31" t="s">
        <v>173</v>
      </c>
      <c r="C108" s="32"/>
      <c r="D108" s="32"/>
      <c r="E108" s="32"/>
      <c r="F108" s="32"/>
      <c r="G108" s="33">
        <v>6500</v>
      </c>
      <c r="H108" s="32"/>
      <c r="I108" s="32"/>
      <c r="J108" s="34"/>
    </row>
    <row r="109" spans="2:10" x14ac:dyDescent="0.5">
      <c r="B109" s="31" t="s">
        <v>176</v>
      </c>
      <c r="C109" s="32"/>
      <c r="D109" s="32"/>
      <c r="E109" s="32"/>
      <c r="F109" s="32"/>
      <c r="G109" s="33">
        <v>0</v>
      </c>
      <c r="H109" s="32"/>
      <c r="I109" s="32"/>
      <c r="J109" s="34"/>
    </row>
    <row r="110" spans="2:10" x14ac:dyDescent="0.5">
      <c r="B110" s="31" t="s">
        <v>179</v>
      </c>
      <c r="C110" s="32"/>
      <c r="D110" s="32"/>
      <c r="E110" s="32"/>
      <c r="F110" s="32"/>
      <c r="G110" s="33">
        <v>0</v>
      </c>
      <c r="H110" s="32"/>
      <c r="I110" s="32"/>
      <c r="J110" s="34"/>
    </row>
    <row r="111" spans="2:10" x14ac:dyDescent="0.5">
      <c r="B111" s="31" t="s">
        <v>174</v>
      </c>
      <c r="C111" s="32"/>
      <c r="D111" s="32"/>
      <c r="E111" s="32"/>
      <c r="F111" s="32"/>
      <c r="G111" s="33">
        <f>SUM('Response 1'!K45:K49)</f>
        <v>2950</v>
      </c>
      <c r="H111" s="32"/>
      <c r="I111" s="32"/>
      <c r="J111" s="34"/>
    </row>
    <row r="112" spans="2:10" ht="14.7" thickBot="1" x14ac:dyDescent="0.55000000000000004">
      <c r="B112" s="31" t="s">
        <v>175</v>
      </c>
      <c r="C112" s="32"/>
      <c r="D112" s="32"/>
      <c r="E112" s="32"/>
      <c r="F112" s="32"/>
      <c r="G112" s="33">
        <f>SUM('Response 1'!K170:K172)</f>
        <v>3550</v>
      </c>
      <c r="H112" s="32"/>
      <c r="I112" s="32"/>
      <c r="J112" s="34"/>
    </row>
    <row r="113" spans="2:10" ht="14.7" thickBot="1" x14ac:dyDescent="0.55000000000000004">
      <c r="B113" s="10" t="s">
        <v>177</v>
      </c>
      <c r="C113" s="8"/>
      <c r="D113" s="8"/>
      <c r="E113" s="8"/>
      <c r="F113" s="8"/>
      <c r="G113" s="13">
        <f>G108+SUM(G109:G110)-SUM(G111:G112)</f>
        <v>0</v>
      </c>
      <c r="H113" s="9"/>
      <c r="I113" s="32"/>
      <c r="J113" s="34"/>
    </row>
    <row r="114" spans="2:10" ht="2" customHeight="1" thickBot="1" x14ac:dyDescent="0.55000000000000004">
      <c r="B114" s="39"/>
      <c r="C114" s="35"/>
      <c r="D114" s="35"/>
      <c r="E114" s="35"/>
      <c r="F114" s="35"/>
      <c r="G114" s="35"/>
      <c r="H114" s="35"/>
      <c r="I114" s="35"/>
      <c r="J114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7"/>
  <sheetViews>
    <sheetView showGridLines="0" tabSelected="1" topLeftCell="A58" zoomScale="60" zoomScaleNormal="60" workbookViewId="0">
      <selection activeCell="R66" sqref="R66"/>
    </sheetView>
  </sheetViews>
  <sheetFormatPr defaultRowHeight="14.35" x14ac:dyDescent="0.5"/>
  <cols>
    <col min="1" max="1" width="2.64453125" customWidth="1"/>
    <col min="2" max="2" width="1.64453125" customWidth="1"/>
    <col min="6" max="6" width="18.64453125" customWidth="1"/>
    <col min="7" max="7" width="26.29296875" customWidth="1"/>
    <col min="9" max="9" width="8.9375" customWidth="1"/>
    <col min="10" max="10" width="2.64453125" customWidth="1"/>
  </cols>
  <sheetData>
    <row r="1" spans="1:10" ht="15.7" thickBot="1" x14ac:dyDescent="0.55000000000000004">
      <c r="A1" s="1"/>
    </row>
    <row r="2" spans="1:10" ht="18" x14ac:dyDescent="0.6">
      <c r="A2" s="2"/>
      <c r="B2" s="19" t="s">
        <v>172</v>
      </c>
      <c r="C2" s="20"/>
      <c r="D2" s="20"/>
      <c r="E2" s="20"/>
      <c r="F2" s="20"/>
      <c r="G2" s="20"/>
      <c r="H2" s="20"/>
      <c r="I2" s="20"/>
      <c r="J2" s="21"/>
    </row>
    <row r="3" spans="1:10" ht="15.7" x14ac:dyDescent="0.55000000000000004">
      <c r="A3" s="2"/>
      <c r="B3" s="22" t="s">
        <v>1</v>
      </c>
      <c r="C3" s="18"/>
      <c r="D3" s="18"/>
      <c r="E3" s="18"/>
      <c r="F3" s="18"/>
      <c r="G3" s="18"/>
      <c r="H3" s="18"/>
      <c r="I3" s="18"/>
      <c r="J3" s="23"/>
    </row>
    <row r="4" spans="1:10" ht="15.35" x14ac:dyDescent="0.5">
      <c r="A4" s="2"/>
      <c r="B4" s="41" t="s">
        <v>201</v>
      </c>
      <c r="C4" s="18"/>
      <c r="D4" s="18"/>
      <c r="E4" s="18"/>
      <c r="F4" s="18"/>
      <c r="G4" s="18"/>
      <c r="H4" s="18"/>
      <c r="I4" s="18"/>
      <c r="J4" s="23"/>
    </row>
    <row r="5" spans="1:10" ht="15.7" thickBot="1" x14ac:dyDescent="0.55000000000000004">
      <c r="A5" s="2"/>
      <c r="B5" s="24" t="s">
        <v>204</v>
      </c>
      <c r="C5" s="25"/>
      <c r="D5" s="25"/>
      <c r="E5" s="25"/>
      <c r="F5" s="25"/>
      <c r="G5" s="25"/>
      <c r="H5" s="25"/>
      <c r="I5" s="25"/>
      <c r="J5" s="26"/>
    </row>
    <row r="6" spans="1:10" ht="15.7" thickBot="1" x14ac:dyDescent="0.55000000000000004">
      <c r="A6" s="2"/>
    </row>
    <row r="7" spans="1:10" x14ac:dyDescent="0.5">
      <c r="B7" s="27" t="s">
        <v>5</v>
      </c>
      <c r="C7" s="20"/>
      <c r="D7" s="20"/>
      <c r="E7" s="20"/>
      <c r="F7" s="20"/>
      <c r="G7" s="20"/>
      <c r="H7" s="20"/>
      <c r="I7" s="20"/>
      <c r="J7" s="21"/>
    </row>
    <row r="8" spans="1:10" x14ac:dyDescent="0.5">
      <c r="B8" s="28" t="s">
        <v>178</v>
      </c>
      <c r="C8" s="17"/>
      <c r="D8" s="17"/>
      <c r="E8" s="17"/>
      <c r="F8" s="17"/>
      <c r="G8" s="17"/>
      <c r="H8" s="17"/>
      <c r="I8" s="17"/>
      <c r="J8" s="29"/>
    </row>
    <row r="9" spans="1:10" ht="2" customHeight="1" x14ac:dyDescent="0.5">
      <c r="B9" s="30"/>
      <c r="C9" s="18"/>
      <c r="D9" s="18"/>
      <c r="E9" s="18"/>
      <c r="F9" s="18"/>
      <c r="G9" s="18"/>
      <c r="H9" s="18"/>
      <c r="I9" s="18"/>
      <c r="J9" s="23"/>
    </row>
    <row r="10" spans="1:10" x14ac:dyDescent="0.5">
      <c r="B10" s="31" t="s">
        <v>208</v>
      </c>
      <c r="C10" s="32"/>
      <c r="D10" s="32"/>
      <c r="E10" s="32"/>
      <c r="F10" s="32"/>
      <c r="G10" s="33">
        <f>SUM('Response 2'!G10:G11)</f>
        <v>7595</v>
      </c>
      <c r="H10" s="32"/>
      <c r="I10" s="32"/>
      <c r="J10" s="34"/>
    </row>
    <row r="11" spans="1:10" x14ac:dyDescent="0.5">
      <c r="B11" s="31" t="s">
        <v>209</v>
      </c>
      <c r="C11" s="32"/>
      <c r="D11" s="32"/>
      <c r="E11" s="32"/>
      <c r="F11" s="32"/>
      <c r="G11" s="33">
        <f>SUM('Response 2'!G12:G13)</f>
        <v>32424.989999999998</v>
      </c>
      <c r="H11" s="32"/>
      <c r="I11" s="32"/>
      <c r="J11" s="34"/>
    </row>
    <row r="12" spans="1:10" ht="14.7" thickBot="1" x14ac:dyDescent="0.55000000000000004">
      <c r="B12" s="31" t="s">
        <v>203</v>
      </c>
      <c r="C12" s="32"/>
      <c r="D12" s="32"/>
      <c r="E12" s="32"/>
      <c r="F12" s="32"/>
      <c r="G12" s="33">
        <v>6000</v>
      </c>
      <c r="H12" s="32"/>
      <c r="I12" s="32"/>
      <c r="J12" s="34"/>
    </row>
    <row r="13" spans="1:10" ht="14.7" thickBot="1" x14ac:dyDescent="0.55000000000000004">
      <c r="B13" s="10" t="s">
        <v>202</v>
      </c>
      <c r="C13" s="8"/>
      <c r="D13" s="8"/>
      <c r="E13" s="8"/>
      <c r="F13" s="8"/>
      <c r="G13" s="13">
        <f>SUM(G11:G12)-G10</f>
        <v>30829.989999999998</v>
      </c>
      <c r="H13" s="9"/>
      <c r="I13" s="32"/>
      <c r="J13" s="34"/>
    </row>
    <row r="14" spans="1:10" ht="2" customHeight="1" thickBot="1" x14ac:dyDescent="0.55000000000000004">
      <c r="B14" s="40"/>
      <c r="C14" s="35"/>
      <c r="D14" s="35"/>
      <c r="E14" s="35"/>
      <c r="F14" s="35"/>
      <c r="G14" s="36"/>
      <c r="H14" s="35"/>
      <c r="I14" s="35"/>
      <c r="J14" s="37"/>
    </row>
    <row r="15" spans="1:10" ht="14.7" thickBot="1" x14ac:dyDescent="0.55000000000000004"/>
    <row r="16" spans="1:10" x14ac:dyDescent="0.5">
      <c r="B16" s="27" t="s">
        <v>11</v>
      </c>
      <c r="C16" s="20"/>
      <c r="D16" s="20"/>
      <c r="E16" s="20"/>
      <c r="F16" s="20"/>
      <c r="G16" s="20"/>
      <c r="H16" s="20"/>
      <c r="I16" s="20"/>
      <c r="J16" s="21"/>
    </row>
    <row r="17" spans="2:10" x14ac:dyDescent="0.5">
      <c r="B17" s="28" t="s">
        <v>178</v>
      </c>
      <c r="C17" s="17"/>
      <c r="D17" s="17"/>
      <c r="E17" s="17"/>
      <c r="F17" s="17"/>
      <c r="G17" s="17"/>
      <c r="H17" s="17"/>
      <c r="I17" s="17"/>
      <c r="J17" s="29"/>
    </row>
    <row r="18" spans="2:10" ht="2" customHeight="1" x14ac:dyDescent="0.5">
      <c r="B18" s="30"/>
      <c r="C18" s="18"/>
      <c r="D18" s="18"/>
      <c r="E18" s="18"/>
      <c r="F18" s="18"/>
      <c r="G18" s="18"/>
      <c r="H18" s="18"/>
      <c r="I18" s="18"/>
      <c r="J18" s="23"/>
    </row>
    <row r="19" spans="2:10" x14ac:dyDescent="0.5">
      <c r="B19" s="31" t="s">
        <v>208</v>
      </c>
      <c r="C19" s="32"/>
      <c r="D19" s="32"/>
      <c r="E19" s="32"/>
      <c r="F19" s="32"/>
      <c r="G19" s="33">
        <f>SUM('Response 2'!G21:G22)</f>
        <v>2330</v>
      </c>
      <c r="H19" s="32"/>
      <c r="I19" s="32"/>
      <c r="J19" s="34"/>
    </row>
    <row r="20" spans="2:10" x14ac:dyDescent="0.5">
      <c r="B20" s="31" t="s">
        <v>209</v>
      </c>
      <c r="C20" s="32"/>
      <c r="D20" s="32"/>
      <c r="E20" s="32"/>
      <c r="F20" s="32"/>
      <c r="G20" s="33">
        <f>SUM('Response 2'!G23:G24)</f>
        <v>17330</v>
      </c>
      <c r="H20" s="32"/>
      <c r="I20" s="32"/>
      <c r="J20" s="34"/>
    </row>
    <row r="21" spans="2:10" ht="14.7" thickBot="1" x14ac:dyDescent="0.55000000000000004">
      <c r="B21" s="31" t="s">
        <v>203</v>
      </c>
      <c r="C21" s="32"/>
      <c r="D21" s="32"/>
      <c r="E21" s="32"/>
      <c r="F21" s="32"/>
      <c r="G21" s="33">
        <v>0</v>
      </c>
      <c r="H21" s="32"/>
      <c r="I21" s="32"/>
      <c r="J21" s="34"/>
    </row>
    <row r="22" spans="2:10" ht="14.7" thickBot="1" x14ac:dyDescent="0.55000000000000004">
      <c r="B22" s="10" t="s">
        <v>202</v>
      </c>
      <c r="C22" s="8"/>
      <c r="D22" s="8"/>
      <c r="E22" s="8"/>
      <c r="F22" s="8"/>
      <c r="G22" s="13">
        <f>SUM(G20:G21)-G19</f>
        <v>15000</v>
      </c>
      <c r="H22" s="9"/>
      <c r="I22" s="32"/>
      <c r="J22" s="34"/>
    </row>
    <row r="23" spans="2:10" ht="2" customHeight="1" thickBot="1" x14ac:dyDescent="0.55000000000000004">
      <c r="B23" s="40"/>
      <c r="C23" s="35"/>
      <c r="D23" s="35"/>
      <c r="E23" s="35"/>
      <c r="F23" s="35"/>
      <c r="G23" s="36"/>
      <c r="H23" s="35"/>
      <c r="I23" s="35"/>
      <c r="J23" s="37"/>
    </row>
    <row r="24" spans="2:10" ht="14.7" thickBot="1" x14ac:dyDescent="0.55000000000000004"/>
    <row r="25" spans="2:10" x14ac:dyDescent="0.5">
      <c r="B25" s="27" t="s">
        <v>27</v>
      </c>
      <c r="C25" s="20"/>
      <c r="D25" s="20"/>
      <c r="E25" s="20"/>
      <c r="F25" s="20"/>
      <c r="G25" s="20"/>
      <c r="H25" s="20"/>
      <c r="I25" s="20"/>
      <c r="J25" s="21"/>
    </row>
    <row r="26" spans="2:10" x14ac:dyDescent="0.5">
      <c r="B26" s="28" t="s">
        <v>178</v>
      </c>
      <c r="C26" s="17"/>
      <c r="D26" s="17"/>
      <c r="E26" s="17"/>
      <c r="F26" s="17"/>
      <c r="G26" s="17"/>
      <c r="H26" s="17"/>
      <c r="I26" s="17"/>
      <c r="J26" s="29"/>
    </row>
    <row r="27" spans="2:10" ht="2" customHeight="1" x14ac:dyDescent="0.5">
      <c r="B27" s="30"/>
      <c r="C27" s="18"/>
      <c r="D27" s="18"/>
      <c r="E27" s="18"/>
      <c r="F27" s="18"/>
      <c r="G27" s="18"/>
      <c r="H27" s="18"/>
      <c r="I27" s="18"/>
      <c r="J27" s="23"/>
    </row>
    <row r="28" spans="2:10" ht="15" customHeight="1" x14ac:dyDescent="0.5">
      <c r="B28" s="31" t="s">
        <v>208</v>
      </c>
      <c r="C28" s="32"/>
      <c r="D28" s="32"/>
      <c r="E28" s="32"/>
      <c r="F28" s="32"/>
      <c r="G28" s="33">
        <f>SUM('Response 2'!G32:G33)</f>
        <v>0</v>
      </c>
      <c r="H28" s="32"/>
      <c r="I28" s="32"/>
      <c r="J28" s="34"/>
    </row>
    <row r="29" spans="2:10" x14ac:dyDescent="0.5">
      <c r="B29" s="31" t="s">
        <v>209</v>
      </c>
      <c r="C29" s="32"/>
      <c r="D29" s="32"/>
      <c r="E29" s="32"/>
      <c r="F29" s="32"/>
      <c r="G29" s="33">
        <f>SUM('Response 2'!G34:G35)</f>
        <v>18457.77</v>
      </c>
      <c r="H29" s="32"/>
      <c r="I29" s="32"/>
      <c r="J29" s="34"/>
    </row>
    <row r="30" spans="2:10" ht="14.7" thickBot="1" x14ac:dyDescent="0.55000000000000004">
      <c r="B30" s="31" t="s">
        <v>203</v>
      </c>
      <c r="C30" s="32"/>
      <c r="D30" s="32"/>
      <c r="E30" s="32"/>
      <c r="F30" s="32"/>
      <c r="G30" s="33">
        <v>5000</v>
      </c>
      <c r="H30" s="32"/>
      <c r="I30" s="32"/>
      <c r="J30" s="34"/>
    </row>
    <row r="31" spans="2:10" ht="14.7" thickBot="1" x14ac:dyDescent="0.55000000000000004">
      <c r="B31" s="10" t="s">
        <v>202</v>
      </c>
      <c r="C31" s="8"/>
      <c r="D31" s="8"/>
      <c r="E31" s="8"/>
      <c r="F31" s="8"/>
      <c r="G31" s="13">
        <f>SUM(G29:G30)-G28</f>
        <v>23457.77</v>
      </c>
      <c r="H31" s="9"/>
      <c r="I31" s="32"/>
      <c r="J31" s="34"/>
    </row>
    <row r="32" spans="2:10" ht="2" customHeight="1" thickBot="1" x14ac:dyDescent="0.55000000000000004">
      <c r="B32" s="40"/>
      <c r="C32" s="35"/>
      <c r="D32" s="35"/>
      <c r="E32" s="35"/>
      <c r="F32" s="35"/>
      <c r="G32" s="36"/>
      <c r="H32" s="35"/>
      <c r="I32" s="35"/>
      <c r="J32" s="37"/>
    </row>
    <row r="33" spans="2:10" ht="14.7" thickBot="1" x14ac:dyDescent="0.55000000000000004"/>
    <row r="34" spans="2:10" x14ac:dyDescent="0.5">
      <c r="B34" s="27" t="s">
        <v>23</v>
      </c>
      <c r="C34" s="20"/>
      <c r="D34" s="20"/>
      <c r="E34" s="20"/>
      <c r="F34" s="20"/>
      <c r="G34" s="20"/>
      <c r="H34" s="20"/>
      <c r="I34" s="20"/>
      <c r="J34" s="21"/>
    </row>
    <row r="35" spans="2:10" ht="15" customHeight="1" x14ac:dyDescent="0.5">
      <c r="B35" s="28" t="s">
        <v>178</v>
      </c>
      <c r="C35" s="17"/>
      <c r="D35" s="17"/>
      <c r="E35" s="17"/>
      <c r="F35" s="17"/>
      <c r="G35" s="17"/>
      <c r="H35" s="17"/>
      <c r="I35" s="17"/>
      <c r="J35" s="29"/>
    </row>
    <row r="36" spans="2:10" ht="2" customHeight="1" x14ac:dyDescent="0.5">
      <c r="B36" s="30"/>
      <c r="C36" s="18"/>
      <c r="D36" s="18"/>
      <c r="E36" s="18"/>
      <c r="F36" s="18"/>
      <c r="G36" s="18"/>
      <c r="H36" s="18"/>
      <c r="I36" s="18"/>
      <c r="J36" s="23"/>
    </row>
    <row r="37" spans="2:10" x14ac:dyDescent="0.5">
      <c r="B37" s="31" t="s">
        <v>208</v>
      </c>
      <c r="C37" s="32"/>
      <c r="D37" s="32"/>
      <c r="E37" s="32"/>
      <c r="F37" s="32"/>
      <c r="G37" s="33">
        <f>SUM('Response 2'!G43:G44)</f>
        <v>3880</v>
      </c>
      <c r="H37" s="32"/>
      <c r="I37" s="32"/>
      <c r="J37" s="34"/>
    </row>
    <row r="38" spans="2:10" x14ac:dyDescent="0.5">
      <c r="B38" s="31" t="s">
        <v>209</v>
      </c>
      <c r="C38" s="32"/>
      <c r="D38" s="32"/>
      <c r="E38" s="32"/>
      <c r="F38" s="32"/>
      <c r="G38" s="33">
        <f>SUM('Response 2'!G45:G46)</f>
        <v>13305.31</v>
      </c>
      <c r="H38" s="32"/>
      <c r="I38" s="32"/>
      <c r="J38" s="34"/>
    </row>
    <row r="39" spans="2:10" ht="14.7" thickBot="1" x14ac:dyDescent="0.55000000000000004">
      <c r="B39" s="31" t="s">
        <v>203</v>
      </c>
      <c r="C39" s="32"/>
      <c r="D39" s="32"/>
      <c r="E39" s="32"/>
      <c r="F39" s="32"/>
      <c r="G39" s="33">
        <v>500</v>
      </c>
      <c r="H39" s="32"/>
      <c r="I39" s="32"/>
      <c r="J39" s="34"/>
    </row>
    <row r="40" spans="2:10" ht="14.7" thickBot="1" x14ac:dyDescent="0.55000000000000004">
      <c r="B40" s="10" t="s">
        <v>202</v>
      </c>
      <c r="C40" s="8"/>
      <c r="D40" s="8"/>
      <c r="E40" s="8"/>
      <c r="F40" s="8"/>
      <c r="G40" s="13">
        <f>SUM(G38:G39)-G37</f>
        <v>9925.31</v>
      </c>
      <c r="H40" s="9"/>
      <c r="I40" s="32"/>
      <c r="J40" s="34"/>
    </row>
    <row r="41" spans="2:10" ht="2" customHeight="1" thickBot="1" x14ac:dyDescent="0.55000000000000004">
      <c r="B41" s="40"/>
      <c r="C41" s="35"/>
      <c r="D41" s="35"/>
      <c r="E41" s="35"/>
      <c r="F41" s="35"/>
      <c r="G41" s="36"/>
      <c r="H41" s="35"/>
      <c r="I41" s="35"/>
      <c r="J41" s="37"/>
    </row>
    <row r="43" spans="2:10" ht="2" customHeight="1" thickBot="1" x14ac:dyDescent="0.55000000000000004"/>
    <row r="44" spans="2:10" x14ac:dyDescent="0.5">
      <c r="B44" s="27" t="s">
        <v>96</v>
      </c>
      <c r="C44" s="20"/>
      <c r="D44" s="20"/>
      <c r="E44" s="20"/>
      <c r="F44" s="20"/>
      <c r="G44" s="20"/>
      <c r="H44" s="20"/>
      <c r="I44" s="20"/>
      <c r="J44" s="21"/>
    </row>
    <row r="45" spans="2:10" x14ac:dyDescent="0.5">
      <c r="B45" s="28" t="s">
        <v>178</v>
      </c>
      <c r="C45" s="17"/>
      <c r="D45" s="17"/>
      <c r="E45" s="17"/>
      <c r="F45" s="17"/>
      <c r="G45" s="17"/>
      <c r="H45" s="17"/>
      <c r="I45" s="17"/>
      <c r="J45" s="29"/>
    </row>
    <row r="46" spans="2:10" ht="2" customHeight="1" x14ac:dyDescent="0.5">
      <c r="B46" s="30"/>
      <c r="C46" s="18"/>
      <c r="D46" s="18"/>
      <c r="E46" s="18"/>
      <c r="F46" s="18"/>
      <c r="G46" s="18"/>
      <c r="H46" s="18"/>
      <c r="I46" s="18"/>
      <c r="J46" s="23"/>
    </row>
    <row r="47" spans="2:10" ht="15" customHeight="1" x14ac:dyDescent="0.5">
      <c r="B47" s="31" t="s">
        <v>208</v>
      </c>
      <c r="C47" s="32"/>
      <c r="D47" s="32"/>
      <c r="E47" s="32"/>
      <c r="F47" s="32"/>
      <c r="G47" s="33">
        <f>SUM('Response 2'!G54:G55)</f>
        <v>1000</v>
      </c>
      <c r="H47" s="32"/>
      <c r="I47" s="32"/>
      <c r="J47" s="34"/>
    </row>
    <row r="48" spans="2:10" x14ac:dyDescent="0.5">
      <c r="B48" s="31" t="s">
        <v>209</v>
      </c>
      <c r="C48" s="32"/>
      <c r="D48" s="32"/>
      <c r="E48" s="32"/>
      <c r="F48" s="32"/>
      <c r="G48" s="33">
        <f>SUM('Response 2'!G56:G57)</f>
        <v>10113</v>
      </c>
      <c r="H48" s="32"/>
      <c r="I48" s="32"/>
      <c r="J48" s="34"/>
    </row>
    <row r="49" spans="2:10" ht="14.7" thickBot="1" x14ac:dyDescent="0.55000000000000004">
      <c r="B49" s="31" t="s">
        <v>203</v>
      </c>
      <c r="C49" s="32"/>
      <c r="D49" s="32"/>
      <c r="E49" s="32"/>
      <c r="F49" s="32"/>
      <c r="G49" s="33">
        <v>4000</v>
      </c>
      <c r="H49" s="32"/>
      <c r="I49" s="32"/>
      <c r="J49" s="34"/>
    </row>
    <row r="50" spans="2:10" ht="14.7" thickBot="1" x14ac:dyDescent="0.55000000000000004">
      <c r="B50" s="10" t="s">
        <v>202</v>
      </c>
      <c r="C50" s="8"/>
      <c r="D50" s="8"/>
      <c r="E50" s="8"/>
      <c r="F50" s="8"/>
      <c r="G50" s="13">
        <f>SUM(G48:G49)-G47</f>
        <v>13113</v>
      </c>
      <c r="H50" s="9"/>
      <c r="I50" s="32"/>
      <c r="J50" s="34"/>
    </row>
    <row r="51" spans="2:10" ht="2" customHeight="1" thickBot="1" x14ac:dyDescent="0.55000000000000004">
      <c r="B51" s="40"/>
      <c r="C51" s="35"/>
      <c r="D51" s="35"/>
      <c r="E51" s="35"/>
      <c r="F51" s="35"/>
      <c r="G51" s="36"/>
      <c r="H51" s="35"/>
      <c r="I51" s="35"/>
      <c r="J51" s="37"/>
    </row>
    <row r="52" spans="2:10" ht="14.7" thickBot="1" x14ac:dyDescent="0.55000000000000004"/>
    <row r="53" spans="2:10" x14ac:dyDescent="0.5">
      <c r="B53" s="27" t="s">
        <v>77</v>
      </c>
      <c r="C53" s="20"/>
      <c r="D53" s="20"/>
      <c r="E53" s="20"/>
      <c r="F53" s="20"/>
      <c r="G53" s="20"/>
      <c r="H53" s="20"/>
      <c r="I53" s="20"/>
      <c r="J53" s="21"/>
    </row>
    <row r="54" spans="2:10" x14ac:dyDescent="0.5">
      <c r="B54" s="28" t="s">
        <v>178</v>
      </c>
      <c r="C54" s="17"/>
      <c r="D54" s="17"/>
      <c r="E54" s="17"/>
      <c r="F54" s="17"/>
      <c r="G54" s="17"/>
      <c r="H54" s="17"/>
      <c r="I54" s="17"/>
      <c r="J54" s="29"/>
    </row>
    <row r="55" spans="2:10" ht="2" customHeight="1" x14ac:dyDescent="0.5">
      <c r="B55" s="30"/>
      <c r="C55" s="18"/>
      <c r="D55" s="18"/>
      <c r="E55" s="18"/>
      <c r="F55" s="18"/>
      <c r="G55" s="18"/>
      <c r="H55" s="18"/>
      <c r="I55" s="18"/>
      <c r="J55" s="23"/>
    </row>
    <row r="56" spans="2:10" x14ac:dyDescent="0.5">
      <c r="B56" s="31" t="s">
        <v>208</v>
      </c>
      <c r="C56" s="32"/>
      <c r="D56" s="32"/>
      <c r="E56" s="32"/>
      <c r="F56" s="32"/>
      <c r="G56" s="33">
        <f>SUM('Response 2'!G65:G66)</f>
        <v>0</v>
      </c>
      <c r="H56" s="32"/>
      <c r="I56" s="32"/>
      <c r="J56" s="34"/>
    </row>
    <row r="57" spans="2:10" x14ac:dyDescent="0.5">
      <c r="B57" s="31" t="s">
        <v>209</v>
      </c>
      <c r="C57" s="32"/>
      <c r="D57" s="32"/>
      <c r="E57" s="32"/>
      <c r="F57" s="32"/>
      <c r="G57" s="33">
        <f>SUM('Response 2'!G67:G68)</f>
        <v>3280.23</v>
      </c>
      <c r="H57" s="32"/>
      <c r="I57" s="32"/>
      <c r="J57" s="34"/>
    </row>
    <row r="58" spans="2:10" ht="14.7" thickBot="1" x14ac:dyDescent="0.55000000000000004">
      <c r="B58" s="31" t="s">
        <v>203</v>
      </c>
      <c r="C58" s="32"/>
      <c r="D58" s="32"/>
      <c r="E58" s="32"/>
      <c r="F58" s="32"/>
      <c r="G58" s="33">
        <v>0</v>
      </c>
      <c r="H58" s="32"/>
      <c r="I58" s="32"/>
      <c r="J58" s="34"/>
    </row>
    <row r="59" spans="2:10" ht="14.7" thickBot="1" x14ac:dyDescent="0.55000000000000004">
      <c r="B59" s="10" t="s">
        <v>202</v>
      </c>
      <c r="C59" s="8"/>
      <c r="D59" s="8"/>
      <c r="E59" s="8"/>
      <c r="F59" s="8"/>
      <c r="G59" s="13">
        <f>SUM(G57:G58)-G56</f>
        <v>3280.23</v>
      </c>
      <c r="H59" s="9"/>
      <c r="I59" s="32"/>
      <c r="J59" s="34"/>
    </row>
    <row r="60" spans="2:10" ht="2" customHeight="1" thickBot="1" x14ac:dyDescent="0.55000000000000004">
      <c r="B60" s="40"/>
      <c r="C60" s="35"/>
      <c r="D60" s="35"/>
      <c r="E60" s="35"/>
      <c r="F60" s="35"/>
      <c r="G60" s="36"/>
      <c r="H60" s="35"/>
      <c r="I60" s="35"/>
      <c r="J60" s="37"/>
    </row>
    <row r="61" spans="2:10" ht="14.7" thickBot="1" x14ac:dyDescent="0.55000000000000004"/>
    <row r="62" spans="2:10" x14ac:dyDescent="0.5">
      <c r="B62" s="27" t="s">
        <v>153</v>
      </c>
      <c r="C62" s="20"/>
      <c r="D62" s="20"/>
      <c r="E62" s="20"/>
      <c r="F62" s="20"/>
      <c r="G62" s="20"/>
      <c r="H62" s="20"/>
      <c r="I62" s="20"/>
      <c r="J62" s="21"/>
    </row>
    <row r="63" spans="2:10" x14ac:dyDescent="0.5">
      <c r="B63" s="28" t="s">
        <v>178</v>
      </c>
      <c r="C63" s="17"/>
      <c r="D63" s="17"/>
      <c r="E63" s="17"/>
      <c r="F63" s="17"/>
      <c r="G63" s="17"/>
      <c r="H63" s="17"/>
      <c r="I63" s="17"/>
      <c r="J63" s="29"/>
    </row>
    <row r="64" spans="2:10" ht="2" customHeight="1" x14ac:dyDescent="0.5">
      <c r="B64" s="30"/>
      <c r="C64" s="18"/>
      <c r="D64" s="18"/>
      <c r="E64" s="18"/>
      <c r="F64" s="18"/>
      <c r="G64" s="18"/>
      <c r="H64" s="18"/>
      <c r="I64" s="18"/>
      <c r="J64" s="23"/>
    </row>
    <row r="65" spans="2:10" x14ac:dyDescent="0.5">
      <c r="B65" s="31" t="s">
        <v>208</v>
      </c>
      <c r="C65" s="32"/>
      <c r="D65" s="32"/>
      <c r="E65" s="32"/>
      <c r="F65" s="32"/>
      <c r="G65" s="33">
        <f>SUM('Response 2'!G76:G77)</f>
        <v>6500</v>
      </c>
      <c r="H65" s="32"/>
      <c r="I65" s="32"/>
      <c r="J65" s="34"/>
    </row>
    <row r="66" spans="2:10" x14ac:dyDescent="0.5">
      <c r="B66" s="31" t="s">
        <v>209</v>
      </c>
      <c r="C66" s="32"/>
      <c r="D66" s="32"/>
      <c r="E66" s="32"/>
      <c r="F66" s="32"/>
      <c r="G66" s="33">
        <f>SUM('Response 2'!G78:G79)</f>
        <v>74016</v>
      </c>
      <c r="H66" s="32"/>
      <c r="I66" s="32"/>
      <c r="J66" s="34"/>
    </row>
    <row r="67" spans="2:10" ht="14.7" thickBot="1" x14ac:dyDescent="0.55000000000000004">
      <c r="B67" s="31" t="s">
        <v>203</v>
      </c>
      <c r="C67" s="32"/>
      <c r="D67" s="32"/>
      <c r="E67" s="32"/>
      <c r="F67" s="32"/>
      <c r="G67" s="33">
        <v>6500</v>
      </c>
      <c r="H67" s="32"/>
      <c r="I67" s="32"/>
      <c r="J67" s="34"/>
    </row>
    <row r="68" spans="2:10" ht="15" customHeight="1" thickBot="1" x14ac:dyDescent="0.55000000000000004">
      <c r="B68" s="10" t="s">
        <v>202</v>
      </c>
      <c r="C68" s="8"/>
      <c r="D68" s="8"/>
      <c r="E68" s="8"/>
      <c r="F68" s="8"/>
      <c r="G68" s="13">
        <f>SUM(G66:G67)-G65</f>
        <v>74016</v>
      </c>
      <c r="H68" s="9"/>
      <c r="I68" s="32"/>
      <c r="J68" s="34"/>
    </row>
    <row r="69" spans="2:10" ht="2" customHeight="1" thickBot="1" x14ac:dyDescent="0.55000000000000004">
      <c r="B69" s="40"/>
      <c r="C69" s="35"/>
      <c r="D69" s="35"/>
      <c r="E69" s="35"/>
      <c r="F69" s="35"/>
      <c r="G69" s="36"/>
      <c r="H69" s="35"/>
      <c r="I69" s="35"/>
      <c r="J69" s="37"/>
    </row>
    <row r="70" spans="2:10" ht="14.7" thickBot="1" x14ac:dyDescent="0.55000000000000004"/>
    <row r="71" spans="2:10" x14ac:dyDescent="0.5">
      <c r="B71" s="27" t="s">
        <v>157</v>
      </c>
      <c r="C71" s="20"/>
      <c r="D71" s="20"/>
      <c r="E71" s="20"/>
      <c r="F71" s="20"/>
      <c r="G71" s="20"/>
      <c r="H71" s="20"/>
      <c r="I71" s="20"/>
      <c r="J71" s="21"/>
    </row>
    <row r="72" spans="2:10" ht="15" customHeight="1" x14ac:dyDescent="0.5">
      <c r="B72" s="28" t="s">
        <v>178</v>
      </c>
      <c r="C72" s="17"/>
      <c r="D72" s="17"/>
      <c r="E72" s="17"/>
      <c r="F72" s="17"/>
      <c r="G72" s="17"/>
      <c r="H72" s="17"/>
      <c r="I72" s="17"/>
      <c r="J72" s="29"/>
    </row>
    <row r="73" spans="2:10" ht="2" customHeight="1" x14ac:dyDescent="0.5">
      <c r="B73" s="30"/>
      <c r="C73" s="18"/>
      <c r="D73" s="18"/>
      <c r="E73" s="18"/>
      <c r="F73" s="18"/>
      <c r="G73" s="18"/>
      <c r="H73" s="18"/>
      <c r="I73" s="18"/>
      <c r="J73" s="23"/>
    </row>
    <row r="74" spans="2:10" x14ac:dyDescent="0.5">
      <c r="B74" s="31" t="s">
        <v>211</v>
      </c>
      <c r="C74" s="32"/>
      <c r="D74" s="32"/>
      <c r="E74" s="32"/>
      <c r="F74" s="32"/>
      <c r="G74" s="33">
        <f>SUM('Response 2'!G87:G88)</f>
        <v>0</v>
      </c>
      <c r="H74" s="32"/>
      <c r="I74" s="32"/>
      <c r="J74" s="34"/>
    </row>
    <row r="75" spans="2:10" x14ac:dyDescent="0.5">
      <c r="B75" s="31" t="s">
        <v>212</v>
      </c>
      <c r="C75" s="32"/>
      <c r="D75" s="32"/>
      <c r="E75" s="32"/>
      <c r="F75" s="32"/>
      <c r="G75" s="33">
        <v>0</v>
      </c>
      <c r="H75" s="32"/>
      <c r="I75" s="32"/>
      <c r="J75" s="34"/>
    </row>
    <row r="76" spans="2:10" ht="14.7" thickBot="1" x14ac:dyDescent="0.55000000000000004">
      <c r="B76" s="31" t="s">
        <v>203</v>
      </c>
      <c r="C76" s="32"/>
      <c r="D76" s="32"/>
      <c r="E76" s="32"/>
      <c r="F76" s="32"/>
      <c r="G76" s="33">
        <v>0</v>
      </c>
      <c r="H76" s="32"/>
      <c r="I76" s="32"/>
      <c r="J76" s="34"/>
    </row>
    <row r="77" spans="2:10" ht="14.7" thickBot="1" x14ac:dyDescent="0.55000000000000004">
      <c r="B77" s="10" t="s">
        <v>202</v>
      </c>
      <c r="C77" s="8"/>
      <c r="D77" s="8"/>
      <c r="E77" s="8"/>
      <c r="F77" s="8"/>
      <c r="G77" s="13">
        <f>SUM(G75:G76)-G74</f>
        <v>0</v>
      </c>
      <c r="H77" s="9"/>
      <c r="I77" s="32"/>
      <c r="J77" s="34"/>
    </row>
    <row r="78" spans="2:10" ht="2" customHeight="1" thickBot="1" x14ac:dyDescent="0.55000000000000004">
      <c r="B78" s="40"/>
      <c r="C78" s="35"/>
      <c r="D78" s="35"/>
      <c r="E78" s="35"/>
      <c r="F78" s="35"/>
      <c r="G78" s="36"/>
      <c r="H78" s="35"/>
      <c r="I78" s="35"/>
      <c r="J78" s="37"/>
    </row>
    <row r="79" spans="2:10" ht="14.7" thickBot="1" x14ac:dyDescent="0.55000000000000004"/>
    <row r="80" spans="2:10" x14ac:dyDescent="0.5">
      <c r="B80" s="27" t="s">
        <v>45</v>
      </c>
      <c r="C80" s="20"/>
      <c r="D80" s="20"/>
      <c r="E80" s="20"/>
      <c r="F80" s="20"/>
      <c r="G80" s="20"/>
      <c r="H80" s="20"/>
      <c r="I80" s="20"/>
      <c r="J80" s="21"/>
    </row>
    <row r="81" spans="2:10" x14ac:dyDescent="0.5">
      <c r="B81" s="28" t="s">
        <v>178</v>
      </c>
      <c r="C81" s="17"/>
      <c r="D81" s="17"/>
      <c r="E81" s="17"/>
      <c r="F81" s="17"/>
      <c r="G81" s="17"/>
      <c r="H81" s="17"/>
      <c r="I81" s="17"/>
      <c r="J81" s="29"/>
    </row>
    <row r="82" spans="2:10" ht="2" customHeight="1" x14ac:dyDescent="0.5">
      <c r="B82" s="30"/>
      <c r="C82" s="18"/>
      <c r="D82" s="18"/>
      <c r="E82" s="18"/>
      <c r="F82" s="18"/>
      <c r="G82" s="18"/>
      <c r="H82" s="18"/>
      <c r="I82" s="18"/>
      <c r="J82" s="23"/>
    </row>
    <row r="83" spans="2:10" ht="15" customHeight="1" x14ac:dyDescent="0.5">
      <c r="B83" s="31" t="s">
        <v>208</v>
      </c>
      <c r="C83" s="32"/>
      <c r="D83" s="32"/>
      <c r="E83" s="32"/>
      <c r="F83" s="32"/>
      <c r="G83" s="33">
        <f>SUM('Response 2'!G98:G99)</f>
        <v>0</v>
      </c>
      <c r="H83" s="32"/>
      <c r="I83" s="32"/>
      <c r="J83" s="34"/>
    </row>
    <row r="84" spans="2:10" x14ac:dyDescent="0.5">
      <c r="B84" s="31" t="s">
        <v>209</v>
      </c>
      <c r="C84" s="32"/>
      <c r="D84" s="32"/>
      <c r="E84" s="32"/>
      <c r="F84" s="32"/>
      <c r="G84" s="33">
        <f>SUM('Response 2'!G100:G101)</f>
        <v>1000</v>
      </c>
      <c r="H84" s="32"/>
      <c r="I84" s="32"/>
      <c r="J84" s="34"/>
    </row>
    <row r="85" spans="2:10" ht="14.7" thickBot="1" x14ac:dyDescent="0.55000000000000004">
      <c r="B85" s="31" t="s">
        <v>203</v>
      </c>
      <c r="C85" s="32"/>
      <c r="D85" s="32"/>
      <c r="E85" s="32"/>
      <c r="F85" s="32"/>
      <c r="G85" s="33">
        <v>0</v>
      </c>
      <c r="H85" s="32"/>
      <c r="I85" s="32"/>
      <c r="J85" s="34"/>
    </row>
    <row r="86" spans="2:10" ht="14.7" thickBot="1" x14ac:dyDescent="0.55000000000000004">
      <c r="B86" s="10" t="s">
        <v>202</v>
      </c>
      <c r="C86" s="8"/>
      <c r="D86" s="8"/>
      <c r="E86" s="8"/>
      <c r="F86" s="8"/>
      <c r="G86" s="13">
        <f>SUM(G84:G85)-G83</f>
        <v>1000</v>
      </c>
      <c r="H86" s="9"/>
      <c r="I86" s="32"/>
      <c r="J86" s="34"/>
    </row>
    <row r="87" spans="2:10" ht="2" customHeight="1" thickBot="1" x14ac:dyDescent="0.55000000000000004">
      <c r="B87" s="40"/>
      <c r="C87" s="35"/>
      <c r="D87" s="35"/>
      <c r="E87" s="35"/>
      <c r="F87" s="35"/>
      <c r="G87" s="36"/>
      <c r="H87" s="35"/>
      <c r="I87" s="35"/>
      <c r="J87" s="37"/>
    </row>
    <row r="88" spans="2:10" ht="14.7" thickBot="1" x14ac:dyDescent="0.55000000000000004"/>
    <row r="89" spans="2:10" x14ac:dyDescent="0.5">
      <c r="B89" s="27" t="s">
        <v>36</v>
      </c>
      <c r="C89" s="20"/>
      <c r="D89" s="20"/>
      <c r="E89" s="20"/>
      <c r="F89" s="20"/>
      <c r="G89" s="20"/>
      <c r="H89" s="20"/>
      <c r="I89" s="20"/>
      <c r="J89" s="21"/>
    </row>
    <row r="90" spans="2:10" x14ac:dyDescent="0.5">
      <c r="B90" s="28" t="s">
        <v>178</v>
      </c>
      <c r="C90" s="17"/>
      <c r="D90" s="17"/>
      <c r="E90" s="17"/>
      <c r="F90" s="17"/>
      <c r="G90" s="17"/>
      <c r="H90" s="17"/>
      <c r="I90" s="17"/>
      <c r="J90" s="29"/>
    </row>
    <row r="91" spans="2:10" ht="2" customHeight="1" x14ac:dyDescent="0.5">
      <c r="B91" s="30"/>
      <c r="C91" s="18"/>
      <c r="D91" s="18"/>
      <c r="E91" s="18"/>
      <c r="F91" s="18"/>
      <c r="G91" s="18"/>
      <c r="H91" s="18"/>
      <c r="I91" s="18"/>
      <c r="J91" s="23"/>
    </row>
    <row r="92" spans="2:10" x14ac:dyDescent="0.5">
      <c r="B92" s="31" t="s">
        <v>208</v>
      </c>
      <c r="C92" s="32"/>
      <c r="D92" s="32"/>
      <c r="E92" s="32"/>
      <c r="F92" s="32"/>
      <c r="G92" s="33">
        <f>SUM('Response 2'!G109:G110)</f>
        <v>0</v>
      </c>
      <c r="H92" s="32"/>
      <c r="I92" s="32"/>
      <c r="J92" s="34"/>
    </row>
    <row r="93" spans="2:10" x14ac:dyDescent="0.5">
      <c r="B93" s="31" t="s">
        <v>209</v>
      </c>
      <c r="C93" s="32"/>
      <c r="D93" s="32"/>
      <c r="E93" s="32"/>
      <c r="F93" s="32"/>
      <c r="G93" s="33">
        <f>SUM('Response 2'!G111:G112)</f>
        <v>6500</v>
      </c>
      <c r="H93" s="32"/>
      <c r="I93" s="32"/>
      <c r="J93" s="34"/>
    </row>
    <row r="94" spans="2:10" ht="14.7" thickBot="1" x14ac:dyDescent="0.55000000000000004">
      <c r="B94" s="31" t="s">
        <v>203</v>
      </c>
      <c r="C94" s="32"/>
      <c r="D94" s="32"/>
      <c r="E94" s="32"/>
      <c r="F94" s="32"/>
      <c r="G94" s="33">
        <v>0</v>
      </c>
      <c r="H94" s="32"/>
      <c r="I94" s="32"/>
      <c r="J94" s="34"/>
    </row>
    <row r="95" spans="2:10" ht="14.7" thickBot="1" x14ac:dyDescent="0.55000000000000004">
      <c r="B95" s="10" t="s">
        <v>202</v>
      </c>
      <c r="C95" s="8"/>
      <c r="D95" s="8"/>
      <c r="E95" s="8"/>
      <c r="F95" s="8"/>
      <c r="G95" s="13">
        <f>SUM(G93:G94)+G92</f>
        <v>6500</v>
      </c>
      <c r="H95" s="9"/>
      <c r="I95" s="32"/>
      <c r="J95" s="34"/>
    </row>
    <row r="96" spans="2:10" ht="2" customHeight="1" thickBot="1" x14ac:dyDescent="0.55000000000000004">
      <c r="B96" s="40"/>
      <c r="C96" s="35"/>
      <c r="D96" s="35"/>
      <c r="E96" s="35"/>
      <c r="F96" s="35"/>
      <c r="G96" s="36"/>
      <c r="H96" s="35"/>
      <c r="I96" s="35"/>
      <c r="J96" s="37"/>
    </row>
    <row r="97" spans="2:12" ht="14.7" thickBot="1" x14ac:dyDescent="0.55000000000000004"/>
    <row r="98" spans="2:12" x14ac:dyDescent="0.5">
      <c r="B98" s="27" t="s">
        <v>214</v>
      </c>
      <c r="C98" s="20"/>
      <c r="D98" s="20"/>
      <c r="E98" s="20"/>
      <c r="F98" s="20"/>
      <c r="G98" s="20"/>
      <c r="H98" s="20"/>
      <c r="I98" s="20"/>
      <c r="J98" s="21"/>
      <c r="K98" s="42"/>
      <c r="L98" s="42"/>
    </row>
    <row r="99" spans="2:12" x14ac:dyDescent="0.5">
      <c r="B99" s="28" t="s">
        <v>178</v>
      </c>
      <c r="C99" s="17"/>
      <c r="D99" s="17"/>
      <c r="E99" s="17"/>
      <c r="F99" s="17"/>
      <c r="G99" s="17"/>
      <c r="H99" s="17"/>
      <c r="I99" s="17"/>
      <c r="J99" s="29"/>
      <c r="K99" s="42"/>
      <c r="L99" s="42"/>
    </row>
    <row r="100" spans="2:12" ht="2" customHeight="1" x14ac:dyDescent="0.5">
      <c r="B100" s="30"/>
      <c r="C100" s="18"/>
      <c r="D100" s="18"/>
      <c r="E100" s="18"/>
      <c r="F100" s="18"/>
      <c r="G100" s="18"/>
      <c r="H100" s="18"/>
      <c r="I100" s="18"/>
      <c r="J100" s="23"/>
    </row>
    <row r="101" spans="2:12" x14ac:dyDescent="0.5">
      <c r="B101" s="31" t="s">
        <v>213</v>
      </c>
      <c r="C101" s="32"/>
      <c r="D101" s="32"/>
      <c r="E101" s="32"/>
      <c r="F101" s="32"/>
      <c r="G101" s="33">
        <f>SUM(G13,G22,G31,G40,G50,G59,G68,G77,G86,G95)</f>
        <v>177122.3</v>
      </c>
      <c r="H101" s="32"/>
      <c r="I101" s="32"/>
      <c r="J101" s="34"/>
    </row>
    <row r="102" spans="2:12" x14ac:dyDescent="0.5">
      <c r="B102" s="31" t="s">
        <v>215</v>
      </c>
      <c r="C102" s="32"/>
      <c r="D102" s="32"/>
      <c r="E102" s="32"/>
      <c r="F102" s="32"/>
      <c r="G102" s="33">
        <f>0.275*AVERAGE(189058,183576,170576)</f>
        <v>49794.250000000007</v>
      </c>
      <c r="H102" s="32"/>
      <c r="I102" s="32"/>
      <c r="J102" s="34"/>
    </row>
    <row r="103" spans="2:12" x14ac:dyDescent="0.5">
      <c r="B103" s="31" t="s">
        <v>216</v>
      </c>
      <c r="C103" s="32"/>
      <c r="D103" s="32"/>
      <c r="E103" s="32"/>
      <c r="F103" s="32"/>
      <c r="G103" s="33">
        <v>7447</v>
      </c>
      <c r="H103" s="32"/>
      <c r="I103" s="32"/>
      <c r="J103" s="34"/>
    </row>
    <row r="104" spans="2:12" x14ac:dyDescent="0.5">
      <c r="B104" s="31" t="s">
        <v>217</v>
      </c>
      <c r="C104" s="32"/>
      <c r="D104" s="32"/>
      <c r="E104" s="32"/>
      <c r="F104" s="32"/>
      <c r="G104" s="33">
        <v>10000</v>
      </c>
      <c r="H104" s="32"/>
      <c r="I104" s="32"/>
      <c r="J104" s="34"/>
    </row>
    <row r="105" spans="2:12" ht="2" customHeight="1" thickBot="1" x14ac:dyDescent="0.55000000000000004">
      <c r="B105" s="31" t="s">
        <v>203</v>
      </c>
      <c r="C105" s="32"/>
      <c r="D105" s="32"/>
      <c r="E105" s="32"/>
      <c r="F105" s="32"/>
      <c r="G105" s="33">
        <v>0</v>
      </c>
      <c r="H105" s="32"/>
      <c r="I105" s="32"/>
      <c r="J105" s="34"/>
    </row>
    <row r="106" spans="2:12" ht="14.7" thickBot="1" x14ac:dyDescent="0.55000000000000004">
      <c r="B106" s="10" t="s">
        <v>218</v>
      </c>
      <c r="C106" s="8"/>
      <c r="D106" s="8"/>
      <c r="E106" s="8"/>
      <c r="F106" s="8"/>
      <c r="G106" s="13">
        <f>G101-SUM(G102:G104)</f>
        <v>109881.04999999999</v>
      </c>
      <c r="H106" s="9"/>
      <c r="I106" s="32"/>
      <c r="J106" s="34"/>
    </row>
    <row r="107" spans="2:12" ht="2" customHeight="1" thickBot="1" x14ac:dyDescent="0.55000000000000004">
      <c r="B107" s="40"/>
      <c r="C107" s="35"/>
      <c r="D107" s="35"/>
      <c r="E107" s="35"/>
      <c r="F107" s="35"/>
      <c r="G107" s="36"/>
      <c r="H107" s="35"/>
      <c r="I107" s="35"/>
      <c r="J107" s="3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Response 1</vt:lpstr>
      <vt:lpstr>Response 2</vt:lpstr>
      <vt:lpstr>Response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Drummond</dc:creator>
  <cp:lastModifiedBy>Samuel Drummond</cp:lastModifiedBy>
  <cp:lastPrinted>2017-02-16T21:04:22Z</cp:lastPrinted>
  <dcterms:created xsi:type="dcterms:W3CDTF">2017-02-14T20:58:10Z</dcterms:created>
  <dcterms:modified xsi:type="dcterms:W3CDTF">2017-02-17T22:15:39Z</dcterms:modified>
</cp:coreProperties>
</file>