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Y 18 PROJECTIONS" sheetId="1" r:id="rId3"/>
    <sheet state="visible" name="RESERVE ACCOUNT BALANCES" sheetId="2" r:id="rId4"/>
    <sheet state="visible" name="TOTAL FUNDING REQUESTS FY19" sheetId="3" r:id="rId5"/>
    <sheet state="visible" name="GROUP BUDGETS" sheetId="4" r:id="rId6"/>
  </sheets>
  <definedNames/>
  <calcPr/>
</workbook>
</file>

<file path=xl/sharedStrings.xml><?xml version="1.0" encoding="utf-8"?>
<sst xmlns="http://schemas.openxmlformats.org/spreadsheetml/2006/main" count="317" uniqueCount="128">
  <si>
    <t>Instructions:</t>
  </si>
  <si>
    <t xml:space="preserve">Fill out the projections for revenues and expenses within the </t>
  </si>
  <si>
    <t xml:space="preserve">given time frame. The FY 18 projections as of FY 17 should </t>
  </si>
  <si>
    <t>match the information presented at the previous Budget Summit.</t>
  </si>
  <si>
    <t>APPLICANT:</t>
  </si>
  <si>
    <t>ABCS</t>
  </si>
  <si>
    <t xml:space="preserve">FY 18 PROJECTIONS AS OF FY 17 </t>
  </si>
  <si>
    <t>NOTES:</t>
  </si>
  <si>
    <t>PROJECTED REVENUES</t>
  </si>
  <si>
    <t>GUSA FINAPP (REQUESTED)</t>
  </si>
  <si>
    <t>STUDENT AFFAIRS</t>
  </si>
  <si>
    <t>COKE GRANT</t>
  </si>
  <si>
    <t xml:space="preserve">Total: </t>
  </si>
  <si>
    <t>STUDENT COST:</t>
  </si>
  <si>
    <t>Non Prohibitave Dues ($50 per player, 1082 players total)</t>
  </si>
  <si>
    <t>Team Fundraising</t>
  </si>
  <si>
    <t>Player Dues for AT Salary</t>
  </si>
  <si>
    <t>Total Student Cost</t>
  </si>
  <si>
    <t>TOTAL PROJECTED REVENUES</t>
  </si>
  <si>
    <t>PROJECTED EXPENDITURES</t>
  </si>
  <si>
    <t xml:space="preserve">Team Budgets </t>
  </si>
  <si>
    <t>This considers Student Costs + Allocations</t>
  </si>
  <si>
    <t>AT Salary</t>
  </si>
  <si>
    <t>AT Budget</t>
  </si>
  <si>
    <t>NIRSA (in Boston cost for 1 advisor and 3 students to attend)</t>
  </si>
  <si>
    <t>Off-Campus Field Space</t>
  </si>
  <si>
    <t>Formal</t>
  </si>
  <si>
    <t>Club Sports Shirts</t>
  </si>
  <si>
    <t>Club Sports Welcome Fair</t>
  </si>
  <si>
    <t>Captains Meetings</t>
  </si>
  <si>
    <t>Regionals/Nationals ($3,000 per team, average of 14 teams)</t>
  </si>
  <si>
    <t>Dues Scholarship Program</t>
  </si>
  <si>
    <t>Captains Dinner</t>
  </si>
  <si>
    <t>ABCS Misc.</t>
  </si>
  <si>
    <t>TOTAL PROJECTED EXPENDITURES</t>
  </si>
  <si>
    <t>PROJECTED BALANCE</t>
  </si>
  <si>
    <t>ACTUAL FY 18 STANDING AS OF JANUARY 2018</t>
  </si>
  <si>
    <t>ACTUAL REVENUES, TO DATE</t>
  </si>
  <si>
    <t>GUSA FINAPP</t>
  </si>
  <si>
    <t>STUDENT COSTS:</t>
  </si>
  <si>
    <t>Non Prohibitave Dues ($50 per player, see Team Income for breakdown)</t>
  </si>
  <si>
    <t>Total</t>
  </si>
  <si>
    <t>Current Revenue (Excluding Student Costs)</t>
  </si>
  <si>
    <t>ACTUAL EXPENDITURES, TO DATE</t>
  </si>
  <si>
    <t>Dues Assistance Program</t>
  </si>
  <si>
    <t>Team Allocations</t>
  </si>
  <si>
    <t>Off-campus Costs</t>
  </si>
  <si>
    <t>Regionals/Nationals (7)</t>
  </si>
  <si>
    <t>approved 7 so far for $2500 each</t>
  </si>
  <si>
    <t>Appeals</t>
  </si>
  <si>
    <t>Costs that teams did not expect to incur when composing their FY18 budget last spring</t>
  </si>
  <si>
    <t>TOTAL EXPENDITURES TO DATE</t>
  </si>
  <si>
    <t>Reserve Expenditures (not factored into balance)</t>
  </si>
  <si>
    <t>These go towards paying for Dr. Mullner at student health, additional Visitation fees that we did not budget for, other off-campus facilities when Cooper is not available (ex: batting cages for baseball team) and Yates Floors</t>
  </si>
  <si>
    <t>ACTUAL BALANCE, TO DATE</t>
  </si>
  <si>
    <t>YEAR END FY 18 PROJECTIONS</t>
  </si>
  <si>
    <t>NOTES: calculated projected balance factoring out student cost because it is considered both a source of revenue, but is inextricable part of our team budgets</t>
  </si>
  <si>
    <t>UPDATES PROJECTED REVENUES</t>
  </si>
  <si>
    <t>STUDENT COSTS</t>
  </si>
  <si>
    <t>Student cost factors into ABCS revenue, but is only allocated towards team budgets (allocations + dues + fundraising) so left out of budget math in an attempt to make it more simple</t>
  </si>
  <si>
    <t>Non Prohibitive Dues ($50 per player, 1082 players total)</t>
  </si>
  <si>
    <t xml:space="preserve">If considered Student Cost is considered, total revenue = </t>
  </si>
  <si>
    <t>UPDATED PROJECTED EXPENDITURES</t>
  </si>
  <si>
    <t xml:space="preserve">AT Salary </t>
  </si>
  <si>
    <t>This allocation number only considers GUSA allocation, not considering Student Cost</t>
  </si>
  <si>
    <t>NIRSA (Denver, CO)</t>
  </si>
  <si>
    <t>Regionals/Nationals (14)</t>
  </si>
  <si>
    <t xml:space="preserve">If considered Student Cost is considered, total expenditure = </t>
  </si>
  <si>
    <t>Reserve Expenditures (not factored into projected expenditures)</t>
  </si>
  <si>
    <t>UPDATED PROJECTED BALANCE</t>
  </si>
  <si>
    <t>As we were reviewing our FY18 Budget, we noticed that we had not accounted for the AT Salary and the Dues Assistance program when compiling our budget last year, which is why we project to be operating at such a deficit.  We plan to use our reserve account to compensate for the deficit this year.</t>
  </si>
  <si>
    <t>* Replace OTHER with an appropriate descriptor</t>
  </si>
  <si>
    <t xml:space="preserve">Please provide the balance of all reserve accounts held by both the applicant and any </t>
  </si>
  <si>
    <t>group which they oversee.</t>
  </si>
  <si>
    <t>FY 18 BALANCE OF RESERVE ACCOUNTS TO DATE</t>
  </si>
  <si>
    <t>Club Sports Reserve</t>
  </si>
  <si>
    <t>TOTAL</t>
  </si>
  <si>
    <t>FY 19 BALANCE OF RESERVE ACCOUNTS, ANTICIPATED</t>
  </si>
  <si>
    <t xml:space="preserve">Please fill out the budget sheet below. For expenses that do not fit neatly  </t>
  </si>
  <si>
    <t xml:space="preserve">into a category rows may be added. Applicants should be prepared to </t>
  </si>
  <si>
    <t>answer questions  about the make-up of each line item's lump total.</t>
  </si>
  <si>
    <t>EXPENSES</t>
  </si>
  <si>
    <t>GROUP REQUESTS (TOTAL)</t>
  </si>
  <si>
    <t>BOARD EXPENSES (ABCS Misc.)</t>
  </si>
  <si>
    <t>Off-campus field space</t>
  </si>
  <si>
    <t>NIRSA</t>
  </si>
  <si>
    <t>Captains Seminar (2)</t>
  </si>
  <si>
    <t>Regionals/Nationals requests</t>
  </si>
  <si>
    <t>average cost is $4000, average of 15 teams travel</t>
  </si>
  <si>
    <t>TOTAL EXPENSES</t>
  </si>
  <si>
    <t>INCOME (W/O FINAPP)</t>
  </si>
  <si>
    <t>Non-Prohibitive Player Dues</t>
  </si>
  <si>
    <t>$50 per player over a projected 1,100 students - increase from last year due to Club Table Tennis and increased Lacrosse roster</t>
  </si>
  <si>
    <t>Players Dues for AT Salary</t>
  </si>
  <si>
    <t>TOTAL INCOME</t>
  </si>
  <si>
    <t>BALANCE (NEGATIVE):</t>
  </si>
  <si>
    <t>PROJECTED ACCOUNT BALANCES CARRIED TO FY19</t>
  </si>
  <si>
    <t>REQUEST FROM FINAPP:</t>
  </si>
  <si>
    <t xml:space="preserve">Instructions: </t>
  </si>
  <si>
    <t xml:space="preserve">Please provide the budget requests for ONLY the five largest allocations you </t>
  </si>
  <si>
    <t>will be making to subordinate groups AND the budget for any group</t>
  </si>
  <si>
    <t>that is $10,000 or more.</t>
  </si>
  <si>
    <t>GROUP:</t>
  </si>
  <si>
    <t>Nationals/Regionals Funds</t>
  </si>
  <si>
    <t>14 teams, $2500 each</t>
  </si>
  <si>
    <t>Account</t>
  </si>
  <si>
    <t>BALANCE (NEGATIVE)</t>
  </si>
  <si>
    <t>Off-Campus Facilities</t>
  </si>
  <si>
    <t>Visitation Field Rental</t>
  </si>
  <si>
    <t>Ice Hockey</t>
  </si>
  <si>
    <t>League Dues</t>
  </si>
  <si>
    <t>Referees</t>
  </si>
  <si>
    <t>Tournaments</t>
  </si>
  <si>
    <t>Practice Space Rental Costs</t>
  </si>
  <si>
    <t>Travel</t>
  </si>
  <si>
    <t>Uniforms</t>
  </si>
  <si>
    <t>Other</t>
  </si>
  <si>
    <t>Team Dues</t>
  </si>
  <si>
    <t>Fundraising</t>
  </si>
  <si>
    <t>Equestrian</t>
  </si>
  <si>
    <t>Membership Fees</t>
  </si>
  <si>
    <t>Riding Lessons</t>
  </si>
  <si>
    <t>Men's Ultimate</t>
  </si>
  <si>
    <t>Triathlon</t>
  </si>
  <si>
    <t>Rock Climbing</t>
  </si>
  <si>
    <t>Men's Rugby</t>
  </si>
  <si>
    <t>Women's Ultimate</t>
  </si>
  <si>
    <t>Polo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</si>
</sst>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12">
    <font>
      <sz val="11.0"/>
      <color rgb="FF000000"/>
      <name val="Calibri"/>
    </font>
    <font>
      <sz val="11.0"/>
      <name val="Calibri"/>
    </font>
    <font>
      <sz val="11.0"/>
      <color rgb="FF000000"/>
      <name val="Times New Roman"/>
    </font>
    <font>
      <b/>
      <sz val="11.0"/>
      <color rgb="FF000000"/>
      <name val="Times New Roman"/>
    </font>
    <font>
      <b/>
      <u/>
      <sz val="11.0"/>
      <color rgb="FF000000"/>
      <name val="Times New Roman"/>
    </font>
    <font>
      <i/>
      <sz val="11.0"/>
      <color rgb="FF000000"/>
      <name val="Times New Roman"/>
    </font>
    <font>
      <b/>
      <u/>
      <sz val="11.0"/>
      <color rgb="FF000000"/>
      <name val="Times New Roman"/>
    </font>
    <font>
      <sz val="11.0"/>
      <color rgb="FF000000"/>
      <name val="Arial"/>
    </font>
    <font>
      <sz val="11.0"/>
      <name val="Arial"/>
    </font>
    <font>
      <b/>
      <sz val="11.0"/>
      <name val="Times New Roman"/>
    </font>
    <font>
      <b/>
      <sz val="11.0"/>
      <name val="Calibri"/>
    </font>
    <font>
      <b/>
      <u/>
      <sz val="11.0"/>
      <color rgb="FF000000"/>
      <name val="Times New Roman"/>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7">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right style="medium">
        <color rgb="FF000000"/>
      </right>
      <bottom style="double">
        <color rgb="FF000000"/>
      </bottom>
    </border>
    <border>
      <left style="thin">
        <color rgb="FF000000"/>
      </left>
    </border>
    <border>
      <left/>
      <right style="medium">
        <color rgb="FF000000"/>
      </right>
      <top/>
      <bottom/>
    </border>
    <border>
      <left style="medium">
        <color rgb="FF000000"/>
      </left>
      <bottom style="medium">
        <color rgb="FF000000"/>
      </bottom>
    </border>
    <border>
      <right style="medium">
        <color rgb="FF000000"/>
      </right>
      <bottom style="medium">
        <color rgb="FF000000"/>
      </bottom>
    </border>
    <border>
      <left/>
      <right/>
      <top/>
      <bottom/>
    </border>
    <border>
      <left style="medium">
        <color rgb="FF000000"/>
      </left>
      <right/>
      <top/>
      <bottom/>
    </border>
    <border>
      <left style="medium">
        <color rgb="FF000000"/>
      </left>
      <right/>
      <top/>
      <bottom style="medium">
        <color rgb="FF000000"/>
      </bottom>
    </border>
    <border>
      <left/>
      <right style="medium">
        <color rgb="FF000000"/>
      </right>
      <top/>
      <bottom style="medium">
        <color rgb="FF000000"/>
      </bottom>
    </border>
    <border>
      <bottom style="double">
        <color rgb="FF000000"/>
      </bottom>
    </border>
    <border>
      <top style="medium">
        <color rgb="FF000000"/>
      </top>
    </border>
    <border>
      <bottom style="medium">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right"/>
    </xf>
    <xf borderId="0" fillId="0" fontId="2" numFmtId="0" xfId="0" applyFont="1"/>
    <xf borderId="0" fillId="0" fontId="3" numFmtId="0" xfId="0" applyFont="1"/>
    <xf borderId="0" fillId="0" fontId="2" numFmtId="0" xfId="0" applyAlignment="1" applyFont="1">
      <alignment shrinkToFit="0" wrapText="1"/>
    </xf>
    <xf borderId="1" fillId="0" fontId="4" numFmtId="0" xfId="0" applyBorder="1" applyFont="1"/>
    <xf borderId="2" fillId="0" fontId="0" numFmtId="0" xfId="0" applyBorder="1" applyFont="1"/>
    <xf borderId="3" fillId="0" fontId="2" numFmtId="0" xfId="0" applyBorder="1" applyFont="1"/>
    <xf borderId="4" fillId="0" fontId="0" numFmtId="164" xfId="0" applyAlignment="1" applyBorder="1" applyFont="1" applyNumberFormat="1">
      <alignment horizontal="right"/>
    </xf>
    <xf borderId="4" fillId="0" fontId="0" numFmtId="164" xfId="0" applyBorder="1" applyFont="1" applyNumberFormat="1"/>
    <xf borderId="4" fillId="0" fontId="0" numFmtId="165" xfId="0" applyBorder="1" applyFont="1" applyNumberFormat="1"/>
    <xf borderId="5" fillId="0" fontId="0" numFmtId="165" xfId="0" applyBorder="1" applyFont="1" applyNumberFormat="1"/>
    <xf borderId="4" fillId="0" fontId="0" numFmtId="0" xfId="0" applyBorder="1" applyFont="1"/>
    <xf borderId="3" fillId="0" fontId="5" numFmtId="0" xfId="0" applyBorder="1" applyFont="1"/>
    <xf borderId="3" fillId="0" fontId="6" numFmtId="0" xfId="0" applyBorder="1" applyFont="1"/>
    <xf borderId="6" fillId="0" fontId="1" numFmtId="0" xfId="0" applyBorder="1" applyFont="1"/>
    <xf borderId="4" fillId="0" fontId="0" numFmtId="165" xfId="0" applyAlignment="1" applyBorder="1" applyFont="1" applyNumberFormat="1">
      <alignment horizontal="right"/>
    </xf>
    <xf borderId="7" fillId="2" fontId="0" numFmtId="165" xfId="0" applyAlignment="1" applyBorder="1" applyFill="1" applyFont="1" applyNumberFormat="1">
      <alignment horizontal="right"/>
    </xf>
    <xf borderId="8" fillId="0" fontId="3" numFmtId="0" xfId="0" applyBorder="1" applyFont="1"/>
    <xf borderId="9" fillId="0" fontId="0" numFmtId="164" xfId="0" applyBorder="1" applyFont="1" applyNumberFormat="1"/>
    <xf borderId="2" fillId="0" fontId="0" numFmtId="165" xfId="0" applyBorder="1" applyFont="1" applyNumberFormat="1"/>
    <xf borderId="10" fillId="2" fontId="7" numFmtId="164" xfId="0" applyBorder="1" applyFont="1" applyNumberFormat="1"/>
    <xf borderId="4" fillId="0" fontId="0" numFmtId="165" xfId="0" applyAlignment="1" applyBorder="1" applyFont="1" applyNumberFormat="1">
      <alignment shrinkToFit="0" wrapText="1"/>
    </xf>
    <xf borderId="0" fillId="0" fontId="8" numFmtId="0" xfId="0" applyFont="1"/>
    <xf borderId="0" fillId="0" fontId="8" numFmtId="165" xfId="0" applyAlignment="1" applyFont="1" applyNumberFormat="1">
      <alignment horizontal="right"/>
    </xf>
    <xf borderId="0" fillId="0" fontId="8" numFmtId="165" xfId="0" applyFont="1" applyNumberFormat="1"/>
    <xf borderId="0" fillId="0" fontId="8" numFmtId="164" xfId="0" applyAlignment="1" applyFont="1" applyNumberFormat="1">
      <alignment horizontal="right"/>
    </xf>
    <xf borderId="0" fillId="0" fontId="0" numFmtId="0" xfId="0" applyFont="1"/>
    <xf borderId="0" fillId="0" fontId="0" numFmtId="4" xfId="0" applyFont="1" applyNumberFormat="1"/>
    <xf borderId="3" fillId="0" fontId="0" numFmtId="0" xfId="0" applyBorder="1" applyFont="1"/>
    <xf borderId="9" fillId="0" fontId="0" numFmtId="165" xfId="0" applyBorder="1" applyFont="1" applyNumberFormat="1"/>
    <xf borderId="0" fillId="0" fontId="9" numFmtId="0" xfId="0" applyFont="1"/>
    <xf borderId="10" fillId="3" fontId="2" numFmtId="0" xfId="0" applyBorder="1" applyFill="1" applyFont="1"/>
    <xf borderId="7" fillId="3" fontId="0" numFmtId="165" xfId="0" applyBorder="1" applyFont="1" applyNumberFormat="1"/>
    <xf borderId="10" fillId="3" fontId="1" numFmtId="0" xfId="0" applyAlignment="1" applyBorder="1" applyFont="1">
      <alignment shrinkToFit="0" wrapText="1"/>
    </xf>
    <xf borderId="10" fillId="3" fontId="1" numFmtId="0" xfId="0" applyBorder="1" applyFont="1"/>
    <xf borderId="10" fillId="2" fontId="7" numFmtId="0" xfId="0" applyBorder="1" applyFont="1"/>
    <xf borderId="0" fillId="0" fontId="10" numFmtId="0" xfId="0" applyAlignment="1" applyFont="1">
      <alignment shrinkToFit="0" wrapText="1"/>
    </xf>
    <xf borderId="0" fillId="0" fontId="1" numFmtId="165" xfId="0" applyFont="1" applyNumberFormat="1"/>
    <xf borderId="0" fillId="0" fontId="1" numFmtId="0" xfId="0" applyFont="1"/>
    <xf borderId="0" fillId="0" fontId="8" numFmtId="165" xfId="0" applyAlignment="1" applyFont="1" applyNumberFormat="1">
      <alignment horizontal="right" shrinkToFit="0" wrapText="1"/>
    </xf>
    <xf borderId="0" fillId="0" fontId="8" numFmtId="164" xfId="0" applyAlignment="1" applyFont="1" applyNumberFormat="1">
      <alignment horizontal="right" shrinkToFit="0" wrapText="1"/>
    </xf>
    <xf borderId="0" fillId="0" fontId="5" numFmtId="0" xfId="0" applyFont="1"/>
    <xf borderId="0" fillId="0" fontId="1" numFmtId="4" xfId="0" applyFont="1" applyNumberFormat="1"/>
    <xf borderId="11" fillId="3" fontId="5" numFmtId="0" xfId="0" applyBorder="1" applyFont="1"/>
    <xf borderId="7" fillId="3" fontId="0" numFmtId="4" xfId="0" applyBorder="1" applyFont="1" applyNumberFormat="1"/>
    <xf borderId="12" fillId="3" fontId="3" numFmtId="0" xfId="0" applyBorder="1" applyFont="1"/>
    <xf borderId="13" fillId="3" fontId="0" numFmtId="164" xfId="0" applyBorder="1" applyFont="1" applyNumberFormat="1"/>
    <xf borderId="0" fillId="0" fontId="11" numFmtId="0" xfId="0" applyFont="1"/>
    <xf borderId="14" fillId="0" fontId="2" numFmtId="165" xfId="0" applyBorder="1" applyFont="1" applyNumberFormat="1"/>
    <xf borderId="0" fillId="0" fontId="2" numFmtId="165" xfId="0" applyFont="1" applyNumberFormat="1"/>
    <xf borderId="0" fillId="0" fontId="0" numFmtId="165" xfId="0" applyFont="1" applyNumberFormat="1"/>
    <xf borderId="14" fillId="0" fontId="1" numFmtId="165" xfId="0" applyBorder="1" applyFont="1" applyNumberFormat="1"/>
    <xf borderId="0" fillId="0" fontId="3" numFmtId="0" xfId="0" applyAlignment="1" applyFont="1">
      <alignment shrinkToFit="0" wrapText="1"/>
    </xf>
    <xf borderId="1" fillId="0" fontId="2" numFmtId="0" xfId="0" applyBorder="1" applyFont="1"/>
    <xf borderId="15" fillId="0" fontId="1" numFmtId="165" xfId="0" applyBorder="1" applyFont="1" applyNumberFormat="1"/>
    <xf borderId="15" fillId="0" fontId="0" numFmtId="0" xfId="0" applyBorder="1" applyFont="1"/>
    <xf borderId="2" fillId="0" fontId="2" numFmtId="0" xfId="0" applyBorder="1" applyFont="1"/>
    <xf borderId="14" fillId="0" fontId="0" numFmtId="165" xfId="0" applyBorder="1" applyFont="1" applyNumberFormat="1"/>
    <xf borderId="3" fillId="0" fontId="3" numFmtId="0" xfId="0" applyBorder="1" applyFont="1"/>
    <xf borderId="8" fillId="0" fontId="0" numFmtId="0" xfId="0" applyBorder="1" applyFont="1"/>
    <xf borderId="16" fillId="0" fontId="1" numFmtId="165" xfId="0" applyBorder="1" applyFont="1" applyNumberFormat="1"/>
    <xf borderId="16" fillId="0" fontId="0" numFmtId="0" xfId="0" applyBorder="1" applyFont="1"/>
    <xf borderId="9" fillId="0" fontId="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7.86"/>
    <col customWidth="1" min="2" max="2" width="12.29"/>
    <col customWidth="1" min="3" max="3" width="50.43"/>
    <col customWidth="1" min="4" max="13" width="8.71"/>
    <col customWidth="1" min="14" max="14" width="14.43"/>
  </cols>
  <sheetData>
    <row r="1">
      <c r="C1" s="1"/>
    </row>
    <row r="2">
      <c r="A2" s="2" t="s">
        <v>0</v>
      </c>
      <c r="B2" s="3" t="s">
        <v>1</v>
      </c>
      <c r="C2" s="1"/>
    </row>
    <row r="3">
      <c r="A3" s="3"/>
      <c r="B3" s="3" t="s">
        <v>2</v>
      </c>
      <c r="C3" s="1"/>
    </row>
    <row r="4">
      <c r="B4" s="3" t="s">
        <v>3</v>
      </c>
      <c r="C4" s="1"/>
    </row>
    <row r="5">
      <c r="B5" s="3"/>
      <c r="C5" s="1"/>
    </row>
    <row r="6" ht="14.25" customHeight="1">
      <c r="A6" s="3" t="s">
        <v>4</v>
      </c>
      <c r="B6" s="3" t="s">
        <v>5</v>
      </c>
      <c r="C6" s="1"/>
    </row>
    <row r="7" ht="14.25" customHeight="1">
      <c r="A7" s="3"/>
      <c r="C7" s="1"/>
    </row>
    <row r="8" ht="14.25" customHeight="1">
      <c r="A8" s="4" t="s">
        <v>6</v>
      </c>
      <c r="C8" s="5" t="s">
        <v>7</v>
      </c>
    </row>
    <row r="9" ht="14.25" customHeight="1">
      <c r="A9" s="6" t="s">
        <v>8</v>
      </c>
      <c r="B9" s="7"/>
      <c r="C9" s="1"/>
    </row>
    <row r="10" ht="14.25" customHeight="1">
      <c r="A10" s="8" t="s">
        <v>9</v>
      </c>
      <c r="B10" s="9">
        <v>271484.91</v>
      </c>
      <c r="C10" s="1"/>
    </row>
    <row r="11" ht="14.25" customHeight="1">
      <c r="A11" s="8" t="s">
        <v>10</v>
      </c>
      <c r="B11" s="9">
        <v>69028.0</v>
      </c>
      <c r="C11" s="1"/>
    </row>
    <row r="12" ht="14.25" customHeight="1">
      <c r="A12" s="8" t="s">
        <v>11</v>
      </c>
      <c r="B12" s="10">
        <v>7477.0</v>
      </c>
      <c r="C12" s="1"/>
    </row>
    <row r="13" ht="14.25" customHeight="1">
      <c r="A13" s="8" t="s">
        <v>12</v>
      </c>
      <c r="B13" s="10">
        <f>SUM(B10:B12)</f>
        <v>347989.91</v>
      </c>
      <c r="C13" s="1"/>
    </row>
    <row r="14" ht="14.25" customHeight="1">
      <c r="A14" s="8"/>
      <c r="B14" s="10"/>
      <c r="C14" s="1"/>
    </row>
    <row r="15" ht="14.25" customHeight="1">
      <c r="A15" s="8" t="s">
        <v>13</v>
      </c>
      <c r="B15" s="10"/>
      <c r="C15" s="1"/>
    </row>
    <row r="16" ht="14.25" customHeight="1">
      <c r="A16" s="8" t="s">
        <v>14</v>
      </c>
      <c r="B16" s="10">
        <v>54100.0</v>
      </c>
      <c r="C16" s="1"/>
    </row>
    <row r="17" ht="14.25" customHeight="1">
      <c r="A17" s="8" t="s">
        <v>15</v>
      </c>
      <c r="B17" s="11">
        <v>30250.0</v>
      </c>
      <c r="C17" s="1"/>
    </row>
    <row r="18" ht="14.25" customHeight="1">
      <c r="A18" s="8" t="s">
        <v>16</v>
      </c>
      <c r="B18" s="12">
        <v>4000.0</v>
      </c>
      <c r="C18" s="1"/>
    </row>
    <row r="19" ht="14.25" customHeight="1">
      <c r="A19" s="8" t="s">
        <v>17</v>
      </c>
      <c r="B19" s="10">
        <f>SUM(B16:B18)</f>
        <v>88350</v>
      </c>
      <c r="C19" s="1"/>
    </row>
    <row r="20" ht="14.25" customHeight="1">
      <c r="A20" s="8"/>
      <c r="B20" s="13"/>
      <c r="C20" s="1"/>
    </row>
    <row r="21" ht="14.25" customHeight="1">
      <c r="A21" s="14" t="s">
        <v>18</v>
      </c>
      <c r="B21" s="11">
        <f>SUM(B13,B19)</f>
        <v>436339.91</v>
      </c>
      <c r="C21" s="1"/>
    </row>
    <row r="22" ht="14.25" customHeight="1">
      <c r="A22" s="8"/>
      <c r="B22" s="13"/>
      <c r="C22" s="1"/>
    </row>
    <row r="23" ht="14.25" customHeight="1">
      <c r="A23" s="15" t="s">
        <v>19</v>
      </c>
      <c r="B23" s="13"/>
      <c r="C23" s="1"/>
    </row>
    <row r="24" ht="14.25" customHeight="1">
      <c r="A24" s="16" t="s">
        <v>20</v>
      </c>
      <c r="B24" s="17">
        <v>350514.91</v>
      </c>
      <c r="C24" s="1" t="s">
        <v>21</v>
      </c>
    </row>
    <row r="25" ht="14.25" customHeight="1">
      <c r="A25" s="16" t="s">
        <v>22</v>
      </c>
      <c r="B25" s="11">
        <v>8000.0</v>
      </c>
      <c r="C25" s="1"/>
    </row>
    <row r="26" ht="14.25" customHeight="1">
      <c r="A26" s="16" t="s">
        <v>23</v>
      </c>
      <c r="B26" s="11">
        <v>4000.0</v>
      </c>
      <c r="C26" s="1"/>
    </row>
    <row r="27" ht="14.25" customHeight="1">
      <c r="A27" s="16" t="s">
        <v>24</v>
      </c>
      <c r="B27" s="11">
        <v>5000.0</v>
      </c>
      <c r="C27" s="1"/>
    </row>
    <row r="28" ht="14.25" customHeight="1">
      <c r="A28" s="16" t="s">
        <v>25</v>
      </c>
      <c r="B28" s="11">
        <v>20000.0</v>
      </c>
      <c r="C28" s="1"/>
    </row>
    <row r="29" ht="14.25" customHeight="1">
      <c r="A29" s="16" t="s">
        <v>26</v>
      </c>
      <c r="B29" s="11">
        <v>750.0</v>
      </c>
      <c r="C29" s="1"/>
    </row>
    <row r="30" ht="14.25" customHeight="1">
      <c r="A30" s="16" t="s">
        <v>27</v>
      </c>
      <c r="B30" s="11">
        <v>2000.0</v>
      </c>
      <c r="C30" s="1"/>
    </row>
    <row r="31" ht="14.25" customHeight="1">
      <c r="A31" s="16" t="s">
        <v>28</v>
      </c>
      <c r="B31" s="11">
        <v>400.0</v>
      </c>
      <c r="C31" s="1"/>
    </row>
    <row r="32" ht="14.25" customHeight="1">
      <c r="A32" s="16" t="s">
        <v>29</v>
      </c>
      <c r="B32" s="11">
        <v>100.0</v>
      </c>
      <c r="C32" s="1"/>
    </row>
    <row r="33" ht="14.25" customHeight="1">
      <c r="A33" s="16" t="s">
        <v>30</v>
      </c>
      <c r="B33" s="11">
        <v>42000.0</v>
      </c>
      <c r="C33" s="1"/>
    </row>
    <row r="34" ht="14.25" customHeight="1">
      <c r="A34" s="16" t="s">
        <v>31</v>
      </c>
      <c r="B34" s="11">
        <v>3000.0</v>
      </c>
      <c r="C34" s="1"/>
    </row>
    <row r="35" ht="14.25" customHeight="1">
      <c r="A35" s="16" t="s">
        <v>32</v>
      </c>
      <c r="B35" s="11">
        <v>400.0</v>
      </c>
      <c r="C35" s="1"/>
    </row>
    <row r="36" ht="14.25" customHeight="1">
      <c r="A36" s="16" t="s">
        <v>33</v>
      </c>
      <c r="B36" s="12">
        <v>1000.0</v>
      </c>
      <c r="C36" s="1"/>
    </row>
    <row r="37" ht="14.25" customHeight="1">
      <c r="A37" s="16"/>
      <c r="B37" s="11"/>
      <c r="C37" s="1"/>
    </row>
    <row r="38" ht="14.25" customHeight="1">
      <c r="A38" s="14" t="s">
        <v>34</v>
      </c>
      <c r="B38" s="18">
        <f>SUM(B24:B36)</f>
        <v>437164.91</v>
      </c>
      <c r="C38" s="1"/>
    </row>
    <row r="39" ht="14.25" customHeight="1">
      <c r="A39" s="8"/>
      <c r="B39" s="13"/>
      <c r="C39" s="1"/>
    </row>
    <row r="40" ht="14.25" customHeight="1">
      <c r="A40" s="19" t="s">
        <v>35</v>
      </c>
      <c r="B40" s="20">
        <f>minus(B21,B38)</f>
        <v>-825</v>
      </c>
      <c r="C40" s="1"/>
    </row>
    <row r="41" ht="14.25" customHeight="1">
      <c r="A41" s="3"/>
      <c r="C41" s="1"/>
    </row>
    <row r="42" ht="14.25" customHeight="1">
      <c r="A42" s="4" t="s">
        <v>36</v>
      </c>
      <c r="C42" s="5" t="s">
        <v>7</v>
      </c>
    </row>
    <row r="43" ht="14.25" customHeight="1">
      <c r="A43" s="6" t="s">
        <v>37</v>
      </c>
      <c r="B43" s="21"/>
      <c r="C43" s="1"/>
    </row>
    <row r="44" ht="14.25" customHeight="1">
      <c r="A44" s="8" t="s">
        <v>38</v>
      </c>
      <c r="B44" s="22">
        <v>200000.0</v>
      </c>
      <c r="C44" s="1"/>
    </row>
    <row r="45" ht="14.25" customHeight="1">
      <c r="A45" s="8" t="s">
        <v>10</v>
      </c>
      <c r="B45" s="11">
        <v>69028.0</v>
      </c>
      <c r="C45" s="1"/>
    </row>
    <row r="46" ht="14.25" customHeight="1">
      <c r="A46" s="8" t="s">
        <v>11</v>
      </c>
      <c r="B46" s="10">
        <v>7477.0</v>
      </c>
      <c r="C46" s="1"/>
    </row>
    <row r="47" ht="14.25" customHeight="1">
      <c r="A47" s="8"/>
      <c r="B47" s="10"/>
      <c r="C47" s="1"/>
    </row>
    <row r="48" ht="14.25" customHeight="1">
      <c r="A48" s="8" t="s">
        <v>39</v>
      </c>
      <c r="B48" s="10"/>
      <c r="C48" s="1"/>
    </row>
    <row r="49" ht="14.25" customHeight="1">
      <c r="A49" s="8" t="s">
        <v>40</v>
      </c>
      <c r="B49" s="10">
        <v>54100.0</v>
      </c>
      <c r="C49" s="1"/>
    </row>
    <row r="50" ht="14.25" customHeight="1">
      <c r="A50" s="8" t="s">
        <v>15</v>
      </c>
      <c r="B50" s="11">
        <v>30250.0</v>
      </c>
      <c r="C50" s="1"/>
    </row>
    <row r="51" ht="14.25" customHeight="1">
      <c r="A51" s="8" t="s">
        <v>16</v>
      </c>
      <c r="B51" s="11">
        <v>4000.0</v>
      </c>
      <c r="C51" s="1"/>
    </row>
    <row r="52" ht="14.25" customHeight="1">
      <c r="A52" s="3" t="s">
        <v>41</v>
      </c>
      <c r="B52" s="11">
        <v>88350.0</v>
      </c>
      <c r="C52" s="23"/>
    </row>
    <row r="53" ht="14.25" customHeight="1">
      <c r="A53" s="14"/>
      <c r="B53" s="11"/>
      <c r="C53" s="1"/>
    </row>
    <row r="54" ht="14.25" customHeight="1">
      <c r="A54" s="8"/>
      <c r="B54" s="13"/>
      <c r="C54" s="1"/>
    </row>
    <row r="55" ht="14.25" customHeight="1">
      <c r="A55" s="8" t="s">
        <v>42</v>
      </c>
      <c r="B55" s="11">
        <f>SUM(B44:B46)</f>
        <v>276505</v>
      </c>
      <c r="C55" s="1"/>
    </row>
    <row r="56" ht="14.25" customHeight="1">
      <c r="A56" s="8"/>
      <c r="B56" s="13"/>
      <c r="C56" s="1"/>
    </row>
    <row r="57" ht="14.25" customHeight="1">
      <c r="A57" s="15" t="s">
        <v>43</v>
      </c>
      <c r="B57" s="13"/>
      <c r="C57" s="1"/>
    </row>
    <row r="58" ht="14.25" customHeight="1">
      <c r="A58" s="24" t="s">
        <v>44</v>
      </c>
      <c r="B58" s="25">
        <v>5000.0</v>
      </c>
      <c r="C58" s="1"/>
    </row>
    <row r="59" ht="14.25" customHeight="1">
      <c r="A59" s="24" t="s">
        <v>45</v>
      </c>
      <c r="B59" s="25">
        <v>179282.15</v>
      </c>
      <c r="C59" s="1"/>
    </row>
    <row r="60" ht="14.25" customHeight="1">
      <c r="A60" s="24" t="s">
        <v>46</v>
      </c>
      <c r="B60" s="25">
        <v>14000.0</v>
      </c>
      <c r="C60" s="1"/>
    </row>
    <row r="61" ht="14.25" customHeight="1">
      <c r="A61" s="24" t="s">
        <v>32</v>
      </c>
      <c r="B61" s="25">
        <v>400.0</v>
      </c>
      <c r="C61" s="1"/>
    </row>
    <row r="62" ht="14.25" customHeight="1">
      <c r="A62" s="24" t="s">
        <v>28</v>
      </c>
      <c r="B62" s="25">
        <v>300.0</v>
      </c>
      <c r="C62" s="1"/>
    </row>
    <row r="63" ht="14.25" customHeight="1">
      <c r="A63" s="24" t="s">
        <v>29</v>
      </c>
      <c r="B63" s="25">
        <v>100.0</v>
      </c>
      <c r="C63" s="1"/>
    </row>
    <row r="64" ht="14.25" customHeight="1">
      <c r="A64" s="24" t="s">
        <v>27</v>
      </c>
      <c r="B64" s="25">
        <v>2000.0</v>
      </c>
      <c r="C64" s="1"/>
    </row>
    <row r="65" ht="14.25" customHeight="1">
      <c r="A65" s="24" t="s">
        <v>47</v>
      </c>
      <c r="B65" s="25">
        <v>17500.0</v>
      </c>
      <c r="C65" s="1" t="s">
        <v>48</v>
      </c>
    </row>
    <row r="66" ht="14.25" customHeight="1">
      <c r="A66" s="24" t="s">
        <v>33</v>
      </c>
      <c r="B66" s="25">
        <v>1000.0</v>
      </c>
      <c r="C66" s="1"/>
    </row>
    <row r="67" ht="14.25" customHeight="1">
      <c r="A67" s="24" t="s">
        <v>23</v>
      </c>
      <c r="B67" s="26">
        <v>968.16</v>
      </c>
      <c r="C67" s="1"/>
    </row>
    <row r="68" ht="14.25" customHeight="1">
      <c r="A68" s="24" t="s">
        <v>49</v>
      </c>
      <c r="B68" s="27">
        <v>790.0</v>
      </c>
      <c r="C68" s="1" t="s">
        <v>50</v>
      </c>
    </row>
    <row r="69" ht="14.25" customHeight="1">
      <c r="A69" s="28"/>
      <c r="B69" s="29"/>
      <c r="C69" s="1"/>
    </row>
    <row r="70" ht="14.25" customHeight="1">
      <c r="A70" s="28" t="s">
        <v>51</v>
      </c>
      <c r="B70" s="29">
        <f>SUM(B58:B68)</f>
        <v>221340.31</v>
      </c>
      <c r="C70" s="1"/>
    </row>
    <row r="71" ht="14.25" customHeight="1">
      <c r="A71" s="28"/>
      <c r="B71" s="29"/>
      <c r="C71" s="1"/>
    </row>
    <row r="72" ht="14.25" customHeight="1">
      <c r="A72" s="28" t="s">
        <v>52</v>
      </c>
      <c r="B72" s="29">
        <v>24719.41</v>
      </c>
      <c r="C72" s="1" t="s">
        <v>53</v>
      </c>
    </row>
    <row r="73" ht="14.25" customHeight="1">
      <c r="A73" s="28"/>
      <c r="B73" s="28"/>
      <c r="C73" s="1"/>
    </row>
    <row r="74" ht="14.25" customHeight="1">
      <c r="A74" s="30"/>
      <c r="B74" s="13"/>
      <c r="C74" s="1"/>
    </row>
    <row r="75" ht="14.25" customHeight="1">
      <c r="A75" s="19" t="s">
        <v>54</v>
      </c>
      <c r="B75" s="31">
        <f>minus(B55,B70)</f>
        <v>55164.69</v>
      </c>
      <c r="C75" s="1"/>
    </row>
    <row r="76" ht="14.25" customHeight="1">
      <c r="C76" s="1"/>
    </row>
    <row r="77" ht="14.25" customHeight="1">
      <c r="C77" s="1"/>
    </row>
    <row r="78" ht="14.25" customHeight="1">
      <c r="C78" s="1"/>
    </row>
    <row r="79" ht="14.25" customHeight="1">
      <c r="C79" s="1"/>
    </row>
    <row r="80" ht="14.25" customHeight="1">
      <c r="C80" s="1"/>
    </row>
    <row r="81" ht="14.25" customHeight="1">
      <c r="C81" s="1"/>
    </row>
    <row r="82" ht="14.25" customHeight="1">
      <c r="C82" s="1"/>
    </row>
    <row r="83" ht="14.25" customHeight="1">
      <c r="A83" s="32" t="s">
        <v>55</v>
      </c>
      <c r="C83" s="5" t="s">
        <v>56</v>
      </c>
    </row>
    <row r="84" ht="14.25" customHeight="1">
      <c r="A84" s="6" t="s">
        <v>57</v>
      </c>
      <c r="B84" s="7"/>
      <c r="C84" s="1"/>
    </row>
    <row r="85" ht="14.25" customHeight="1">
      <c r="A85" s="6" t="s">
        <v>37</v>
      </c>
      <c r="B85" s="11"/>
      <c r="C85" s="1"/>
    </row>
    <row r="86" ht="14.25" customHeight="1">
      <c r="A86" s="8" t="s">
        <v>38</v>
      </c>
      <c r="B86" s="9">
        <v>200000.0</v>
      </c>
      <c r="C86" s="1"/>
    </row>
    <row r="87" ht="14.25" customHeight="1">
      <c r="A87" s="8" t="s">
        <v>10</v>
      </c>
      <c r="B87" s="11">
        <v>69028.0</v>
      </c>
      <c r="C87" s="1"/>
    </row>
    <row r="88" ht="14.25" customHeight="1">
      <c r="A88" s="8" t="s">
        <v>11</v>
      </c>
      <c r="B88" s="10">
        <v>7477.0</v>
      </c>
      <c r="C88" s="1"/>
    </row>
    <row r="89" ht="14.25" customHeight="1">
      <c r="A89" s="33" t="s">
        <v>41</v>
      </c>
      <c r="B89" s="34">
        <f>SUM(B86:Z88)</f>
        <v>276505</v>
      </c>
      <c r="C89" s="35"/>
      <c r="D89" s="36"/>
      <c r="E89" s="36"/>
      <c r="F89" s="36"/>
      <c r="G89" s="36"/>
      <c r="H89" s="36"/>
      <c r="I89" s="36"/>
      <c r="J89" s="36"/>
      <c r="K89" s="36"/>
      <c r="L89" s="36"/>
      <c r="M89" s="36"/>
      <c r="N89" s="36"/>
    </row>
    <row r="90" ht="14.25" customHeight="1">
      <c r="A90" s="3"/>
      <c r="B90" s="11"/>
      <c r="C90" s="1"/>
    </row>
    <row r="91" ht="14.25" customHeight="1">
      <c r="A91" s="8" t="s">
        <v>58</v>
      </c>
      <c r="B91" s="10"/>
      <c r="C91" s="37" t="s">
        <v>59</v>
      </c>
    </row>
    <row r="92" ht="14.25" customHeight="1">
      <c r="A92" s="8" t="s">
        <v>60</v>
      </c>
      <c r="B92" s="10">
        <v>54100.0</v>
      </c>
      <c r="C92" s="38" t="s">
        <v>61</v>
      </c>
      <c r="D92" s="39">
        <f>SUM(B89,B95)</f>
        <v>364855</v>
      </c>
    </row>
    <row r="93" ht="14.25" customHeight="1">
      <c r="A93" s="8" t="s">
        <v>15</v>
      </c>
      <c r="B93" s="11">
        <v>30250.0</v>
      </c>
      <c r="C93" s="1"/>
      <c r="D93" s="40"/>
    </row>
    <row r="94" ht="14.25" customHeight="1">
      <c r="A94" s="8" t="s">
        <v>16</v>
      </c>
      <c r="B94" s="12">
        <v>4000.0</v>
      </c>
      <c r="C94" s="1"/>
    </row>
    <row r="95" ht="14.25" customHeight="1">
      <c r="A95" s="33" t="s">
        <v>41</v>
      </c>
      <c r="B95" s="34">
        <f>SUM(B91:B94)</f>
        <v>88350</v>
      </c>
      <c r="C95" s="35"/>
      <c r="D95" s="36"/>
      <c r="E95" s="36"/>
      <c r="F95" s="36"/>
      <c r="G95" s="36"/>
      <c r="H95" s="36"/>
      <c r="I95" s="36"/>
      <c r="J95" s="36"/>
      <c r="K95" s="36"/>
      <c r="L95" s="36"/>
      <c r="M95" s="36"/>
      <c r="N95" s="36"/>
    </row>
    <row r="96" ht="14.25" customHeight="1">
      <c r="A96" s="3"/>
      <c r="B96" s="11"/>
      <c r="C96" s="1"/>
    </row>
    <row r="97" ht="14.25" customHeight="1">
      <c r="A97" s="3"/>
      <c r="B97" s="11"/>
      <c r="C97" s="1"/>
    </row>
    <row r="98" ht="14.25" customHeight="1">
      <c r="A98" s="15" t="s">
        <v>62</v>
      </c>
      <c r="B98" s="13"/>
      <c r="C98" s="1"/>
    </row>
    <row r="99" ht="14.25" customHeight="1">
      <c r="A99" s="24" t="s">
        <v>63</v>
      </c>
      <c r="B99" s="25">
        <v>8000.0</v>
      </c>
      <c r="C99" s="41"/>
    </row>
    <row r="100" ht="14.25" customHeight="1">
      <c r="A100" s="24" t="s">
        <v>44</v>
      </c>
      <c r="B100" s="25">
        <v>5000.0</v>
      </c>
      <c r="C100" s="41"/>
    </row>
    <row r="101" ht="14.25" customHeight="1">
      <c r="A101" s="24" t="s">
        <v>45</v>
      </c>
      <c r="B101" s="25">
        <v>217088.92</v>
      </c>
      <c r="C101" s="41" t="s">
        <v>64</v>
      </c>
    </row>
    <row r="102" ht="14.25" customHeight="1">
      <c r="A102" s="24" t="s">
        <v>46</v>
      </c>
      <c r="B102" s="25">
        <v>14000.0</v>
      </c>
      <c r="C102" s="41"/>
    </row>
    <row r="103" ht="14.25" customHeight="1">
      <c r="A103" s="24" t="s">
        <v>65</v>
      </c>
      <c r="B103" s="25">
        <v>3000.0</v>
      </c>
      <c r="C103" s="41"/>
    </row>
    <row r="104" ht="14.25" customHeight="1">
      <c r="A104" s="24" t="s">
        <v>26</v>
      </c>
      <c r="B104" s="25">
        <v>750.0</v>
      </c>
      <c r="C104" s="41"/>
    </row>
    <row r="105" ht="14.25" customHeight="1">
      <c r="A105" s="24" t="s">
        <v>32</v>
      </c>
      <c r="B105" s="25">
        <v>400.0</v>
      </c>
      <c r="C105" s="41"/>
    </row>
    <row r="106" ht="14.25" customHeight="1">
      <c r="A106" s="24" t="s">
        <v>28</v>
      </c>
      <c r="B106" s="25">
        <v>300.0</v>
      </c>
      <c r="C106" s="41"/>
    </row>
    <row r="107" ht="14.25" customHeight="1">
      <c r="A107" s="24" t="s">
        <v>29</v>
      </c>
      <c r="B107" s="25">
        <v>100.0</v>
      </c>
      <c r="C107" s="41"/>
    </row>
    <row r="108" ht="14.25" customHeight="1">
      <c r="A108" s="24" t="s">
        <v>27</v>
      </c>
      <c r="B108" s="25">
        <v>2000.0</v>
      </c>
      <c r="C108" s="41"/>
    </row>
    <row r="109" ht="14.25" customHeight="1">
      <c r="A109" s="24" t="s">
        <v>66</v>
      </c>
      <c r="B109" s="25">
        <f>14*2500</f>
        <v>35000</v>
      </c>
      <c r="C109" s="41"/>
    </row>
    <row r="110" ht="14.25" customHeight="1">
      <c r="A110" s="24" t="s">
        <v>23</v>
      </c>
      <c r="B110" s="25">
        <v>3400.0</v>
      </c>
      <c r="C110" s="41"/>
    </row>
    <row r="111" ht="14.25" customHeight="1">
      <c r="A111" s="24" t="s">
        <v>33</v>
      </c>
      <c r="B111" s="25">
        <v>1000.0</v>
      </c>
      <c r="C111" s="41"/>
    </row>
    <row r="112" ht="14.25" customHeight="1">
      <c r="A112" s="24" t="s">
        <v>49</v>
      </c>
      <c r="B112" s="27">
        <v>490.0</v>
      </c>
      <c r="C112" s="42"/>
    </row>
    <row r="113" ht="14.25" customHeight="1">
      <c r="A113" s="28"/>
      <c r="B113" s="29"/>
      <c r="C113" s="1"/>
    </row>
    <row r="114" ht="14.25" customHeight="1">
      <c r="A114" s="43"/>
      <c r="B114" s="28"/>
      <c r="C114" s="38" t="s">
        <v>67</v>
      </c>
      <c r="D114" s="44">
        <f>SUM(B115,B95)</f>
        <v>378878.92</v>
      </c>
    </row>
    <row r="115" ht="14.25" customHeight="1">
      <c r="A115" s="45" t="s">
        <v>34</v>
      </c>
      <c r="B115" s="46">
        <f>SUM(B99:B112)</f>
        <v>290528.92</v>
      </c>
      <c r="C115" s="35"/>
      <c r="D115" s="36"/>
      <c r="E115" s="36"/>
      <c r="F115" s="36"/>
      <c r="G115" s="36"/>
      <c r="H115" s="36"/>
      <c r="I115" s="36"/>
      <c r="J115" s="36"/>
      <c r="K115" s="36"/>
      <c r="L115" s="36"/>
      <c r="M115" s="36"/>
      <c r="N115" s="36"/>
    </row>
    <row r="116" ht="14.25" customHeight="1">
      <c r="A116" s="8"/>
      <c r="B116" s="13"/>
      <c r="C116" s="1"/>
    </row>
    <row r="117" ht="14.25" customHeight="1">
      <c r="A117" s="28" t="s">
        <v>68</v>
      </c>
      <c r="B117" s="29">
        <v>29719.41</v>
      </c>
      <c r="C117" s="1" t="s">
        <v>53</v>
      </c>
    </row>
    <row r="118" ht="14.25" customHeight="1">
      <c r="A118" s="8"/>
      <c r="B118" s="13"/>
      <c r="C118" s="1"/>
    </row>
    <row r="119" ht="14.25" customHeight="1">
      <c r="A119" s="47" t="s">
        <v>69</v>
      </c>
      <c r="B119" s="48">
        <f>minus(B89, B115)</f>
        <v>-14023.92</v>
      </c>
      <c r="C119" s="35" t="s">
        <v>70</v>
      </c>
      <c r="D119" s="36"/>
      <c r="E119" s="36"/>
      <c r="F119" s="36"/>
      <c r="G119" s="36"/>
      <c r="H119" s="36"/>
      <c r="I119" s="36"/>
      <c r="J119" s="36"/>
      <c r="K119" s="36"/>
      <c r="L119" s="36"/>
      <c r="M119" s="36"/>
      <c r="N119" s="36"/>
    </row>
    <row r="120" ht="14.25" customHeight="1">
      <c r="C120" s="1"/>
    </row>
    <row r="121" ht="14.25" customHeight="1">
      <c r="C121" s="1"/>
    </row>
    <row r="122" ht="14.25" customHeight="1">
      <c r="A122" s="3" t="s">
        <v>71</v>
      </c>
      <c r="C122" s="1"/>
    </row>
    <row r="123" ht="14.25" customHeight="1">
      <c r="C123" s="1"/>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8.86"/>
    <col customWidth="1" min="2" max="2" width="9.71"/>
    <col customWidth="1" min="3" max="12" width="8.71"/>
  </cols>
  <sheetData>
    <row r="1" ht="14.25" customHeight="1"/>
    <row r="2" ht="14.25" customHeight="1">
      <c r="A2" s="2" t="s">
        <v>0</v>
      </c>
      <c r="B2" s="3" t="s">
        <v>72</v>
      </c>
    </row>
    <row r="3" ht="14.25" customHeight="1">
      <c r="A3" s="2"/>
      <c r="B3" s="3" t="s">
        <v>73</v>
      </c>
    </row>
    <row r="4" ht="14.25" customHeight="1">
      <c r="B4" s="3"/>
      <c r="C4" s="3"/>
      <c r="D4" s="3"/>
    </row>
    <row r="5" ht="14.25" customHeight="1">
      <c r="A5" s="3" t="s">
        <v>4</v>
      </c>
      <c r="B5" s="3" t="s">
        <v>5</v>
      </c>
      <c r="C5" s="3"/>
      <c r="D5" s="3"/>
    </row>
    <row r="6" ht="14.25" customHeight="1">
      <c r="A6" s="3"/>
      <c r="B6" s="3"/>
      <c r="C6" s="3"/>
      <c r="D6" s="3"/>
    </row>
    <row r="7" ht="14.25" customHeight="1">
      <c r="A7" s="49" t="s">
        <v>74</v>
      </c>
      <c r="B7" s="3"/>
      <c r="C7" s="3"/>
      <c r="D7" s="3"/>
    </row>
    <row r="8" ht="14.25" customHeight="1">
      <c r="A8" s="3" t="s">
        <v>75</v>
      </c>
      <c r="B8" s="50">
        <v>48780.59</v>
      </c>
      <c r="C8" s="3"/>
      <c r="D8" s="3"/>
    </row>
    <row r="9" ht="14.25" customHeight="1">
      <c r="A9" s="43" t="s">
        <v>76</v>
      </c>
      <c r="B9" s="51">
        <v>48780.59</v>
      </c>
      <c r="C9" s="3"/>
      <c r="D9" s="3"/>
    </row>
    <row r="10" ht="14.25" customHeight="1">
      <c r="A10" s="3"/>
      <c r="B10" s="3"/>
      <c r="C10" s="3"/>
      <c r="D10" s="3"/>
    </row>
    <row r="11" ht="14.25" customHeight="1">
      <c r="A11" s="49" t="s">
        <v>77</v>
      </c>
      <c r="B11" s="3"/>
      <c r="C11" s="3"/>
      <c r="D11" s="3"/>
    </row>
    <row r="12" ht="14.25" customHeight="1">
      <c r="A12" s="3" t="s">
        <v>75</v>
      </c>
      <c r="B12" s="50">
        <v>33780.59</v>
      </c>
      <c r="C12" s="3"/>
      <c r="D12" s="3"/>
    </row>
    <row r="13" ht="14.25" customHeight="1">
      <c r="A13" s="43" t="s">
        <v>76</v>
      </c>
      <c r="B13" s="51">
        <v>33780.59</v>
      </c>
      <c r="C13" s="3"/>
      <c r="D13" s="3"/>
    </row>
    <row r="14" ht="14.25" customHeight="1">
      <c r="A14" s="3"/>
      <c r="B14" s="3"/>
      <c r="C14" s="3"/>
      <c r="D14" s="3"/>
    </row>
    <row r="15" ht="14.25" customHeight="1">
      <c r="A15" s="3"/>
    </row>
    <row r="16" ht="14.25" customHeight="1">
      <c r="A16" s="3" t="s">
        <v>71</v>
      </c>
    </row>
    <row r="17" ht="14.25" customHeight="1"/>
    <row r="18" ht="14.25" customHeight="1"/>
    <row r="19" ht="14.25" customHeight="1"/>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0.86"/>
    <col customWidth="1" min="2" max="2" width="12.0"/>
    <col customWidth="1" min="3" max="13" width="8.71"/>
  </cols>
  <sheetData>
    <row r="2">
      <c r="A2" s="2" t="s">
        <v>0</v>
      </c>
      <c r="B2" s="3" t="s">
        <v>78</v>
      </c>
    </row>
    <row r="3">
      <c r="A3" s="3"/>
      <c r="B3" s="3" t="s">
        <v>79</v>
      </c>
    </row>
    <row r="4">
      <c r="A4" s="3"/>
      <c r="B4" s="3" t="s">
        <v>80</v>
      </c>
    </row>
    <row r="5">
      <c r="B5" s="28"/>
    </row>
    <row r="6" ht="14.25" customHeight="1">
      <c r="A6" s="3" t="s">
        <v>4</v>
      </c>
      <c r="B6" s="3" t="s">
        <v>5</v>
      </c>
    </row>
    <row r="7" ht="14.25" customHeight="1">
      <c r="A7" s="3"/>
      <c r="B7" s="39"/>
    </row>
    <row r="8" ht="14.25" customHeight="1">
      <c r="A8" s="49" t="s">
        <v>81</v>
      </c>
      <c r="B8" s="39"/>
      <c r="C8" s="3" t="s">
        <v>7</v>
      </c>
    </row>
    <row r="9" ht="14.25" customHeight="1">
      <c r="A9" s="3" t="s">
        <v>82</v>
      </c>
      <c r="B9" s="52">
        <v>356000.0</v>
      </c>
    </row>
    <row r="10" ht="14.25" customHeight="1">
      <c r="A10" s="3" t="s">
        <v>83</v>
      </c>
      <c r="B10" s="39">
        <v>1000.0</v>
      </c>
    </row>
    <row r="11" ht="14.25" customHeight="1">
      <c r="A11" s="3" t="s">
        <v>84</v>
      </c>
      <c r="B11" s="52">
        <v>20000.0</v>
      </c>
    </row>
    <row r="12" ht="14.25" customHeight="1">
      <c r="A12" s="3" t="s">
        <v>85</v>
      </c>
      <c r="B12" s="39">
        <v>5000.0</v>
      </c>
    </row>
    <row r="13" ht="14.25" customHeight="1">
      <c r="A13" s="3" t="s">
        <v>26</v>
      </c>
      <c r="B13" s="39">
        <v>750.0</v>
      </c>
    </row>
    <row r="14" ht="14.25" customHeight="1">
      <c r="A14" s="3" t="s">
        <v>86</v>
      </c>
      <c r="B14" s="39">
        <v>600.0</v>
      </c>
    </row>
    <row r="15" ht="14.25" customHeight="1">
      <c r="A15" s="3" t="s">
        <v>28</v>
      </c>
      <c r="B15" s="39">
        <v>400.0</v>
      </c>
    </row>
    <row r="16" ht="14.25" customHeight="1">
      <c r="A16" s="3" t="s">
        <v>27</v>
      </c>
      <c r="B16" s="39">
        <v>2000.0</v>
      </c>
    </row>
    <row r="17" ht="14.25" customHeight="1">
      <c r="A17" s="3" t="s">
        <v>87</v>
      </c>
      <c r="B17" s="39">
        <v>60000.0</v>
      </c>
      <c r="C17" s="37" t="s">
        <v>88</v>
      </c>
    </row>
    <row r="18" ht="14.25" customHeight="1">
      <c r="A18" s="3" t="s">
        <v>31</v>
      </c>
      <c r="B18" s="39">
        <v>5000.0</v>
      </c>
    </row>
    <row r="19" ht="14.25" customHeight="1">
      <c r="A19" s="3" t="s">
        <v>22</v>
      </c>
      <c r="B19" s="39">
        <v>4000.0</v>
      </c>
    </row>
    <row r="20" ht="14.25" customHeight="1">
      <c r="A20" s="3" t="s">
        <v>23</v>
      </c>
      <c r="B20" s="53">
        <v>3500.0</v>
      </c>
    </row>
    <row r="21" ht="14.25" customHeight="1">
      <c r="A21" s="3"/>
      <c r="B21" s="39"/>
    </row>
    <row r="22" ht="14.25" customHeight="1">
      <c r="A22" s="3" t="s">
        <v>89</v>
      </c>
      <c r="B22" s="39">
        <f>SUM(B9:B20)</f>
        <v>458250</v>
      </c>
    </row>
    <row r="23" ht="14.25" customHeight="1">
      <c r="A23" s="3"/>
      <c r="B23" s="39"/>
    </row>
    <row r="24" ht="14.25" customHeight="1">
      <c r="A24" s="49" t="s">
        <v>90</v>
      </c>
      <c r="B24" s="39"/>
      <c r="C24" s="3" t="s">
        <v>7</v>
      </c>
    </row>
    <row r="25" ht="14.25" customHeight="1">
      <c r="A25" s="3" t="s">
        <v>11</v>
      </c>
      <c r="B25" s="39">
        <v>7447.0</v>
      </c>
    </row>
    <row r="26" ht="14.25" customHeight="1">
      <c r="A26" s="8" t="s">
        <v>10</v>
      </c>
      <c r="B26" s="39">
        <v>69028.0</v>
      </c>
    </row>
    <row r="27" ht="14.25" customHeight="1">
      <c r="A27" s="3" t="s">
        <v>91</v>
      </c>
      <c r="B27" s="39">
        <v>55000.0</v>
      </c>
      <c r="C27" s="40" t="s">
        <v>92</v>
      </c>
    </row>
    <row r="28" ht="14.25" customHeight="1">
      <c r="A28" s="3" t="s">
        <v>15</v>
      </c>
      <c r="B28" s="52">
        <v>30550.0</v>
      </c>
    </row>
    <row r="29" ht="14.25" customHeight="1">
      <c r="A29" s="3" t="s">
        <v>93</v>
      </c>
      <c r="B29" s="53">
        <v>4000.0</v>
      </c>
    </row>
    <row r="30" ht="14.25" customHeight="1">
      <c r="A30" s="3"/>
      <c r="B30" s="39"/>
    </row>
    <row r="31" ht="14.25" customHeight="1">
      <c r="A31" s="3" t="s">
        <v>94</v>
      </c>
      <c r="B31" s="39">
        <f>SUM(B25:B29)</f>
        <v>166025</v>
      </c>
    </row>
    <row r="32" ht="14.25" customHeight="1">
      <c r="A32" s="3"/>
      <c r="B32" s="39"/>
    </row>
    <row r="33" ht="14.25" customHeight="1">
      <c r="A33" s="4" t="s">
        <v>95</v>
      </c>
      <c r="B33" s="39">
        <f>minus(B31,B22)</f>
        <v>-292225</v>
      </c>
    </row>
    <row r="34" ht="14.25" customHeight="1">
      <c r="A34" s="3"/>
      <c r="B34" s="39"/>
    </row>
    <row r="35" ht="14.25" customHeight="1">
      <c r="A35" s="49" t="s">
        <v>96</v>
      </c>
      <c r="B35" s="51"/>
      <c r="C35" s="28"/>
      <c r="D35" s="28"/>
    </row>
    <row r="36" ht="14.25" customHeight="1">
      <c r="A36" s="3" t="s">
        <v>75</v>
      </c>
      <c r="B36" s="51">
        <v>33780.59</v>
      </c>
      <c r="C36" s="28"/>
      <c r="D36" s="28"/>
    </row>
    <row r="37" ht="14.25" customHeight="1">
      <c r="A37" s="3"/>
      <c r="B37" s="51"/>
      <c r="C37" s="28"/>
      <c r="D37" s="28"/>
    </row>
    <row r="38" ht="14.25" customHeight="1">
      <c r="A38" s="3"/>
      <c r="B38" s="51"/>
      <c r="C38" s="28"/>
      <c r="D38" s="28"/>
    </row>
    <row r="39" ht="14.25" customHeight="1">
      <c r="A39" s="54" t="s">
        <v>97</v>
      </c>
      <c r="B39" s="39">
        <f>minus(B22,B31)</f>
        <v>292225</v>
      </c>
    </row>
    <row r="40" ht="14.25" customHeight="1">
      <c r="B40" s="39"/>
    </row>
    <row r="41" ht="14.25" customHeight="1">
      <c r="B41" s="39"/>
    </row>
    <row r="42" ht="14.25" customHeight="1">
      <c r="A42" s="3" t="s">
        <v>71</v>
      </c>
      <c r="B42" s="39"/>
    </row>
    <row r="43" ht="14.25" customHeight="1">
      <c r="B43" s="39"/>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6.43"/>
    <col customWidth="1" min="2" max="2" width="10.43"/>
    <col customWidth="1" min="3" max="3" width="8.71"/>
    <col customWidth="1" min="4" max="4" width="9.71"/>
    <col customWidth="1" min="5" max="15" width="8.71"/>
  </cols>
  <sheetData>
    <row r="1" ht="14.25" customHeight="1"/>
    <row r="2" ht="14.25" customHeight="1">
      <c r="A2" s="2" t="s">
        <v>98</v>
      </c>
      <c r="B2" s="3" t="s">
        <v>99</v>
      </c>
    </row>
    <row r="3" ht="14.25" customHeight="1">
      <c r="A3" s="3"/>
      <c r="B3" s="3" t="s">
        <v>100</v>
      </c>
    </row>
    <row r="4" ht="14.25" customHeight="1">
      <c r="A4" s="3"/>
      <c r="B4" s="3" t="s">
        <v>101</v>
      </c>
    </row>
    <row r="5" ht="14.25" customHeight="1">
      <c r="A5" s="3"/>
      <c r="B5" s="3"/>
    </row>
    <row r="6" ht="14.25" customHeight="1">
      <c r="A6" s="3" t="s">
        <v>4</v>
      </c>
      <c r="B6" s="3" t="s">
        <v>5</v>
      </c>
    </row>
    <row r="7" ht="14.25" customHeight="1">
      <c r="A7" s="3"/>
      <c r="B7" s="39"/>
    </row>
    <row r="8" ht="14.25" customHeight="1">
      <c r="A8" s="55" t="s">
        <v>102</v>
      </c>
      <c r="B8" s="56" t="s">
        <v>103</v>
      </c>
      <c r="C8" s="57"/>
      <c r="D8" s="57"/>
      <c r="E8" s="58" t="s">
        <v>7</v>
      </c>
    </row>
    <row r="9" ht="14.25" customHeight="1">
      <c r="A9" s="15" t="s">
        <v>81</v>
      </c>
      <c r="B9" s="39"/>
      <c r="C9" s="28"/>
      <c r="D9" s="28"/>
      <c r="E9" s="13"/>
    </row>
    <row r="10" ht="14.25" customHeight="1">
      <c r="A10" s="8" t="s">
        <v>104</v>
      </c>
      <c r="B10" s="59">
        <f>14*2500</f>
        <v>35000</v>
      </c>
      <c r="C10" s="28"/>
      <c r="D10" s="28"/>
      <c r="E10" s="13"/>
    </row>
    <row r="11" ht="14.25" customHeight="1">
      <c r="A11" s="8" t="s">
        <v>89</v>
      </c>
      <c r="B11" s="39">
        <f>B10</f>
        <v>35000</v>
      </c>
      <c r="C11" s="28"/>
      <c r="D11" s="28"/>
      <c r="E11" s="13"/>
    </row>
    <row r="12" ht="14.25" customHeight="1">
      <c r="A12" s="8"/>
      <c r="B12" s="39"/>
      <c r="C12" s="28"/>
      <c r="D12" s="28"/>
      <c r="E12" s="13"/>
    </row>
    <row r="13" ht="14.25" customHeight="1">
      <c r="A13" s="15" t="s">
        <v>90</v>
      </c>
      <c r="B13" s="39"/>
      <c r="C13" s="28"/>
      <c r="D13" s="28"/>
      <c r="E13" s="13"/>
    </row>
    <row r="14" ht="14.25" customHeight="1">
      <c r="A14" s="8" t="s">
        <v>105</v>
      </c>
      <c r="B14" s="53">
        <v>0.0</v>
      </c>
      <c r="C14" s="28"/>
      <c r="D14" s="28"/>
      <c r="E14" s="13"/>
    </row>
    <row r="15" ht="14.25" customHeight="1">
      <c r="A15" s="8" t="s">
        <v>94</v>
      </c>
      <c r="B15" s="39">
        <f>B14</f>
        <v>0</v>
      </c>
      <c r="C15" s="28"/>
      <c r="D15" s="28"/>
      <c r="E15" s="13"/>
    </row>
    <row r="16" ht="14.25" customHeight="1">
      <c r="A16" s="8"/>
      <c r="B16" s="39"/>
      <c r="C16" s="28"/>
      <c r="D16" s="28"/>
      <c r="E16" s="13"/>
    </row>
    <row r="17" ht="14.25" customHeight="1">
      <c r="A17" s="60" t="s">
        <v>106</v>
      </c>
      <c r="B17" s="39">
        <f>B15-B11</f>
        <v>-35000</v>
      </c>
      <c r="C17" s="28"/>
      <c r="D17" s="28"/>
      <c r="E17" s="13"/>
    </row>
    <row r="18" ht="14.25" customHeight="1">
      <c r="A18" s="8"/>
      <c r="B18" s="39"/>
      <c r="C18" s="28"/>
      <c r="D18" s="28"/>
      <c r="E18" s="13"/>
    </row>
    <row r="19" ht="14.25" customHeight="1">
      <c r="A19" s="60" t="s">
        <v>96</v>
      </c>
      <c r="B19" s="51"/>
      <c r="C19" s="28"/>
      <c r="D19" s="28"/>
      <c r="E19" s="13"/>
    </row>
    <row r="20" ht="14.25" customHeight="1">
      <c r="A20" s="8" t="s">
        <v>105</v>
      </c>
      <c r="B20" s="50">
        <v>0.0</v>
      </c>
      <c r="C20" s="28"/>
      <c r="D20" s="28"/>
      <c r="E20" s="13"/>
    </row>
    <row r="21" ht="14.25" customHeight="1">
      <c r="A21" s="61"/>
      <c r="B21" s="62"/>
      <c r="C21" s="63"/>
      <c r="D21" s="63"/>
      <c r="E21" s="64"/>
    </row>
    <row r="22" ht="16.5" customHeight="1">
      <c r="A22" s="54"/>
      <c r="B22" s="39"/>
    </row>
    <row r="23" ht="14.25" customHeight="1">
      <c r="A23" s="55" t="s">
        <v>102</v>
      </c>
      <c r="B23" s="56" t="s">
        <v>107</v>
      </c>
      <c r="C23" s="57"/>
      <c r="D23" s="57"/>
      <c r="E23" s="58" t="s">
        <v>7</v>
      </c>
    </row>
    <row r="24" ht="14.25" customHeight="1">
      <c r="A24" s="15" t="s">
        <v>81</v>
      </c>
      <c r="B24" s="39"/>
      <c r="C24" s="28"/>
      <c r="D24" s="28"/>
      <c r="E24" s="13"/>
    </row>
    <row r="25" ht="14.25" customHeight="1">
      <c r="A25" s="8" t="s">
        <v>108</v>
      </c>
      <c r="B25" s="59">
        <v>10000.0</v>
      </c>
      <c r="C25" s="28"/>
      <c r="D25" s="28"/>
      <c r="E25" s="13"/>
    </row>
    <row r="26" ht="14.25" customHeight="1">
      <c r="A26" s="8" t="s">
        <v>89</v>
      </c>
      <c r="B26" s="39">
        <f>B25</f>
        <v>10000</v>
      </c>
      <c r="C26" s="28"/>
      <c r="D26" s="28"/>
      <c r="E26" s="13"/>
    </row>
    <row r="27" ht="14.25" customHeight="1">
      <c r="A27" s="8"/>
      <c r="B27" s="39"/>
      <c r="C27" s="28"/>
      <c r="D27" s="28"/>
      <c r="E27" s="13"/>
    </row>
    <row r="28" ht="14.25" customHeight="1">
      <c r="A28" s="15" t="s">
        <v>90</v>
      </c>
      <c r="B28" s="39"/>
      <c r="C28" s="28"/>
      <c r="D28" s="28"/>
      <c r="E28" s="13"/>
    </row>
    <row r="29" ht="14.25" customHeight="1">
      <c r="A29" s="8" t="s">
        <v>105</v>
      </c>
      <c r="B29" s="53">
        <v>0.0</v>
      </c>
      <c r="C29" s="28"/>
      <c r="D29" s="28"/>
      <c r="E29" s="13"/>
    </row>
    <row r="30" ht="14.25" customHeight="1">
      <c r="A30" s="8" t="s">
        <v>94</v>
      </c>
      <c r="B30" s="39">
        <v>0.0</v>
      </c>
      <c r="C30" s="28"/>
      <c r="D30" s="28"/>
      <c r="E30" s="13"/>
    </row>
    <row r="31" ht="14.25" customHeight="1">
      <c r="A31" s="8"/>
      <c r="B31" s="39"/>
      <c r="C31" s="28"/>
      <c r="D31" s="28"/>
      <c r="E31" s="13"/>
    </row>
    <row r="32" ht="14.25" customHeight="1">
      <c r="A32" s="60" t="s">
        <v>106</v>
      </c>
      <c r="B32" s="39">
        <f>B30-B26</f>
        <v>-10000</v>
      </c>
      <c r="C32" s="28"/>
      <c r="D32" s="28"/>
      <c r="E32" s="13"/>
    </row>
    <row r="33" ht="14.25" customHeight="1">
      <c r="A33" s="8"/>
      <c r="B33" s="39"/>
      <c r="C33" s="28"/>
      <c r="D33" s="28"/>
      <c r="E33" s="13"/>
    </row>
    <row r="34" ht="14.25" customHeight="1">
      <c r="A34" s="60" t="s">
        <v>96</v>
      </c>
      <c r="B34" s="51"/>
      <c r="C34" s="28"/>
      <c r="D34" s="28"/>
      <c r="E34" s="13"/>
    </row>
    <row r="35" ht="14.25" customHeight="1">
      <c r="A35" s="8" t="s">
        <v>105</v>
      </c>
      <c r="B35" s="50">
        <v>0.0</v>
      </c>
      <c r="C35" s="28"/>
      <c r="D35" s="28"/>
      <c r="E35" s="13"/>
    </row>
    <row r="36" ht="14.25" customHeight="1">
      <c r="A36" s="61"/>
      <c r="B36" s="62"/>
      <c r="C36" s="63"/>
      <c r="D36" s="63"/>
      <c r="E36" s="64"/>
    </row>
    <row r="37" ht="14.25" customHeight="1"/>
    <row r="38" ht="14.25" customHeight="1">
      <c r="A38" s="55" t="s">
        <v>102</v>
      </c>
      <c r="B38" s="56" t="s">
        <v>109</v>
      </c>
      <c r="C38" s="57"/>
      <c r="D38" s="57"/>
      <c r="E38" s="58" t="s">
        <v>7</v>
      </c>
    </row>
    <row r="39" ht="14.25" customHeight="1">
      <c r="A39" s="15" t="s">
        <v>81</v>
      </c>
      <c r="B39" s="39"/>
      <c r="C39" s="28"/>
      <c r="D39" s="28"/>
      <c r="E39" s="13"/>
    </row>
    <row r="40" ht="14.25" customHeight="1">
      <c r="A40" s="8" t="s">
        <v>110</v>
      </c>
      <c r="B40" s="52">
        <v>3000.0</v>
      </c>
      <c r="C40" s="28"/>
      <c r="D40" s="28"/>
      <c r="E40" s="13"/>
    </row>
    <row r="41" ht="14.25" customHeight="1">
      <c r="A41" s="8" t="s">
        <v>111</v>
      </c>
      <c r="B41" s="52">
        <v>3600.0</v>
      </c>
      <c r="C41" s="28"/>
      <c r="D41" s="28"/>
      <c r="E41" s="13"/>
    </row>
    <row r="42" ht="14.25" customHeight="1">
      <c r="A42" s="8" t="s">
        <v>112</v>
      </c>
      <c r="B42" s="52">
        <v>2000.0</v>
      </c>
      <c r="C42" s="28"/>
      <c r="D42" s="28"/>
      <c r="E42" s="13"/>
    </row>
    <row r="43" ht="14.25" customHeight="1">
      <c r="A43" s="8" t="s">
        <v>113</v>
      </c>
      <c r="B43" s="52">
        <v>22200.0</v>
      </c>
      <c r="C43" s="28"/>
      <c r="D43" s="28"/>
      <c r="E43" s="13"/>
    </row>
    <row r="44" ht="14.25" customHeight="1">
      <c r="A44" s="8" t="s">
        <v>114</v>
      </c>
      <c r="B44" s="52">
        <v>5400.0</v>
      </c>
      <c r="C44" s="28"/>
      <c r="D44" s="28"/>
      <c r="E44" s="13"/>
    </row>
    <row r="45" ht="14.25" customHeight="1">
      <c r="A45" s="3" t="s">
        <v>115</v>
      </c>
      <c r="B45" s="52">
        <v>1020.0</v>
      </c>
      <c r="C45" s="28"/>
      <c r="D45" s="28"/>
      <c r="E45" s="13"/>
    </row>
    <row r="46" ht="14.25" customHeight="1">
      <c r="A46" s="40" t="s">
        <v>116</v>
      </c>
      <c r="B46" s="59">
        <v>60.0</v>
      </c>
      <c r="C46" s="28"/>
      <c r="D46" s="28"/>
      <c r="E46" s="13"/>
    </row>
    <row r="47" ht="14.25" customHeight="1">
      <c r="A47" s="8" t="s">
        <v>89</v>
      </c>
      <c r="B47" s="52">
        <f>SUM(B40:B46)</f>
        <v>37280</v>
      </c>
      <c r="C47" s="28"/>
      <c r="D47" s="28"/>
      <c r="E47" s="13"/>
    </row>
    <row r="48" ht="14.25" customHeight="1">
      <c r="A48" s="8"/>
      <c r="B48" s="39"/>
      <c r="C48" s="28"/>
      <c r="D48" s="28"/>
      <c r="E48" s="13"/>
    </row>
    <row r="49" ht="14.25" customHeight="1">
      <c r="A49" s="15" t="s">
        <v>90</v>
      </c>
      <c r="B49" s="39"/>
      <c r="C49" s="28"/>
      <c r="D49" s="28"/>
      <c r="E49" s="13"/>
    </row>
    <row r="50" ht="14.25" customHeight="1">
      <c r="A50" s="8" t="s">
        <v>117</v>
      </c>
      <c r="B50" s="39">
        <v>12650.0</v>
      </c>
      <c r="C50" s="28"/>
      <c r="D50" s="28"/>
      <c r="E50" s="13"/>
    </row>
    <row r="51" ht="14.25" customHeight="1">
      <c r="A51" s="8" t="s">
        <v>118</v>
      </c>
      <c r="B51" s="59">
        <v>2100.0</v>
      </c>
      <c r="C51" s="28"/>
      <c r="D51" s="28"/>
      <c r="E51" s="13"/>
    </row>
    <row r="52" ht="14.25" customHeight="1">
      <c r="A52" s="8" t="s">
        <v>94</v>
      </c>
      <c r="B52" s="39">
        <f>SUM(B50:B51)</f>
        <v>14750</v>
      </c>
      <c r="C52" s="28"/>
      <c r="D52" s="28"/>
      <c r="E52" s="13"/>
    </row>
    <row r="53" ht="14.25" customHeight="1">
      <c r="A53" s="8"/>
      <c r="B53" s="39"/>
      <c r="C53" s="28"/>
      <c r="D53" s="28"/>
      <c r="E53" s="13"/>
    </row>
    <row r="54" ht="14.25" customHeight="1">
      <c r="A54" s="60" t="s">
        <v>106</v>
      </c>
      <c r="B54" s="39">
        <f>B52-B47</f>
        <v>-22530</v>
      </c>
      <c r="C54" s="28"/>
      <c r="D54" s="28"/>
      <c r="E54" s="13"/>
    </row>
    <row r="55" ht="14.25" customHeight="1">
      <c r="A55" s="8"/>
      <c r="B55" s="39"/>
      <c r="C55" s="28"/>
      <c r="D55" s="28"/>
      <c r="E55" s="13"/>
    </row>
    <row r="56" ht="14.25" customHeight="1">
      <c r="A56" s="60" t="s">
        <v>96</v>
      </c>
      <c r="B56" s="51"/>
      <c r="C56" s="28"/>
      <c r="D56" s="28"/>
      <c r="E56" s="13"/>
    </row>
    <row r="57" ht="14.25" customHeight="1">
      <c r="A57" s="8" t="s">
        <v>105</v>
      </c>
      <c r="B57" s="50">
        <v>0.0</v>
      </c>
      <c r="C57" s="28"/>
      <c r="D57" s="28"/>
      <c r="E57" s="13"/>
    </row>
    <row r="58" ht="14.25" customHeight="1">
      <c r="A58" s="61"/>
      <c r="B58" s="62"/>
      <c r="C58" s="63"/>
      <c r="D58" s="63"/>
      <c r="E58" s="64"/>
    </row>
    <row r="59" ht="14.25" customHeight="1"/>
    <row r="60" ht="14.25" customHeight="1">
      <c r="A60" s="55" t="s">
        <v>102</v>
      </c>
      <c r="B60" s="56" t="s">
        <v>119</v>
      </c>
      <c r="C60" s="57"/>
      <c r="D60" s="57"/>
      <c r="E60" s="58" t="s">
        <v>7</v>
      </c>
    </row>
    <row r="61" ht="14.25" customHeight="1">
      <c r="A61" s="15" t="s">
        <v>81</v>
      </c>
      <c r="B61" s="39"/>
      <c r="C61" s="28"/>
      <c r="D61" s="28"/>
      <c r="E61" s="13"/>
    </row>
    <row r="62" ht="14.25" customHeight="1">
      <c r="A62" s="8" t="s">
        <v>110</v>
      </c>
      <c r="B62" s="52">
        <v>285.0</v>
      </c>
      <c r="C62" s="28"/>
      <c r="D62" s="28"/>
      <c r="E62" s="13"/>
    </row>
    <row r="63" ht="14.25" customHeight="1">
      <c r="A63" s="8" t="s">
        <v>120</v>
      </c>
      <c r="B63" s="52">
        <v>900.0</v>
      </c>
      <c r="C63" s="28"/>
      <c r="D63" s="28"/>
      <c r="E63" s="13"/>
    </row>
    <row r="64" ht="14.25" customHeight="1">
      <c r="A64" s="8" t="s">
        <v>121</v>
      </c>
      <c r="B64" s="52">
        <v>26000.0</v>
      </c>
      <c r="C64" s="28"/>
      <c r="D64" s="28"/>
      <c r="E64" s="13"/>
    </row>
    <row r="65" ht="14.25" customHeight="1">
      <c r="A65" s="8" t="s">
        <v>112</v>
      </c>
      <c r="B65" s="52">
        <v>4640.0</v>
      </c>
      <c r="C65" s="28"/>
      <c r="D65" s="28"/>
      <c r="E65" s="13"/>
    </row>
    <row r="66" ht="14.25" customHeight="1">
      <c r="A66" s="8" t="s">
        <v>114</v>
      </c>
      <c r="B66" s="59">
        <v>7000.0</v>
      </c>
      <c r="C66" s="28"/>
      <c r="D66" s="28"/>
      <c r="E66" s="13"/>
    </row>
    <row r="67" ht="14.25" customHeight="1">
      <c r="A67" s="8" t="s">
        <v>89</v>
      </c>
      <c r="B67" s="39">
        <f>SUM(B62:B66)</f>
        <v>38825</v>
      </c>
      <c r="C67" s="28"/>
      <c r="D67" s="28"/>
      <c r="E67" s="13"/>
    </row>
    <row r="68" ht="14.25" customHeight="1">
      <c r="A68" s="8"/>
      <c r="B68" s="39"/>
      <c r="C68" s="28"/>
      <c r="D68" s="28"/>
      <c r="E68" s="13"/>
    </row>
    <row r="69" ht="14.25" customHeight="1">
      <c r="A69" s="15" t="s">
        <v>90</v>
      </c>
      <c r="B69" s="39"/>
      <c r="C69" s="28"/>
      <c r="D69" s="28"/>
      <c r="E69" s="13"/>
    </row>
    <row r="70" ht="14.25" customHeight="1">
      <c r="A70" s="8" t="s">
        <v>117</v>
      </c>
      <c r="B70" s="39">
        <v>16000.0</v>
      </c>
      <c r="C70" s="28"/>
      <c r="D70" s="28"/>
      <c r="E70" s="13"/>
    </row>
    <row r="71" ht="14.25" customHeight="1">
      <c r="A71" s="8" t="s">
        <v>118</v>
      </c>
      <c r="B71" s="59">
        <v>300.0</v>
      </c>
      <c r="C71" s="28"/>
      <c r="D71" s="28"/>
      <c r="E71" s="13"/>
    </row>
    <row r="72" ht="14.25" customHeight="1">
      <c r="A72" s="8" t="s">
        <v>94</v>
      </c>
      <c r="B72" s="39">
        <f>SUM(B70:B71)</f>
        <v>16300</v>
      </c>
      <c r="C72" s="28"/>
      <c r="D72" s="28"/>
      <c r="E72" s="13"/>
    </row>
    <row r="73" ht="14.25" customHeight="1">
      <c r="A73" s="8"/>
      <c r="B73" s="39"/>
      <c r="C73" s="28"/>
      <c r="D73" s="28"/>
      <c r="E73" s="13"/>
    </row>
    <row r="74" ht="14.25" customHeight="1">
      <c r="A74" s="60" t="s">
        <v>106</v>
      </c>
      <c r="B74" s="39">
        <f>B72-B67</f>
        <v>-22525</v>
      </c>
      <c r="C74" s="28"/>
      <c r="D74" s="28"/>
      <c r="E74" s="13"/>
    </row>
    <row r="75" ht="14.25" customHeight="1">
      <c r="A75" s="8"/>
      <c r="B75" s="39"/>
      <c r="C75" s="28"/>
      <c r="D75" s="28"/>
      <c r="E75" s="13"/>
    </row>
    <row r="76" ht="14.25" customHeight="1">
      <c r="A76" s="60" t="s">
        <v>96</v>
      </c>
      <c r="B76" s="51"/>
      <c r="C76" s="28"/>
      <c r="D76" s="28"/>
      <c r="E76" s="13"/>
    </row>
    <row r="77" ht="14.25" customHeight="1">
      <c r="A77" s="8" t="s">
        <v>105</v>
      </c>
      <c r="B77" s="50">
        <v>0.0</v>
      </c>
      <c r="C77" s="28"/>
      <c r="D77" s="28"/>
      <c r="E77" s="13"/>
    </row>
    <row r="78" ht="14.25" customHeight="1">
      <c r="A78" s="61"/>
      <c r="B78" s="62"/>
      <c r="C78" s="63"/>
      <c r="D78" s="63"/>
      <c r="E78" s="64"/>
    </row>
    <row r="79" ht="14.25" customHeight="1"/>
    <row r="80" ht="14.25" customHeight="1">
      <c r="A80" s="55" t="s">
        <v>102</v>
      </c>
      <c r="B80" s="56" t="s">
        <v>122</v>
      </c>
      <c r="C80" s="57"/>
      <c r="D80" s="57"/>
      <c r="E80" s="58" t="s">
        <v>7</v>
      </c>
    </row>
    <row r="81" ht="14.25" customHeight="1">
      <c r="A81" s="15" t="s">
        <v>81</v>
      </c>
      <c r="B81" s="39"/>
      <c r="C81" s="28"/>
      <c r="D81" s="28"/>
      <c r="E81" s="13"/>
    </row>
    <row r="82" ht="14.25" customHeight="1">
      <c r="A82" s="8" t="s">
        <v>120</v>
      </c>
      <c r="B82" s="52">
        <v>780.0</v>
      </c>
      <c r="C82" s="28"/>
      <c r="D82" s="28"/>
      <c r="E82" s="13"/>
    </row>
    <row r="83" ht="14.25" customHeight="1">
      <c r="A83" s="8" t="s">
        <v>112</v>
      </c>
      <c r="B83" s="52">
        <v>3600.0</v>
      </c>
      <c r="C83" s="28"/>
      <c r="D83" s="28"/>
      <c r="E83" s="13"/>
    </row>
    <row r="84" ht="14.25" customHeight="1">
      <c r="A84" s="8" t="s">
        <v>114</v>
      </c>
      <c r="B84" s="59">
        <v>16025.5</v>
      </c>
      <c r="C84" s="28"/>
      <c r="D84" s="28"/>
      <c r="E84" s="13"/>
    </row>
    <row r="85" ht="14.25" customHeight="1">
      <c r="A85" s="8" t="s">
        <v>89</v>
      </c>
      <c r="B85" s="39">
        <f>SUM(B82:B84)</f>
        <v>20405.5</v>
      </c>
      <c r="C85" s="28"/>
      <c r="D85" s="28"/>
      <c r="E85" s="13"/>
    </row>
    <row r="86" ht="14.25" customHeight="1">
      <c r="A86" s="8"/>
      <c r="B86" s="39"/>
      <c r="C86" s="28"/>
      <c r="D86" s="28"/>
      <c r="E86" s="13"/>
    </row>
    <row r="87" ht="14.25" customHeight="1">
      <c r="A87" s="15" t="s">
        <v>90</v>
      </c>
      <c r="B87" s="39"/>
      <c r="C87" s="28"/>
      <c r="D87" s="28"/>
      <c r="E87" s="13"/>
    </row>
    <row r="88" ht="14.25" customHeight="1">
      <c r="A88" s="8" t="s">
        <v>117</v>
      </c>
      <c r="B88" s="39">
        <v>4675.0</v>
      </c>
      <c r="C88" s="28"/>
      <c r="D88" s="28"/>
      <c r="E88" s="13"/>
    </row>
    <row r="89" ht="14.25" customHeight="1">
      <c r="A89" s="8" t="s">
        <v>118</v>
      </c>
      <c r="B89" s="59">
        <v>1600.0</v>
      </c>
      <c r="C89" s="28"/>
      <c r="D89" s="28"/>
      <c r="E89" s="13"/>
    </row>
    <row r="90" ht="14.25" customHeight="1">
      <c r="A90" s="8" t="s">
        <v>94</v>
      </c>
      <c r="B90" s="39">
        <f>SUM(B88:B89)</f>
        <v>6275</v>
      </c>
      <c r="C90" s="28"/>
      <c r="D90" s="28"/>
      <c r="E90" s="13"/>
    </row>
    <row r="91" ht="14.25" customHeight="1">
      <c r="A91" s="8"/>
      <c r="B91" s="39"/>
      <c r="C91" s="28"/>
      <c r="D91" s="28"/>
      <c r="E91" s="13"/>
    </row>
    <row r="92" ht="14.25" customHeight="1">
      <c r="A92" s="60" t="s">
        <v>106</v>
      </c>
      <c r="B92" s="39">
        <f>B90-B85</f>
        <v>-14130.5</v>
      </c>
      <c r="C92" s="28"/>
      <c r="D92" s="28"/>
      <c r="E92" s="13"/>
    </row>
    <row r="93" ht="14.25" customHeight="1">
      <c r="A93" s="8"/>
      <c r="B93" s="39"/>
      <c r="C93" s="28"/>
      <c r="D93" s="28"/>
      <c r="E93" s="13"/>
    </row>
    <row r="94" ht="14.25" customHeight="1">
      <c r="A94" s="60" t="s">
        <v>96</v>
      </c>
      <c r="B94" s="51"/>
      <c r="C94" s="28"/>
      <c r="D94" s="28"/>
      <c r="E94" s="13"/>
    </row>
    <row r="95" ht="14.25" customHeight="1">
      <c r="A95" s="8" t="s">
        <v>105</v>
      </c>
      <c r="B95" s="50">
        <v>0.0</v>
      </c>
      <c r="C95" s="28"/>
      <c r="D95" s="28"/>
      <c r="E95" s="13"/>
    </row>
    <row r="96" ht="14.25" customHeight="1">
      <c r="A96" s="61"/>
      <c r="B96" s="62"/>
      <c r="C96" s="63"/>
      <c r="D96" s="63"/>
      <c r="E96" s="64"/>
    </row>
    <row r="97" ht="14.25" customHeight="1"/>
    <row r="98" ht="14.25" customHeight="1">
      <c r="A98" s="55" t="s">
        <v>102</v>
      </c>
      <c r="B98" s="56" t="s">
        <v>123</v>
      </c>
      <c r="C98" s="57"/>
      <c r="D98" s="57"/>
      <c r="E98" s="58" t="s">
        <v>7</v>
      </c>
    </row>
    <row r="99" ht="14.25" customHeight="1">
      <c r="A99" s="15" t="s">
        <v>81</v>
      </c>
      <c r="B99" s="39"/>
      <c r="C99" s="28"/>
      <c r="D99" s="28"/>
      <c r="E99" s="13"/>
    </row>
    <row r="100" ht="14.25" customHeight="1">
      <c r="A100" s="8" t="s">
        <v>110</v>
      </c>
      <c r="B100" s="52">
        <v>50.0</v>
      </c>
      <c r="C100" s="28"/>
      <c r="D100" s="28"/>
      <c r="E100" s="13"/>
    </row>
    <row r="101" ht="14.25" customHeight="1">
      <c r="A101" s="8" t="s">
        <v>120</v>
      </c>
      <c r="B101" s="52">
        <v>1350.0</v>
      </c>
      <c r="C101" s="28"/>
      <c r="D101" s="28"/>
      <c r="E101" s="13"/>
    </row>
    <row r="102" ht="14.25" customHeight="1">
      <c r="A102" s="8" t="s">
        <v>112</v>
      </c>
      <c r="B102" s="52">
        <v>11520.0</v>
      </c>
      <c r="C102" s="28"/>
      <c r="D102" s="28"/>
      <c r="E102" s="13"/>
    </row>
    <row r="103" ht="14.25" customHeight="1">
      <c r="A103" s="8" t="s">
        <v>114</v>
      </c>
      <c r="B103" s="52">
        <v>6983.92</v>
      </c>
      <c r="C103" s="28"/>
      <c r="D103" s="28"/>
      <c r="E103" s="13"/>
    </row>
    <row r="104" ht="14.25" customHeight="1">
      <c r="A104" s="8" t="s">
        <v>116</v>
      </c>
      <c r="B104" s="59">
        <v>675.0</v>
      </c>
      <c r="C104" s="28"/>
      <c r="D104" s="28"/>
      <c r="E104" s="13"/>
    </row>
    <row r="105" ht="14.25" customHeight="1">
      <c r="A105" s="8" t="s">
        <v>89</v>
      </c>
      <c r="B105" s="39">
        <f>SUM(B100:B104)</f>
        <v>20578.92</v>
      </c>
      <c r="C105" s="28"/>
      <c r="D105" s="28"/>
      <c r="E105" s="13"/>
    </row>
    <row r="106" ht="14.25" customHeight="1">
      <c r="A106" s="8"/>
      <c r="B106" s="39"/>
      <c r="C106" s="28"/>
      <c r="D106" s="28"/>
      <c r="E106" s="13"/>
    </row>
    <row r="107" ht="14.25" customHeight="1">
      <c r="A107" s="15" t="s">
        <v>90</v>
      </c>
      <c r="B107" s="39"/>
      <c r="C107" s="28"/>
      <c r="D107" s="28"/>
      <c r="E107" s="13"/>
    </row>
    <row r="108" ht="14.25" customHeight="1">
      <c r="A108" s="8" t="s">
        <v>117</v>
      </c>
      <c r="B108" s="39">
        <v>6300.0</v>
      </c>
      <c r="C108" s="28"/>
      <c r="D108" s="28"/>
      <c r="E108" s="13"/>
    </row>
    <row r="109" ht="14.25" customHeight="1">
      <c r="A109" s="8" t="s">
        <v>118</v>
      </c>
      <c r="B109" s="59">
        <v>1000.0</v>
      </c>
      <c r="C109" s="28"/>
      <c r="D109" s="28"/>
      <c r="E109" s="13"/>
    </row>
    <row r="110" ht="14.25" customHeight="1">
      <c r="A110" s="8" t="s">
        <v>94</v>
      </c>
      <c r="B110" s="39">
        <f>SUM(B108:B109)</f>
        <v>7300</v>
      </c>
      <c r="C110" s="28"/>
      <c r="D110" s="28"/>
      <c r="E110" s="13"/>
    </row>
    <row r="111" ht="14.25" customHeight="1">
      <c r="A111" s="8"/>
      <c r="B111" s="39"/>
      <c r="C111" s="28"/>
      <c r="D111" s="28"/>
      <c r="E111" s="13"/>
    </row>
    <row r="112" ht="14.25" customHeight="1">
      <c r="A112" s="60" t="s">
        <v>106</v>
      </c>
      <c r="B112" s="39">
        <f>B110-B105</f>
        <v>-13278.92</v>
      </c>
      <c r="C112" s="28"/>
      <c r="D112" s="28"/>
      <c r="E112" s="13"/>
    </row>
    <row r="113" ht="14.25" customHeight="1">
      <c r="A113" s="8"/>
      <c r="B113" s="39"/>
      <c r="C113" s="28"/>
      <c r="D113" s="28"/>
      <c r="E113" s="13"/>
    </row>
    <row r="114" ht="14.25" customHeight="1">
      <c r="A114" s="60" t="s">
        <v>96</v>
      </c>
      <c r="B114" s="51"/>
      <c r="C114" s="28"/>
      <c r="D114" s="28"/>
      <c r="E114" s="13"/>
    </row>
    <row r="115" ht="14.25" customHeight="1">
      <c r="A115" s="8" t="s">
        <v>105</v>
      </c>
      <c r="B115" s="50">
        <v>0.0</v>
      </c>
      <c r="C115" s="28"/>
      <c r="D115" s="28"/>
      <c r="E115" s="13"/>
    </row>
    <row r="116" ht="14.25" customHeight="1">
      <c r="A116" s="61"/>
      <c r="B116" s="62"/>
      <c r="C116" s="63"/>
      <c r="D116" s="63"/>
      <c r="E116" s="64"/>
    </row>
    <row r="117" ht="14.25" customHeight="1"/>
    <row r="118" ht="14.25" customHeight="1">
      <c r="A118" s="55" t="s">
        <v>102</v>
      </c>
      <c r="B118" s="56" t="s">
        <v>124</v>
      </c>
      <c r="C118" s="57"/>
      <c r="D118" s="57"/>
      <c r="E118" s="58" t="s">
        <v>7</v>
      </c>
    </row>
    <row r="119" ht="14.25" customHeight="1">
      <c r="A119" s="15" t="s">
        <v>81</v>
      </c>
      <c r="B119" s="39"/>
      <c r="C119" s="28"/>
      <c r="D119" s="28"/>
      <c r="E119" s="13"/>
    </row>
    <row r="120" ht="14.25" customHeight="1">
      <c r="A120" s="8" t="s">
        <v>120</v>
      </c>
      <c r="B120" s="52">
        <v>23100.0</v>
      </c>
      <c r="C120" s="28"/>
      <c r="D120" s="28"/>
      <c r="E120" s="13"/>
    </row>
    <row r="121" ht="14.25" customHeight="1">
      <c r="A121" s="8" t="s">
        <v>112</v>
      </c>
      <c r="B121" s="52">
        <v>750.0</v>
      </c>
      <c r="C121" s="28"/>
      <c r="D121" s="28"/>
      <c r="E121" s="13"/>
    </row>
    <row r="122" ht="14.25" customHeight="1">
      <c r="A122" s="8" t="s">
        <v>114</v>
      </c>
      <c r="B122" s="59">
        <v>2940.0</v>
      </c>
      <c r="C122" s="28"/>
      <c r="D122" s="28"/>
      <c r="E122" s="13"/>
    </row>
    <row r="123" ht="14.25" customHeight="1">
      <c r="A123" s="8" t="s">
        <v>89</v>
      </c>
      <c r="B123" s="39">
        <f>SUM(B120:B122)</f>
        <v>26790</v>
      </c>
      <c r="C123" s="28"/>
      <c r="D123" s="28"/>
      <c r="E123" s="13"/>
    </row>
    <row r="124" ht="14.25" customHeight="1">
      <c r="A124" s="8"/>
      <c r="B124" s="39"/>
      <c r="C124" s="28"/>
      <c r="D124" s="28"/>
      <c r="E124" s="13"/>
    </row>
    <row r="125" ht="14.25" customHeight="1">
      <c r="A125" s="15" t="s">
        <v>90</v>
      </c>
      <c r="B125" s="39"/>
      <c r="C125" s="28"/>
      <c r="D125" s="28"/>
      <c r="E125" s="13"/>
    </row>
    <row r="126" ht="14.25" customHeight="1">
      <c r="A126" s="8" t="s">
        <v>117</v>
      </c>
      <c r="B126" s="39">
        <v>13750.0</v>
      </c>
      <c r="C126" s="28"/>
      <c r="D126" s="28"/>
      <c r="E126" s="13"/>
    </row>
    <row r="127" ht="14.25" customHeight="1">
      <c r="A127" s="8" t="s">
        <v>118</v>
      </c>
      <c r="B127" s="59">
        <v>500.0</v>
      </c>
      <c r="C127" s="28"/>
      <c r="D127" s="28"/>
      <c r="E127" s="13"/>
    </row>
    <row r="128" ht="14.25" customHeight="1">
      <c r="A128" s="8" t="s">
        <v>94</v>
      </c>
      <c r="B128" s="39">
        <f>SUM(B126:B127)</f>
        <v>14250</v>
      </c>
      <c r="C128" s="28"/>
      <c r="D128" s="28"/>
      <c r="E128" s="13"/>
    </row>
    <row r="129" ht="14.25" customHeight="1">
      <c r="A129" s="8"/>
      <c r="B129" s="39"/>
      <c r="C129" s="28"/>
      <c r="D129" s="28"/>
      <c r="E129" s="13"/>
    </row>
    <row r="130" ht="14.25" customHeight="1">
      <c r="A130" s="60" t="s">
        <v>106</v>
      </c>
      <c r="B130" s="39">
        <f>B128-B123</f>
        <v>-12540</v>
      </c>
      <c r="C130" s="28"/>
      <c r="D130" s="28"/>
      <c r="E130" s="13"/>
    </row>
    <row r="131" ht="14.25" customHeight="1">
      <c r="A131" s="8"/>
      <c r="B131" s="39"/>
      <c r="C131" s="28"/>
      <c r="D131" s="28"/>
      <c r="E131" s="13"/>
    </row>
    <row r="132" ht="14.25" customHeight="1">
      <c r="A132" s="60" t="s">
        <v>96</v>
      </c>
      <c r="B132" s="51"/>
      <c r="C132" s="28"/>
      <c r="D132" s="28"/>
      <c r="E132" s="13"/>
    </row>
    <row r="133" ht="14.25" customHeight="1">
      <c r="A133" s="8" t="s">
        <v>105</v>
      </c>
      <c r="B133" s="50">
        <v>0.0</v>
      </c>
      <c r="C133" s="28"/>
      <c r="D133" s="28"/>
      <c r="E133" s="13"/>
    </row>
    <row r="134" ht="14.25" customHeight="1">
      <c r="A134" s="61"/>
      <c r="B134" s="62"/>
      <c r="C134" s="63"/>
      <c r="D134" s="63"/>
      <c r="E134" s="64"/>
    </row>
    <row r="135" ht="14.25" customHeight="1"/>
    <row r="136" ht="14.25" customHeight="1">
      <c r="A136" s="55" t="s">
        <v>102</v>
      </c>
      <c r="B136" s="56" t="s">
        <v>125</v>
      </c>
      <c r="C136" s="57"/>
      <c r="D136" s="57"/>
      <c r="E136" s="58" t="s">
        <v>7</v>
      </c>
    </row>
    <row r="137" ht="14.25" customHeight="1">
      <c r="A137" s="15" t="s">
        <v>81</v>
      </c>
      <c r="B137" s="39"/>
      <c r="C137" s="28"/>
      <c r="D137" s="28"/>
      <c r="E137" s="13"/>
    </row>
    <row r="138" ht="14.25" customHeight="1">
      <c r="A138" s="8" t="s">
        <v>110</v>
      </c>
      <c r="B138" s="52">
        <v>2500.0</v>
      </c>
      <c r="C138" s="28"/>
      <c r="D138" s="28"/>
      <c r="E138" s="13"/>
    </row>
    <row r="139" ht="14.25" customHeight="1">
      <c r="A139" s="8" t="s">
        <v>120</v>
      </c>
      <c r="B139" s="52">
        <v>2730.0</v>
      </c>
      <c r="C139" s="28"/>
      <c r="D139" s="28"/>
      <c r="E139" s="13"/>
    </row>
    <row r="140" ht="14.25" customHeight="1">
      <c r="A140" s="8" t="s">
        <v>112</v>
      </c>
      <c r="B140" s="52">
        <v>1600.0</v>
      </c>
      <c r="C140" s="28"/>
      <c r="D140" s="28"/>
      <c r="E140" s="13"/>
    </row>
    <row r="141" ht="14.25" customHeight="1">
      <c r="A141" s="8" t="s">
        <v>114</v>
      </c>
      <c r="B141" s="52">
        <v>12100.0</v>
      </c>
      <c r="C141" s="28"/>
      <c r="D141" s="28"/>
      <c r="E141" s="13"/>
    </row>
    <row r="142" ht="14.25" customHeight="1">
      <c r="A142" s="8" t="s">
        <v>115</v>
      </c>
      <c r="B142" s="52">
        <v>2185.0</v>
      </c>
      <c r="C142" s="28"/>
      <c r="D142" s="28"/>
      <c r="E142" s="13"/>
    </row>
    <row r="143" ht="14.25" customHeight="1">
      <c r="A143" s="8" t="s">
        <v>116</v>
      </c>
      <c r="B143" s="59">
        <v>600.0</v>
      </c>
      <c r="C143" s="28"/>
      <c r="D143" s="28"/>
      <c r="E143" s="13"/>
    </row>
    <row r="144" ht="14.25" customHeight="1">
      <c r="A144" s="8" t="s">
        <v>89</v>
      </c>
      <c r="B144" s="39">
        <f>SUM(B138:B143)</f>
        <v>21715</v>
      </c>
      <c r="C144" s="28"/>
      <c r="D144" s="28"/>
      <c r="E144" s="13"/>
    </row>
    <row r="145" ht="14.25" customHeight="1">
      <c r="A145" s="8"/>
      <c r="B145" s="39"/>
      <c r="C145" s="28"/>
      <c r="D145" s="28"/>
      <c r="E145" s="13"/>
    </row>
    <row r="146" ht="14.25" customHeight="1">
      <c r="A146" s="15" t="s">
        <v>90</v>
      </c>
      <c r="B146" s="39"/>
      <c r="C146" s="28"/>
      <c r="D146" s="28"/>
      <c r="E146" s="13"/>
    </row>
    <row r="147" ht="14.25" customHeight="1">
      <c r="A147" s="8" t="s">
        <v>117</v>
      </c>
      <c r="B147" s="39">
        <v>7575.0</v>
      </c>
      <c r="C147" s="28"/>
      <c r="D147" s="28"/>
      <c r="E147" s="13"/>
    </row>
    <row r="148" ht="14.25" customHeight="1">
      <c r="A148" s="8" t="s">
        <v>118</v>
      </c>
      <c r="B148" s="59">
        <v>2000.0</v>
      </c>
      <c r="C148" s="28"/>
      <c r="D148" s="28"/>
      <c r="E148" s="13"/>
    </row>
    <row r="149" ht="14.25" customHeight="1">
      <c r="A149" s="8" t="s">
        <v>94</v>
      </c>
      <c r="B149" s="39">
        <f>SUM(B147:B148)</f>
        <v>9575</v>
      </c>
      <c r="C149" s="28"/>
      <c r="D149" s="28"/>
      <c r="E149" s="13"/>
    </row>
    <row r="150" ht="14.25" customHeight="1">
      <c r="A150" s="8"/>
      <c r="B150" s="39"/>
      <c r="C150" s="28"/>
      <c r="D150" s="28"/>
      <c r="E150" s="13"/>
    </row>
    <row r="151" ht="14.25" customHeight="1">
      <c r="A151" s="60" t="s">
        <v>106</v>
      </c>
      <c r="B151" s="39">
        <f>B149-B144</f>
        <v>-12140</v>
      </c>
      <c r="C151" s="28"/>
      <c r="D151" s="28"/>
      <c r="E151" s="13"/>
    </row>
    <row r="152" ht="14.25" customHeight="1">
      <c r="A152" s="8"/>
      <c r="B152" s="39"/>
      <c r="C152" s="28"/>
      <c r="D152" s="28"/>
      <c r="E152" s="13"/>
    </row>
    <row r="153" ht="14.25" customHeight="1">
      <c r="A153" s="60" t="s">
        <v>96</v>
      </c>
      <c r="B153" s="51"/>
      <c r="C153" s="28"/>
      <c r="D153" s="28"/>
      <c r="E153" s="13"/>
    </row>
    <row r="154" ht="14.25" customHeight="1">
      <c r="A154" s="8" t="s">
        <v>105</v>
      </c>
      <c r="B154" s="50">
        <v>0.0</v>
      </c>
      <c r="C154" s="28"/>
      <c r="D154" s="28"/>
      <c r="E154" s="13"/>
    </row>
    <row r="155" ht="14.25" customHeight="1">
      <c r="A155" s="61"/>
      <c r="B155" s="62"/>
      <c r="C155" s="63"/>
      <c r="D155" s="63"/>
      <c r="E155" s="64"/>
    </row>
    <row r="156" ht="14.25" customHeight="1"/>
    <row r="157" ht="14.25" customHeight="1">
      <c r="A157" s="55" t="s">
        <v>102</v>
      </c>
      <c r="B157" s="56" t="s">
        <v>126</v>
      </c>
      <c r="C157" s="57"/>
      <c r="D157" s="57"/>
      <c r="E157" s="58" t="s">
        <v>7</v>
      </c>
    </row>
    <row r="158" ht="14.25" customHeight="1">
      <c r="A158" s="15" t="s">
        <v>81</v>
      </c>
      <c r="B158" s="39"/>
      <c r="C158" s="28"/>
      <c r="D158" s="28"/>
      <c r="E158" s="13"/>
    </row>
    <row r="159" ht="14.25" customHeight="1">
      <c r="A159" s="8" t="s">
        <v>120</v>
      </c>
      <c r="B159" s="52">
        <v>1248.0</v>
      </c>
      <c r="C159" s="28"/>
      <c r="D159" s="28"/>
      <c r="E159" s="13"/>
    </row>
    <row r="160" ht="14.25" customHeight="1">
      <c r="A160" s="8" t="s">
        <v>112</v>
      </c>
      <c r="B160" s="52">
        <v>2950.0</v>
      </c>
      <c r="C160" s="28"/>
      <c r="D160" s="28"/>
      <c r="E160" s="13"/>
    </row>
    <row r="161" ht="14.25" customHeight="1">
      <c r="A161" s="8" t="s">
        <v>114</v>
      </c>
      <c r="B161" s="59">
        <v>12425.0</v>
      </c>
      <c r="C161" s="28"/>
      <c r="D161" s="28"/>
      <c r="E161" s="13"/>
    </row>
    <row r="162" ht="14.25" customHeight="1">
      <c r="A162" s="8" t="s">
        <v>89</v>
      </c>
      <c r="B162" s="39">
        <f>SUM(B159:B161)</f>
        <v>16623</v>
      </c>
      <c r="C162" s="28"/>
      <c r="D162" s="28"/>
      <c r="E162" s="13"/>
    </row>
    <row r="163" ht="14.25" customHeight="1">
      <c r="A163" s="8"/>
      <c r="B163" s="39"/>
      <c r="C163" s="28"/>
      <c r="D163" s="28"/>
      <c r="E163" s="13"/>
    </row>
    <row r="164" ht="14.25" customHeight="1">
      <c r="A164" s="15" t="s">
        <v>90</v>
      </c>
      <c r="B164" s="39"/>
      <c r="C164" s="28"/>
      <c r="D164" s="28"/>
      <c r="E164" s="13"/>
    </row>
    <row r="165" ht="14.25" customHeight="1">
      <c r="A165" s="8" t="s">
        <v>117</v>
      </c>
      <c r="B165" s="39">
        <v>3475.0</v>
      </c>
      <c r="C165" s="28"/>
      <c r="D165" s="28"/>
      <c r="E165" s="13"/>
    </row>
    <row r="166" ht="14.25" customHeight="1">
      <c r="A166" s="8" t="s">
        <v>118</v>
      </c>
      <c r="B166" s="59">
        <v>2000.0</v>
      </c>
      <c r="C166" s="28"/>
      <c r="D166" s="28"/>
      <c r="E166" s="13"/>
    </row>
    <row r="167" ht="14.25" customHeight="1">
      <c r="A167" s="8" t="s">
        <v>94</v>
      </c>
      <c r="B167" s="39">
        <f>SUM(B165:B166)</f>
        <v>5475</v>
      </c>
      <c r="C167" s="28"/>
      <c r="D167" s="28"/>
      <c r="E167" s="13"/>
    </row>
    <row r="168" ht="14.25" customHeight="1">
      <c r="A168" s="8"/>
      <c r="B168" s="39"/>
      <c r="C168" s="28"/>
      <c r="D168" s="28"/>
      <c r="E168" s="13"/>
    </row>
    <row r="169" ht="14.25" customHeight="1">
      <c r="A169" s="60" t="s">
        <v>106</v>
      </c>
      <c r="B169" s="39">
        <f>B167-B162</f>
        <v>-11148</v>
      </c>
      <c r="C169" s="28"/>
      <c r="D169" s="28"/>
      <c r="E169" s="13"/>
    </row>
    <row r="170" ht="14.25" customHeight="1">
      <c r="A170" s="8"/>
      <c r="B170" s="39"/>
      <c r="C170" s="28"/>
      <c r="D170" s="28"/>
      <c r="E170" s="13"/>
    </row>
    <row r="171" ht="14.25" customHeight="1">
      <c r="A171" s="60" t="s">
        <v>96</v>
      </c>
      <c r="B171" s="51"/>
      <c r="C171" s="28"/>
      <c r="D171" s="28"/>
      <c r="E171" s="13"/>
    </row>
    <row r="172" ht="14.25" customHeight="1">
      <c r="A172" s="8" t="s">
        <v>105</v>
      </c>
      <c r="B172" s="50">
        <v>0.0</v>
      </c>
      <c r="C172" s="28"/>
      <c r="D172" s="28"/>
      <c r="E172" s="13"/>
    </row>
    <row r="173" ht="14.25" customHeight="1">
      <c r="A173" s="61"/>
      <c r="B173" s="62"/>
      <c r="C173" s="63"/>
      <c r="D173" s="63"/>
      <c r="E173" s="64"/>
    </row>
    <row r="174" ht="14.25" customHeight="1"/>
    <row r="175" ht="14.25" customHeight="1">
      <c r="A175" s="55" t="s">
        <v>102</v>
      </c>
      <c r="B175" s="56" t="s">
        <v>127</v>
      </c>
      <c r="C175" s="57"/>
      <c r="D175" s="57"/>
      <c r="E175" s="58" t="s">
        <v>7</v>
      </c>
    </row>
    <row r="176" ht="14.25" customHeight="1">
      <c r="A176" s="15" t="s">
        <v>81</v>
      </c>
      <c r="B176" s="39"/>
      <c r="C176" s="28"/>
      <c r="D176" s="28"/>
      <c r="E176" s="13"/>
    </row>
    <row r="177" ht="14.25" customHeight="1">
      <c r="A177" s="8" t="s">
        <v>110</v>
      </c>
      <c r="B177" s="52">
        <v>100.0</v>
      </c>
      <c r="C177" s="28"/>
      <c r="D177" s="28"/>
      <c r="E177" s="13"/>
    </row>
    <row r="178" ht="14.25" customHeight="1">
      <c r="A178" s="8" t="s">
        <v>120</v>
      </c>
      <c r="B178" s="52">
        <v>10800.0</v>
      </c>
      <c r="C178" s="28"/>
      <c r="D178" s="28"/>
      <c r="E178" s="13"/>
    </row>
    <row r="179" ht="14.25" customHeight="1">
      <c r="A179" s="8" t="s">
        <v>112</v>
      </c>
      <c r="B179" s="52">
        <v>4800.0</v>
      </c>
      <c r="C179" s="28"/>
      <c r="D179" s="28"/>
      <c r="E179" s="13"/>
    </row>
    <row r="180" ht="14.25" customHeight="1">
      <c r="A180" s="8" t="s">
        <v>114</v>
      </c>
      <c r="B180" s="52">
        <v>3000.0</v>
      </c>
      <c r="C180" s="28"/>
      <c r="D180" s="28"/>
      <c r="E180" s="13"/>
    </row>
    <row r="181" ht="14.25" customHeight="1">
      <c r="A181" s="8" t="s">
        <v>115</v>
      </c>
      <c r="B181" s="52">
        <v>1000.0</v>
      </c>
      <c r="C181" s="28"/>
      <c r="D181" s="28"/>
      <c r="E181" s="13"/>
    </row>
    <row r="182" ht="14.25" customHeight="1">
      <c r="A182" s="8" t="s">
        <v>116</v>
      </c>
      <c r="B182" s="59">
        <v>200.0</v>
      </c>
      <c r="C182" s="28"/>
      <c r="D182" s="28"/>
      <c r="E182" s="13"/>
    </row>
    <row r="183" ht="14.25" customHeight="1">
      <c r="A183" s="8" t="s">
        <v>89</v>
      </c>
      <c r="B183" s="39">
        <f>SUM(B177:B182)</f>
        <v>19900</v>
      </c>
      <c r="C183" s="28"/>
      <c r="D183" s="28"/>
      <c r="E183" s="13"/>
    </row>
    <row r="184" ht="14.25" customHeight="1">
      <c r="A184" s="8"/>
      <c r="B184" s="39"/>
      <c r="C184" s="28"/>
      <c r="D184" s="28"/>
      <c r="E184" s="13"/>
    </row>
    <row r="185" ht="14.25" customHeight="1">
      <c r="A185" s="15" t="s">
        <v>90</v>
      </c>
      <c r="B185" s="39"/>
      <c r="C185" s="28"/>
      <c r="D185" s="28"/>
      <c r="E185" s="13"/>
    </row>
    <row r="186" ht="14.25" customHeight="1">
      <c r="A186" s="8" t="s">
        <v>117</v>
      </c>
      <c r="B186" s="39">
        <v>7800.0</v>
      </c>
      <c r="C186" s="28"/>
      <c r="D186" s="28"/>
      <c r="E186" s="13"/>
    </row>
    <row r="187" ht="14.25" customHeight="1">
      <c r="A187" s="8" t="s">
        <v>118</v>
      </c>
      <c r="B187" s="59">
        <v>1900.0</v>
      </c>
      <c r="C187" s="28"/>
      <c r="D187" s="28"/>
      <c r="E187" s="13"/>
    </row>
    <row r="188" ht="14.25" customHeight="1">
      <c r="A188" s="8" t="s">
        <v>94</v>
      </c>
      <c r="B188" s="39">
        <f>SUM(B186:B187)</f>
        <v>9700</v>
      </c>
      <c r="C188" s="28"/>
      <c r="D188" s="28"/>
      <c r="E188" s="13"/>
    </row>
    <row r="189" ht="14.25" customHeight="1">
      <c r="A189" s="8"/>
      <c r="B189" s="39"/>
      <c r="C189" s="28"/>
      <c r="D189" s="28"/>
      <c r="E189" s="13"/>
    </row>
    <row r="190" ht="14.25" customHeight="1">
      <c r="A190" s="60" t="s">
        <v>106</v>
      </c>
      <c r="B190" s="39">
        <f>B188-B183</f>
        <v>-10200</v>
      </c>
      <c r="C190" s="28"/>
      <c r="D190" s="28"/>
      <c r="E190" s="13"/>
    </row>
    <row r="191" ht="14.25" customHeight="1">
      <c r="A191" s="8"/>
      <c r="B191" s="39"/>
      <c r="C191" s="28"/>
      <c r="D191" s="28"/>
      <c r="E191" s="13"/>
    </row>
    <row r="192" ht="14.25" customHeight="1">
      <c r="A192" s="60" t="s">
        <v>96</v>
      </c>
      <c r="B192" s="51"/>
      <c r="C192" s="28"/>
      <c r="D192" s="28"/>
      <c r="E192" s="13"/>
    </row>
    <row r="193" ht="14.25" customHeight="1">
      <c r="A193" s="8" t="s">
        <v>105</v>
      </c>
      <c r="B193" s="50">
        <v>0.0</v>
      </c>
      <c r="C193" s="28"/>
      <c r="D193" s="28"/>
      <c r="E193" s="13"/>
    </row>
    <row r="194" ht="14.25" customHeight="1">
      <c r="A194" s="61"/>
      <c r="B194" s="62"/>
      <c r="C194" s="63"/>
      <c r="D194" s="63"/>
      <c r="E194" s="64"/>
    </row>
    <row r="195" ht="14.25" customHeight="1"/>
    <row r="196" ht="14.25" customHeight="1"/>
    <row r="197" ht="14.25" customHeight="1">
      <c r="A197" s="3" t="s">
        <v>71</v>
      </c>
    </row>
    <row r="198" ht="14.25" customHeight="1"/>
  </sheetData>
  <printOptions/>
  <pageMargins bottom="1.0" footer="0.0" header="0.0" left="0.75" right="0.75" top="1.0"/>
  <pageSetup orientation="landscape"/>
  <drawing r:id="rId1"/>
</worksheet>
</file>