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19" sheetId="1" r:id="rId3"/>
    <sheet state="visible" name="Budget Breakdown Concert" sheetId="2" r:id="rId4"/>
    <sheet state="visible" name="Budget Breakdown Event Chairs" sheetId="3" r:id="rId5"/>
    <sheet state="visible" name="Budget Breakdown Films" sheetId="4" r:id="rId6"/>
    <sheet state="visible" name="Budget Breakdown Georgetown Day" sheetId="5" r:id="rId7"/>
    <sheet state="visible" name="Budget Breakdown Other" sheetId="6" r:id="rId8"/>
  </sheets>
  <definedNames/>
  <calcPr/>
</workbook>
</file>

<file path=xl/sharedStrings.xml><?xml version="1.0" encoding="utf-8"?>
<sst xmlns="http://schemas.openxmlformats.org/spreadsheetml/2006/main" count="296" uniqueCount="205">
  <si>
    <t xml:space="preserve">APPLICANT: Georgetown Program Board </t>
  </si>
  <si>
    <t>EXPENSES</t>
  </si>
  <si>
    <t>NOTES: See budget breakdown pages</t>
  </si>
  <si>
    <t>Concerts</t>
  </si>
  <si>
    <t>$60,000 for artist budget (2 medium or 1 large and 1 small) and $35,670 for essential concert infrastructure</t>
  </si>
  <si>
    <t>Films</t>
  </si>
  <si>
    <t>Marketing</t>
  </si>
  <si>
    <t>Georgetown Day</t>
  </si>
  <si>
    <t xml:space="preserve">Does not include outside sponsorship </t>
  </si>
  <si>
    <t>Event Chairs</t>
  </si>
  <si>
    <t>Combination of Former Special Events, Off Campus, Late Night, and Traditions Committee chair positions</t>
  </si>
  <si>
    <t>Leadership Development</t>
  </si>
  <si>
    <t>NACA: $2000, Retreats $1000</t>
  </si>
  <si>
    <t>Membership</t>
  </si>
  <si>
    <t>General</t>
  </si>
  <si>
    <t>TOTAL EXPENSES</t>
  </si>
  <si>
    <t>INCOME (W/O FINAPP)</t>
  </si>
  <si>
    <t>NOTES:</t>
  </si>
  <si>
    <t>COKE GRANT</t>
  </si>
  <si>
    <t>STUDENT AFFAIRS</t>
  </si>
  <si>
    <t>TOTAL INCOME</t>
  </si>
  <si>
    <t>BALANCE (NEGATIVE):</t>
  </si>
  <si>
    <t>PROJECTED ACCOUNT BALANCES CARRIED TO FY19</t>
  </si>
  <si>
    <t>REQUEST FROM FINAPP:</t>
  </si>
  <si>
    <t>Event Name</t>
  </si>
  <si>
    <t>Currently Held? (Y/N)</t>
  </si>
  <si>
    <t>Current Budget (from GPB)</t>
  </si>
  <si>
    <t>Optimal Budget (from GPB)</t>
  </si>
  <si>
    <t>Comments on the change in budget/new event?</t>
  </si>
  <si>
    <t>Homecoming Concert</t>
  </si>
  <si>
    <t>Y</t>
  </si>
  <si>
    <t xml:space="preserve">We want to have the chance to bring in a smaller name artist(or an up and comer), to go along with our current idea of having students showcase their talents. </t>
  </si>
  <si>
    <t>Pre- Concert Bash</t>
  </si>
  <si>
    <t>y</t>
  </si>
  <si>
    <t xml:space="preserve">Bring in food trucks, farmers market vendors, and other food option. Also we want to be able to invest in quality games, prizes, and other activites that would increase concert attendance and turnout. </t>
  </si>
  <si>
    <t>Spring Concert</t>
  </si>
  <si>
    <t>The more money, the bigger name artist we can bring.</t>
  </si>
  <si>
    <t>TOTAL</t>
  </si>
  <si>
    <t>Breakdown: Spring Concert (sans artist)</t>
  </si>
  <si>
    <t xml:space="preserve">Staging and Lighting </t>
  </si>
  <si>
    <t xml:space="preserve">We would be able to add much more prouction to the show (more lights, sounds, video boards for artists/cosponsors, etc.) Studies have shown that people remember the production more than they remember the show. </t>
  </si>
  <si>
    <t>Crewing</t>
  </si>
  <si>
    <t>More hands on deck to help set up/clean up</t>
  </si>
  <si>
    <t>Barricades</t>
  </si>
  <si>
    <t>In the past we have paid to have them set up, but due to increase in cost we do it now. It takes away a large amount of volunteers that can be used elsewhere</t>
  </si>
  <si>
    <t>GUPD</t>
  </si>
  <si>
    <t>GUPD prices increase every year. A large chunk of our budget goes here and there isnt a way around it.</t>
  </si>
  <si>
    <t>Hospitality</t>
  </si>
  <si>
    <t xml:space="preserve">Being able to fully acomadate the artist needs, and not have to pick and choose what we get them. </t>
  </si>
  <si>
    <t>Catering</t>
  </si>
  <si>
    <t xml:space="preserve">We typically cater lunch and sometimes breakfast, but the options are limited and we have to hard cap it at a certain number of volunteers. </t>
  </si>
  <si>
    <t>Photography</t>
  </si>
  <si>
    <t>The more photographers, the better marketing we will have to increase attendance.</t>
  </si>
  <si>
    <t xml:space="preserve">We want to be able to come up with fun and exciting ways to get people excited to attend the concert. Attendance is something we've struggled with in the past and want to be cognicent of as we move forward. </t>
  </si>
  <si>
    <t>Transportation</t>
  </si>
  <si>
    <t>Agent Fee</t>
  </si>
  <si>
    <t>With a different agent, we might be able to secure a different range of artist.</t>
  </si>
  <si>
    <t>Athletics Fee</t>
  </si>
  <si>
    <t>Fees vary</t>
  </si>
  <si>
    <t>Portajohns</t>
  </si>
  <si>
    <t xml:space="preserve">If we have to rent them from elsewhere (not the university), the cost will increase. </t>
  </si>
  <si>
    <t>Spring Concert Artist Range</t>
  </si>
  <si>
    <t xml:space="preserve">Approx $30K: Desiigner, Pusha T, Wale, Jorja Smith, The White Panda, </t>
  </si>
  <si>
    <t>Approx $50k: H.E.R, A Boogie, Cheat Codes, Matoma, Lil John (ideal range, has been successful in the past)</t>
  </si>
  <si>
    <t>Approx 100k+: Nick Jonas, All American Rejects, 21 Savage, Lil Pump, SZA, Logic, Little Big Town, Steve Aoki, Dj Snake, Khalid, Post Malone</t>
  </si>
  <si>
    <t>Build a Bulldog</t>
  </si>
  <si>
    <t xml:space="preserve">Y </t>
  </si>
  <si>
    <t>Right now we can provide 200 bulldogs for $2500 so ideally we would be able to get 400 bulldogs and meet full student demand. Often students line up an hour in advance to build a bulldog and we always run out within half an hour of the event starting. With more funding we could ensure more students could get a bulldog!</t>
  </si>
  <si>
    <t>NSO Event</t>
  </si>
  <si>
    <t>These costs are usually split in some way with NSO, but GPB spends a significant amount on this event. This year's event was relatively mild, so more money would be needed to make the event more engaging to students. Additionally, so long as GPB is doing this for NSO, maybe we should get the money they were allocated for their nightly programming. 2018 Attendance: 600</t>
  </si>
  <si>
    <t>Washington Capitols</t>
  </si>
  <si>
    <t>This event is popular every year and always sells out very quickly. That being said, I don't see a need to increase the budget for this event. 2018 Attendance: 30</t>
  </si>
  <si>
    <t>Fall Fair</t>
  </si>
  <si>
    <t>An event of this nature should become a staple during Halloweek, and therefore needs to be budgeted for accordingly. The increased budget constitutes the money that should have been spent on additional food, decorations (hay bales, more pumpkins, more lights, etc), and delivery. 2018 Attendance: 350</t>
  </si>
  <si>
    <t>Exorcist on the Lawn</t>
  </si>
  <si>
    <t>THIS EVENT REQUIRES A TENT. It's really fun to have this event outside with the inflatable screen, but it definitely needs a tent to keep the warmth in. GPB got lucky this year in that a tent was set up on Copley Lawn for a different event, but without a tent, the event would have flopped. It provides warmth, protection from the wind, and it keeps the event contained. 2018 Attendance: 100</t>
  </si>
  <si>
    <t>Club Fair</t>
  </si>
  <si>
    <t>This event doesn't necessarily need to be continued, however, this is all that's needed to do it well.</t>
  </si>
  <si>
    <t>Coffee Bar</t>
  </si>
  <si>
    <t>Coffee needs to be purchased instead of brewed. Increased cost covers the amount of the coffee, and the orginal budget reflects everything else. 2018 Attendance: 75</t>
  </si>
  <si>
    <t>Let Them Eat Pizza</t>
  </si>
  <si>
    <t>This event is unlikely to happen again. 2018 Attendance: 50</t>
  </si>
  <si>
    <t>Late Skate</t>
  </si>
  <si>
    <t>*Bus fees - more under Off Campus</t>
  </si>
  <si>
    <t>Olympics/ Oscars Watch Party</t>
  </si>
  <si>
    <t>Budget consitutes the money needed for decoarations, food, and prizes. 2018 Attendance: 200</t>
  </si>
  <si>
    <t>Washington Capitals Game</t>
  </si>
  <si>
    <t>We only bought 35 tickets to the game, but with a doubled budget we could get at least 70. There was a lot of interest in this event and a lot of people wanted to go. With a higher budget we could allow for that and we could also give more to GSP. More money could also provide transportation to the event</t>
  </si>
  <si>
    <t>Baked and Wired Vouchers</t>
  </si>
  <si>
    <t>We could have bought many more vouchers, rather than only 75. We ran out in 3 minutes and definitely needed more</t>
  </si>
  <si>
    <t>DC United Tickets</t>
  </si>
  <si>
    <t>If we had more money we could make this a larger event and rent out a larger section. The field will also be changing to Audi Field rather than RFK Stadium, so ticket prices will definitely increase. If we had more money we could also make this an event for a more popular DC sporting team, like the Nationals, as baseball is more popular than soccer. We could also use extra money for transportation</t>
  </si>
  <si>
    <t>HFSC Football Watch Party</t>
  </si>
  <si>
    <t>We could buy better food and more of it, and attract more people to the event</t>
  </si>
  <si>
    <t>Ice Skating at the Waterfront</t>
  </si>
  <si>
    <t>we had over 100 signups in 10 minutes. This increase would allow for mor people to go, since this event is in such high demand</t>
  </si>
  <si>
    <t>NYC Trip</t>
  </si>
  <si>
    <t>Would allow for events during the day to be planned, rather than just transportation and a show. with more money we could plan a subsidized lunch for students or a group lunch, this way the middle of the day wouldn't be all free time</t>
  </si>
  <si>
    <t>**NOTE** This price was split w/special events which is why its on my budget as 800 (we both paid 800) but we should allow for more because $2,700 was the price that I was initially told and then I called and convinced them to get them to match the price from last year, but they may not be willing to do it again and this is an essential cosponsorship for us</t>
  </si>
  <si>
    <t>Pinstripes</t>
  </si>
  <si>
    <t>Rent out the entire place and all of the lanes, rather than just 15</t>
  </si>
  <si>
    <t>Haunted Healy</t>
  </si>
  <si>
    <t>more money equals a larger house alltogether with better execution of a haunted house</t>
  </si>
  <si>
    <t>Healy Howl</t>
  </si>
  <si>
    <t>small plastic megaphones with GPB logo</t>
  </si>
  <si>
    <t>Zoo Lights</t>
  </si>
  <si>
    <t>Be able to do BrewLights (tickets $25 each) which would attract more people (50 person bus) and subsquently need more food</t>
  </si>
  <si>
    <t>Fashion Show</t>
  </si>
  <si>
    <t xml:space="preserve">Not have to rely on so many outward funs to support the event. </t>
  </si>
  <si>
    <t>Yacht Party</t>
  </si>
  <si>
    <t>Better yacht and more food</t>
  </si>
  <si>
    <t>Pre-concert Bash</t>
  </si>
  <si>
    <t>Bring in more food trucks and offer free food tickets. We could also expand entertainment and offer bigger prizes</t>
  </si>
  <si>
    <t>Mr. Georgetown Pageant</t>
  </si>
  <si>
    <t>The cost of this event would substatially increase if we move the event to McDonough because we would have to build a stage and have Humdinger run lights and sound from there. However, this move would allow more people to watch the event.</t>
  </si>
  <si>
    <t>Taste of the Hilltop</t>
  </si>
  <si>
    <t>Ideally this event would bring vendors from all around the DC area and become a block party outside the front gates. We could use the additional money to increase vendors, subsidize food for students, provide live music and a space for student performances, as well as pay for the permitting required for renting off the block of N street between 37th and 36th</t>
  </si>
  <si>
    <t>Funniest Human at Georgetown</t>
  </si>
  <si>
    <t xml:space="preserve">This event has been growing in popularity and ideally we would have the funding to put it on in Gaston Hall instead of Bulldog Alley. As of right now, we can only fit 250 students at the event and have end up turning away over 100 students the past two years (I'm being optimistic). </t>
  </si>
  <si>
    <t>Springfest</t>
  </si>
  <si>
    <t>Traditionally, GPB has hosted a Spring Fest that would be programmed events leading up to the concert. If we were allocated more money we would be able to establish bigger events on Monday-Thursday</t>
  </si>
  <si>
    <t>Mini Animal Farm</t>
  </si>
  <si>
    <t>A beloved tradition we do every year, standard budget</t>
  </si>
  <si>
    <t>Succulents for your Sweetheart</t>
  </si>
  <si>
    <t xml:space="preserve">Last year we were only able to provide succulents for 300 students and had to turn away a significant number of people. With a bigger budget we could expand the event and provide more succulents to students. </t>
  </si>
  <si>
    <t>Kayaking on the Potomac</t>
  </si>
  <si>
    <t>N</t>
  </si>
  <si>
    <t>This amount constitutes the money needed for 100 students to participate in kayak rentals on the potomac.</t>
  </si>
  <si>
    <t>GPB Prom</t>
  </si>
  <si>
    <t>This event could become a GPB signature event meant to engage the entire student body in the same way as Corp Gala or DIP ball. This amount roughly estimates the cost of a venue for ~350 individuals, an open bar, and a DJ. ~$12,275 could be recovered in ticket sales ($35/ticket)</t>
  </si>
  <si>
    <t>Rocky Horror Picture Show</t>
  </si>
  <si>
    <t>This has been proposed by Nomadic theatre and GU Pride as a cosponsored event. This is a rough estimate, but may cover the cost for the space and marketing.</t>
  </si>
  <si>
    <t>Sundae Sundays</t>
  </si>
  <si>
    <t>Covers the cost of ice cream, bowls, utensils, toppings for a study break in the HFSC</t>
  </si>
  <si>
    <t>Mardi Gras Masquerade Ball</t>
  </si>
  <si>
    <t>Covers space rentals, decorations, food, and drink</t>
  </si>
  <si>
    <t>Hershey Park Trip</t>
  </si>
  <si>
    <t>We traditionally do this trip every year but did not this year because of new events and price increases. More budgeting could bring this event back</t>
  </si>
  <si>
    <t>Scavenger Hunt around DC</t>
  </si>
  <si>
    <t>Committee member idea to have a scavenger hunt all over DC (a little like the Big Hunt though which was one concern). We would partner wih businesses and have them complete tasks all over the city. We dont have the budget to do it this year</t>
  </si>
  <si>
    <t>Member idea- carnival style event on Copley lawn in fall</t>
  </si>
  <si>
    <t>Late Night Food Trucks</t>
  </si>
  <si>
    <t>Pay for food trucks in healy circle</t>
  </si>
  <si>
    <t>Total:</t>
  </si>
  <si>
    <t xml:space="preserve"> </t>
  </si>
  <si>
    <t>26 movies a year</t>
  </si>
  <si>
    <t>The amount that we have ($25000) is not even enough to show 25 movies per semester. There are 26 weeks in which students are on campus (excluding breaks), that we would like to show movies. We had to seek out co-sponsors to barely scrape by this year.</t>
  </si>
  <si>
    <t>Marvel Trivia</t>
  </si>
  <si>
    <t>Harry Potter Trivia</t>
  </si>
  <si>
    <t>The Room Watch Party</t>
  </si>
  <si>
    <t>AMC Ticket Giveaway</t>
  </si>
  <si>
    <t>Oscars Watch Party</t>
  </si>
  <si>
    <t>(after consulting previous year's expenses)</t>
  </si>
  <si>
    <t>Post-Movie Chats/Speakers</t>
  </si>
  <si>
    <t>Throughout the year I would like to host opportunities for students to talk about the movie together with food in a relaxed environment or listen to a speaker (ex. The Post).</t>
  </si>
  <si>
    <t>Ticket resale for blockbusters (ex. Black Panther)</t>
  </si>
  <si>
    <t>We would host ticket resale opportunities in the second semester to increase the amount of movies seen by Georgetown studnets (possibly 2-3 times)</t>
  </si>
  <si>
    <t>Rocky Horror Picture Show Shadow Cast Performance</t>
  </si>
  <si>
    <t>Play the movie while having a cast of characters act in front. This is a very popular event on other college campuses and has many opportunities for co-sponsorships, but we would pay for the rights</t>
  </si>
  <si>
    <t>More Trivia Nights</t>
  </si>
  <si>
    <t>We would host two more trivia nights of varying themes.</t>
  </si>
  <si>
    <t>TOTAL:</t>
  </si>
  <si>
    <t xml:space="preserve">*** The issue with the Films' budget is that with the amount that we currently have ($25,000), we can't even afford to show movies every weekend, so we don't even have the luxury to even think about planning other events. Films is the only committee this year that had to go out of its way to find money from other organizations and even outside sources to sustain our expenses. The question that needs to be asked is whether GPB or GUSA wants us to show movies every weekend *legally*. If the answer is 'yes,' (and I suggest you answer yes after taking into account the growth in attendence and recognition that GPB Films has received in the past 2 years), then we need to receive a REASONABLE and WORKABLE budget that we actually operate with. </t>
  </si>
  <si>
    <t>Humdinger Audio</t>
  </si>
  <si>
    <t>increase budget incase humdinger prices increase</t>
  </si>
  <si>
    <t>Fac/Staff Breakfast - Einstein's, The Corp</t>
  </si>
  <si>
    <t>Pizza for Performances</t>
  </si>
  <si>
    <t>Robert's Oxygen - Helium for Balloons</t>
  </si>
  <si>
    <t>in years past this budget was higher to have the balloon arch already made</t>
  </si>
  <si>
    <t xml:space="preserve">GUPD </t>
  </si>
  <si>
    <t>increase budget incase GUPD prices increase</t>
  </si>
  <si>
    <t>Stage for student performances</t>
  </si>
  <si>
    <t>increase buget to include stage on copely lawn</t>
  </si>
  <si>
    <t>Food trucks / farmers market</t>
  </si>
  <si>
    <t>to host either food trucks or the farmer's market vendors on campus</t>
  </si>
  <si>
    <t>to encourage students to volunteer and participate day of</t>
  </si>
  <si>
    <t>total</t>
  </si>
  <si>
    <t>Members' Day</t>
  </si>
  <si>
    <t>November 11th, General Member Meeting</t>
  </si>
  <si>
    <t>Dinner Catering to increase membership retention/ encourage new member attendance, chipotle orders of burrito boxes.</t>
  </si>
  <si>
    <t>Office Games</t>
  </si>
  <si>
    <t>GPB Thanksgiving</t>
  </si>
  <si>
    <t>January 31st General Member Meeting</t>
  </si>
  <si>
    <t>More money would have allowed for better specialty food items with customized GPB logos (like Cookie Jar DC cookie dough) and drinks to encourage membership retention/new members in attendance.</t>
  </si>
  <si>
    <t>Dodgeball Tournament</t>
  </si>
  <si>
    <t>Currently plan to purchase t-shirts for finalist teams, food catering. With additionaly money could get GPB Dodgeball tournament shirts for anyone who joins, more food, and championship trophies.</t>
  </si>
  <si>
    <t>Members' Trivia Night/Guess that Song</t>
  </si>
  <si>
    <t>Currently plan to cater and get trophies, but could get music apparel/gear, small audiospeakers for winners</t>
  </si>
  <si>
    <t>Final GPB Party</t>
  </si>
  <si>
    <t>Currently plan to have a final party with specialty cookies, drinks, may not have enough for a big party without more money.</t>
  </si>
  <si>
    <t>Members' Bonding Event</t>
  </si>
  <si>
    <t>Escape the room, team bonding event</t>
  </si>
  <si>
    <t>NACA</t>
  </si>
  <si>
    <t>We have attended this conference in the past but it was cut last year. This is a great opportunity for membership engagement and leadership development</t>
  </si>
  <si>
    <t>Retreats - leadership development</t>
  </si>
  <si>
    <t>Retreats have been most successful when we were able to go off campus and engage with one another - because of constraints last year we had to cut the off-campus retreat</t>
  </si>
  <si>
    <t>Marketing - TOTAL</t>
  </si>
  <si>
    <t>Magnets (FA 2018 films)</t>
  </si>
  <si>
    <t>Board Shirts</t>
  </si>
  <si>
    <t>Board Name Tags</t>
  </si>
  <si>
    <t>Member Shirts</t>
  </si>
  <si>
    <t>Stickers</t>
  </si>
  <si>
    <t>Phone Wallets</t>
  </si>
  <si>
    <t>Pens</t>
  </si>
  <si>
    <t>Magnets (SP 2018 films)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</si>
</sst>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5">
    <font>
      <sz val="11.0"/>
      <color rgb="FF000000"/>
      <name val="Calibri"/>
    </font>
    <font>
      <b/>
      <sz val="14.0"/>
      <color rgb="FF000000"/>
      <name val="Calibri"/>
    </font>
    <font/>
    <font>
      <sz val="11.0"/>
      <name val="Calibri"/>
    </font>
    <font>
      <b/>
      <u/>
      <sz val="11.0"/>
      <color rgb="FF000000"/>
      <name val="Calibri"/>
    </font>
    <font>
      <b/>
      <sz val="11.0"/>
      <color rgb="FF000000"/>
      <name val="Calibri"/>
    </font>
    <font>
      <b/>
      <sz val="11.0"/>
      <name val="Calibri"/>
    </font>
    <font>
      <b/>
      <u/>
      <sz val="11.0"/>
      <color rgb="FF000000"/>
      <name val="Calibri"/>
    </font>
    <font>
      <b/>
      <u/>
      <sz val="11.0"/>
      <color rgb="FF000000"/>
      <name val="Calibri"/>
    </font>
    <font>
      <b/>
      <sz val="14.0"/>
      <name val="Calibri"/>
    </font>
    <font>
      <sz val="11.0"/>
      <color rgb="FF000000"/>
      <name val="Times New Roman"/>
    </font>
    <font>
      <b/>
      <sz val="11.0"/>
      <color rgb="FFFFFFFF"/>
      <name val="Calibri"/>
    </font>
    <font>
      <color rgb="FF000000"/>
    </font>
    <font>
      <b/>
      <sz val="11.0"/>
      <color rgb="FFFFFFFF"/>
      <name val="Arial"/>
    </font>
    <font>
      <sz val="11.0"/>
      <name val="Arial"/>
    </font>
  </fonts>
  <fills count="4">
    <fill>
      <patternFill patternType="none"/>
    </fill>
    <fill>
      <patternFill patternType="lightGray"/>
    </fill>
    <fill>
      <patternFill patternType="solid">
        <fgColor rgb="FF000000"/>
        <bgColor rgb="FF000000"/>
      </patternFill>
    </fill>
    <fill>
      <patternFill patternType="solid">
        <fgColor rgb="FFF4CCCC"/>
        <bgColor rgb="FFF4CCCC"/>
      </patternFill>
    </fill>
  </fills>
  <borders count="16">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999999"/>
      </right>
      <top style="thick">
        <color rgb="FF000000"/>
      </top>
      <bottom style="thin">
        <color rgb="FF999999"/>
      </bottom>
    </border>
    <border>
      <left style="thin">
        <color rgb="FF999999"/>
      </left>
      <right style="thick">
        <color rgb="FF000000"/>
      </right>
      <top style="thick">
        <color rgb="FF000000"/>
      </top>
      <bottom style="thin">
        <color rgb="FF999999"/>
      </bottom>
    </border>
    <border>
      <left style="thick">
        <color rgb="FF000000"/>
      </left>
      <right style="thin">
        <color rgb="FF999999"/>
      </right>
      <top style="thin">
        <color rgb="FF999999"/>
      </top>
      <bottom style="thin">
        <color rgb="FF999999"/>
      </bottom>
    </border>
    <border>
      <left style="thin">
        <color rgb="FF999999"/>
      </left>
      <right style="thick">
        <color rgb="FF000000"/>
      </right>
      <top style="thin">
        <color rgb="FF999999"/>
      </top>
      <bottom style="thin">
        <color rgb="FF999999"/>
      </bottom>
    </border>
    <border>
      <left style="thin">
        <color rgb="FF999999"/>
      </left>
      <right style="thick">
        <color rgb="FF000000"/>
      </right>
      <top style="thin">
        <color rgb="FF999999"/>
      </top>
    </border>
    <border>
      <left style="thin">
        <color rgb="FF999999"/>
      </left>
      <right style="thick">
        <color rgb="FF000000"/>
      </right>
      <top style="double">
        <color rgb="FF000000"/>
      </top>
      <bottom style="thin">
        <color rgb="FF999999"/>
      </bottom>
    </border>
    <border>
      <left style="thick">
        <color rgb="FF000000"/>
      </left>
      <top style="thin">
        <color rgb="FF999999"/>
      </top>
      <bottom style="thin">
        <color rgb="FF999999"/>
      </bottom>
    </border>
    <border>
      <right style="thick">
        <color rgb="FF000000"/>
      </right>
      <top style="thin">
        <color rgb="FF999999"/>
      </top>
      <bottom style="thin">
        <color rgb="FF999999"/>
      </bottom>
    </border>
    <border>
      <left style="thick">
        <color rgb="FF000000"/>
      </left>
      <right style="thin">
        <color rgb="FF999999"/>
      </right>
      <top style="thin">
        <color rgb="FF999999"/>
      </top>
    </border>
    <border>
      <left style="thick">
        <color rgb="FF000000"/>
      </left>
      <right style="thin">
        <color rgb="FF999999"/>
      </right>
      <top style="thick">
        <color rgb="FF000000"/>
      </top>
      <bottom style="thick">
        <color rgb="FF000000"/>
      </bottom>
    </border>
    <border>
      <left style="thin">
        <color rgb="FF999999"/>
      </left>
      <right style="thick">
        <color rgb="FF000000"/>
      </right>
      <top style="thick">
        <color rgb="FF000000"/>
      </top>
      <bottom style="thick">
        <color rgb="FF000000"/>
      </bottom>
    </border>
    <border>
      <left/>
      <right/>
      <top/>
      <bottom/>
    </border>
    <border>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0" fillId="0" fontId="3" numFmtId="0" xfId="0" applyFont="1"/>
    <xf borderId="3" fillId="0" fontId="4" numFmtId="0" xfId="0" applyBorder="1" applyFont="1"/>
    <xf borderId="4" fillId="0" fontId="3" numFmtId="164" xfId="0" applyBorder="1" applyFont="1" applyNumberFormat="1"/>
    <xf borderId="0" fillId="0" fontId="5" numFmtId="0" xfId="0" applyFont="1"/>
    <xf borderId="5" fillId="0" fontId="0" numFmtId="0" xfId="0" applyBorder="1" applyFont="1"/>
    <xf borderId="6" fillId="0" fontId="0" numFmtId="164" xfId="0" applyAlignment="1" applyBorder="1" applyFont="1" applyNumberFormat="1">
      <alignment horizontal="right"/>
    </xf>
    <xf borderId="5" fillId="0" fontId="3" numFmtId="0" xfId="0" applyBorder="1" applyFont="1"/>
    <xf borderId="6" fillId="0" fontId="3" numFmtId="164" xfId="0" applyAlignment="1" applyBorder="1" applyFont="1" applyNumberFormat="1">
      <alignment horizontal="right"/>
    </xf>
    <xf borderId="7" fillId="0" fontId="0" numFmtId="164" xfId="0" applyAlignment="1" applyBorder="1" applyFont="1" applyNumberFormat="1">
      <alignment horizontal="right"/>
    </xf>
    <xf borderId="5" fillId="0" fontId="5" numFmtId="0" xfId="0" applyBorder="1" applyFont="1"/>
    <xf borderId="8" fillId="0" fontId="6" numFmtId="164" xfId="0" applyAlignment="1" applyBorder="1" applyFont="1" applyNumberFormat="1">
      <alignment horizontal="right"/>
    </xf>
    <xf borderId="6" fillId="0" fontId="3" numFmtId="164" xfId="0" applyBorder="1" applyFont="1" applyNumberFormat="1"/>
    <xf borderId="5" fillId="0" fontId="7" numFmtId="0" xfId="0" applyBorder="1" applyFont="1"/>
    <xf borderId="7" fillId="0" fontId="3" numFmtId="164" xfId="0" applyBorder="1" applyFont="1" applyNumberFormat="1"/>
    <xf borderId="8" fillId="0" fontId="6" numFmtId="164" xfId="0" applyBorder="1" applyFont="1" applyNumberFormat="1"/>
    <xf borderId="6" fillId="0" fontId="6" numFmtId="164" xfId="0" applyBorder="1" applyFont="1" applyNumberFormat="1"/>
    <xf borderId="9" fillId="0" fontId="8" numFmtId="0" xfId="0" applyBorder="1" applyFont="1"/>
    <xf borderId="10" fillId="0" fontId="2" numFmtId="0" xfId="0" applyBorder="1" applyFont="1"/>
    <xf borderId="11" fillId="0" fontId="0" numFmtId="0" xfId="0" applyBorder="1" applyFont="1"/>
    <xf borderId="12" fillId="0" fontId="1" numFmtId="0" xfId="0" applyAlignment="1" applyBorder="1" applyFont="1">
      <alignment shrinkToFit="0" wrapText="1"/>
    </xf>
    <xf borderId="13" fillId="0" fontId="9" numFmtId="164" xfId="0" applyBorder="1" applyFont="1" applyNumberFormat="1"/>
    <xf borderId="0" fillId="0" fontId="3" numFmtId="164" xfId="0" applyFont="1" applyNumberFormat="1"/>
    <xf borderId="0" fillId="0" fontId="10" numFmtId="0" xfId="0" applyFont="1"/>
    <xf borderId="14" fillId="2" fontId="11" numFmtId="0" xfId="0" applyBorder="1" applyFill="1" applyFont="1"/>
    <xf borderId="0" fillId="0" fontId="3" numFmtId="164" xfId="0" applyAlignment="1" applyFont="1" applyNumberFormat="1">
      <alignment horizontal="right"/>
    </xf>
    <xf borderId="0" fillId="0" fontId="9" numFmtId="0" xfId="0" applyFont="1"/>
    <xf borderId="0" fillId="0" fontId="9" numFmtId="164" xfId="0" applyFont="1" applyNumberFormat="1"/>
    <xf borderId="0" fillId="0" fontId="6" numFmtId="0" xfId="0" applyFont="1"/>
    <xf borderId="0" fillId="0" fontId="6" numFmtId="164" xfId="0" applyFont="1" applyNumberFormat="1"/>
    <xf borderId="14" fillId="2" fontId="11" numFmtId="0" xfId="0" applyAlignment="1" applyBorder="1" applyFont="1">
      <alignment horizontal="center"/>
    </xf>
    <xf borderId="0" fillId="0" fontId="3" numFmtId="164" xfId="0" applyAlignment="1" applyFont="1" applyNumberFormat="1">
      <alignment horizontal="right" readingOrder="0"/>
    </xf>
    <xf borderId="14" fillId="3" fontId="3" numFmtId="0" xfId="0" applyBorder="1" applyFill="1" applyFont="1"/>
    <xf borderId="14" fillId="3" fontId="3" numFmtId="164" xfId="0" applyAlignment="1" applyBorder="1" applyFont="1" applyNumberFormat="1">
      <alignment horizontal="right"/>
    </xf>
    <xf borderId="14" fillId="3" fontId="3" numFmtId="164" xfId="0" applyAlignment="1" applyBorder="1" applyFont="1" applyNumberFormat="1">
      <alignment horizontal="right" readingOrder="0"/>
    </xf>
    <xf borderId="14" fillId="3" fontId="0" numFmtId="0" xfId="0" applyBorder="1" applyFont="1"/>
    <xf borderId="0" fillId="0" fontId="12" numFmtId="164" xfId="0" applyFont="1" applyNumberFormat="1"/>
    <xf borderId="0" fillId="0" fontId="3" numFmtId="165" xfId="0" applyAlignment="1" applyFont="1" applyNumberFormat="1">
      <alignment horizontal="right"/>
    </xf>
    <xf borderId="0" fillId="0" fontId="3" numFmtId="3" xfId="0" applyAlignment="1" applyFont="1" applyNumberFormat="1">
      <alignment horizontal="right"/>
    </xf>
    <xf borderId="0" fillId="0" fontId="3" numFmtId="0" xfId="0" applyAlignment="1" applyFont="1">
      <alignment horizontal="right"/>
    </xf>
    <xf borderId="14" fillId="3" fontId="3" numFmtId="165" xfId="0" applyAlignment="1" applyBorder="1" applyFont="1" applyNumberFormat="1">
      <alignment horizontal="right"/>
    </xf>
    <xf borderId="14" fillId="3" fontId="3" numFmtId="0" xfId="0" applyAlignment="1" applyBorder="1" applyFont="1">
      <alignment horizontal="right" readingOrder="0"/>
    </xf>
    <xf borderId="14" fillId="3" fontId="3" numFmtId="0" xfId="0" applyAlignment="1" applyBorder="1" applyFont="1">
      <alignment horizontal="right"/>
    </xf>
    <xf borderId="0" fillId="0" fontId="6" numFmtId="165" xfId="0" applyFont="1" applyNumberFormat="1"/>
    <xf borderId="0" fillId="0" fontId="3" numFmtId="0" xfId="0" applyAlignment="1" applyFont="1">
      <alignment shrinkToFit="0" wrapText="1"/>
    </xf>
    <xf borderId="14" fillId="2" fontId="13" numFmtId="0" xfId="0" applyBorder="1" applyFont="1"/>
    <xf borderId="0" fillId="0" fontId="14" numFmtId="165" xfId="0" applyFont="1" applyNumberFormat="1"/>
    <xf borderId="0" fillId="0" fontId="14" numFmtId="0" xfId="0" applyAlignment="1" applyFont="1">
      <alignment horizontal="center"/>
    </xf>
    <xf borderId="0" fillId="0" fontId="14" numFmtId="165" xfId="0" applyAlignment="1" applyFont="1" applyNumberFormat="1">
      <alignment horizontal="right"/>
    </xf>
    <xf borderId="0" fillId="0" fontId="14" numFmtId="0" xfId="0" applyFont="1"/>
    <xf borderId="15" fillId="0" fontId="14" numFmtId="165" xfId="0" applyBorder="1" applyFont="1" applyNumberFormat="1"/>
    <xf borderId="15" fillId="0" fontId="14" numFmtId="0" xfId="0" applyAlignment="1" applyBorder="1" applyFont="1">
      <alignment horizontal="center"/>
    </xf>
    <xf borderId="15" fillId="0" fontId="14" numFmtId="165" xfId="0" applyAlignment="1" applyBorder="1" applyFont="1" applyNumberFormat="1">
      <alignment horizontal="right"/>
    </xf>
    <xf borderId="15" fillId="0" fontId="14" numFmtId="0" xfId="0" applyBorder="1" applyFont="1"/>
    <xf borderId="0" fillId="0" fontId="3"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0.86"/>
    <col customWidth="1" min="2" max="2" width="29.43"/>
    <col customWidth="1" min="3" max="3" width="90.29"/>
    <col customWidth="1" min="4" max="4" width="8.71"/>
    <col customWidth="1" min="5" max="5" width="16.14"/>
    <col customWidth="1" min="6" max="6" width="8.71"/>
    <col customWidth="1" min="7" max="7" width="11.71"/>
    <col customWidth="1" min="8" max="13" width="8.71"/>
  </cols>
  <sheetData>
    <row r="1" ht="25.5" customHeight="1">
      <c r="A1" s="1" t="s">
        <v>0</v>
      </c>
      <c r="B1" s="2"/>
      <c r="C1" s="3"/>
      <c r="D1" s="3"/>
      <c r="E1" s="3"/>
      <c r="F1" s="3"/>
      <c r="G1" s="3"/>
      <c r="H1" s="3"/>
      <c r="I1" s="3"/>
      <c r="J1" s="3"/>
      <c r="K1" s="3"/>
      <c r="L1" s="3"/>
      <c r="M1" s="3"/>
    </row>
    <row r="2" ht="14.25" customHeight="1">
      <c r="A2" s="4" t="s">
        <v>1</v>
      </c>
      <c r="B2" s="5"/>
      <c r="C2" s="6" t="s">
        <v>2</v>
      </c>
      <c r="D2" s="3"/>
      <c r="E2" s="3"/>
      <c r="F2" s="3"/>
      <c r="G2" s="3"/>
      <c r="H2" s="3"/>
      <c r="I2" s="3"/>
      <c r="J2" s="3"/>
      <c r="K2" s="3"/>
      <c r="L2" s="3"/>
      <c r="M2" s="3"/>
    </row>
    <row r="3" ht="14.25" customHeight="1">
      <c r="A3" s="7" t="s">
        <v>3</v>
      </c>
      <c r="B3" s="8">
        <f>60000+35670</f>
        <v>95670</v>
      </c>
      <c r="C3" s="3" t="s">
        <v>4</v>
      </c>
      <c r="D3" s="3"/>
      <c r="E3" s="3"/>
      <c r="F3" s="3"/>
      <c r="G3" s="3"/>
      <c r="H3" s="3"/>
      <c r="I3" s="3"/>
      <c r="J3" s="3"/>
      <c r="K3" s="3"/>
      <c r="L3" s="3"/>
      <c r="M3" s="3"/>
    </row>
    <row r="4" ht="14.25" customHeight="1">
      <c r="A4" s="7" t="s">
        <v>5</v>
      </c>
      <c r="B4" s="8">
        <v>37235.0</v>
      </c>
      <c r="C4" s="3"/>
      <c r="D4" s="3"/>
      <c r="E4" s="3"/>
      <c r="F4" s="3"/>
      <c r="G4" s="3"/>
      <c r="H4" s="3"/>
      <c r="I4" s="3"/>
      <c r="J4" s="3"/>
      <c r="K4" s="3"/>
      <c r="L4" s="3"/>
      <c r="M4" s="3"/>
    </row>
    <row r="5" ht="14.25" customHeight="1">
      <c r="A5" s="7" t="s">
        <v>6</v>
      </c>
      <c r="B5" s="8">
        <v>3300.0</v>
      </c>
      <c r="C5" s="3"/>
      <c r="D5" s="3"/>
      <c r="E5" s="3"/>
      <c r="F5" s="3"/>
      <c r="G5" s="3"/>
      <c r="H5" s="3"/>
      <c r="I5" s="3"/>
      <c r="J5" s="3"/>
      <c r="K5" s="3"/>
      <c r="L5" s="3"/>
      <c r="M5" s="3"/>
    </row>
    <row r="6" ht="14.25" customHeight="1">
      <c r="A6" s="7" t="s">
        <v>7</v>
      </c>
      <c r="B6" s="8">
        <v>15000.0</v>
      </c>
      <c r="C6" s="3" t="s">
        <v>8</v>
      </c>
      <c r="D6" s="3"/>
      <c r="E6" s="3"/>
      <c r="F6" s="3"/>
      <c r="G6" s="3"/>
      <c r="H6" s="3"/>
      <c r="I6" s="3"/>
      <c r="J6" s="3"/>
      <c r="K6" s="3"/>
      <c r="L6" s="3"/>
      <c r="M6" s="3"/>
    </row>
    <row r="7" ht="14.25" customHeight="1">
      <c r="A7" s="7" t="s">
        <v>9</v>
      </c>
      <c r="B7" s="8">
        <v>100000.0</v>
      </c>
      <c r="C7" s="3" t="s">
        <v>10</v>
      </c>
      <c r="D7" s="3"/>
      <c r="E7" s="3"/>
      <c r="F7" s="3"/>
      <c r="G7" s="3"/>
      <c r="H7" s="3"/>
      <c r="I7" s="3"/>
      <c r="J7" s="3"/>
      <c r="K7" s="3"/>
      <c r="L7" s="3"/>
      <c r="M7" s="3"/>
    </row>
    <row r="8" ht="14.25" customHeight="1">
      <c r="A8" s="9" t="s">
        <v>11</v>
      </c>
      <c r="B8" s="10">
        <v>3000.0</v>
      </c>
      <c r="C8" s="3" t="s">
        <v>12</v>
      </c>
      <c r="D8" s="3"/>
      <c r="E8" s="3"/>
      <c r="F8" s="3"/>
      <c r="G8" s="3"/>
      <c r="H8" s="3"/>
      <c r="I8" s="3"/>
      <c r="J8" s="3"/>
      <c r="K8" s="3"/>
      <c r="L8" s="3"/>
      <c r="M8" s="3"/>
    </row>
    <row r="9" ht="14.25" customHeight="1">
      <c r="A9" s="9" t="s">
        <v>13</v>
      </c>
      <c r="B9" s="10">
        <v>1500.0</v>
      </c>
      <c r="C9" s="3"/>
      <c r="D9" s="3"/>
      <c r="E9" s="3"/>
      <c r="F9" s="3"/>
      <c r="G9" s="3"/>
      <c r="H9" s="3"/>
      <c r="I9" s="3"/>
      <c r="J9" s="3"/>
      <c r="K9" s="3"/>
      <c r="L9" s="3"/>
      <c r="M9" s="3"/>
    </row>
    <row r="10" ht="14.25" customHeight="1">
      <c r="A10" s="7" t="s">
        <v>14</v>
      </c>
      <c r="B10" s="11">
        <v>1000.0</v>
      </c>
      <c r="C10" s="3"/>
      <c r="D10" s="3"/>
      <c r="E10" s="3"/>
      <c r="F10" s="3"/>
      <c r="G10" s="3"/>
      <c r="H10" s="3"/>
      <c r="I10" s="3"/>
      <c r="J10" s="3"/>
      <c r="K10" s="3"/>
      <c r="L10" s="3"/>
      <c r="M10" s="3"/>
    </row>
    <row r="11" ht="14.25" customHeight="1">
      <c r="A11" s="12" t="s">
        <v>15</v>
      </c>
      <c r="B11" s="13">
        <f>SUM(B3:B10)</f>
        <v>256705</v>
      </c>
      <c r="C11" s="3"/>
      <c r="D11" s="3"/>
      <c r="E11" s="3"/>
      <c r="F11" s="3"/>
      <c r="G11" s="3"/>
      <c r="H11" s="3"/>
      <c r="I11" s="3"/>
      <c r="J11" s="3"/>
      <c r="K11" s="3"/>
      <c r="L11" s="3"/>
      <c r="M11" s="3"/>
    </row>
    <row r="12" ht="14.25" customHeight="1">
      <c r="A12" s="7"/>
      <c r="B12" s="14"/>
      <c r="C12" s="3"/>
      <c r="D12" s="3"/>
      <c r="E12" s="3"/>
      <c r="F12" s="3"/>
      <c r="G12" s="3"/>
      <c r="H12" s="3"/>
      <c r="I12" s="3"/>
      <c r="J12" s="3"/>
      <c r="K12" s="3"/>
      <c r="L12" s="3"/>
      <c r="M12" s="3"/>
    </row>
    <row r="13" ht="14.25" customHeight="1">
      <c r="A13" s="15" t="s">
        <v>16</v>
      </c>
      <c r="B13" s="14"/>
      <c r="C13" s="6" t="s">
        <v>17</v>
      </c>
      <c r="D13" s="3"/>
      <c r="E13" s="3"/>
      <c r="F13" s="3"/>
      <c r="G13" s="3"/>
      <c r="H13" s="3"/>
      <c r="I13" s="3"/>
      <c r="J13" s="3"/>
      <c r="K13" s="3"/>
      <c r="L13" s="3"/>
      <c r="M13" s="3"/>
    </row>
    <row r="14" ht="14.25" customHeight="1">
      <c r="A14" s="7" t="s">
        <v>18</v>
      </c>
      <c r="B14" s="14">
        <v>7447.0</v>
      </c>
      <c r="C14" s="3"/>
      <c r="D14" s="3"/>
      <c r="E14" s="3"/>
      <c r="F14" s="3"/>
      <c r="G14" s="3"/>
      <c r="H14" s="3"/>
      <c r="I14" s="3"/>
      <c r="J14" s="3"/>
      <c r="K14" s="3"/>
      <c r="L14" s="3"/>
      <c r="M14" s="3"/>
    </row>
    <row r="15" ht="14.25" customHeight="1">
      <c r="A15" s="7" t="s">
        <v>19</v>
      </c>
      <c r="B15" s="16">
        <v>51129.0</v>
      </c>
      <c r="C15" s="3"/>
      <c r="D15" s="3"/>
      <c r="E15" s="3"/>
      <c r="F15" s="3"/>
      <c r="G15" s="3"/>
      <c r="H15" s="3"/>
      <c r="I15" s="3"/>
      <c r="J15" s="3"/>
      <c r="K15" s="3"/>
      <c r="L15" s="3"/>
      <c r="M15" s="3"/>
    </row>
    <row r="16" ht="14.25" customHeight="1">
      <c r="A16" s="12" t="s">
        <v>20</v>
      </c>
      <c r="B16" s="17">
        <f>SUM(B14:B15)</f>
        <v>58576</v>
      </c>
      <c r="C16" s="3"/>
      <c r="D16" s="3"/>
      <c r="E16" s="3"/>
      <c r="F16" s="3"/>
      <c r="G16" s="3"/>
      <c r="H16" s="3"/>
      <c r="I16" s="3"/>
      <c r="J16" s="3"/>
      <c r="K16" s="3"/>
      <c r="L16" s="3"/>
      <c r="M16" s="3"/>
    </row>
    <row r="17" ht="14.25" customHeight="1">
      <c r="A17" s="7"/>
      <c r="B17" s="14"/>
      <c r="C17" s="3"/>
      <c r="D17" s="3"/>
      <c r="E17" s="3"/>
      <c r="F17" s="3"/>
      <c r="G17" s="3"/>
      <c r="H17" s="3"/>
      <c r="I17" s="3"/>
      <c r="J17" s="3"/>
      <c r="K17" s="3"/>
      <c r="L17" s="3"/>
      <c r="M17" s="3"/>
    </row>
    <row r="18">
      <c r="A18" s="12" t="s">
        <v>21</v>
      </c>
      <c r="B18" s="18">
        <f>B16-B11</f>
        <v>-198129</v>
      </c>
      <c r="C18" s="3"/>
      <c r="D18" s="3"/>
      <c r="E18" s="3"/>
      <c r="F18" s="3"/>
      <c r="G18" s="3"/>
      <c r="H18" s="3"/>
      <c r="I18" s="3"/>
      <c r="J18" s="3"/>
      <c r="K18" s="3"/>
      <c r="L18" s="3"/>
      <c r="M18" s="3"/>
    </row>
    <row r="19">
      <c r="A19" s="7"/>
      <c r="B19" s="14"/>
      <c r="C19" s="3"/>
      <c r="D19" s="3"/>
      <c r="E19" s="3"/>
      <c r="F19" s="3"/>
      <c r="G19" s="3"/>
      <c r="H19" s="3"/>
      <c r="I19" s="3"/>
      <c r="J19" s="3"/>
      <c r="K19" s="3"/>
      <c r="L19" s="3"/>
      <c r="M19" s="3"/>
    </row>
    <row r="20">
      <c r="A20" s="19" t="s">
        <v>22</v>
      </c>
      <c r="B20" s="20"/>
      <c r="C20" s="3"/>
      <c r="D20" s="3"/>
      <c r="E20" s="3"/>
      <c r="F20" s="3"/>
      <c r="G20" s="3"/>
      <c r="H20" s="3"/>
      <c r="I20" s="3"/>
      <c r="J20" s="3"/>
      <c r="K20" s="3"/>
      <c r="L20" s="3"/>
      <c r="M20" s="3"/>
    </row>
    <row r="21">
      <c r="A21" s="7"/>
      <c r="B21" s="14">
        <v>0.0</v>
      </c>
      <c r="C21" s="3"/>
      <c r="D21" s="3"/>
      <c r="E21" s="3"/>
      <c r="F21" s="3"/>
      <c r="G21" s="3"/>
      <c r="H21" s="3"/>
      <c r="I21" s="3"/>
      <c r="J21" s="3"/>
      <c r="K21" s="3"/>
      <c r="L21" s="3"/>
      <c r="M21" s="3"/>
    </row>
    <row r="22">
      <c r="A22" s="7"/>
      <c r="B22" s="14"/>
      <c r="C22" s="3"/>
      <c r="D22" s="3"/>
      <c r="E22" s="3"/>
      <c r="F22" s="3"/>
      <c r="G22" s="3"/>
      <c r="H22" s="3"/>
      <c r="I22" s="3"/>
      <c r="J22" s="3"/>
      <c r="K22" s="3"/>
      <c r="L22" s="3"/>
      <c r="M22" s="3"/>
    </row>
    <row r="23">
      <c r="A23" s="21"/>
      <c r="B23" s="16"/>
      <c r="C23" s="3"/>
      <c r="D23" s="3"/>
      <c r="E23" s="3"/>
      <c r="F23" s="3"/>
      <c r="G23" s="3"/>
      <c r="H23" s="3"/>
      <c r="I23" s="3"/>
      <c r="J23" s="3"/>
      <c r="K23" s="3"/>
      <c r="L23" s="3"/>
      <c r="M23" s="3"/>
    </row>
    <row r="24">
      <c r="A24" s="22" t="s">
        <v>23</v>
      </c>
      <c r="B24" s="23">
        <f>B11-B16</f>
        <v>198129</v>
      </c>
      <c r="C24" s="3"/>
      <c r="D24" s="3"/>
      <c r="E24" s="3"/>
      <c r="F24" s="3"/>
      <c r="G24" s="3"/>
      <c r="H24" s="3"/>
      <c r="I24" s="3"/>
      <c r="J24" s="3"/>
      <c r="K24" s="3"/>
      <c r="L24" s="3"/>
      <c r="M24" s="3"/>
    </row>
    <row r="25">
      <c r="A25" s="3"/>
      <c r="B25" s="24"/>
      <c r="C25" s="3"/>
      <c r="D25" s="3"/>
      <c r="E25" s="3"/>
      <c r="F25" s="3"/>
      <c r="G25" s="3"/>
      <c r="H25" s="3"/>
      <c r="I25" s="3"/>
      <c r="J25" s="3"/>
      <c r="K25" s="3"/>
      <c r="L25" s="3"/>
      <c r="M25" s="3"/>
    </row>
    <row r="26">
      <c r="A26" s="3"/>
      <c r="B26" s="24"/>
      <c r="C26" s="3"/>
      <c r="D26" s="3"/>
      <c r="E26" s="3"/>
      <c r="F26" s="3"/>
      <c r="G26" s="3"/>
      <c r="H26" s="3"/>
      <c r="I26" s="3"/>
      <c r="J26" s="3"/>
      <c r="K26" s="3"/>
      <c r="L26" s="3"/>
      <c r="M26" s="3"/>
    </row>
    <row r="27">
      <c r="A27" s="25"/>
      <c r="B27" s="24"/>
      <c r="C27" s="3"/>
      <c r="D27" s="3"/>
      <c r="E27" s="3"/>
      <c r="F27" s="3"/>
      <c r="G27" s="3"/>
      <c r="H27" s="3"/>
      <c r="I27" s="3"/>
      <c r="J27" s="3"/>
      <c r="K27" s="3"/>
      <c r="L27" s="3"/>
      <c r="M27" s="3"/>
    </row>
    <row r="28">
      <c r="A28" s="3"/>
      <c r="B28" s="24"/>
      <c r="C28" s="3"/>
      <c r="D28" s="3"/>
      <c r="E28" s="3"/>
      <c r="F28" s="3"/>
      <c r="G28" s="3"/>
      <c r="H28" s="3"/>
      <c r="I28" s="3"/>
      <c r="J28" s="3"/>
      <c r="K28" s="3"/>
      <c r="L28" s="3"/>
      <c r="M28" s="3"/>
    </row>
    <row r="29">
      <c r="A29" s="3"/>
      <c r="B29" s="3"/>
      <c r="C29" s="3"/>
      <c r="D29" s="3"/>
      <c r="E29" s="3"/>
      <c r="F29" s="3"/>
      <c r="G29" s="3"/>
      <c r="H29" s="3"/>
      <c r="I29" s="3"/>
      <c r="J29" s="3"/>
      <c r="K29" s="3"/>
      <c r="L29" s="3"/>
      <c r="M29" s="3"/>
    </row>
  </sheetData>
  <mergeCells count="2">
    <mergeCell ref="A1:B1"/>
    <mergeCell ref="A20:B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2" width="14.43"/>
    <col customWidth="1" min="3" max="3" width="27.43"/>
    <col customWidth="1" min="4" max="4" width="27.86"/>
    <col customWidth="1" min="5" max="5" width="198.0"/>
    <col customWidth="1" min="6" max="15" width="14.43"/>
  </cols>
  <sheetData>
    <row r="1">
      <c r="A1" s="26" t="s">
        <v>24</v>
      </c>
      <c r="B1" s="26" t="s">
        <v>25</v>
      </c>
      <c r="C1" s="26" t="s">
        <v>26</v>
      </c>
      <c r="D1" s="26" t="s">
        <v>27</v>
      </c>
      <c r="E1" s="26" t="s">
        <v>28</v>
      </c>
      <c r="F1" s="3"/>
    </row>
    <row r="2">
      <c r="A2" s="3" t="s">
        <v>29</v>
      </c>
      <c r="B2" s="3" t="s">
        <v>30</v>
      </c>
      <c r="C2" s="27">
        <v>300.0</v>
      </c>
      <c r="D2" s="27">
        <v>7000.0</v>
      </c>
      <c r="E2" s="3" t="s">
        <v>31</v>
      </c>
    </row>
    <row r="3">
      <c r="A3" s="3" t="s">
        <v>32</v>
      </c>
      <c r="B3" s="3" t="s">
        <v>33</v>
      </c>
      <c r="C3" s="27">
        <v>0.0</v>
      </c>
      <c r="D3" s="27">
        <v>6000.0</v>
      </c>
      <c r="E3" s="3" t="s">
        <v>34</v>
      </c>
    </row>
    <row r="4">
      <c r="A4" s="3" t="s">
        <v>35</v>
      </c>
      <c r="B4" s="3" t="s">
        <v>30</v>
      </c>
      <c r="C4" s="27">
        <v>67600.0</v>
      </c>
      <c r="D4" s="27">
        <v>150000.0</v>
      </c>
      <c r="E4" s="3" t="s">
        <v>36</v>
      </c>
    </row>
    <row r="5">
      <c r="A5" s="28" t="s">
        <v>37</v>
      </c>
      <c r="C5" s="29">
        <f t="shared" ref="C5:D5" si="1">SUM(C2:C4)</f>
        <v>67900</v>
      </c>
      <c r="D5" s="29">
        <f t="shared" si="1"/>
        <v>163000</v>
      </c>
    </row>
    <row r="6">
      <c r="A6" s="3"/>
      <c r="B6" s="3"/>
      <c r="C6" s="24"/>
      <c r="D6" s="24"/>
    </row>
    <row r="7">
      <c r="A7" s="30" t="s">
        <v>38</v>
      </c>
      <c r="C7" s="24"/>
      <c r="D7" s="24"/>
    </row>
    <row r="8">
      <c r="A8" s="3" t="s">
        <v>39</v>
      </c>
      <c r="B8" s="3"/>
      <c r="C8" s="27">
        <v>24500.0</v>
      </c>
      <c r="D8" s="27">
        <v>35000.0</v>
      </c>
      <c r="E8" s="3" t="s">
        <v>40</v>
      </c>
    </row>
    <row r="9">
      <c r="A9" s="3" t="s">
        <v>41</v>
      </c>
      <c r="B9" s="3"/>
      <c r="C9" s="27">
        <v>1000.0</v>
      </c>
      <c r="D9" s="27">
        <v>2000.0</v>
      </c>
      <c r="E9" s="3" t="s">
        <v>42</v>
      </c>
    </row>
    <row r="10">
      <c r="A10" s="3" t="s">
        <v>43</v>
      </c>
      <c r="B10" s="3"/>
      <c r="C10" s="27">
        <v>200.0</v>
      </c>
      <c r="D10" s="27">
        <v>3000.0</v>
      </c>
      <c r="E10" s="3" t="s">
        <v>44</v>
      </c>
    </row>
    <row r="11">
      <c r="A11" s="3" t="s">
        <v>45</v>
      </c>
      <c r="B11" s="3"/>
      <c r="C11" s="27">
        <v>6000.0</v>
      </c>
      <c r="D11" s="27">
        <v>10000.0</v>
      </c>
      <c r="E11" s="3" t="s">
        <v>46</v>
      </c>
    </row>
    <row r="12">
      <c r="A12" s="3" t="s">
        <v>47</v>
      </c>
      <c r="B12" s="3"/>
      <c r="C12" s="27">
        <v>500.0</v>
      </c>
      <c r="D12" s="27">
        <v>600.0</v>
      </c>
      <c r="E12" s="3" t="s">
        <v>48</v>
      </c>
    </row>
    <row r="13">
      <c r="A13" s="3" t="s">
        <v>49</v>
      </c>
      <c r="B13" s="3"/>
      <c r="C13" s="27">
        <v>500.0</v>
      </c>
      <c r="D13" s="27">
        <v>1000.0</v>
      </c>
      <c r="E13" s="3" t="s">
        <v>50</v>
      </c>
    </row>
    <row r="14">
      <c r="A14" s="3" t="s">
        <v>51</v>
      </c>
      <c r="B14" s="3"/>
      <c r="C14" s="27">
        <v>100.0</v>
      </c>
      <c r="D14" s="27">
        <v>200.0</v>
      </c>
      <c r="E14" s="3" t="s">
        <v>52</v>
      </c>
    </row>
    <row r="15">
      <c r="A15" s="3" t="s">
        <v>6</v>
      </c>
      <c r="B15" s="3"/>
      <c r="C15" s="27">
        <v>100.0</v>
      </c>
      <c r="D15" s="27">
        <v>500.0</v>
      </c>
      <c r="E15" s="3" t="s">
        <v>53</v>
      </c>
    </row>
    <row r="16">
      <c r="A16" s="3" t="s">
        <v>54</v>
      </c>
      <c r="B16" s="3"/>
      <c r="C16" s="27">
        <v>300.0</v>
      </c>
      <c r="D16" s="27">
        <v>300.0</v>
      </c>
      <c r="E16" s="3"/>
    </row>
    <row r="17">
      <c r="A17" s="3" t="s">
        <v>55</v>
      </c>
      <c r="B17" s="3"/>
      <c r="C17" s="27">
        <v>1850.0</v>
      </c>
      <c r="D17" s="27">
        <v>5000.0</v>
      </c>
      <c r="E17" s="3" t="s">
        <v>56</v>
      </c>
    </row>
    <row r="18">
      <c r="A18" s="3" t="s">
        <v>57</v>
      </c>
      <c r="B18" s="3"/>
      <c r="C18" s="27">
        <v>500.0</v>
      </c>
      <c r="D18" s="27">
        <v>1000.0</v>
      </c>
      <c r="E18" s="3" t="s">
        <v>58</v>
      </c>
    </row>
    <row r="19">
      <c r="A19" s="3" t="s">
        <v>59</v>
      </c>
      <c r="B19" s="3"/>
      <c r="C19" s="27">
        <v>120.0</v>
      </c>
      <c r="D19" s="27">
        <v>400.0</v>
      </c>
      <c r="E19" s="3" t="s">
        <v>60</v>
      </c>
    </row>
    <row r="20">
      <c r="A20" s="30" t="s">
        <v>37</v>
      </c>
      <c r="B20" s="30"/>
      <c r="C20" s="31">
        <f t="shared" ref="C20:D20" si="2">SUM(C8:C19)</f>
        <v>35670</v>
      </c>
      <c r="D20" s="31">
        <f t="shared" si="2"/>
        <v>59000</v>
      </c>
      <c r="E20" s="3"/>
      <c r="F20" s="3"/>
      <c r="G20" s="3"/>
      <c r="H20" s="3"/>
      <c r="I20" s="3"/>
      <c r="J20" s="3"/>
      <c r="K20" s="3"/>
      <c r="L20" s="3"/>
      <c r="M20" s="3"/>
      <c r="N20" s="3"/>
      <c r="O20" s="3"/>
    </row>
    <row r="21">
      <c r="A21" s="3"/>
      <c r="B21" s="3"/>
      <c r="C21" s="3"/>
      <c r="D21" s="3"/>
      <c r="E21" s="3"/>
      <c r="F21" s="3"/>
      <c r="G21" s="3"/>
      <c r="H21" s="3"/>
      <c r="I21" s="3"/>
      <c r="J21" s="3"/>
      <c r="K21" s="3"/>
      <c r="L21" s="3"/>
      <c r="M21" s="3"/>
      <c r="N21" s="3"/>
      <c r="O21" s="3"/>
    </row>
    <row r="22">
      <c r="A22" s="30" t="s">
        <v>61</v>
      </c>
      <c r="B22" s="3"/>
      <c r="C22" s="3"/>
      <c r="D22" s="3"/>
      <c r="E22" s="3"/>
      <c r="F22" s="3"/>
      <c r="G22" s="3"/>
      <c r="H22" s="3"/>
      <c r="I22" s="3"/>
      <c r="J22" s="3"/>
      <c r="K22" s="3"/>
      <c r="L22" s="3"/>
      <c r="M22" s="3"/>
      <c r="N22" s="3"/>
      <c r="O22" s="3"/>
    </row>
    <row r="23">
      <c r="A23" s="3" t="s">
        <v>62</v>
      </c>
      <c r="C23" s="3"/>
      <c r="D23" s="3"/>
      <c r="E23" s="3"/>
      <c r="F23" s="3"/>
      <c r="G23" s="3"/>
      <c r="H23" s="3"/>
      <c r="I23" s="3"/>
      <c r="J23" s="3"/>
      <c r="K23" s="3"/>
      <c r="L23" s="3"/>
      <c r="M23" s="3"/>
      <c r="N23" s="3"/>
      <c r="O23" s="3"/>
    </row>
    <row r="24">
      <c r="A24" s="30" t="s">
        <v>63</v>
      </c>
      <c r="B24" s="30"/>
      <c r="C24" s="30"/>
      <c r="D24" s="3"/>
      <c r="E24" s="3"/>
      <c r="F24" s="3"/>
      <c r="G24" s="3"/>
      <c r="H24" s="3"/>
      <c r="I24" s="3"/>
      <c r="J24" s="3"/>
      <c r="K24" s="3"/>
      <c r="L24" s="3"/>
      <c r="M24" s="3"/>
      <c r="N24" s="3"/>
      <c r="O24" s="3"/>
    </row>
    <row r="25">
      <c r="A25" s="3" t="s">
        <v>64</v>
      </c>
      <c r="C25" s="3"/>
      <c r="D25" s="3"/>
      <c r="E25" s="3"/>
      <c r="F25" s="3"/>
      <c r="G25" s="3"/>
      <c r="H25" s="3"/>
      <c r="I25" s="3"/>
      <c r="J25" s="3"/>
      <c r="K25" s="3"/>
      <c r="L25" s="3"/>
      <c r="M25" s="3"/>
      <c r="N25" s="3"/>
      <c r="O25" s="3"/>
    </row>
    <row r="26">
      <c r="A26" s="3"/>
      <c r="B26" s="3"/>
      <c r="C26" s="3"/>
      <c r="D26" s="3"/>
      <c r="E26" s="3"/>
      <c r="F26" s="3"/>
      <c r="G26" s="3"/>
      <c r="H26" s="3"/>
      <c r="I26" s="3"/>
      <c r="J26" s="3"/>
      <c r="K26" s="3"/>
      <c r="L26" s="3"/>
      <c r="M26" s="3"/>
      <c r="N26" s="3"/>
      <c r="O26" s="3"/>
    </row>
  </sheetData>
  <mergeCells count="3">
    <mergeCell ref="F1:O19"/>
    <mergeCell ref="A5:B5"/>
    <mergeCell ref="A7:B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71"/>
    <col customWidth="1" min="2" max="2" width="14.43"/>
    <col customWidth="1" min="3" max="3" width="27.43"/>
    <col customWidth="1" min="4" max="4" width="27.86"/>
    <col customWidth="1" min="5" max="5" width="369.14"/>
    <col customWidth="1" min="6" max="15" width="14.43"/>
  </cols>
  <sheetData>
    <row r="1">
      <c r="A1" s="26" t="s">
        <v>24</v>
      </c>
      <c r="B1" s="26" t="s">
        <v>25</v>
      </c>
      <c r="C1" s="32" t="s">
        <v>26</v>
      </c>
      <c r="D1" s="32" t="s">
        <v>27</v>
      </c>
      <c r="E1" s="26" t="s">
        <v>28</v>
      </c>
    </row>
    <row r="2">
      <c r="A2" s="3" t="s">
        <v>65</v>
      </c>
      <c r="B2" s="3" t="s">
        <v>66</v>
      </c>
      <c r="C2" s="27">
        <v>2500.0</v>
      </c>
      <c r="D2" s="33">
        <v>2500.0</v>
      </c>
      <c r="E2" s="3" t="s">
        <v>67</v>
      </c>
    </row>
    <row r="3">
      <c r="A3" s="3" t="s">
        <v>68</v>
      </c>
      <c r="B3" s="3" t="s">
        <v>30</v>
      </c>
      <c r="C3" s="27">
        <v>500.0</v>
      </c>
      <c r="D3" s="33">
        <v>500.0</v>
      </c>
      <c r="E3" s="3" t="s">
        <v>69</v>
      </c>
    </row>
    <row r="4">
      <c r="A4" s="3" t="s">
        <v>70</v>
      </c>
      <c r="B4" s="3" t="s">
        <v>30</v>
      </c>
      <c r="C4" s="27">
        <v>1500.0</v>
      </c>
      <c r="D4" s="27">
        <v>1500.0</v>
      </c>
      <c r="E4" s="3" t="s">
        <v>71</v>
      </c>
    </row>
    <row r="5">
      <c r="A5" s="3" t="s">
        <v>72</v>
      </c>
      <c r="B5" s="3" t="s">
        <v>30</v>
      </c>
      <c r="C5" s="27">
        <v>800.0</v>
      </c>
      <c r="D5" s="33">
        <v>1000.0</v>
      </c>
      <c r="E5" s="3" t="s">
        <v>73</v>
      </c>
    </row>
    <row r="6">
      <c r="A6" s="3" t="s">
        <v>74</v>
      </c>
      <c r="B6" s="3" t="s">
        <v>30</v>
      </c>
      <c r="C6" s="27">
        <v>350.0</v>
      </c>
      <c r="D6" s="27">
        <v>750.0</v>
      </c>
      <c r="E6" s="3" t="s">
        <v>75</v>
      </c>
    </row>
    <row r="7">
      <c r="A7" s="3" t="s">
        <v>76</v>
      </c>
      <c r="B7" s="3" t="s">
        <v>30</v>
      </c>
      <c r="C7" s="27">
        <v>400.0</v>
      </c>
      <c r="D7" s="27">
        <v>400.0</v>
      </c>
      <c r="E7" s="3" t="s">
        <v>77</v>
      </c>
    </row>
    <row r="8">
      <c r="A8" s="3" t="s">
        <v>78</v>
      </c>
      <c r="B8" s="3" t="s">
        <v>30</v>
      </c>
      <c r="C8" s="27">
        <v>200.0</v>
      </c>
      <c r="D8" s="27">
        <v>350.0</v>
      </c>
      <c r="E8" s="3" t="s">
        <v>79</v>
      </c>
    </row>
    <row r="9">
      <c r="A9" s="3" t="s">
        <v>80</v>
      </c>
      <c r="B9" s="3" t="s">
        <v>30</v>
      </c>
      <c r="C9" s="27">
        <v>750.0</v>
      </c>
      <c r="D9" s="27">
        <v>750.0</v>
      </c>
      <c r="E9" s="3" t="s">
        <v>81</v>
      </c>
    </row>
    <row r="10">
      <c r="A10" s="3" t="s">
        <v>82</v>
      </c>
      <c r="B10" s="3" t="s">
        <v>30</v>
      </c>
      <c r="C10" s="27">
        <v>1600.0</v>
      </c>
      <c r="D10" s="27">
        <v>1600.0</v>
      </c>
      <c r="E10" s="3" t="s">
        <v>83</v>
      </c>
    </row>
    <row r="11">
      <c r="A11" s="3" t="s">
        <v>84</v>
      </c>
      <c r="B11" s="3" t="s">
        <v>30</v>
      </c>
      <c r="C11" s="27">
        <v>1150.0</v>
      </c>
      <c r="D11" s="27">
        <v>1150.0</v>
      </c>
      <c r="E11" s="3" t="s">
        <v>85</v>
      </c>
    </row>
    <row r="12">
      <c r="A12" s="3" t="s">
        <v>86</v>
      </c>
      <c r="B12" s="3" t="s">
        <v>30</v>
      </c>
      <c r="C12" s="27">
        <v>735.0</v>
      </c>
      <c r="D12" s="27">
        <v>1470.0</v>
      </c>
      <c r="E12" s="3" t="s">
        <v>87</v>
      </c>
    </row>
    <row r="13">
      <c r="A13" s="3" t="s">
        <v>88</v>
      </c>
      <c r="B13" s="3" t="s">
        <v>30</v>
      </c>
      <c r="C13" s="27">
        <v>234.0</v>
      </c>
      <c r="D13" s="33">
        <v>234.0</v>
      </c>
      <c r="E13" s="3" t="s">
        <v>89</v>
      </c>
    </row>
    <row r="14">
      <c r="A14" s="3" t="s">
        <v>90</v>
      </c>
      <c r="B14" s="3" t="s">
        <v>30</v>
      </c>
      <c r="C14" s="27">
        <v>1010.0</v>
      </c>
      <c r="D14" s="27">
        <v>2000.0</v>
      </c>
      <c r="E14" s="3" t="s">
        <v>91</v>
      </c>
    </row>
    <row r="15">
      <c r="A15" s="3" t="s">
        <v>92</v>
      </c>
      <c r="B15" s="3" t="s">
        <v>30</v>
      </c>
      <c r="C15" s="27">
        <v>210.0</v>
      </c>
      <c r="D15" s="27">
        <v>400.0</v>
      </c>
      <c r="E15" s="3" t="s">
        <v>93</v>
      </c>
    </row>
    <row r="16">
      <c r="A16" s="3" t="s">
        <v>94</v>
      </c>
      <c r="B16" s="3" t="s">
        <v>30</v>
      </c>
      <c r="C16" s="27">
        <v>900.0</v>
      </c>
      <c r="D16" s="27">
        <v>1200.0</v>
      </c>
      <c r="E16" s="3" t="s">
        <v>95</v>
      </c>
    </row>
    <row r="17">
      <c r="A17" s="3" t="s">
        <v>96</v>
      </c>
      <c r="B17" s="3" t="s">
        <v>30</v>
      </c>
      <c r="C17" s="27">
        <v>6314.0</v>
      </c>
      <c r="D17" s="33">
        <v>0.0</v>
      </c>
      <c r="E17" s="3" t="s">
        <v>97</v>
      </c>
    </row>
    <row r="18">
      <c r="A18" s="3" t="s">
        <v>82</v>
      </c>
      <c r="B18" s="3" t="s">
        <v>30</v>
      </c>
      <c r="C18" s="27">
        <v>1600.0</v>
      </c>
      <c r="D18" s="33">
        <v>1600.0</v>
      </c>
      <c r="E18" s="3" t="s">
        <v>98</v>
      </c>
    </row>
    <row r="19">
      <c r="A19" s="3" t="s">
        <v>99</v>
      </c>
      <c r="B19" s="3" t="s">
        <v>30</v>
      </c>
      <c r="C19" s="27">
        <v>1500.0</v>
      </c>
      <c r="D19" s="33">
        <v>1500.0</v>
      </c>
      <c r="E19" s="3" t="s">
        <v>100</v>
      </c>
    </row>
    <row r="20">
      <c r="A20" s="3" t="s">
        <v>101</v>
      </c>
      <c r="B20" s="3" t="s">
        <v>30</v>
      </c>
      <c r="C20" s="27">
        <v>950.0</v>
      </c>
      <c r="D20" s="33">
        <v>1000.0</v>
      </c>
      <c r="E20" s="3" t="s">
        <v>102</v>
      </c>
    </row>
    <row r="21">
      <c r="A21" s="3" t="s">
        <v>103</v>
      </c>
      <c r="B21" s="3" t="s">
        <v>30</v>
      </c>
      <c r="C21" s="27">
        <v>0.0</v>
      </c>
      <c r="D21" s="27">
        <v>50.0</v>
      </c>
      <c r="E21" s="3" t="s">
        <v>104</v>
      </c>
    </row>
    <row r="22">
      <c r="A22" s="3" t="s">
        <v>105</v>
      </c>
      <c r="B22" s="3" t="s">
        <v>30</v>
      </c>
      <c r="C22" s="27">
        <v>560.0</v>
      </c>
      <c r="D22" s="33">
        <v>600.0</v>
      </c>
      <c r="E22" s="3" t="s">
        <v>106</v>
      </c>
    </row>
    <row r="23">
      <c r="A23" s="3" t="s">
        <v>107</v>
      </c>
      <c r="B23" s="3" t="s">
        <v>30</v>
      </c>
      <c r="C23" s="27">
        <v>2000.0</v>
      </c>
      <c r="D23" s="33">
        <v>2000.0</v>
      </c>
      <c r="E23" s="3" t="s">
        <v>108</v>
      </c>
    </row>
    <row r="24">
      <c r="A24" s="3" t="s">
        <v>109</v>
      </c>
      <c r="B24" s="3" t="s">
        <v>30</v>
      </c>
      <c r="C24" s="27">
        <v>2500.0</v>
      </c>
      <c r="D24" s="33">
        <v>2500.0</v>
      </c>
      <c r="E24" s="3" t="s">
        <v>110</v>
      </c>
    </row>
    <row r="25">
      <c r="A25" s="3" t="s">
        <v>111</v>
      </c>
      <c r="B25" s="3" t="s">
        <v>30</v>
      </c>
      <c r="C25" s="27">
        <v>2000.0</v>
      </c>
      <c r="D25" s="33">
        <v>0.0</v>
      </c>
      <c r="E25" s="3" t="s">
        <v>112</v>
      </c>
    </row>
    <row r="26">
      <c r="A26" s="3" t="s">
        <v>113</v>
      </c>
      <c r="B26" s="3" t="s">
        <v>30</v>
      </c>
      <c r="C26" s="27">
        <v>2000.0</v>
      </c>
      <c r="D26" s="33">
        <v>2000.0</v>
      </c>
      <c r="E26" s="3" t="s">
        <v>114</v>
      </c>
    </row>
    <row r="27">
      <c r="A27" s="3" t="s">
        <v>115</v>
      </c>
      <c r="B27" s="3" t="s">
        <v>30</v>
      </c>
      <c r="C27" s="27">
        <v>225.0</v>
      </c>
      <c r="D27" s="33">
        <v>500.0</v>
      </c>
      <c r="E27" s="3" t="s">
        <v>116</v>
      </c>
    </row>
    <row r="28">
      <c r="A28" s="3" t="s">
        <v>117</v>
      </c>
      <c r="B28" s="3" t="s">
        <v>30</v>
      </c>
      <c r="C28" s="27">
        <v>250.0</v>
      </c>
      <c r="D28" s="33">
        <v>1000.0</v>
      </c>
      <c r="E28" s="3" t="s">
        <v>118</v>
      </c>
    </row>
    <row r="29">
      <c r="A29" s="3" t="s">
        <v>119</v>
      </c>
      <c r="B29" s="3" t="s">
        <v>30</v>
      </c>
      <c r="C29" s="27">
        <v>3000.0</v>
      </c>
      <c r="D29" s="33">
        <v>3000.0</v>
      </c>
      <c r="E29" s="3" t="s">
        <v>120</v>
      </c>
    </row>
    <row r="30">
      <c r="A30" s="3" t="s">
        <v>121</v>
      </c>
      <c r="B30" s="3" t="s">
        <v>30</v>
      </c>
      <c r="C30" s="27">
        <v>1300.0</v>
      </c>
      <c r="D30" s="27">
        <v>1300.0</v>
      </c>
      <c r="E30" s="3" t="s">
        <v>122</v>
      </c>
    </row>
    <row r="31">
      <c r="A31" s="3" t="s">
        <v>123</v>
      </c>
      <c r="B31" s="3" t="s">
        <v>30</v>
      </c>
      <c r="C31" s="27">
        <v>1000.0</v>
      </c>
      <c r="D31" s="27">
        <v>2000.0</v>
      </c>
      <c r="E31" s="3" t="s">
        <v>124</v>
      </c>
    </row>
    <row r="32">
      <c r="A32" s="34" t="s">
        <v>125</v>
      </c>
      <c r="B32" s="34" t="s">
        <v>126</v>
      </c>
      <c r="C32" s="35">
        <v>0.0</v>
      </c>
      <c r="D32" s="35">
        <v>1000.0</v>
      </c>
      <c r="E32" s="34" t="s">
        <v>127</v>
      </c>
      <c r="F32" s="34"/>
      <c r="G32" s="34"/>
      <c r="H32" s="34"/>
      <c r="I32" s="34"/>
      <c r="J32" s="34"/>
      <c r="K32" s="34"/>
      <c r="L32" s="34"/>
      <c r="M32" s="34"/>
      <c r="N32" s="34"/>
      <c r="O32" s="34"/>
    </row>
    <row r="33">
      <c r="A33" s="34" t="s">
        <v>128</v>
      </c>
      <c r="B33" s="34" t="s">
        <v>126</v>
      </c>
      <c r="C33" s="35">
        <v>0.0</v>
      </c>
      <c r="D33" s="36">
        <v>0.0</v>
      </c>
      <c r="E33" s="37" t="s">
        <v>129</v>
      </c>
      <c r="F33" s="34"/>
      <c r="G33" s="34"/>
      <c r="H33" s="34"/>
      <c r="I33" s="34"/>
      <c r="J33" s="34"/>
      <c r="K33" s="34"/>
      <c r="L33" s="34"/>
      <c r="M33" s="34"/>
      <c r="N33" s="34"/>
      <c r="O33" s="34"/>
    </row>
    <row r="34">
      <c r="A34" s="34" t="s">
        <v>130</v>
      </c>
      <c r="B34" s="34" t="s">
        <v>126</v>
      </c>
      <c r="C34" s="35">
        <v>0.0</v>
      </c>
      <c r="D34" s="35">
        <v>1500.0</v>
      </c>
      <c r="E34" s="34" t="s">
        <v>131</v>
      </c>
      <c r="F34" s="34"/>
      <c r="G34" s="34"/>
      <c r="H34" s="34"/>
      <c r="I34" s="34"/>
      <c r="J34" s="34"/>
      <c r="K34" s="34"/>
      <c r="L34" s="34"/>
      <c r="M34" s="34"/>
      <c r="N34" s="34"/>
      <c r="O34" s="34"/>
    </row>
    <row r="35">
      <c r="A35" s="34" t="s">
        <v>132</v>
      </c>
      <c r="B35" s="34" t="s">
        <v>126</v>
      </c>
      <c r="C35" s="35">
        <v>0.0</v>
      </c>
      <c r="D35" s="35">
        <v>350.0</v>
      </c>
      <c r="E35" s="34" t="s">
        <v>133</v>
      </c>
      <c r="F35" s="34"/>
      <c r="G35" s="34"/>
      <c r="H35" s="34"/>
      <c r="I35" s="34"/>
      <c r="J35" s="34"/>
      <c r="K35" s="34"/>
      <c r="L35" s="34"/>
      <c r="M35" s="34"/>
      <c r="N35" s="34"/>
      <c r="O35" s="34"/>
    </row>
    <row r="36">
      <c r="A36" s="34" t="s">
        <v>134</v>
      </c>
      <c r="B36" s="34" t="s">
        <v>126</v>
      </c>
      <c r="C36" s="35">
        <v>0.0</v>
      </c>
      <c r="D36" s="35">
        <v>1000.0</v>
      </c>
      <c r="E36" s="34" t="s">
        <v>135</v>
      </c>
      <c r="F36" s="34"/>
      <c r="G36" s="34"/>
      <c r="H36" s="34"/>
      <c r="I36" s="34"/>
      <c r="J36" s="34"/>
      <c r="K36" s="34"/>
      <c r="L36" s="34"/>
      <c r="M36" s="34"/>
      <c r="N36" s="34"/>
      <c r="O36" s="34"/>
    </row>
    <row r="37">
      <c r="A37" s="34" t="s">
        <v>136</v>
      </c>
      <c r="B37" s="34" t="s">
        <v>126</v>
      </c>
      <c r="C37" s="35">
        <v>0.0</v>
      </c>
      <c r="D37" s="36">
        <v>0.0</v>
      </c>
      <c r="E37" s="34" t="s">
        <v>137</v>
      </c>
      <c r="F37" s="34"/>
      <c r="G37" s="34"/>
      <c r="H37" s="34"/>
      <c r="I37" s="34"/>
      <c r="J37" s="34"/>
      <c r="K37" s="34"/>
      <c r="L37" s="34"/>
      <c r="M37" s="34"/>
      <c r="N37" s="34"/>
      <c r="O37" s="34"/>
    </row>
    <row r="38">
      <c r="A38" s="34" t="s">
        <v>138</v>
      </c>
      <c r="B38" s="34" t="s">
        <v>126</v>
      </c>
      <c r="C38" s="35">
        <v>0.0</v>
      </c>
      <c r="D38" s="35">
        <v>3000.0</v>
      </c>
      <c r="E38" s="34" t="s">
        <v>139</v>
      </c>
      <c r="F38" s="34"/>
      <c r="G38" s="34"/>
      <c r="H38" s="34"/>
      <c r="I38" s="34"/>
      <c r="J38" s="34"/>
      <c r="K38" s="34"/>
      <c r="L38" s="34"/>
      <c r="M38" s="34"/>
      <c r="N38" s="34"/>
      <c r="O38" s="34"/>
    </row>
    <row r="39">
      <c r="A39" s="34" t="s">
        <v>72</v>
      </c>
      <c r="B39" s="34" t="s">
        <v>126</v>
      </c>
      <c r="C39" s="35">
        <v>0.0</v>
      </c>
      <c r="D39" s="36">
        <v>0.0</v>
      </c>
      <c r="E39" s="34" t="s">
        <v>140</v>
      </c>
      <c r="F39" s="34"/>
      <c r="G39" s="34"/>
      <c r="H39" s="34"/>
      <c r="I39" s="34"/>
      <c r="J39" s="34"/>
      <c r="K39" s="34"/>
      <c r="L39" s="34"/>
      <c r="M39" s="34"/>
      <c r="N39" s="34"/>
      <c r="O39" s="34"/>
    </row>
    <row r="40">
      <c r="A40" s="34" t="s">
        <v>141</v>
      </c>
      <c r="B40" s="34" t="s">
        <v>126</v>
      </c>
      <c r="C40" s="35">
        <v>0.0</v>
      </c>
      <c r="D40" s="35">
        <v>500.0</v>
      </c>
      <c r="E40" s="34" t="s">
        <v>142</v>
      </c>
      <c r="F40" s="34"/>
      <c r="G40" s="34"/>
      <c r="H40" s="34"/>
      <c r="I40" s="34"/>
      <c r="J40" s="34"/>
      <c r="K40" s="34"/>
      <c r="L40" s="34"/>
      <c r="M40" s="34"/>
      <c r="N40" s="34"/>
      <c r="O40" s="34"/>
    </row>
    <row r="41">
      <c r="A41" s="28" t="s">
        <v>143</v>
      </c>
      <c r="C41" s="29">
        <f t="shared" ref="C41:D41" si="1">SUM(C2:C40)</f>
        <v>38038</v>
      </c>
      <c r="D41" s="29">
        <f t="shared" si="1"/>
        <v>42204</v>
      </c>
      <c r="E41" s="28"/>
      <c r="F41" s="28"/>
      <c r="G41" s="28"/>
      <c r="H41" s="28"/>
      <c r="I41" s="28"/>
      <c r="J41" s="28"/>
      <c r="K41" s="28"/>
      <c r="L41" s="28"/>
      <c r="M41" s="28"/>
      <c r="N41" s="28"/>
      <c r="O41" s="28"/>
    </row>
    <row r="43">
      <c r="E43" s="38">
        <f>sum(D32:D40)</f>
        <v>7350</v>
      </c>
    </row>
    <row r="45">
      <c r="D45">
        <f>33+19+43+40</f>
        <v>135</v>
      </c>
    </row>
  </sheetData>
  <mergeCells count="1">
    <mergeCell ref="A41:B4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71"/>
    <col customWidth="1" min="2" max="3" width="14.43"/>
    <col customWidth="1" min="4" max="4" width="27.86"/>
    <col customWidth="1" min="5" max="5" width="236.29"/>
    <col customWidth="1" min="6" max="15" width="14.43"/>
  </cols>
  <sheetData>
    <row r="1">
      <c r="A1" s="26" t="s">
        <v>144</v>
      </c>
      <c r="B1" s="26" t="s">
        <v>25</v>
      </c>
      <c r="C1" s="26" t="s">
        <v>26</v>
      </c>
      <c r="D1" s="26" t="s">
        <v>27</v>
      </c>
      <c r="E1" s="26" t="s">
        <v>28</v>
      </c>
    </row>
    <row r="2">
      <c r="A2" s="3" t="s">
        <v>145</v>
      </c>
      <c r="B2" s="3" t="s">
        <v>30</v>
      </c>
      <c r="C2" s="39">
        <v>24784.0</v>
      </c>
      <c r="D2" s="39">
        <v>30000.0</v>
      </c>
      <c r="E2" s="3" t="s">
        <v>146</v>
      </c>
    </row>
    <row r="3">
      <c r="A3" s="3" t="s">
        <v>147</v>
      </c>
      <c r="B3" s="3" t="s">
        <v>30</v>
      </c>
      <c r="C3" s="39">
        <v>181.0</v>
      </c>
      <c r="D3" s="40">
        <v>200.0</v>
      </c>
      <c r="E3" s="3"/>
    </row>
    <row r="4">
      <c r="A4" s="3" t="s">
        <v>148</v>
      </c>
      <c r="B4" s="3" t="s">
        <v>30</v>
      </c>
      <c r="C4" s="41">
        <v>213.03</v>
      </c>
      <c r="D4" s="41">
        <v>200.0</v>
      </c>
      <c r="E4" s="3"/>
    </row>
    <row r="5">
      <c r="A5" s="3" t="s">
        <v>149</v>
      </c>
      <c r="B5" s="3" t="s">
        <v>30</v>
      </c>
      <c r="C5" s="41">
        <v>46.0</v>
      </c>
      <c r="D5" s="41">
        <v>0.0</v>
      </c>
      <c r="E5" s="3"/>
    </row>
    <row r="6">
      <c r="A6" s="3" t="s">
        <v>150</v>
      </c>
      <c r="B6" s="3" t="s">
        <v>30</v>
      </c>
      <c r="C6" s="39">
        <v>435.0</v>
      </c>
      <c r="D6" s="39">
        <v>435.0</v>
      </c>
      <c r="E6" s="3"/>
    </row>
    <row r="7">
      <c r="A7" s="34" t="s">
        <v>151</v>
      </c>
      <c r="B7" s="34" t="s">
        <v>126</v>
      </c>
      <c r="C7" s="42">
        <v>0.0</v>
      </c>
      <c r="D7" s="43">
        <v>0.0</v>
      </c>
      <c r="E7" s="34" t="s">
        <v>152</v>
      </c>
      <c r="F7" s="34"/>
      <c r="G7" s="34"/>
      <c r="H7" s="34"/>
      <c r="I7" s="34"/>
      <c r="J7" s="34"/>
      <c r="K7" s="34"/>
      <c r="L7" s="34"/>
      <c r="M7" s="34"/>
      <c r="N7" s="34"/>
      <c r="O7" s="34"/>
    </row>
    <row r="8">
      <c r="A8" s="34" t="s">
        <v>153</v>
      </c>
      <c r="B8" s="34" t="s">
        <v>126</v>
      </c>
      <c r="C8" s="42">
        <v>0.0</v>
      </c>
      <c r="D8" s="44">
        <v>500.0</v>
      </c>
      <c r="E8" s="34" t="s">
        <v>154</v>
      </c>
      <c r="F8" s="34"/>
      <c r="G8" s="34"/>
      <c r="H8" s="34"/>
      <c r="I8" s="34"/>
      <c r="J8" s="34"/>
      <c r="K8" s="34"/>
      <c r="L8" s="34"/>
      <c r="M8" s="34"/>
      <c r="N8" s="34"/>
      <c r="O8" s="34"/>
    </row>
    <row r="9">
      <c r="A9" s="34" t="s">
        <v>155</v>
      </c>
      <c r="B9" s="34" t="s">
        <v>126</v>
      </c>
      <c r="C9" s="42">
        <v>0.0</v>
      </c>
      <c r="D9" s="42">
        <v>500.0</v>
      </c>
      <c r="E9" s="34" t="s">
        <v>156</v>
      </c>
      <c r="F9" s="34"/>
      <c r="G9" s="34"/>
      <c r="H9" s="34"/>
      <c r="I9" s="34"/>
      <c r="J9" s="34"/>
      <c r="K9" s="34"/>
      <c r="L9" s="34"/>
      <c r="M9" s="34"/>
      <c r="N9" s="34"/>
      <c r="O9" s="34"/>
    </row>
    <row r="10">
      <c r="A10" s="34" t="s">
        <v>157</v>
      </c>
      <c r="B10" s="34" t="s">
        <v>126</v>
      </c>
      <c r="C10" s="44">
        <v>0.0</v>
      </c>
      <c r="D10" s="44">
        <v>1000.0</v>
      </c>
      <c r="E10" s="34" t="s">
        <v>158</v>
      </c>
      <c r="F10" s="34"/>
      <c r="G10" s="34"/>
      <c r="H10" s="34"/>
      <c r="I10" s="34"/>
      <c r="J10" s="34"/>
      <c r="K10" s="34"/>
      <c r="L10" s="34"/>
      <c r="M10" s="34"/>
      <c r="N10" s="34"/>
      <c r="O10" s="34"/>
    </row>
    <row r="11">
      <c r="A11" s="34" t="s">
        <v>159</v>
      </c>
      <c r="B11" s="34" t="s">
        <v>126</v>
      </c>
      <c r="C11" s="44">
        <v>0.0</v>
      </c>
      <c r="D11" s="44">
        <v>400.0</v>
      </c>
      <c r="E11" s="34" t="s">
        <v>160</v>
      </c>
      <c r="F11" s="34"/>
      <c r="G11" s="34"/>
      <c r="H11" s="34"/>
      <c r="I11" s="34"/>
      <c r="J11" s="34"/>
      <c r="K11" s="34"/>
      <c r="L11" s="34"/>
      <c r="M11" s="34"/>
      <c r="N11" s="34"/>
      <c r="O11" s="34"/>
    </row>
    <row r="12">
      <c r="A12" s="30" t="s">
        <v>161</v>
      </c>
      <c r="C12" s="45">
        <f t="shared" ref="C12:D12" si="1">SUM(C2:C11)</f>
        <v>25659.03</v>
      </c>
      <c r="D12" s="45">
        <f t="shared" si="1"/>
        <v>33235</v>
      </c>
      <c r="E12" s="3"/>
    </row>
    <row r="13" ht="90.0" customHeight="1">
      <c r="A13" s="46" t="s">
        <v>162</v>
      </c>
      <c r="E13" s="46"/>
    </row>
  </sheetData>
  <mergeCells count="2">
    <mergeCell ref="A13:D13"/>
    <mergeCell ref="A12:B1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43"/>
    <col customWidth="1" min="2" max="2" width="14.43"/>
    <col customWidth="1" min="3" max="3" width="27.43"/>
    <col customWidth="1" min="4" max="4" width="27.86"/>
    <col customWidth="1" min="5" max="5" width="69.0"/>
    <col customWidth="1" min="6" max="6" width="14.43"/>
  </cols>
  <sheetData>
    <row r="1">
      <c r="A1" s="47" t="s">
        <v>24</v>
      </c>
      <c r="B1" s="47" t="s">
        <v>25</v>
      </c>
      <c r="C1" s="47" t="s">
        <v>26</v>
      </c>
      <c r="D1" s="47" t="s">
        <v>27</v>
      </c>
      <c r="E1" s="47" t="s">
        <v>28</v>
      </c>
    </row>
    <row r="2">
      <c r="A2" s="48" t="s">
        <v>163</v>
      </c>
      <c r="B2" s="49" t="s">
        <v>30</v>
      </c>
      <c r="C2" s="50">
        <v>3500.0</v>
      </c>
      <c r="D2" s="50">
        <v>4000.0</v>
      </c>
      <c r="E2" s="51" t="s">
        <v>164</v>
      </c>
    </row>
    <row r="3">
      <c r="A3" s="48" t="s">
        <v>165</v>
      </c>
      <c r="B3" s="49" t="s">
        <v>30</v>
      </c>
      <c r="C3" s="50">
        <v>2453.24</v>
      </c>
      <c r="D3" s="50">
        <v>2500.0</v>
      </c>
      <c r="E3" s="51"/>
    </row>
    <row r="4">
      <c r="A4" s="48" t="s">
        <v>166</v>
      </c>
      <c r="B4" s="49" t="s">
        <v>30</v>
      </c>
      <c r="C4" s="50">
        <v>1500.0</v>
      </c>
      <c r="D4" s="50">
        <v>1500.0</v>
      </c>
      <c r="E4" s="51"/>
    </row>
    <row r="5">
      <c r="A5" s="48" t="s">
        <v>167</v>
      </c>
      <c r="B5" s="49" t="s">
        <v>30</v>
      </c>
      <c r="C5" s="50">
        <v>198.9</v>
      </c>
      <c r="D5" s="50">
        <v>400.0</v>
      </c>
      <c r="E5" s="51" t="s">
        <v>168</v>
      </c>
    </row>
    <row r="6">
      <c r="A6" s="52" t="s">
        <v>169</v>
      </c>
      <c r="B6" s="53" t="s">
        <v>30</v>
      </c>
      <c r="C6" s="54">
        <v>3731.75</v>
      </c>
      <c r="D6" s="54">
        <v>4000.0</v>
      </c>
      <c r="E6" s="55" t="s">
        <v>170</v>
      </c>
    </row>
    <row r="7">
      <c r="A7" s="51" t="s">
        <v>171</v>
      </c>
      <c r="B7" s="49" t="s">
        <v>126</v>
      </c>
      <c r="C7" s="51"/>
      <c r="D7" s="50">
        <v>2000.0</v>
      </c>
      <c r="E7" s="51" t="s">
        <v>172</v>
      </c>
    </row>
    <row r="8">
      <c r="A8" s="51" t="s">
        <v>173</v>
      </c>
      <c r="B8" s="49" t="s">
        <v>126</v>
      </c>
      <c r="C8" s="51"/>
      <c r="D8" s="50">
        <v>1000.0</v>
      </c>
      <c r="E8" s="51" t="s">
        <v>174</v>
      </c>
    </row>
    <row r="9">
      <c r="A9" s="51" t="s">
        <v>6</v>
      </c>
      <c r="B9" s="49" t="s">
        <v>126</v>
      </c>
      <c r="C9" s="51"/>
      <c r="D9" s="50">
        <v>4000.0</v>
      </c>
      <c r="E9" s="51" t="s">
        <v>175</v>
      </c>
    </row>
    <row r="10">
      <c r="A10" s="51"/>
      <c r="B10" s="51"/>
      <c r="C10" s="51"/>
      <c r="D10" s="51"/>
      <c r="E10" s="51"/>
    </row>
    <row r="11">
      <c r="A11" s="51" t="s">
        <v>176</v>
      </c>
      <c r="B11" s="51"/>
      <c r="C11" s="51"/>
      <c r="D11" s="50">
        <f>SUM(D2:D9)</f>
        <v>19400</v>
      </c>
      <c r="E11" s="5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9.29"/>
    <col customWidth="1" min="2" max="2" width="14.43"/>
    <col customWidth="1" min="3" max="3" width="27.43"/>
    <col customWidth="1" min="4" max="4" width="27.86"/>
    <col customWidth="1" min="5" max="5" width="184.71"/>
    <col customWidth="1" min="6" max="6" width="14.43"/>
  </cols>
  <sheetData>
    <row r="1">
      <c r="A1" s="47" t="s">
        <v>24</v>
      </c>
      <c r="B1" s="47" t="s">
        <v>25</v>
      </c>
      <c r="C1" s="47" t="s">
        <v>26</v>
      </c>
      <c r="D1" s="47" t="s">
        <v>27</v>
      </c>
      <c r="E1" s="47" t="s">
        <v>28</v>
      </c>
    </row>
    <row r="2">
      <c r="A2" s="51" t="s">
        <v>177</v>
      </c>
      <c r="B2" s="51" t="s">
        <v>30</v>
      </c>
      <c r="C2" s="50">
        <v>12.0</v>
      </c>
      <c r="D2" s="50">
        <v>12.0</v>
      </c>
      <c r="E2" s="51"/>
    </row>
    <row r="3">
      <c r="A3" s="51" t="s">
        <v>178</v>
      </c>
      <c r="B3" s="51" t="s">
        <v>30</v>
      </c>
      <c r="C3" s="50">
        <v>3.0</v>
      </c>
      <c r="D3" s="50">
        <v>550.0</v>
      </c>
      <c r="E3" s="51" t="s">
        <v>179</v>
      </c>
    </row>
    <row r="4">
      <c r="A4" s="51" t="s">
        <v>180</v>
      </c>
      <c r="B4" s="51" t="s">
        <v>30</v>
      </c>
      <c r="C4" s="50">
        <v>81.0</v>
      </c>
      <c r="D4" s="50">
        <v>81.0</v>
      </c>
      <c r="E4" s="51"/>
    </row>
    <row r="5">
      <c r="A5" s="51" t="s">
        <v>181</v>
      </c>
      <c r="B5" s="51" t="s">
        <v>30</v>
      </c>
      <c r="C5" s="50">
        <v>352.0</v>
      </c>
      <c r="D5" s="50">
        <v>352.0</v>
      </c>
      <c r="E5" s="51"/>
    </row>
    <row r="6">
      <c r="A6" s="51" t="s">
        <v>182</v>
      </c>
      <c r="B6" s="51" t="s">
        <v>30</v>
      </c>
      <c r="C6" s="50">
        <v>180.0</v>
      </c>
      <c r="D6" s="50">
        <v>300.0</v>
      </c>
      <c r="E6" s="51" t="s">
        <v>183</v>
      </c>
    </row>
    <row r="7">
      <c r="A7" s="51" t="s">
        <v>184</v>
      </c>
      <c r="B7" s="51" t="s">
        <v>30</v>
      </c>
      <c r="C7" s="50">
        <v>400.0</v>
      </c>
      <c r="D7" s="50">
        <v>700.0</v>
      </c>
      <c r="E7" s="51" t="s">
        <v>185</v>
      </c>
    </row>
    <row r="8">
      <c r="A8" s="51" t="s">
        <v>186</v>
      </c>
      <c r="B8" s="51" t="s">
        <v>30</v>
      </c>
      <c r="C8" s="50">
        <v>300.0</v>
      </c>
      <c r="D8" s="50">
        <v>400.0</v>
      </c>
      <c r="E8" s="51" t="s">
        <v>187</v>
      </c>
    </row>
    <row r="9">
      <c r="A9" s="51" t="s">
        <v>188</v>
      </c>
      <c r="B9" s="51" t="s">
        <v>30</v>
      </c>
      <c r="C9" s="50">
        <v>172.0</v>
      </c>
      <c r="D9" s="50">
        <v>350.0</v>
      </c>
      <c r="E9" s="51" t="s">
        <v>189</v>
      </c>
    </row>
    <row r="10">
      <c r="A10" s="51" t="s">
        <v>190</v>
      </c>
      <c r="B10" s="51" t="s">
        <v>126</v>
      </c>
      <c r="C10" s="50">
        <v>0.0</v>
      </c>
      <c r="D10" s="50">
        <v>600.0</v>
      </c>
      <c r="E10" s="51" t="s">
        <v>191</v>
      </c>
    </row>
    <row r="12">
      <c r="A12" s="3" t="s">
        <v>192</v>
      </c>
      <c r="B12" s="3" t="s">
        <v>126</v>
      </c>
      <c r="C12" s="3">
        <v>0.0</v>
      </c>
      <c r="D12" s="3">
        <v>2000.0</v>
      </c>
      <c r="E12" s="3" t="s">
        <v>193</v>
      </c>
    </row>
    <row r="13">
      <c r="A13" s="3" t="s">
        <v>194</v>
      </c>
      <c r="B13" s="3" t="s">
        <v>30</v>
      </c>
      <c r="C13" s="3">
        <v>500.0</v>
      </c>
      <c r="D13" s="3">
        <v>1000.0</v>
      </c>
      <c r="E13" s="3" t="s">
        <v>195</v>
      </c>
    </row>
    <row r="14">
      <c r="A14" s="3"/>
    </row>
    <row r="15">
      <c r="A15" s="3" t="s">
        <v>196</v>
      </c>
      <c r="C15" s="56">
        <f>SUM(C16:C23)</f>
        <v>2556</v>
      </c>
      <c r="D15" s="3">
        <v>3000.0</v>
      </c>
    </row>
    <row r="16">
      <c r="A16" s="3" t="s">
        <v>197</v>
      </c>
      <c r="C16" s="56">
        <v>470.0</v>
      </c>
    </row>
    <row r="17">
      <c r="A17" s="3" t="s">
        <v>198</v>
      </c>
      <c r="C17" s="56">
        <v>240.0</v>
      </c>
    </row>
    <row r="18">
      <c r="A18" s="3" t="s">
        <v>199</v>
      </c>
      <c r="C18" s="56">
        <v>99.0</v>
      </c>
    </row>
    <row r="19">
      <c r="A19" s="3" t="s">
        <v>200</v>
      </c>
      <c r="C19" s="56">
        <v>595.0</v>
      </c>
    </row>
    <row r="20">
      <c r="A20" s="3" t="s">
        <v>201</v>
      </c>
      <c r="C20" s="56">
        <v>127.0</v>
      </c>
    </row>
    <row r="21">
      <c r="A21" s="3" t="s">
        <v>202</v>
      </c>
      <c r="C21" s="56">
        <v>425.0</v>
      </c>
    </row>
    <row r="22">
      <c r="A22" s="3" t="s">
        <v>203</v>
      </c>
      <c r="C22" s="56">
        <v>107.0</v>
      </c>
    </row>
    <row r="23">
      <c r="A23" s="3" t="s">
        <v>204</v>
      </c>
      <c r="C23" s="56">
        <v>493.0</v>
      </c>
    </row>
  </sheetData>
  <printOptions/>
  <pageMargins bottom="0.75" footer="0.0" header="0.0" left="0.7" right="0.7" top="0.75"/>
  <pageSetup orientation="landscape"/>
  <drawing r:id="rId1"/>
</worksheet>
</file>