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<sst xmlns="http://schemas.openxmlformats.org/spreadsheetml/2006/main" count="29" uniqueCount="26">
  <si>
    <t>Funding Requests</t>
  </si>
  <si>
    <t>Actual Funding</t>
  </si>
  <si>
    <t xml:space="preserve">Original Allocation </t>
  </si>
  <si>
    <t xml:space="preserve">Appeals Request </t>
  </si>
  <si>
    <t>FY19</t>
  </si>
  <si>
    <t>FY20</t>
  </si>
  <si>
    <t>FY21</t>
  </si>
  <si>
    <t>Application A</t>
  </si>
  <si>
    <t>FY19 Budget</t>
  </si>
  <si>
    <t>FY20 Budget</t>
  </si>
  <si>
    <t>Media Board</t>
  </si>
  <si>
    <t>GPB</t>
  </si>
  <si>
    <t>SAC</t>
  </si>
  <si>
    <t>Lecture Fund</t>
  </si>
  <si>
    <t>ABCS</t>
  </si>
  <si>
    <t>PAAC</t>
  </si>
  <si>
    <t>GUSA Exec</t>
  </si>
  <si>
    <t>CSJ- ABSO</t>
  </si>
  <si>
    <t>CMSF</t>
  </si>
  <si>
    <t>Application B</t>
  </si>
  <si>
    <t>GOLD</t>
  </si>
  <si>
    <t>Transfer Council</t>
  </si>
  <si>
    <t>Outdoor Education</t>
  </si>
  <si>
    <t>SEF</t>
  </si>
  <si>
    <t>TOTAL</t>
  </si>
  <si>
    <t>^Amount remaining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</si>
</sst>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1">
    <font>
      <sz val="10.0"/>
      <color rgb="FF000000"/>
      <name val="Arial"/>
    </font>
    <font>
      <color theme="1"/>
      <name val="Arial"/>
    </font>
    <font>
      <b/>
      <color rgb="FFFFFFFF"/>
      <name val="Times New Roman"/>
    </font>
    <font>
      <b/>
      <sz val="10.0"/>
      <color rgb="FFFFFFFF"/>
      <name val="Times New Roman"/>
    </font>
    <font>
      <b/>
      <color theme="1"/>
      <name val="Times New Roman"/>
    </font>
    <font>
      <u/>
      <color rgb="FF1155CC"/>
      <name val="Times New Roman"/>
    </font>
    <font>
      <color theme="1"/>
      <name val="Times New Roman"/>
    </font>
    <font>
      <b/>
      <i/>
      <color theme="1"/>
      <name val="Times New Roman"/>
    </font>
    <font>
      <color rgb="FF000000"/>
      <name val="Times New Roman"/>
    </font>
    <font>
      <color rgb="FF1D1C1D"/>
      <name val="Times New Roman"/>
    </font>
    <font>
      <b/>
      <i/>
      <color rgb="FF000000"/>
      <name val="Times New Roman"/>
    </font>
  </fonts>
  <fills count="10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8F8F8"/>
        <bgColor rgb="FFF8F8F8"/>
      </patternFill>
    </fill>
    <fill>
      <patternFill patternType="solid">
        <fgColor rgb="FF93C47D"/>
        <bgColor rgb="FF93C47D"/>
      </patternFill>
    </fill>
    <fill>
      <patternFill patternType="solid">
        <fgColor rgb="FFBDBDBD"/>
        <bgColor rgb="FFBDBDBD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2" numFmtId="0" xfId="0" applyAlignment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3" fontId="1" numFmtId="0" xfId="0" applyAlignment="1" applyFill="1" applyFont="1">
      <alignment vertical="bottom"/>
    </xf>
    <xf borderId="0" fillId="3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4" fontId="4" numFmtId="0" xfId="0" applyAlignment="1" applyFill="1" applyFont="1">
      <alignment readingOrder="0" vertical="bottom"/>
    </xf>
    <xf borderId="0" fillId="4" fontId="1" numFmtId="0" xfId="0" applyAlignment="1" applyFont="1">
      <alignment vertical="bottom"/>
    </xf>
    <xf borderId="0" fillId="4" fontId="5" numFmtId="0" xfId="0" applyAlignment="1" applyFont="1">
      <alignment horizontal="center" readingOrder="0" vertical="bottom"/>
    </xf>
    <xf borderId="0" fillId="5" fontId="6" numFmtId="0" xfId="0" applyAlignment="1" applyFill="1" applyFont="1">
      <alignment horizontal="right" vertical="bottom"/>
    </xf>
    <xf borderId="0" fillId="5" fontId="1" numFmtId="0" xfId="0" applyAlignment="1" applyFont="1">
      <alignment vertical="bottom"/>
    </xf>
    <xf borderId="0" fillId="0" fontId="6" numFmtId="164" xfId="0" applyFont="1" applyNumberFormat="1"/>
    <xf borderId="0" fillId="0" fontId="6" numFmtId="0" xfId="0" applyFont="1"/>
    <xf borderId="0" fillId="3" fontId="6" numFmtId="0" xfId="0" applyAlignment="1" applyFont="1">
      <alignment readingOrder="0" vertical="bottom"/>
    </xf>
    <xf borderId="0" fillId="3" fontId="6" numFmtId="164" xfId="0" applyAlignment="1" applyFont="1" applyNumberFormat="1">
      <alignment horizontal="right" readingOrder="0" vertical="bottom"/>
    </xf>
    <xf borderId="0" fillId="3" fontId="7" numFmtId="164" xfId="0" applyAlignment="1" applyFont="1" applyNumberFormat="1">
      <alignment horizontal="right" readingOrder="0" vertical="bottom"/>
    </xf>
    <xf borderId="0" fillId="3" fontId="8" numFmtId="164" xfId="0" applyAlignment="1" applyFont="1" applyNumberFormat="1">
      <alignment horizontal="right" readingOrder="0" vertical="bottom"/>
    </xf>
    <xf borderId="0" fillId="4" fontId="6" numFmtId="0" xfId="0" applyAlignment="1" applyFont="1">
      <alignment readingOrder="0" vertical="bottom"/>
    </xf>
    <xf borderId="0" fillId="4" fontId="6" numFmtId="164" xfId="0" applyAlignment="1" applyFont="1" applyNumberFormat="1">
      <alignment horizontal="right" readingOrder="0" vertical="bottom"/>
    </xf>
    <xf borderId="0" fillId="5" fontId="7" numFmtId="164" xfId="0" applyAlignment="1" applyFont="1" applyNumberFormat="1">
      <alignment horizontal="right" readingOrder="0" vertical="bottom"/>
    </xf>
    <xf borderId="0" fillId="5" fontId="8" numFmtId="164" xfId="0" applyAlignment="1" applyFont="1" applyNumberFormat="1">
      <alignment horizontal="right" readingOrder="0" vertical="bottom"/>
    </xf>
    <xf borderId="0" fillId="0" fontId="6" numFmtId="164" xfId="0" applyAlignment="1" applyFont="1" applyNumberFormat="1">
      <alignment readingOrder="0"/>
    </xf>
    <xf borderId="0" fillId="5" fontId="6" numFmtId="164" xfId="0" applyAlignment="1" applyFont="1" applyNumberFormat="1">
      <alignment horizontal="right" readingOrder="0" vertical="bottom"/>
    </xf>
    <xf borderId="0" fillId="6" fontId="9" numFmtId="164" xfId="0" applyAlignment="1" applyFill="1" applyFont="1" applyNumberFormat="1">
      <alignment horizontal="right" readingOrder="0" vertical="bottom"/>
    </xf>
    <xf borderId="0" fillId="4" fontId="10" numFmtId="164" xfId="0" applyAlignment="1" applyFont="1" applyNumberFormat="1">
      <alignment horizontal="right" readingOrder="0" vertical="bottom"/>
    </xf>
    <xf borderId="0" fillId="4" fontId="8" numFmtId="164" xfId="0" applyAlignment="1" applyFont="1" applyNumberFormat="1">
      <alignment horizontal="right" readingOrder="0" vertical="bottom"/>
    </xf>
    <xf borderId="0" fillId="7" fontId="6" numFmtId="164" xfId="0" applyAlignment="1" applyFill="1" applyFont="1" applyNumberFormat="1">
      <alignment readingOrder="0"/>
    </xf>
    <xf borderId="0" fillId="4" fontId="1" numFmtId="164" xfId="0" applyAlignment="1" applyFont="1" applyNumberFormat="1">
      <alignment vertical="bottom"/>
    </xf>
    <xf borderId="0" fillId="4" fontId="6" numFmtId="164" xfId="0" applyAlignment="1" applyFont="1" applyNumberFormat="1">
      <alignment horizontal="right" vertical="bottom"/>
    </xf>
    <xf borderId="0" fillId="8" fontId="1" numFmtId="0" xfId="0" applyFill="1" applyFont="1"/>
    <xf borderId="0" fillId="3" fontId="4" numFmtId="0" xfId="0" applyAlignment="1" applyFont="1">
      <alignment readingOrder="0" vertical="bottom"/>
    </xf>
    <xf borderId="0" fillId="3" fontId="1" numFmtId="164" xfId="0" applyAlignment="1" applyFont="1" applyNumberFormat="1">
      <alignment vertical="bottom"/>
    </xf>
    <xf borderId="0" fillId="0" fontId="6" numFmtId="164" xfId="0" applyAlignment="1" applyFont="1" applyNumberFormat="1">
      <alignment horizontal="right" vertical="bottom"/>
    </xf>
    <xf borderId="0" fillId="4" fontId="6" numFmtId="164" xfId="0" applyAlignment="1" applyFont="1" applyNumberFormat="1">
      <alignment horizontal="right" readingOrder="0" vertical="bottom"/>
    </xf>
    <xf borderId="0" fillId="3" fontId="6" numFmtId="0" xfId="0" applyAlignment="1" applyFont="1">
      <alignment vertical="bottom"/>
    </xf>
    <xf borderId="0" fillId="3" fontId="6" numFmtId="164" xfId="0" applyAlignment="1" applyFont="1" applyNumberFormat="1">
      <alignment horizontal="right" vertical="bottom"/>
    </xf>
    <xf borderId="0" fillId="3" fontId="6" numFmtId="164" xfId="0" applyAlignment="1" applyFont="1" applyNumberFormat="1">
      <alignment horizontal="right" vertical="bottom"/>
    </xf>
    <xf borderId="0" fillId="4" fontId="6" numFmtId="164" xfId="0" applyAlignment="1" applyFont="1" applyNumberFormat="1">
      <alignment horizontal="right" vertical="bottom"/>
    </xf>
    <xf borderId="0" fillId="5" fontId="8" numFmtId="164" xfId="0" applyAlignment="1" applyFont="1" applyNumberFormat="1">
      <alignment horizontal="right" readingOrder="0" vertical="bottom"/>
    </xf>
    <xf borderId="0" fillId="5" fontId="8" numFmtId="165" xfId="0" applyAlignment="1" applyFont="1" applyNumberFormat="1">
      <alignment horizontal="right" readingOrder="0" vertical="bottom"/>
    </xf>
    <xf borderId="0" fillId="9" fontId="6" numFmtId="164" xfId="0" applyAlignment="1" applyFill="1" applyFont="1" applyNumberFormat="1">
      <alignment horizontal="right" readingOrder="0" vertical="bottom"/>
    </xf>
    <xf borderId="0" fillId="0" fontId="6" numFmtId="164" xfId="0" applyFont="1" applyNumberFormat="1"/>
    <xf borderId="0" fillId="9" fontId="6" numFmtId="164" xfId="0" applyFont="1" applyNumberFormat="1"/>
    <xf borderId="0" fillId="0" fontId="1" numFmtId="0" xfId="0" applyAlignment="1" applyFont="1">
      <alignment vertical="bottom"/>
    </xf>
    <xf borderId="0" fillId="0" fontId="6" numFmtId="164" xfId="0" applyAlignment="1" applyFont="1" applyNumberFormat="1">
      <alignment vertical="bottom"/>
    </xf>
    <xf borderId="0" fillId="0" fontId="6" numFmtId="0" xfId="0" applyAlignment="1" applyFont="1">
      <alignment readingOrder="0"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Sheet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J7:J23" displayName="Table_1" id="1">
  <tableColumns count="1">
    <tableColumn name="Column1" id="1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u/0/folders/1lTJ5-4faJDcv2nS4eFHjxqNd7bdf1TRX" TargetMode="External"/><Relationship Id="rId2" Type="http://schemas.openxmlformats.org/officeDocument/2006/relationships/hyperlink" Target="https://docs.google.com/document/d/1NsajRXzyuEghOY15nSkYmG8Wh3pT-bbc8tvONpRq4pQ/edit" TargetMode="External"/><Relationship Id="rId3" Type="http://schemas.openxmlformats.org/officeDocument/2006/relationships/drawing" Target="../drawings/drawing1.x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9" max="9" width="16.43"/>
    <col customWidth="1" min="10" max="10" width="15.29"/>
  </cols>
  <sheetData>
    <row r="4">
      <c r="B4" s="1"/>
      <c r="C4" s="2" t="s">
        <v>0</v>
      </c>
      <c r="F4" s="2" t="s">
        <v>1</v>
      </c>
      <c r="I4" s="3" t="s">
        <v>2</v>
      </c>
      <c r="J4" s="3" t="s">
        <v>3</v>
      </c>
    </row>
    <row r="6">
      <c r="B6" s="4"/>
      <c r="C6" s="5" t="s">
        <v>4</v>
      </c>
      <c r="D6" s="5" t="s">
        <v>5</v>
      </c>
      <c r="E6" s="5" t="s">
        <v>6</v>
      </c>
      <c r="F6" s="5" t="s">
        <v>4</v>
      </c>
      <c r="G6" s="5" t="s">
        <v>5</v>
      </c>
      <c r="H6" s="6" t="s">
        <v>6</v>
      </c>
      <c r="I6" s="6"/>
      <c r="J6" s="6"/>
    </row>
    <row r="7">
      <c r="B7" s="7" t="s">
        <v>7</v>
      </c>
      <c r="C7" s="8"/>
      <c r="D7" s="8"/>
      <c r="E7" s="8"/>
      <c r="F7" s="9" t="s">
        <v>8</v>
      </c>
      <c r="G7" s="9" t="s">
        <v>9</v>
      </c>
      <c r="H7" s="10"/>
      <c r="I7" s="11"/>
      <c r="J7" s="12"/>
      <c r="K7" s="13"/>
      <c r="L7" s="13"/>
    </row>
    <row r="8">
      <c r="B8" s="14" t="s">
        <v>10</v>
      </c>
      <c r="C8" s="15">
        <v>108610.0</v>
      </c>
      <c r="D8" s="15">
        <v>109221.0</v>
      </c>
      <c r="E8" s="15">
        <v>126941.0</v>
      </c>
      <c r="F8" s="15">
        <v>75000.0</v>
      </c>
      <c r="G8" s="15">
        <v>90321.0</v>
      </c>
      <c r="H8" s="16">
        <f>75000+2000+3000</f>
        <v>80000</v>
      </c>
      <c r="I8" s="17">
        <v>75000.0</v>
      </c>
      <c r="J8" s="12">
        <f>SUM(84859.91+26839.03)</f>
        <v>111698.94</v>
      </c>
      <c r="K8" s="13"/>
      <c r="L8" s="13"/>
    </row>
    <row r="9">
      <c r="B9" s="18" t="s">
        <v>11</v>
      </c>
      <c r="C9" s="19">
        <v>198129.0</v>
      </c>
      <c r="D9" s="19">
        <v>148500.0</v>
      </c>
      <c r="E9" s="19">
        <v>149924.0</v>
      </c>
      <c r="F9" s="19">
        <v>135000.0</v>
      </c>
      <c r="G9" s="19">
        <v>140943.0</v>
      </c>
      <c r="H9" s="20">
        <f>I9-5000-3000+3000</f>
        <v>140000</v>
      </c>
      <c r="I9" s="21">
        <v>145000.0</v>
      </c>
      <c r="J9" s="12">
        <v>149924.0</v>
      </c>
      <c r="K9" s="13"/>
      <c r="L9" s="13"/>
    </row>
    <row r="10">
      <c r="B10" s="14" t="s">
        <v>12</v>
      </c>
      <c r="C10" s="15">
        <v>275000.0</v>
      </c>
      <c r="D10" s="15">
        <v>325000.0</v>
      </c>
      <c r="E10" s="15">
        <v>390000.0</v>
      </c>
      <c r="F10" s="15">
        <v>273000.0</v>
      </c>
      <c r="G10" s="15">
        <v>304300.0</v>
      </c>
      <c r="H10" s="16">
        <f>I10+50000-1500+5000-2000-5000-3000</f>
        <v>296752.3</v>
      </c>
      <c r="I10" s="17">
        <v>253252.3</v>
      </c>
      <c r="J10" s="22">
        <v>310000.0</v>
      </c>
      <c r="K10" s="13"/>
      <c r="L10" s="13"/>
    </row>
    <row r="11">
      <c r="B11" s="18" t="s">
        <v>13</v>
      </c>
      <c r="C11" s="19">
        <v>98310.0</v>
      </c>
      <c r="D11" s="19">
        <v>98000.0</v>
      </c>
      <c r="E11" s="19">
        <v>98000.0</v>
      </c>
      <c r="F11" s="19">
        <v>85000.0</v>
      </c>
      <c r="G11" s="19">
        <v>85000.0</v>
      </c>
      <c r="H11" s="21">
        <v>85000.0</v>
      </c>
      <c r="I11" s="21">
        <v>85000.0</v>
      </c>
      <c r="J11" s="12">
        <v>98000.0</v>
      </c>
      <c r="K11" s="13"/>
      <c r="L11" s="13"/>
    </row>
    <row r="12">
      <c r="B12" s="14" t="s">
        <v>14</v>
      </c>
      <c r="C12" s="15">
        <v>271485.0</v>
      </c>
      <c r="D12" s="15">
        <v>292225.0</v>
      </c>
      <c r="E12" s="17">
        <v>270750.0</v>
      </c>
      <c r="F12" s="15">
        <v>235000.0</v>
      </c>
      <c r="G12" s="15">
        <v>225000.0</v>
      </c>
      <c r="H12" s="17">
        <v>238252.3</v>
      </c>
      <c r="I12" s="17">
        <v>238252.3</v>
      </c>
      <c r="J12" s="12">
        <v>243444.65</v>
      </c>
      <c r="K12" s="13"/>
      <c r="L12" s="13"/>
    </row>
    <row r="13">
      <c r="B13" s="18" t="s">
        <v>15</v>
      </c>
      <c r="C13" s="19">
        <v>82000.0</v>
      </c>
      <c r="D13" s="19">
        <v>75000.0</v>
      </c>
      <c r="E13" s="19">
        <v>85000.0</v>
      </c>
      <c r="F13" s="19">
        <v>37000.0</v>
      </c>
      <c r="G13" s="19">
        <v>50000.0</v>
      </c>
      <c r="H13" s="23">
        <f>SUM(50000+5000)</f>
        <v>55000</v>
      </c>
      <c r="I13" s="23">
        <v>50000.0</v>
      </c>
      <c r="J13" s="12">
        <v>75000.0</v>
      </c>
      <c r="K13" s="13"/>
      <c r="L13" s="13"/>
    </row>
    <row r="14">
      <c r="B14" s="14" t="s">
        <v>16</v>
      </c>
      <c r="C14" s="15">
        <v>25325.0</v>
      </c>
      <c r="D14" s="15">
        <v>26760.0</v>
      </c>
      <c r="E14" s="15">
        <v>38362.0</v>
      </c>
      <c r="F14" s="15">
        <v>13955.0</v>
      </c>
      <c r="G14" s="15">
        <v>2957.0</v>
      </c>
      <c r="H14" s="24">
        <f>SUM(6495.4+2000)</f>
        <v>8495.4</v>
      </c>
      <c r="I14" s="24">
        <v>6495.4</v>
      </c>
      <c r="J14" s="12">
        <v>14323.4</v>
      </c>
      <c r="K14" s="13"/>
      <c r="L14" s="13"/>
    </row>
    <row r="15">
      <c r="B15" s="18" t="s">
        <v>17</v>
      </c>
      <c r="C15" s="19">
        <v>179500.0</v>
      </c>
      <c r="D15" s="19">
        <v>161000.0</v>
      </c>
      <c r="E15" s="19">
        <v>161000.0</v>
      </c>
      <c r="F15" s="19">
        <v>179500.0</v>
      </c>
      <c r="G15" s="19">
        <v>156517.0</v>
      </c>
      <c r="H15" s="25">
        <f>130000-2000</f>
        <v>128000</v>
      </c>
      <c r="I15" s="26">
        <v>130000.0</v>
      </c>
      <c r="J15" s="22">
        <v>140000.0</v>
      </c>
      <c r="K15" s="13"/>
      <c r="L15" s="13"/>
    </row>
    <row r="16">
      <c r="B16" s="14" t="s">
        <v>18</v>
      </c>
      <c r="C16" s="15">
        <v>19517.0</v>
      </c>
      <c r="D16" s="15">
        <v>20462.0</v>
      </c>
      <c r="E16" s="15">
        <v>25816.0</v>
      </c>
      <c r="F16" s="15">
        <v>16565.0</v>
      </c>
      <c r="G16" s="15">
        <v>18462.0</v>
      </c>
      <c r="H16" s="17">
        <v>20000.0</v>
      </c>
      <c r="I16" s="17">
        <v>20000.0</v>
      </c>
      <c r="J16" s="27">
        <v>20000.0</v>
      </c>
      <c r="K16" s="13"/>
      <c r="L16" s="13"/>
    </row>
    <row r="17">
      <c r="B17" s="8"/>
      <c r="C17" s="28"/>
      <c r="D17" s="28"/>
      <c r="E17" s="28"/>
      <c r="F17" s="28"/>
      <c r="G17" s="28"/>
      <c r="H17" s="29"/>
      <c r="I17" s="30"/>
      <c r="J17" s="12"/>
      <c r="K17" s="13"/>
      <c r="L17" s="13"/>
    </row>
    <row r="18">
      <c r="B18" s="31" t="s">
        <v>19</v>
      </c>
      <c r="C18" s="32"/>
      <c r="D18" s="32"/>
      <c r="E18" s="32"/>
      <c r="F18" s="32"/>
      <c r="G18" s="32"/>
      <c r="H18" s="33"/>
      <c r="I18" s="4"/>
      <c r="J18" s="12"/>
      <c r="K18" s="13"/>
      <c r="L18" s="13"/>
    </row>
    <row r="19">
      <c r="B19" s="18" t="s">
        <v>20</v>
      </c>
      <c r="C19" s="19">
        <v>0.0</v>
      </c>
      <c r="D19" s="19">
        <v>8000.0</v>
      </c>
      <c r="E19" s="19">
        <v>10000.0</v>
      </c>
      <c r="F19" s="19">
        <v>0.0</v>
      </c>
      <c r="G19" s="19">
        <v>4500.0</v>
      </c>
      <c r="H19" s="34">
        <v>6500.0</v>
      </c>
      <c r="I19" s="26">
        <v>5000.0</v>
      </c>
      <c r="J19" s="22">
        <v>7500.0</v>
      </c>
      <c r="K19" s="13"/>
      <c r="L19" s="13"/>
    </row>
    <row r="20">
      <c r="B20" s="14" t="s">
        <v>21</v>
      </c>
      <c r="C20" s="15">
        <v>7000.0</v>
      </c>
      <c r="D20" s="15">
        <v>8000.0</v>
      </c>
      <c r="E20" s="15">
        <v>7500.0</v>
      </c>
      <c r="F20" s="15">
        <v>7000.0</v>
      </c>
      <c r="G20" s="15">
        <v>7500.0</v>
      </c>
      <c r="H20" s="17">
        <v>7500.0</v>
      </c>
      <c r="I20" s="17">
        <v>7500.0</v>
      </c>
      <c r="J20" s="27">
        <v>7500.0</v>
      </c>
      <c r="K20" s="13"/>
      <c r="L20" s="13"/>
    </row>
    <row r="21">
      <c r="B21" s="18" t="s">
        <v>22</v>
      </c>
      <c r="C21" s="19">
        <v>16488.0</v>
      </c>
      <c r="D21" s="19">
        <v>12300.0</v>
      </c>
      <c r="E21" s="19">
        <v>12690.0</v>
      </c>
      <c r="F21" s="19">
        <v>9000.0</v>
      </c>
      <c r="G21" s="19">
        <v>6500.0</v>
      </c>
      <c r="H21" s="26">
        <v>6500.0</v>
      </c>
      <c r="I21" s="26">
        <v>6500.0</v>
      </c>
      <c r="J21" s="12">
        <v>9260.0</v>
      </c>
      <c r="K21" s="13"/>
      <c r="L21" s="13"/>
    </row>
    <row r="22">
      <c r="B22" s="35"/>
      <c r="C22" s="36"/>
      <c r="D22" s="36"/>
      <c r="E22" s="32"/>
      <c r="F22" s="32"/>
      <c r="G22" s="32"/>
      <c r="H22" s="37"/>
      <c r="I22" s="4"/>
      <c r="J22" s="12"/>
      <c r="K22" s="13"/>
      <c r="L22" s="13"/>
    </row>
    <row r="23">
      <c r="B23" s="7" t="s">
        <v>23</v>
      </c>
      <c r="C23" s="38"/>
      <c r="D23" s="38"/>
      <c r="E23" s="28"/>
      <c r="F23" s="28"/>
      <c r="G23" s="28"/>
      <c r="H23" s="39">
        <v>0.0</v>
      </c>
      <c r="I23" s="40">
        <v>50000.0</v>
      </c>
      <c r="J23" s="22">
        <v>50000.0</v>
      </c>
      <c r="K23" s="13"/>
      <c r="L23" s="13"/>
    </row>
    <row r="24">
      <c r="B24" s="31" t="s">
        <v>24</v>
      </c>
      <c r="C24" s="15">
        <v>1279364.0</v>
      </c>
      <c r="D24" s="15">
        <v>1284468.0</v>
      </c>
      <c r="E24" s="15">
        <v>1375983.0</v>
      </c>
      <c r="F24" s="15">
        <v>1034770.0</v>
      </c>
      <c r="G24" s="15">
        <v>1092000.0</v>
      </c>
      <c r="H24" s="41">
        <f>SUM(H8:H23)</f>
        <v>1072000</v>
      </c>
      <c r="I24" s="42">
        <f t="shared" ref="I24:J24" si="1">SUM(I7:I23)</f>
        <v>1072000</v>
      </c>
      <c r="J24" s="43">
        <f t="shared" si="1"/>
        <v>1236650.99</v>
      </c>
      <c r="K24" s="13"/>
      <c r="L24" s="13"/>
    </row>
    <row r="25">
      <c r="B25" s="44"/>
      <c r="C25" s="45">
        <f t="shared" ref="C25:G25" si="2">SUM(C8:C23)</f>
        <v>1281364</v>
      </c>
      <c r="D25" s="45">
        <f t="shared" si="2"/>
        <v>1284468</v>
      </c>
      <c r="E25" s="45">
        <f t="shared" si="2"/>
        <v>1375983</v>
      </c>
      <c r="F25" s="45">
        <f t="shared" si="2"/>
        <v>1066020</v>
      </c>
      <c r="G25" s="45">
        <f t="shared" si="2"/>
        <v>1092000</v>
      </c>
      <c r="H25" s="46" t="s">
        <v>25</v>
      </c>
      <c r="I25" s="13"/>
      <c r="J25" s="13"/>
    </row>
    <row r="26">
      <c r="B26" s="44"/>
      <c r="C26" s="44"/>
      <c r="D26" s="44"/>
      <c r="E26" s="44"/>
      <c r="F26" s="44"/>
      <c r="G26" s="44"/>
      <c r="H26" s="4"/>
    </row>
  </sheetData>
  <mergeCells count="5">
    <mergeCell ref="B4:B5"/>
    <mergeCell ref="C4:E5"/>
    <mergeCell ref="F4:H5"/>
    <mergeCell ref="I4:I5"/>
    <mergeCell ref="J4:J5"/>
  </mergeCells>
  <hyperlinks>
    <hyperlink r:id="rId1" ref="F7"/>
    <hyperlink r:id="rId2" ref="G7"/>
  </hyperlinks>
  <drawing r:id="rId3"/>
  <tableParts count="1">
    <tablePart r:id="rId5"/>
  </tableParts>
</worksheet>
</file>