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2019-2020  14th Senate\Committees\Finance and Appropriations Committee\04. Summer FinApp\01. Summer Session (April-August)\01. SEF\"/>
    </mc:Choice>
  </mc:AlternateContent>
  <xr:revisionPtr revIDLastSave="0" documentId="13_ncr:1_{C0B851B8-9E98-4E3F-91F6-CD9D9005A960}" xr6:coauthVersionLast="44" xr6:coauthVersionMax="45" xr10:uidLastSave="{00000000-0000-0000-0000-000000000000}"/>
  <bookViews>
    <workbookView xWindow="-103" yWindow="-103" windowWidth="33120" windowHeight="18120" xr2:uid="{0FFC312C-2E1F-4EA9-AC6F-F05E4F761B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5" i="1" l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D33" i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D25" i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C25" i="1"/>
  <c r="C26" i="1" s="1"/>
  <c r="D24" i="1" s="1"/>
  <c r="D26" i="1" s="1"/>
  <c r="E24" i="1" s="1"/>
  <c r="E26" i="1" s="1"/>
  <c r="F24" i="1" s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D13" i="1"/>
  <c r="C14" i="1"/>
  <c r="C13" i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F26" i="1" l="1"/>
  <c r="G24" i="1" s="1"/>
  <c r="G26" i="1" s="1"/>
  <c r="H24" i="1" s="1"/>
  <c r="H26" i="1" s="1"/>
  <c r="I24" i="1" s="1"/>
  <c r="I26" i="1" s="1"/>
  <c r="J24" i="1" s="1"/>
  <c r="J26" i="1" s="1"/>
  <c r="K24" i="1" s="1"/>
  <c r="K26" i="1" s="1"/>
  <c r="L24" i="1" s="1"/>
  <c r="L26" i="1" s="1"/>
  <c r="M24" i="1" s="1"/>
  <c r="M26" i="1" s="1"/>
  <c r="N24" i="1" s="1"/>
  <c r="N26" i="1" s="1"/>
  <c r="O24" i="1" s="1"/>
  <c r="O26" i="1" s="1"/>
  <c r="P24" i="1" s="1"/>
  <c r="P26" i="1" s="1"/>
  <c r="Q24" i="1" s="1"/>
  <c r="Q26" i="1" s="1"/>
  <c r="C29" i="1" s="1"/>
  <c r="C17" i="1"/>
  <c r="C36" i="1"/>
  <c r="D34" i="1" s="1"/>
  <c r="D36" i="1" s="1"/>
  <c r="E34" i="1" s="1"/>
  <c r="E36" i="1" s="1"/>
  <c r="F34" i="1" s="1"/>
  <c r="F36" i="1" s="1"/>
  <c r="G34" i="1" s="1"/>
  <c r="G36" i="1" s="1"/>
  <c r="H34" i="1" s="1"/>
  <c r="H36" i="1" s="1"/>
  <c r="I34" i="1" s="1"/>
  <c r="I36" i="1" s="1"/>
  <c r="J34" i="1" s="1"/>
  <c r="J36" i="1" s="1"/>
  <c r="K34" i="1" s="1"/>
  <c r="K36" i="1" s="1"/>
  <c r="L34" i="1" s="1"/>
  <c r="L36" i="1" s="1"/>
  <c r="M34" i="1" s="1"/>
  <c r="M36" i="1" s="1"/>
  <c r="N34" i="1" s="1"/>
  <c r="N36" i="1" s="1"/>
  <c r="O34" i="1" s="1"/>
  <c r="O36" i="1" s="1"/>
  <c r="P34" i="1" s="1"/>
  <c r="P36" i="1" s="1"/>
  <c r="Q34" i="1" s="1"/>
  <c r="Q36" i="1" s="1"/>
  <c r="C39" i="1" s="1"/>
  <c r="C38" i="1"/>
  <c r="C28" i="1"/>
  <c r="C15" i="1"/>
  <c r="D12" i="1" s="1"/>
  <c r="D14" i="1" s="1"/>
  <c r="D15" i="1" s="1"/>
  <c r="E12" i="1" s="1"/>
  <c r="E14" i="1" l="1"/>
  <c r="E15" i="1" l="1"/>
  <c r="F12" i="1" s="1"/>
  <c r="F14" i="1" s="1"/>
  <c r="F15" i="1" s="1"/>
  <c r="G12" i="1" s="1"/>
  <c r="G14" i="1" s="1"/>
  <c r="G15" i="1" s="1"/>
  <c r="H12" i="1" s="1"/>
  <c r="H14" i="1" l="1"/>
  <c r="H15" i="1" s="1"/>
  <c r="I12" i="1" s="1"/>
  <c r="I14" i="1" l="1"/>
  <c r="I15" i="1" s="1"/>
  <c r="J12" i="1" s="1"/>
  <c r="J14" i="1" l="1"/>
  <c r="J15" i="1" s="1"/>
  <c r="K12" i="1" s="1"/>
  <c r="K14" i="1" l="1"/>
  <c r="K15" i="1" s="1"/>
  <c r="L12" i="1" s="1"/>
  <c r="L14" i="1" l="1"/>
  <c r="L15" i="1" s="1"/>
  <c r="M12" i="1" s="1"/>
  <c r="M14" i="1" l="1"/>
  <c r="M15" i="1" s="1"/>
  <c r="N12" i="1" s="1"/>
  <c r="N14" i="1" l="1"/>
  <c r="N15" i="1" s="1"/>
  <c r="O12" i="1" s="1"/>
  <c r="O14" i="1" l="1"/>
  <c r="O15" i="1" s="1"/>
  <c r="P12" i="1" s="1"/>
  <c r="P14" i="1" l="1"/>
  <c r="P15" i="1" s="1"/>
  <c r="Q12" i="1" s="1"/>
  <c r="Q14" i="1" l="1"/>
  <c r="Q15" i="1" l="1"/>
  <c r="C19" i="1" s="1"/>
  <c r="C18" i="1"/>
</calcChain>
</file>

<file path=xl/sharedStrings.xml><?xml version="1.0" encoding="utf-8"?>
<sst xmlns="http://schemas.openxmlformats.org/spreadsheetml/2006/main" count="30" uniqueCount="19">
  <si>
    <t>Confidential</t>
  </si>
  <si>
    <t>Student Empowerment Fund</t>
  </si>
  <si>
    <t>Fund Type Scenario Analysis</t>
  </si>
  <si>
    <t>Year</t>
  </si>
  <si>
    <t>Beginning Balance</t>
  </si>
  <si>
    <t>Contribution</t>
  </si>
  <si>
    <t xml:space="preserve">Withdrawal </t>
  </si>
  <si>
    <t>End Balance</t>
  </si>
  <si>
    <t>Annual Contribution Amount</t>
  </si>
  <si>
    <t xml:space="preserve">Annual Withdrawal </t>
  </si>
  <si>
    <t>Annual Return</t>
  </si>
  <si>
    <t>Perpetual Operating Fund (no withdrawals until EOY15)</t>
  </si>
  <si>
    <t>Annual Withdrawal Allowed</t>
  </si>
  <si>
    <t>Final Disbursement Value</t>
  </si>
  <si>
    <t>Capital Improvement Fund (no withdrawals, liquidate EOY15)</t>
  </si>
  <si>
    <t>Total Capital Contribution</t>
  </si>
  <si>
    <t>Total Withdrawn</t>
  </si>
  <si>
    <t>Existing Mixed Use Fund (annual withdrawals, liquidate EOY15)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</si>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</sst>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1" formatCode="_(* #,##0_);_(* \(#,##0\);_(* &quot;-&quot;_);_(@_)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41E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rgb="FF63666A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2" borderId="1" xfId="0" applyFont="1" applyFill="1" applyBorder="1" applyAlignment="1">
      <alignment horizontal="right"/>
    </xf>
    <xf numFmtId="0" fontId="4" fillId="0" borderId="0" xfId="0" applyFont="1" applyBorder="1"/>
    <xf numFmtId="0" fontId="0" fillId="0" borderId="0" xfId="0" applyBorder="1"/>
    <xf numFmtId="0" fontId="4" fillId="0" borderId="0" xfId="0" applyFont="1"/>
    <xf numFmtId="0" fontId="4" fillId="0" borderId="2" xfId="0" applyFont="1" applyBorder="1" applyAlignment="1">
      <alignment horizontal="center"/>
    </xf>
    <xf numFmtId="41" fontId="0" fillId="0" borderId="0" xfId="0" applyNumberFormat="1"/>
    <xf numFmtId="0" fontId="1" fillId="2" borderId="3" xfId="0" applyFont="1" applyFill="1" applyBorder="1"/>
    <xf numFmtId="0" fontId="1" fillId="2" borderId="5" xfId="0" applyFont="1" applyFill="1" applyBorder="1"/>
    <xf numFmtId="0" fontId="1" fillId="2" borderId="7" xfId="0" applyFont="1" applyFill="1" applyBorder="1"/>
    <xf numFmtId="42" fontId="4" fillId="0" borderId="0" xfId="0" applyNumberFormat="1" applyFont="1"/>
    <xf numFmtId="42" fontId="6" fillId="0" borderId="4" xfId="0" applyNumberFormat="1" applyFont="1" applyBorder="1"/>
    <xf numFmtId="10" fontId="7" fillId="0" borderId="6" xfId="1" applyNumberFormat="1" applyFont="1" applyBorder="1"/>
    <xf numFmtId="10" fontId="7" fillId="0" borderId="8" xfId="1" applyNumberFormat="1" applyFont="1" applyBorder="1"/>
    <xf numFmtId="41" fontId="0" fillId="0" borderId="9" xfId="0" applyNumberFormat="1" applyBorder="1"/>
    <xf numFmtId="41" fontId="6" fillId="0" borderId="0" xfId="0" applyNumberFormat="1" applyFont="1"/>
    <xf numFmtId="0" fontId="0" fillId="0" borderId="9" xfId="0" applyBorder="1"/>
    <xf numFmtId="42" fontId="4" fillId="0" borderId="4" xfId="0" applyNumberFormat="1" applyFont="1" applyBorder="1"/>
    <xf numFmtId="42" fontId="4" fillId="3" borderId="8" xfId="0" applyNumberFormat="1" applyFont="1" applyFill="1" applyBorder="1"/>
    <xf numFmtId="42" fontId="4" fillId="0" borderId="6" xfId="0" applyNumberFormat="1" applyFont="1" applyBorder="1"/>
    <xf numFmtId="0" fontId="1" fillId="2" borderId="0" xfId="0" applyFont="1" applyFill="1" applyBorder="1"/>
    <xf numFmtId="0" fontId="1" fillId="0" borderId="0" xfId="0" applyFont="1" applyFill="1" applyBorder="1"/>
    <xf numFmtId="0" fontId="0" fillId="0" borderId="0" xfId="0" applyFill="1"/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3666A"/>
      <color rgb="FF041E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EF7DD-FCEA-4F4A-B24B-5A6BB669B36C}">
  <dimension ref="A1:R39"/>
  <sheetViews>
    <sheetView showGridLines="0" tabSelected="1" view="pageBreakPreview" zoomScaleNormal="100" zoomScaleSheetLayoutView="100" workbookViewId="0"/>
  </sheetViews>
  <sheetFormatPr defaultRowHeight="14.6" x14ac:dyDescent="0.4"/>
  <cols>
    <col min="1" max="1" width="1.61328125" customWidth="1"/>
    <col min="2" max="2" width="25.3046875" bestFit="1" customWidth="1"/>
    <col min="3" max="3" width="11.15234375" bestFit="1" customWidth="1"/>
    <col min="4" max="4" width="13.61328125" bestFit="1" customWidth="1"/>
    <col min="5" max="15" width="9.61328125" bestFit="1" customWidth="1"/>
    <col min="16" max="17" width="11.15234375" bestFit="1" customWidth="1"/>
    <col min="18" max="18" width="1.69140625" customWidth="1"/>
  </cols>
  <sheetData>
    <row r="1" spans="1:18" x14ac:dyDescent="0.4">
      <c r="A1" s="1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8.45" x14ac:dyDescent="0.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5" thickBot="1" x14ac:dyDescent="0.45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5" t="s">
        <v>0</v>
      </c>
    </row>
    <row r="4" spans="1:18" ht="15.45" thickTop="1" thickBot="1" x14ac:dyDescent="0.45">
      <c r="B4" s="7"/>
    </row>
    <row r="5" spans="1:18" x14ac:dyDescent="0.4">
      <c r="A5" s="6"/>
      <c r="B5" s="11" t="s">
        <v>8</v>
      </c>
      <c r="C5" s="15">
        <v>50000</v>
      </c>
    </row>
    <row r="6" spans="1:18" x14ac:dyDescent="0.4">
      <c r="A6" s="6"/>
      <c r="B6" s="12" t="s">
        <v>9</v>
      </c>
      <c r="C6" s="16">
        <v>0.05</v>
      </c>
    </row>
    <row r="7" spans="1:18" ht="15" thickBot="1" x14ac:dyDescent="0.45">
      <c r="A7" s="6"/>
      <c r="B7" s="13" t="s">
        <v>10</v>
      </c>
      <c r="C7" s="17">
        <v>0.06</v>
      </c>
    </row>
    <row r="8" spans="1:18" x14ac:dyDescent="0.4">
      <c r="A8" s="6"/>
    </row>
    <row r="9" spans="1:18" x14ac:dyDescent="0.4">
      <c r="A9" s="12" t="s">
        <v>17</v>
      </c>
      <c r="B9" s="12"/>
      <c r="C9" s="12"/>
      <c r="D9" s="12"/>
      <c r="E9" s="12"/>
    </row>
    <row r="10" spans="1:18" x14ac:dyDescent="0.4">
      <c r="A10" s="25"/>
      <c r="B10" s="25"/>
      <c r="C10" s="25"/>
      <c r="D10" s="25"/>
      <c r="E10" s="25"/>
    </row>
    <row r="11" spans="1:18" ht="15" thickBot="1" x14ac:dyDescent="0.45">
      <c r="A11" s="7"/>
      <c r="B11" s="9" t="s">
        <v>3</v>
      </c>
      <c r="C11" s="9">
        <v>1</v>
      </c>
      <c r="D11" s="9">
        <f>C11+1</f>
        <v>2</v>
      </c>
      <c r="E11" s="9">
        <f t="shared" ref="E11:Q11" si="0">D11+1</f>
        <v>3</v>
      </c>
      <c r="F11" s="9">
        <f t="shared" si="0"/>
        <v>4</v>
      </c>
      <c r="G11" s="9">
        <f t="shared" si="0"/>
        <v>5</v>
      </c>
      <c r="H11" s="9">
        <f t="shared" si="0"/>
        <v>6</v>
      </c>
      <c r="I11" s="9">
        <f t="shared" si="0"/>
        <v>7</v>
      </c>
      <c r="J11" s="9">
        <f t="shared" si="0"/>
        <v>8</v>
      </c>
      <c r="K11" s="9">
        <f t="shared" si="0"/>
        <v>9</v>
      </c>
      <c r="L11" s="9">
        <f t="shared" si="0"/>
        <v>10</v>
      </c>
      <c r="M11" s="9">
        <f t="shared" si="0"/>
        <v>11</v>
      </c>
      <c r="N11" s="9">
        <f t="shared" si="0"/>
        <v>12</v>
      </c>
      <c r="O11" s="9">
        <f t="shared" si="0"/>
        <v>13</v>
      </c>
      <c r="P11" s="9">
        <f t="shared" si="0"/>
        <v>14</v>
      </c>
      <c r="Q11" s="9">
        <f t="shared" si="0"/>
        <v>15</v>
      </c>
    </row>
    <row r="12" spans="1:18" x14ac:dyDescent="0.4">
      <c r="A12" s="7"/>
      <c r="B12" t="s">
        <v>4</v>
      </c>
      <c r="C12" s="19">
        <v>0</v>
      </c>
      <c r="D12" s="10">
        <f>C15*(1+$C$7)</f>
        <v>53000</v>
      </c>
      <c r="E12" s="10">
        <f t="shared" ref="E12:Q12" si="1">D15*(1+$C$7)</f>
        <v>106371</v>
      </c>
      <c r="F12" s="10">
        <f t="shared" si="1"/>
        <v>160115.59700000001</v>
      </c>
      <c r="G12" s="10">
        <f t="shared" si="1"/>
        <v>214236.40617900004</v>
      </c>
      <c r="H12" s="10">
        <f t="shared" si="1"/>
        <v>268736.06102225307</v>
      </c>
      <c r="I12" s="10">
        <f t="shared" si="1"/>
        <v>323617.21344940888</v>
      </c>
      <c r="J12" s="10">
        <f t="shared" si="1"/>
        <v>378882.53394355479</v>
      </c>
      <c r="K12" s="10">
        <f t="shared" si="1"/>
        <v>434534.71168115968</v>
      </c>
      <c r="L12" s="10">
        <f t="shared" si="1"/>
        <v>490576.45466292783</v>
      </c>
      <c r="M12" s="10">
        <f t="shared" si="1"/>
        <v>547010.48984556843</v>
      </c>
      <c r="N12" s="10">
        <f t="shared" si="1"/>
        <v>603839.56327448739</v>
      </c>
      <c r="O12" s="10">
        <f t="shared" si="1"/>
        <v>661066.44021740882</v>
      </c>
      <c r="P12" s="10">
        <f t="shared" si="1"/>
        <v>718693.90529893071</v>
      </c>
      <c r="Q12" s="10">
        <f t="shared" si="1"/>
        <v>776724.76263602322</v>
      </c>
    </row>
    <row r="13" spans="1:18" x14ac:dyDescent="0.4">
      <c r="A13" s="7"/>
      <c r="B13" t="s">
        <v>5</v>
      </c>
      <c r="C13" s="10">
        <f>$C$5</f>
        <v>50000</v>
      </c>
      <c r="D13" s="10">
        <f>$C$5</f>
        <v>50000</v>
      </c>
      <c r="E13" s="10">
        <f t="shared" ref="E13:Q13" si="2">$C$5</f>
        <v>50000</v>
      </c>
      <c r="F13" s="10">
        <f t="shared" si="2"/>
        <v>50000</v>
      </c>
      <c r="G13" s="10">
        <f t="shared" si="2"/>
        <v>50000</v>
      </c>
      <c r="H13" s="10">
        <f t="shared" si="2"/>
        <v>50000</v>
      </c>
      <c r="I13" s="10">
        <f t="shared" si="2"/>
        <v>50000</v>
      </c>
      <c r="J13" s="10">
        <f t="shared" si="2"/>
        <v>50000</v>
      </c>
      <c r="K13" s="10">
        <f t="shared" si="2"/>
        <v>50000</v>
      </c>
      <c r="L13" s="10">
        <f t="shared" si="2"/>
        <v>50000</v>
      </c>
      <c r="M13" s="10">
        <f t="shared" si="2"/>
        <v>50000</v>
      </c>
      <c r="N13" s="10">
        <f t="shared" si="2"/>
        <v>50000</v>
      </c>
      <c r="O13" s="10">
        <f t="shared" si="2"/>
        <v>50000</v>
      </c>
      <c r="P13" s="10">
        <f t="shared" si="2"/>
        <v>50000</v>
      </c>
      <c r="Q13" s="10">
        <f t="shared" si="2"/>
        <v>50000</v>
      </c>
    </row>
    <row r="14" spans="1:18" x14ac:dyDescent="0.4">
      <c r="A14" s="7"/>
      <c r="B14" s="20" t="s">
        <v>6</v>
      </c>
      <c r="C14" s="18">
        <f>-$C$6*C12</f>
        <v>0</v>
      </c>
      <c r="D14" s="18">
        <f>-$C$6*D12</f>
        <v>-2650</v>
      </c>
      <c r="E14" s="18">
        <f t="shared" ref="E14:Q14" si="3">-$C$6*E12</f>
        <v>-5318.55</v>
      </c>
      <c r="F14" s="18">
        <f t="shared" si="3"/>
        <v>-8005.7798500000008</v>
      </c>
      <c r="G14" s="18">
        <f t="shared" si="3"/>
        <v>-10711.820308950002</v>
      </c>
      <c r="H14" s="18">
        <f t="shared" si="3"/>
        <v>-13436.803051112654</v>
      </c>
      <c r="I14" s="18">
        <f t="shared" si="3"/>
        <v>-16180.860672470444</v>
      </c>
      <c r="J14" s="18">
        <f t="shared" si="3"/>
        <v>-18944.12669717774</v>
      </c>
      <c r="K14" s="18">
        <f t="shared" si="3"/>
        <v>-21726.735584057984</v>
      </c>
      <c r="L14" s="18">
        <f t="shared" si="3"/>
        <v>-24528.822733146393</v>
      </c>
      <c r="M14" s="18">
        <f t="shared" si="3"/>
        <v>-27350.524492278422</v>
      </c>
      <c r="N14" s="18">
        <f t="shared" si="3"/>
        <v>-30191.978163724372</v>
      </c>
      <c r="O14" s="18">
        <f t="shared" si="3"/>
        <v>-33053.322010870441</v>
      </c>
      <c r="P14" s="18">
        <f t="shared" si="3"/>
        <v>-35934.695264946538</v>
      </c>
      <c r="Q14" s="18">
        <f t="shared" si="3"/>
        <v>-38836.238131801161</v>
      </c>
    </row>
    <row r="15" spans="1:18" x14ac:dyDescent="0.4">
      <c r="A15" s="7"/>
      <c r="B15" s="8" t="s">
        <v>7</v>
      </c>
      <c r="C15" s="14">
        <f>SUM(C12:C14)</f>
        <v>50000</v>
      </c>
      <c r="D15" s="14">
        <f>SUM(D12:D14)</f>
        <v>100350</v>
      </c>
      <c r="E15" s="14">
        <f t="shared" ref="E15:Q15" si="4">SUM(E12:E14)</f>
        <v>151052.45000000001</v>
      </c>
      <c r="F15" s="14">
        <f t="shared" si="4"/>
        <v>202109.81715000002</v>
      </c>
      <c r="G15" s="14">
        <f t="shared" si="4"/>
        <v>253524.58587005004</v>
      </c>
      <c r="H15" s="14">
        <f t="shared" si="4"/>
        <v>305299.25797114044</v>
      </c>
      <c r="I15" s="14">
        <f t="shared" si="4"/>
        <v>357436.35277693847</v>
      </c>
      <c r="J15" s="14">
        <f t="shared" si="4"/>
        <v>409938.40724637703</v>
      </c>
      <c r="K15" s="14">
        <f t="shared" si="4"/>
        <v>462807.97609710169</v>
      </c>
      <c r="L15" s="14">
        <f t="shared" si="4"/>
        <v>516047.63192978152</v>
      </c>
      <c r="M15" s="14">
        <f t="shared" si="4"/>
        <v>569659.96535328997</v>
      </c>
      <c r="N15" s="14">
        <f t="shared" si="4"/>
        <v>623647.58511076297</v>
      </c>
      <c r="O15" s="14">
        <f t="shared" si="4"/>
        <v>678013.11820653838</v>
      </c>
      <c r="P15" s="14">
        <f t="shared" si="4"/>
        <v>732759.21003398416</v>
      </c>
      <c r="Q15" s="14">
        <f t="shared" si="4"/>
        <v>787888.52450422209</v>
      </c>
    </row>
    <row r="16" spans="1:18" ht="15" thickBot="1" x14ac:dyDescent="0.45">
      <c r="A16" s="7"/>
    </row>
    <row r="17" spans="1:17" x14ac:dyDescent="0.4">
      <c r="A17" s="7"/>
      <c r="B17" s="11" t="s">
        <v>15</v>
      </c>
      <c r="C17" s="21">
        <f>SUM(C13:Q13)</f>
        <v>750000</v>
      </c>
    </row>
    <row r="18" spans="1:17" x14ac:dyDescent="0.4">
      <c r="A18" s="7"/>
      <c r="B18" s="12" t="s">
        <v>16</v>
      </c>
      <c r="C18" s="23">
        <f>-SUM(C14:Q14)</f>
        <v>286870.25696053624</v>
      </c>
    </row>
    <row r="19" spans="1:17" ht="15" thickBot="1" x14ac:dyDescent="0.45">
      <c r="A19" s="7"/>
      <c r="B19" s="13" t="s">
        <v>13</v>
      </c>
      <c r="C19" s="22">
        <f>Q15</f>
        <v>787888.52450422209</v>
      </c>
    </row>
    <row r="20" spans="1:17" x14ac:dyDescent="0.4">
      <c r="A20" s="7"/>
    </row>
    <row r="21" spans="1:17" x14ac:dyDescent="0.4">
      <c r="A21" s="24" t="s">
        <v>11</v>
      </c>
      <c r="B21" s="24"/>
      <c r="C21" s="24"/>
      <c r="D21" s="24"/>
      <c r="E21" s="24"/>
    </row>
    <row r="22" spans="1:17" s="26" customFormat="1" x14ac:dyDescent="0.4">
      <c r="A22" s="25"/>
      <c r="B22" s="25"/>
      <c r="C22" s="25"/>
      <c r="D22" s="25"/>
      <c r="E22" s="25"/>
    </row>
    <row r="23" spans="1:17" ht="15" thickBot="1" x14ac:dyDescent="0.45">
      <c r="B23" s="9" t="s">
        <v>3</v>
      </c>
      <c r="C23" s="9">
        <v>1</v>
      </c>
      <c r="D23" s="9">
        <f>C23+1</f>
        <v>2</v>
      </c>
      <c r="E23" s="9">
        <f t="shared" ref="E23:Q23" si="5">D23+1</f>
        <v>3</v>
      </c>
      <c r="F23" s="9">
        <f t="shared" si="5"/>
        <v>4</v>
      </c>
      <c r="G23" s="9">
        <f t="shared" si="5"/>
        <v>5</v>
      </c>
      <c r="H23" s="9">
        <f t="shared" si="5"/>
        <v>6</v>
      </c>
      <c r="I23" s="9">
        <f t="shared" si="5"/>
        <v>7</v>
      </c>
      <c r="J23" s="9">
        <f t="shared" si="5"/>
        <v>8</v>
      </c>
      <c r="K23" s="9">
        <f t="shared" si="5"/>
        <v>9</v>
      </c>
      <c r="L23" s="9">
        <f t="shared" si="5"/>
        <v>10</v>
      </c>
      <c r="M23" s="9">
        <f t="shared" si="5"/>
        <v>11</v>
      </c>
      <c r="N23" s="9">
        <f t="shared" si="5"/>
        <v>12</v>
      </c>
      <c r="O23" s="9">
        <f t="shared" si="5"/>
        <v>13</v>
      </c>
      <c r="P23" s="9">
        <f t="shared" si="5"/>
        <v>14</v>
      </c>
      <c r="Q23" s="9">
        <f t="shared" si="5"/>
        <v>15</v>
      </c>
    </row>
    <row r="24" spans="1:17" x14ac:dyDescent="0.4">
      <c r="B24" t="s">
        <v>4</v>
      </c>
      <c r="C24" s="19">
        <v>0</v>
      </c>
      <c r="D24" s="10">
        <f>C26*(1+$C$7)</f>
        <v>53000</v>
      </c>
      <c r="E24" s="10">
        <f t="shared" ref="E24:Q24" si="6">D26*(1+$C$7)</f>
        <v>109180</v>
      </c>
      <c r="F24" s="10">
        <f t="shared" si="6"/>
        <v>168730.80000000002</v>
      </c>
      <c r="G24" s="10">
        <f t="shared" si="6"/>
        <v>231854.64800000004</v>
      </c>
      <c r="H24" s="10">
        <f t="shared" si="6"/>
        <v>298765.92688000004</v>
      </c>
      <c r="I24" s="10">
        <f t="shared" si="6"/>
        <v>369691.88249280007</v>
      </c>
      <c r="J24" s="10">
        <f t="shared" si="6"/>
        <v>444873.39544236811</v>
      </c>
      <c r="K24" s="10">
        <f t="shared" si="6"/>
        <v>524565.79916891025</v>
      </c>
      <c r="L24" s="10">
        <f t="shared" si="6"/>
        <v>609039.74711904489</v>
      </c>
      <c r="M24" s="10">
        <f t="shared" si="6"/>
        <v>698582.13194618758</v>
      </c>
      <c r="N24" s="10">
        <f t="shared" si="6"/>
        <v>793497.05986295885</v>
      </c>
      <c r="O24" s="10">
        <f t="shared" si="6"/>
        <v>894106.88345473644</v>
      </c>
      <c r="P24" s="10">
        <f t="shared" si="6"/>
        <v>1000753.2964620207</v>
      </c>
      <c r="Q24" s="10">
        <f t="shared" si="6"/>
        <v>1113798.4942497422</v>
      </c>
    </row>
    <row r="25" spans="1:17" x14ac:dyDescent="0.4">
      <c r="B25" s="20" t="s">
        <v>5</v>
      </c>
      <c r="C25" s="18">
        <f>$C$5</f>
        <v>50000</v>
      </c>
      <c r="D25" s="18">
        <f>$C$5</f>
        <v>50000</v>
      </c>
      <c r="E25" s="18">
        <f t="shared" ref="E25:Q25" si="7">$C$5</f>
        <v>50000</v>
      </c>
      <c r="F25" s="18">
        <f t="shared" si="7"/>
        <v>50000</v>
      </c>
      <c r="G25" s="18">
        <f t="shared" si="7"/>
        <v>50000</v>
      </c>
      <c r="H25" s="18">
        <f t="shared" si="7"/>
        <v>50000</v>
      </c>
      <c r="I25" s="18">
        <f t="shared" si="7"/>
        <v>50000</v>
      </c>
      <c r="J25" s="18">
        <f t="shared" si="7"/>
        <v>50000</v>
      </c>
      <c r="K25" s="18">
        <f t="shared" si="7"/>
        <v>50000</v>
      </c>
      <c r="L25" s="18">
        <f t="shared" si="7"/>
        <v>50000</v>
      </c>
      <c r="M25" s="18">
        <f t="shared" si="7"/>
        <v>50000</v>
      </c>
      <c r="N25" s="18">
        <f t="shared" si="7"/>
        <v>50000</v>
      </c>
      <c r="O25" s="18">
        <f t="shared" si="7"/>
        <v>50000</v>
      </c>
      <c r="P25" s="18">
        <f t="shared" si="7"/>
        <v>50000</v>
      </c>
      <c r="Q25" s="18">
        <f t="shared" si="7"/>
        <v>50000</v>
      </c>
    </row>
    <row r="26" spans="1:17" x14ac:dyDescent="0.4">
      <c r="B26" s="8" t="s">
        <v>7</v>
      </c>
      <c r="C26" s="14">
        <f>SUM(C24:C25)</f>
        <v>50000</v>
      </c>
      <c r="D26" s="14">
        <f>SUM(D24:D25)</f>
        <v>103000</v>
      </c>
      <c r="E26" s="14">
        <f t="shared" ref="E26:Q26" si="8">SUM(E24:E25)</f>
        <v>159180</v>
      </c>
      <c r="F26" s="14">
        <f t="shared" si="8"/>
        <v>218730.80000000002</v>
      </c>
      <c r="G26" s="14">
        <f t="shared" si="8"/>
        <v>281854.64800000004</v>
      </c>
      <c r="H26" s="14">
        <f t="shared" si="8"/>
        <v>348765.92688000004</v>
      </c>
      <c r="I26" s="14">
        <f t="shared" si="8"/>
        <v>419691.88249280007</v>
      </c>
      <c r="J26" s="14">
        <f t="shared" si="8"/>
        <v>494873.39544236811</v>
      </c>
      <c r="K26" s="14">
        <f t="shared" si="8"/>
        <v>574565.79916891025</v>
      </c>
      <c r="L26" s="14">
        <f t="shared" si="8"/>
        <v>659039.74711904489</v>
      </c>
      <c r="M26" s="14">
        <f t="shared" si="8"/>
        <v>748582.13194618758</v>
      </c>
      <c r="N26" s="14">
        <f t="shared" si="8"/>
        <v>843497.05986295885</v>
      </c>
      <c r="O26" s="14">
        <f t="shared" si="8"/>
        <v>944106.88345473644</v>
      </c>
      <c r="P26" s="14">
        <f t="shared" si="8"/>
        <v>1050753.2964620208</v>
      </c>
      <c r="Q26" s="14">
        <f t="shared" si="8"/>
        <v>1163798.4942497422</v>
      </c>
    </row>
    <row r="27" spans="1:17" ht="15" thickBot="1" x14ac:dyDescent="0.45">
      <c r="B27" s="8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spans="1:17" x14ac:dyDescent="0.4">
      <c r="B28" s="11" t="s">
        <v>15</v>
      </c>
      <c r="C28" s="21">
        <f>SUM(C25:Q25)</f>
        <v>750000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  <row r="29" spans="1:17" ht="15" thickBot="1" x14ac:dyDescent="0.45">
      <c r="B29" s="13" t="s">
        <v>12</v>
      </c>
      <c r="C29" s="22">
        <f>Q26*$C$6</f>
        <v>58189.924712487118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1:17" x14ac:dyDescent="0.4">
      <c r="B30" s="8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 spans="1:17" x14ac:dyDescent="0.4">
      <c r="A31" s="12" t="s">
        <v>14</v>
      </c>
      <c r="B31" s="12"/>
      <c r="C31" s="12"/>
      <c r="D31" s="12"/>
      <c r="E31" s="12"/>
    </row>
    <row r="32" spans="1:17" s="27" customFormat="1" x14ac:dyDescent="0.4">
      <c r="A32" s="25"/>
      <c r="B32" s="25"/>
      <c r="C32" s="25"/>
      <c r="D32" s="25"/>
      <c r="E32" s="25"/>
    </row>
    <row r="33" spans="2:17" ht="15" thickBot="1" x14ac:dyDescent="0.45">
      <c r="B33" s="9" t="s">
        <v>3</v>
      </c>
      <c r="C33" s="9">
        <v>1</v>
      </c>
      <c r="D33" s="9">
        <f>C33+1</f>
        <v>2</v>
      </c>
      <c r="E33" s="9">
        <f t="shared" ref="E33:Q33" si="9">D33+1</f>
        <v>3</v>
      </c>
      <c r="F33" s="9">
        <f t="shared" si="9"/>
        <v>4</v>
      </c>
      <c r="G33" s="9">
        <f t="shared" si="9"/>
        <v>5</v>
      </c>
      <c r="H33" s="9">
        <f t="shared" si="9"/>
        <v>6</v>
      </c>
      <c r="I33" s="9">
        <f t="shared" si="9"/>
        <v>7</v>
      </c>
      <c r="J33" s="9">
        <f t="shared" si="9"/>
        <v>8</v>
      </c>
      <c r="K33" s="9">
        <f t="shared" si="9"/>
        <v>9</v>
      </c>
      <c r="L33" s="9">
        <f t="shared" si="9"/>
        <v>10</v>
      </c>
      <c r="M33" s="9">
        <f t="shared" si="9"/>
        <v>11</v>
      </c>
      <c r="N33" s="9">
        <f t="shared" si="9"/>
        <v>12</v>
      </c>
      <c r="O33" s="9">
        <f t="shared" si="9"/>
        <v>13</v>
      </c>
      <c r="P33" s="9">
        <f t="shared" si="9"/>
        <v>14</v>
      </c>
      <c r="Q33" s="9">
        <f t="shared" si="9"/>
        <v>15</v>
      </c>
    </row>
    <row r="34" spans="2:17" x14ac:dyDescent="0.4">
      <c r="B34" t="s">
        <v>4</v>
      </c>
      <c r="C34" s="19">
        <v>0</v>
      </c>
      <c r="D34" s="10">
        <f>C36*(1+$C$7)</f>
        <v>53000</v>
      </c>
      <c r="E34" s="10">
        <f t="shared" ref="E34:Q34" si="10">D36*(1+$C$7)</f>
        <v>109180</v>
      </c>
      <c r="F34" s="10">
        <f t="shared" si="10"/>
        <v>168730.80000000002</v>
      </c>
      <c r="G34" s="10">
        <f t="shared" si="10"/>
        <v>231854.64800000004</v>
      </c>
      <c r="H34" s="10">
        <f t="shared" si="10"/>
        <v>298765.92688000004</v>
      </c>
      <c r="I34" s="10">
        <f t="shared" si="10"/>
        <v>369691.88249280007</v>
      </c>
      <c r="J34" s="10">
        <f t="shared" si="10"/>
        <v>444873.39544236811</v>
      </c>
      <c r="K34" s="10">
        <f t="shared" si="10"/>
        <v>524565.79916891025</v>
      </c>
      <c r="L34" s="10">
        <f t="shared" si="10"/>
        <v>609039.74711904489</v>
      </c>
      <c r="M34" s="10">
        <f t="shared" si="10"/>
        <v>698582.13194618758</v>
      </c>
      <c r="N34" s="10">
        <f t="shared" si="10"/>
        <v>793497.05986295885</v>
      </c>
      <c r="O34" s="10">
        <f t="shared" si="10"/>
        <v>894106.88345473644</v>
      </c>
      <c r="P34" s="10">
        <f t="shared" si="10"/>
        <v>1000753.2964620207</v>
      </c>
      <c r="Q34" s="10">
        <f t="shared" si="10"/>
        <v>1113798.4942497422</v>
      </c>
    </row>
    <row r="35" spans="2:17" x14ac:dyDescent="0.4">
      <c r="B35" s="20" t="s">
        <v>5</v>
      </c>
      <c r="C35" s="18">
        <f>$C$5</f>
        <v>50000</v>
      </c>
      <c r="D35" s="18">
        <f>$C$5</f>
        <v>50000</v>
      </c>
      <c r="E35" s="18">
        <f t="shared" ref="E35:Q35" si="11">$C$5</f>
        <v>50000</v>
      </c>
      <c r="F35" s="18">
        <f t="shared" si="11"/>
        <v>50000</v>
      </c>
      <c r="G35" s="18">
        <f t="shared" si="11"/>
        <v>50000</v>
      </c>
      <c r="H35" s="18">
        <f t="shared" si="11"/>
        <v>50000</v>
      </c>
      <c r="I35" s="18">
        <f t="shared" si="11"/>
        <v>50000</v>
      </c>
      <c r="J35" s="18">
        <f t="shared" si="11"/>
        <v>50000</v>
      </c>
      <c r="K35" s="18">
        <f t="shared" si="11"/>
        <v>50000</v>
      </c>
      <c r="L35" s="18">
        <f t="shared" si="11"/>
        <v>50000</v>
      </c>
      <c r="M35" s="18">
        <f t="shared" si="11"/>
        <v>50000</v>
      </c>
      <c r="N35" s="18">
        <f t="shared" si="11"/>
        <v>50000</v>
      </c>
      <c r="O35" s="18">
        <f t="shared" si="11"/>
        <v>50000</v>
      </c>
      <c r="P35" s="18">
        <f t="shared" si="11"/>
        <v>50000</v>
      </c>
      <c r="Q35" s="18">
        <f t="shared" si="11"/>
        <v>50000</v>
      </c>
    </row>
    <row r="36" spans="2:17" x14ac:dyDescent="0.4">
      <c r="B36" s="8" t="s">
        <v>7</v>
      </c>
      <c r="C36" s="14">
        <f>SUM(C34:C35)</f>
        <v>50000</v>
      </c>
      <c r="D36" s="14">
        <f>SUM(D34:D35)</f>
        <v>103000</v>
      </c>
      <c r="E36" s="14">
        <f t="shared" ref="E36" si="12">SUM(E34:E35)</f>
        <v>159180</v>
      </c>
      <c r="F36" s="14">
        <f t="shared" ref="F36" si="13">SUM(F34:F35)</f>
        <v>218730.80000000002</v>
      </c>
      <c r="G36" s="14">
        <f t="shared" ref="G36" si="14">SUM(G34:G35)</f>
        <v>281854.64800000004</v>
      </c>
      <c r="H36" s="14">
        <f t="shared" ref="H36" si="15">SUM(H34:H35)</f>
        <v>348765.92688000004</v>
      </c>
      <c r="I36" s="14">
        <f t="shared" ref="I36" si="16">SUM(I34:I35)</f>
        <v>419691.88249280007</v>
      </c>
      <c r="J36" s="14">
        <f t="shared" ref="J36" si="17">SUM(J34:J35)</f>
        <v>494873.39544236811</v>
      </c>
      <c r="K36" s="14">
        <f t="shared" ref="K36" si="18">SUM(K34:K35)</f>
        <v>574565.79916891025</v>
      </c>
      <c r="L36" s="14">
        <f t="shared" ref="L36" si="19">SUM(L34:L35)</f>
        <v>659039.74711904489</v>
      </c>
      <c r="M36" s="14">
        <f t="shared" ref="M36" si="20">SUM(M34:M35)</f>
        <v>748582.13194618758</v>
      </c>
      <c r="N36" s="14">
        <f t="shared" ref="N36" si="21">SUM(N34:N35)</f>
        <v>843497.05986295885</v>
      </c>
      <c r="O36" s="14">
        <f t="shared" ref="O36" si="22">SUM(O34:O35)</f>
        <v>944106.88345473644</v>
      </c>
      <c r="P36" s="14">
        <f t="shared" ref="P36" si="23">SUM(P34:P35)</f>
        <v>1050753.2964620208</v>
      </c>
      <c r="Q36" s="14">
        <f t="shared" ref="Q36" si="24">SUM(Q34:Q35)</f>
        <v>1163798.4942497422</v>
      </c>
    </row>
    <row r="37" spans="2:17" ht="15" thickBot="1" x14ac:dyDescent="0.45"/>
    <row r="38" spans="2:17" x14ac:dyDescent="0.4">
      <c r="B38" s="11" t="s">
        <v>15</v>
      </c>
      <c r="C38" s="21">
        <f>SUM(C35:Q35)</f>
        <v>750000</v>
      </c>
    </row>
    <row r="39" spans="2:17" ht="15" thickBot="1" x14ac:dyDescent="0.45">
      <c r="B39" s="13" t="s">
        <v>13</v>
      </c>
      <c r="C39" s="22">
        <f>Q36</f>
        <v>1163798.4942497422</v>
      </c>
    </row>
  </sheetData>
  <printOptions horizontalCentered="1"/>
  <pageMargins left="0.7" right="0.7" top="0.75" bottom="0.75" header="0.3" footer="0.3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Amaan Chaudhry</dc:creator>
  <cp:lastModifiedBy>Amaan Chaudhry</cp:lastModifiedBy>
  <cp:lastPrinted>2019-08-29T03:00:16Z</cp:lastPrinted>
  <dcterms:created xsi:type="dcterms:W3CDTF">2019-08-29T02:43:09Z</dcterms:created>
  <dcterms:modified xsi:type="dcterms:W3CDTF">2020-06-20T23:50:50Z</dcterms:modified>
</cp:coreProperties>
</file>