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18160" yWindow="0" windowWidth="16680" windowHeight="20520" tabRatio="500"/>
  </bookViews>
  <sheets>
    <sheet name="model" sheetId="1" r:id="rId1"/>
    <sheet name="data typ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1" l="1"/>
  <c r="N55" i="1"/>
  <c r="N54" i="1"/>
  <c r="N53" i="1"/>
  <c r="N52" i="1"/>
  <c r="N51" i="1"/>
  <c r="N50" i="1"/>
  <c r="N49" i="1"/>
  <c r="N48" i="1"/>
  <c r="N4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G56" i="1"/>
  <c r="G55" i="1"/>
  <c r="G54" i="1"/>
  <c r="G53" i="1"/>
  <c r="G52" i="1"/>
  <c r="G51" i="1"/>
  <c r="G50" i="1"/>
  <c r="G49" i="1"/>
  <c r="G48" i="1"/>
  <c r="G47" i="1"/>
  <c r="F56" i="1"/>
  <c r="F55" i="1"/>
  <c r="F54" i="1"/>
  <c r="F53" i="1"/>
  <c r="F52" i="1"/>
  <c r="F51" i="1"/>
  <c r="F50" i="1"/>
  <c r="F49" i="1"/>
  <c r="F48" i="1"/>
  <c r="F47" i="1"/>
  <c r="B18" i="1"/>
  <c r="B17" i="1"/>
  <c r="B16" i="1"/>
  <c r="B15" i="1"/>
  <c r="B14" i="1"/>
  <c r="B13" i="1"/>
  <c r="B12" i="1"/>
  <c r="B11" i="1"/>
  <c r="B10" i="1"/>
  <c r="B9" i="1"/>
  <c r="F37" i="1"/>
  <c r="F36" i="1"/>
  <c r="F35" i="1"/>
  <c r="F34" i="1"/>
  <c r="F33" i="1"/>
  <c r="F32" i="1"/>
  <c r="F31" i="1"/>
  <c r="F30" i="1"/>
  <c r="F29" i="1"/>
  <c r="F28" i="1"/>
  <c r="I17" i="1"/>
  <c r="I16" i="1"/>
  <c r="I15" i="1"/>
  <c r="I14" i="1"/>
  <c r="I13" i="1"/>
  <c r="I12" i="1"/>
  <c r="I11" i="1"/>
  <c r="I10" i="1"/>
  <c r="G37" i="1"/>
  <c r="E37" i="1"/>
  <c r="D37" i="1"/>
  <c r="C37" i="1"/>
  <c r="B37" i="1"/>
  <c r="G36" i="1"/>
  <c r="E36" i="1"/>
  <c r="D36" i="1"/>
  <c r="C36" i="1"/>
  <c r="B36" i="1"/>
  <c r="G35" i="1"/>
  <c r="E35" i="1"/>
  <c r="D35" i="1"/>
  <c r="C35" i="1"/>
  <c r="B35" i="1"/>
  <c r="G34" i="1"/>
  <c r="E34" i="1"/>
  <c r="D34" i="1"/>
  <c r="C34" i="1"/>
  <c r="B34" i="1"/>
  <c r="G33" i="1"/>
  <c r="E33" i="1"/>
  <c r="D33" i="1"/>
  <c r="C33" i="1"/>
  <c r="B33" i="1"/>
  <c r="G32" i="1"/>
  <c r="E32" i="1"/>
  <c r="D32" i="1"/>
  <c r="C32" i="1"/>
  <c r="B32" i="1"/>
  <c r="G31" i="1"/>
  <c r="E31" i="1"/>
  <c r="D31" i="1"/>
  <c r="C31" i="1"/>
  <c r="B31" i="1"/>
  <c r="G30" i="1"/>
  <c r="E30" i="1"/>
  <c r="D30" i="1"/>
  <c r="C30" i="1"/>
  <c r="B30" i="1"/>
  <c r="G29" i="1"/>
  <c r="E29" i="1"/>
  <c r="D29" i="1"/>
  <c r="C29" i="1"/>
  <c r="B29" i="1"/>
  <c r="G28" i="1"/>
  <c r="E28" i="1"/>
  <c r="D28" i="1"/>
  <c r="C28" i="1"/>
  <c r="B28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F12" i="1"/>
  <c r="E12" i="1"/>
  <c r="C12" i="1"/>
  <c r="F11" i="1"/>
  <c r="E11" i="1"/>
  <c r="C11" i="1"/>
  <c r="F10" i="1"/>
  <c r="E10" i="1"/>
  <c r="C10" i="1"/>
  <c r="F9" i="1"/>
  <c r="E9" i="1"/>
  <c r="C9" i="1"/>
</calcChain>
</file>

<file path=xl/sharedStrings.xml><?xml version="1.0" encoding="utf-8"?>
<sst xmlns="http://schemas.openxmlformats.org/spreadsheetml/2006/main" count="151" uniqueCount="108">
  <si>
    <t>Domain Model for KIEI 925 Week 1</t>
  </si>
  <si>
    <t>User</t>
  </si>
  <si>
    <t>id</t>
  </si>
  <si>
    <t>username</t>
  </si>
  <si>
    <t>password</t>
  </si>
  <si>
    <t>email</t>
  </si>
  <si>
    <t>Going to start with most basic information</t>
  </si>
  <si>
    <t>Email Validation on email for @kellogg.northwestern.edu</t>
  </si>
  <si>
    <t>Event</t>
  </si>
  <si>
    <t>description</t>
  </si>
  <si>
    <t>where</t>
  </si>
  <si>
    <t>Event_title</t>
  </si>
  <si>
    <t>COMMENTS</t>
  </si>
  <si>
    <t>capacity</t>
  </si>
  <si>
    <t>1 person</t>
  </si>
  <si>
    <t>unlimited</t>
  </si>
  <si>
    <t>RsvpCap</t>
  </si>
  <si>
    <t>Model name:</t>
  </si>
  <si>
    <t>Table name:</t>
  </si>
  <si>
    <t>users</t>
  </si>
  <si>
    <t>events</t>
  </si>
  <si>
    <t>rsvp_caps</t>
  </si>
  <si>
    <t>first_name</t>
  </si>
  <si>
    <t>last_name</t>
  </si>
  <si>
    <t>(integer)</t>
  </si>
  <si>
    <t>date</t>
  </si>
  <si>
    <t>time</t>
  </si>
  <si>
    <t>(date)</t>
  </si>
  <si>
    <t>(time)</t>
  </si>
  <si>
    <t>(string)</t>
  </si>
  <si>
    <t>user id</t>
  </si>
  <si>
    <t>event id</t>
  </si>
  <si>
    <t>live</t>
  </si>
  <si>
    <t>BOOLEAN</t>
  </si>
  <si>
    <t>(boolean)</t>
  </si>
  <si>
    <t>Meetup</t>
  </si>
  <si>
    <t>meetups</t>
  </si>
  <si>
    <t>Recurrence</t>
  </si>
  <si>
    <t>recurrences</t>
  </si>
  <si>
    <t>daily</t>
  </si>
  <si>
    <t>weekly</t>
  </si>
  <si>
    <t>monthly</t>
  </si>
  <si>
    <t>jamie</t>
  </si>
  <si>
    <t>steve</t>
  </si>
  <si>
    <t>josh</t>
  </si>
  <si>
    <t>roger</t>
  </si>
  <si>
    <t>david</t>
  </si>
  <si>
    <t>brian</t>
  </si>
  <si>
    <t>alex</t>
  </si>
  <si>
    <t>tom</t>
  </si>
  <si>
    <t>ned</t>
  </si>
  <si>
    <t>kyle</t>
  </si>
  <si>
    <t>Test</t>
  </si>
  <si>
    <t>Organizer</t>
  </si>
  <si>
    <t>Live on site?</t>
  </si>
  <si>
    <t>rsvp_cap and recurrences pulled in from another model</t>
  </si>
  <si>
    <t># of people allowed to attend</t>
  </si>
  <si>
    <t>event recurrence freq.</t>
  </si>
  <si>
    <t>Rows created by a user</t>
  </si>
  <si>
    <t>becomes a meetup when it goes live?</t>
  </si>
  <si>
    <t>Joshua Borin</t>
  </si>
  <si>
    <t>CHARACTER(n)</t>
  </si>
  <si>
    <t>Character string. Fixed-length n</t>
  </si>
  <si>
    <t>VARCHAR(n) or</t>
  </si>
  <si>
    <t>CHARACTER VARYING(n)</t>
  </si>
  <si>
    <t>Character string. Variable length. Maximum length n</t>
  </si>
  <si>
    <t>BINARY(n)</t>
  </si>
  <si>
    <t>Binary string. Fixed-length n</t>
  </si>
  <si>
    <t>Stores TRUE or FALSE values</t>
  </si>
  <si>
    <t>VARBINARY(n) or</t>
  </si>
  <si>
    <t>BINARY VARYING(n)</t>
  </si>
  <si>
    <t>Binary string. Variable length. Maximum length n</t>
  </si>
  <si>
    <t>INTEGER(p)</t>
  </si>
  <si>
    <t>Integer numerical (no decimal). Precision p</t>
  </si>
  <si>
    <t>SMALLINT</t>
  </si>
  <si>
    <t>Integer numerical (no decimal). Precision 5</t>
  </si>
  <si>
    <t>INTEGER</t>
  </si>
  <si>
    <t>Integer numerical (no decimal). Precision 10</t>
  </si>
  <si>
    <t>BIGINT</t>
  </si>
  <si>
    <t>Integer numerical (no decimal). Precision 19</t>
  </si>
  <si>
    <t>DECIMAL(p,s)</t>
  </si>
  <si>
    <t>Exact numerical, precision p, scale s. Example: decimal(5,2) is a number that has 3 digits before the decimal and 2 digits after the decimal</t>
  </si>
  <si>
    <t>NUMERIC(p,s)</t>
  </si>
  <si>
    <t>Exact numerical, precision p, scale s. (Same as DECIMAL)</t>
  </si>
  <si>
    <t>FLOAT(p)</t>
  </si>
  <si>
    <t>Approximate numerical, mantissa precision p. A floating number in base 10 exponential notation. The size argument for this type consists of a single number specifying the minimum precision</t>
  </si>
  <si>
    <t>REAL</t>
  </si>
  <si>
    <t>Approximate numerical, mantissa precision 7</t>
  </si>
  <si>
    <t>FLOAT</t>
  </si>
  <si>
    <t>Approximate numerical, mantissa precision 16</t>
  </si>
  <si>
    <t>DOUBLE PRECISION</t>
  </si>
  <si>
    <t>DATE</t>
  </si>
  <si>
    <t>Stores year, month, and day values</t>
  </si>
  <si>
    <t>TIME</t>
  </si>
  <si>
    <t>Stores hour, minute, and second values</t>
  </si>
  <si>
    <t>TIMESTAMP</t>
  </si>
  <si>
    <t>Stores year, month, day, hour, minute, and second values</t>
  </si>
  <si>
    <t>INTERVAL</t>
  </si>
  <si>
    <t>Composed of a number of integer fields, representing a period of time, depending on the type of interval</t>
  </si>
  <si>
    <t>ARRAY</t>
  </si>
  <si>
    <t>A set-length and ordered collection of elements</t>
  </si>
  <si>
    <t>MULTISET</t>
  </si>
  <si>
    <t>A variable-length and unordered collection of elements</t>
  </si>
  <si>
    <t>XML</t>
  </si>
  <si>
    <t>Stores XML data</t>
  </si>
  <si>
    <t>http://www.w3schools.com/sql/sql_datatypes_general.asp</t>
  </si>
  <si>
    <t>keyword</t>
  </si>
  <si>
    <t>event_title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</si>
</sst>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4"/>
      <color rgb="FF40404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5" fillId="0" borderId="0" xfId="0" applyFont="1"/>
    <xf numFmtId="0" fontId="1" fillId="0" borderId="0" xfId="0" applyFont="1"/>
    <xf numFmtId="0" fontId="2" fillId="0" borderId="0" xfId="97"/>
    <xf numFmtId="0" fontId="5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schools.com/sql/sql_datatypes_general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L8" sqref="L8"/>
    </sheetView>
  </sheetViews>
  <sheetFormatPr baseColWidth="10" defaultRowHeight="15" x14ac:dyDescent="0"/>
  <sheetData>
    <row r="1" spans="1:12">
      <c r="A1" t="s">
        <v>0</v>
      </c>
    </row>
    <row r="2" spans="1:12">
      <c r="A2" t="s">
        <v>60</v>
      </c>
    </row>
    <row r="5" spans="1:12">
      <c r="A5" s="2" t="s">
        <v>17</v>
      </c>
      <c r="B5" s="2" t="s">
        <v>1</v>
      </c>
      <c r="C5" s="2"/>
      <c r="D5" s="2"/>
      <c r="E5" s="2"/>
      <c r="F5" s="2"/>
      <c r="H5" s="2" t="s">
        <v>17</v>
      </c>
      <c r="I5" s="2" t="s">
        <v>16</v>
      </c>
      <c r="K5" s="2" t="s">
        <v>17</v>
      </c>
      <c r="L5" s="2" t="s">
        <v>37</v>
      </c>
    </row>
    <row r="6" spans="1:12">
      <c r="A6" s="2" t="s">
        <v>18</v>
      </c>
      <c r="B6" s="2" t="s">
        <v>19</v>
      </c>
      <c r="C6" s="2"/>
      <c r="D6" s="2"/>
      <c r="E6" s="2"/>
      <c r="F6" s="2"/>
      <c r="H6" s="2" t="s">
        <v>18</v>
      </c>
      <c r="I6" s="2" t="s">
        <v>21</v>
      </c>
      <c r="K6" s="2" t="s">
        <v>18</v>
      </c>
      <c r="L6" s="2" t="s">
        <v>38</v>
      </c>
    </row>
    <row r="7" spans="1:12">
      <c r="A7" s="2" t="s">
        <v>2</v>
      </c>
      <c r="B7" s="2" t="s">
        <v>3</v>
      </c>
      <c r="C7" s="2" t="s">
        <v>4</v>
      </c>
      <c r="D7" s="2" t="s">
        <v>22</v>
      </c>
      <c r="E7" s="2" t="s">
        <v>23</v>
      </c>
      <c r="F7" s="2" t="s">
        <v>5</v>
      </c>
      <c r="H7" s="2" t="s">
        <v>2</v>
      </c>
      <c r="I7" s="2" t="s">
        <v>13</v>
      </c>
      <c r="K7" s="2" t="s">
        <v>2</v>
      </c>
      <c r="L7" s="2" t="s">
        <v>13</v>
      </c>
    </row>
    <row r="8" spans="1:12">
      <c r="A8" s="2" t="s">
        <v>24</v>
      </c>
      <c r="B8" s="2" t="s">
        <v>29</v>
      </c>
      <c r="C8" s="2" t="s">
        <v>29</v>
      </c>
      <c r="D8" s="2" t="s">
        <v>29</v>
      </c>
      <c r="E8" s="2" t="s">
        <v>29</v>
      </c>
      <c r="F8" s="2"/>
      <c r="H8" s="2" t="s">
        <v>24</v>
      </c>
      <c r="I8" s="2" t="s">
        <v>24</v>
      </c>
      <c r="K8" s="2" t="s">
        <v>24</v>
      </c>
      <c r="L8" s="2" t="s">
        <v>24</v>
      </c>
    </row>
    <row r="9" spans="1:12">
      <c r="A9" s="2">
        <v>1</v>
      </c>
      <c r="B9" s="2" t="str">
        <f>D9&amp;"123"</f>
        <v>jamie123</v>
      </c>
      <c r="C9" s="2" t="str">
        <f>"pw"&amp;A9</f>
        <v>pw1</v>
      </c>
      <c r="D9" s="2" t="s">
        <v>42</v>
      </c>
      <c r="E9" s="2" t="str">
        <f>"last name"&amp;A9</f>
        <v>last name1</v>
      </c>
      <c r="F9" s="2" t="str">
        <f>"email"&amp;A9</f>
        <v>email1</v>
      </c>
      <c r="H9" s="2">
        <v>1</v>
      </c>
      <c r="I9" s="2" t="s">
        <v>14</v>
      </c>
      <c r="K9" s="2">
        <v>1</v>
      </c>
      <c r="L9" s="2" t="s">
        <v>39</v>
      </c>
    </row>
    <row r="10" spans="1:12">
      <c r="A10" s="2">
        <v>2</v>
      </c>
      <c r="B10" s="2" t="str">
        <f t="shared" ref="B10:B18" si="0">D10&amp;"123"</f>
        <v>steve123</v>
      </c>
      <c r="C10" s="2" t="str">
        <f t="shared" ref="C10:C18" si="1">"pw"&amp;A10</f>
        <v>pw2</v>
      </c>
      <c r="D10" s="2" t="s">
        <v>43</v>
      </c>
      <c r="E10" s="2" t="str">
        <f t="shared" ref="E10:E18" si="2">"last name"&amp;A10</f>
        <v>last name2</v>
      </c>
      <c r="F10" s="2" t="str">
        <f t="shared" ref="F10:F18" si="3">"email"&amp;A10</f>
        <v>email2</v>
      </c>
      <c r="H10" s="2">
        <v>2</v>
      </c>
      <c r="I10" s="2" t="str">
        <f>H10&amp;" people"</f>
        <v>2 people</v>
      </c>
      <c r="K10" s="2">
        <v>2</v>
      </c>
      <c r="L10" s="2" t="s">
        <v>40</v>
      </c>
    </row>
    <row r="11" spans="1:12">
      <c r="A11" s="2">
        <v>3</v>
      </c>
      <c r="B11" s="2" t="str">
        <f t="shared" si="0"/>
        <v>josh123</v>
      </c>
      <c r="C11" s="2" t="str">
        <f t="shared" si="1"/>
        <v>pw3</v>
      </c>
      <c r="D11" s="2" t="s">
        <v>44</v>
      </c>
      <c r="E11" s="2" t="str">
        <f t="shared" si="2"/>
        <v>last name3</v>
      </c>
      <c r="F11" s="2" t="str">
        <f t="shared" si="3"/>
        <v>email3</v>
      </c>
      <c r="H11" s="2">
        <v>3</v>
      </c>
      <c r="I11" s="2" t="str">
        <f t="shared" ref="I11:I17" si="4">H11&amp;" people"</f>
        <v>3 people</v>
      </c>
      <c r="K11" s="2">
        <v>3</v>
      </c>
      <c r="L11" s="2" t="s">
        <v>41</v>
      </c>
    </row>
    <row r="12" spans="1:12">
      <c r="A12" s="2">
        <v>4</v>
      </c>
      <c r="B12" s="2" t="str">
        <f t="shared" si="0"/>
        <v>roger123</v>
      </c>
      <c r="C12" s="2" t="str">
        <f t="shared" si="1"/>
        <v>pw4</v>
      </c>
      <c r="D12" s="2" t="s">
        <v>45</v>
      </c>
      <c r="E12" s="2" t="str">
        <f t="shared" si="2"/>
        <v>last name4</v>
      </c>
      <c r="F12" s="2" t="str">
        <f t="shared" si="3"/>
        <v>email4</v>
      </c>
      <c r="H12" s="2">
        <v>4</v>
      </c>
      <c r="I12" s="2" t="str">
        <f t="shared" si="4"/>
        <v>4 people</v>
      </c>
      <c r="K12" s="2"/>
      <c r="L12" s="2"/>
    </row>
    <row r="13" spans="1:12">
      <c r="A13" s="2">
        <v>5</v>
      </c>
      <c r="B13" s="2" t="str">
        <f t="shared" si="0"/>
        <v>david123</v>
      </c>
      <c r="C13" s="2" t="str">
        <f t="shared" si="1"/>
        <v>pw5</v>
      </c>
      <c r="D13" s="2" t="s">
        <v>46</v>
      </c>
      <c r="E13" s="2" t="str">
        <f t="shared" si="2"/>
        <v>last name5</v>
      </c>
      <c r="F13" s="2" t="str">
        <f t="shared" si="3"/>
        <v>email5</v>
      </c>
      <c r="H13" s="2">
        <v>5</v>
      </c>
      <c r="I13" s="2" t="str">
        <f t="shared" si="4"/>
        <v>5 people</v>
      </c>
      <c r="K13" s="2"/>
      <c r="L13" s="2"/>
    </row>
    <row r="14" spans="1:12">
      <c r="A14" s="2">
        <v>6</v>
      </c>
      <c r="B14" s="2" t="str">
        <f t="shared" si="0"/>
        <v>brian123</v>
      </c>
      <c r="C14" s="2" t="str">
        <f t="shared" si="1"/>
        <v>pw6</v>
      </c>
      <c r="D14" s="2" t="s">
        <v>47</v>
      </c>
      <c r="E14" s="2" t="str">
        <f t="shared" si="2"/>
        <v>last name6</v>
      </c>
      <c r="F14" s="2" t="str">
        <f t="shared" si="3"/>
        <v>email6</v>
      </c>
      <c r="H14" s="2">
        <v>6</v>
      </c>
      <c r="I14" s="2" t="str">
        <f t="shared" si="4"/>
        <v>6 people</v>
      </c>
      <c r="K14" s="2"/>
      <c r="L14" s="2"/>
    </row>
    <row r="15" spans="1:12">
      <c r="A15" s="2">
        <v>7</v>
      </c>
      <c r="B15" s="2" t="str">
        <f t="shared" si="0"/>
        <v>alex123</v>
      </c>
      <c r="C15" s="2" t="str">
        <f t="shared" si="1"/>
        <v>pw7</v>
      </c>
      <c r="D15" s="2" t="s">
        <v>48</v>
      </c>
      <c r="E15" s="2" t="str">
        <f t="shared" si="2"/>
        <v>last name7</v>
      </c>
      <c r="F15" s="2" t="str">
        <f t="shared" si="3"/>
        <v>email7</v>
      </c>
      <c r="H15" s="2">
        <v>7</v>
      </c>
      <c r="I15" s="2" t="str">
        <f t="shared" si="4"/>
        <v>7 people</v>
      </c>
      <c r="K15" s="2"/>
      <c r="L15" s="2"/>
    </row>
    <row r="16" spans="1:12">
      <c r="A16" s="2">
        <v>8</v>
      </c>
      <c r="B16" s="2" t="str">
        <f t="shared" si="0"/>
        <v>tom123</v>
      </c>
      <c r="C16" s="2" t="str">
        <f t="shared" si="1"/>
        <v>pw8</v>
      </c>
      <c r="D16" s="2" t="s">
        <v>49</v>
      </c>
      <c r="E16" s="2" t="str">
        <f t="shared" si="2"/>
        <v>last name8</v>
      </c>
      <c r="F16" s="2" t="str">
        <f t="shared" si="3"/>
        <v>email8</v>
      </c>
      <c r="H16" s="2">
        <v>8</v>
      </c>
      <c r="I16" s="2" t="str">
        <f t="shared" si="4"/>
        <v>8 people</v>
      </c>
      <c r="K16" s="2"/>
      <c r="L16" s="2"/>
    </row>
    <row r="17" spans="1:12">
      <c r="A17" s="2">
        <v>9</v>
      </c>
      <c r="B17" s="2" t="str">
        <f t="shared" si="0"/>
        <v>ned123</v>
      </c>
      <c r="C17" s="2" t="str">
        <f t="shared" si="1"/>
        <v>pw9</v>
      </c>
      <c r="D17" s="2" t="s">
        <v>50</v>
      </c>
      <c r="E17" s="2" t="str">
        <f t="shared" si="2"/>
        <v>last name9</v>
      </c>
      <c r="F17" s="2" t="str">
        <f t="shared" si="3"/>
        <v>email9</v>
      </c>
      <c r="H17" s="2">
        <v>9</v>
      </c>
      <c r="I17" s="2" t="str">
        <f t="shared" si="4"/>
        <v>9 people</v>
      </c>
      <c r="K17" s="2"/>
      <c r="L17" s="2"/>
    </row>
    <row r="18" spans="1:12">
      <c r="A18" s="2">
        <v>10</v>
      </c>
      <c r="B18" s="2" t="str">
        <f t="shared" si="0"/>
        <v>kyle123</v>
      </c>
      <c r="C18" s="2" t="str">
        <f t="shared" si="1"/>
        <v>pw10</v>
      </c>
      <c r="D18" s="2" t="s">
        <v>51</v>
      </c>
      <c r="E18" s="2" t="str">
        <f t="shared" si="2"/>
        <v>last name10</v>
      </c>
      <c r="F18" s="2" t="str">
        <f t="shared" si="3"/>
        <v>email10</v>
      </c>
      <c r="H18" s="2">
        <v>10</v>
      </c>
      <c r="I18" s="2" t="s">
        <v>15</v>
      </c>
      <c r="K18" s="2"/>
      <c r="L18" s="2"/>
    </row>
    <row r="19" spans="1:12">
      <c r="A19" s="2" t="s">
        <v>12</v>
      </c>
      <c r="B19" s="2"/>
      <c r="C19" s="2"/>
      <c r="D19" s="2"/>
      <c r="E19" s="2"/>
      <c r="F19" s="2"/>
      <c r="H19" s="2" t="s">
        <v>12</v>
      </c>
      <c r="I19" s="2"/>
      <c r="K19" s="2" t="s">
        <v>12</v>
      </c>
      <c r="L19" s="2"/>
    </row>
    <row r="20" spans="1:12">
      <c r="A20" s="3" t="s">
        <v>6</v>
      </c>
      <c r="B20" s="3"/>
      <c r="C20" s="2"/>
      <c r="D20" s="2"/>
      <c r="E20" s="2"/>
      <c r="F20" s="2"/>
      <c r="H20" s="3" t="s">
        <v>56</v>
      </c>
      <c r="I20" s="2"/>
      <c r="K20" s="3" t="s">
        <v>57</v>
      </c>
      <c r="L20" s="2"/>
    </row>
    <row r="21" spans="1:12">
      <c r="A21" s="3" t="s">
        <v>7</v>
      </c>
      <c r="B21" s="3"/>
      <c r="C21" s="2"/>
      <c r="D21" s="2"/>
      <c r="E21" s="2"/>
      <c r="F21" s="2"/>
      <c r="H21" s="2"/>
      <c r="I21" s="2"/>
      <c r="K21" s="2"/>
      <c r="L21" s="2"/>
    </row>
    <row r="24" spans="1:12">
      <c r="A24" s="2" t="s">
        <v>17</v>
      </c>
      <c r="B24" s="2" t="s">
        <v>8</v>
      </c>
      <c r="C24" s="2"/>
      <c r="D24" s="2"/>
      <c r="E24" s="2"/>
      <c r="F24" s="2"/>
      <c r="G24" s="2"/>
      <c r="H24" s="2"/>
      <c r="I24" s="2"/>
    </row>
    <row r="25" spans="1:12">
      <c r="A25" s="2" t="s">
        <v>18</v>
      </c>
      <c r="B25" s="2" t="s">
        <v>20</v>
      </c>
      <c r="C25" s="2"/>
      <c r="D25" s="2"/>
      <c r="E25" s="2"/>
      <c r="F25" s="2"/>
      <c r="G25" s="2"/>
      <c r="H25" s="2"/>
      <c r="I25" s="2"/>
    </row>
    <row r="26" spans="1:12">
      <c r="A26" s="2" t="s">
        <v>2</v>
      </c>
      <c r="B26" s="2" t="s">
        <v>107</v>
      </c>
      <c r="C26" s="2" t="s">
        <v>9</v>
      </c>
      <c r="D26" s="2" t="s">
        <v>106</v>
      </c>
      <c r="E26" s="2" t="s">
        <v>25</v>
      </c>
      <c r="F26" s="2" t="s">
        <v>26</v>
      </c>
      <c r="G26" s="2" t="s">
        <v>10</v>
      </c>
      <c r="H26" s="2" t="s">
        <v>21</v>
      </c>
      <c r="I26" s="2" t="s">
        <v>38</v>
      </c>
    </row>
    <row r="27" spans="1:12">
      <c r="A27" s="2" t="s">
        <v>24</v>
      </c>
      <c r="B27" s="2" t="s">
        <v>29</v>
      </c>
      <c r="C27" s="2" t="s">
        <v>29</v>
      </c>
      <c r="D27" s="2" t="s">
        <v>29</v>
      </c>
      <c r="E27" s="2" t="s">
        <v>27</v>
      </c>
      <c r="F27" s="2" t="s">
        <v>28</v>
      </c>
      <c r="G27" s="2" t="s">
        <v>29</v>
      </c>
      <c r="H27" s="2" t="s">
        <v>24</v>
      </c>
      <c r="I27" s="2" t="s">
        <v>24</v>
      </c>
    </row>
    <row r="28" spans="1:12">
      <c r="A28" s="2">
        <v>1</v>
      </c>
      <c r="B28" s="2" t="str">
        <f t="shared" ref="B28:B37" si="5">"event"&amp;A28</f>
        <v>event1</v>
      </c>
      <c r="C28" s="2" t="str">
        <f t="shared" ref="C28:C37" si="6">"desct"&amp;A28</f>
        <v>desct1</v>
      </c>
      <c r="D28" s="2" t="str">
        <f t="shared" ref="D28:D37" si="7">"#hash"&amp;A28</f>
        <v>#hash1</v>
      </c>
      <c r="E28" s="2" t="str">
        <f t="shared" ref="E28:E37" si="8">"whent"&amp;A28</f>
        <v>whent1</v>
      </c>
      <c r="F28" s="2" t="str">
        <f t="shared" ref="F28:F37" si="9">"time"&amp;A28</f>
        <v>time1</v>
      </c>
      <c r="G28" s="2" t="str">
        <f t="shared" ref="G28:G37" si="10">"where"&amp;A28</f>
        <v>where1</v>
      </c>
      <c r="H28" s="2">
        <v>1</v>
      </c>
      <c r="I28" s="2">
        <v>3</v>
      </c>
    </row>
    <row r="29" spans="1:12">
      <c r="A29" s="2">
        <v>2</v>
      </c>
      <c r="B29" s="2" t="str">
        <f t="shared" si="5"/>
        <v>event2</v>
      </c>
      <c r="C29" s="2" t="str">
        <f t="shared" si="6"/>
        <v>desct2</v>
      </c>
      <c r="D29" s="2" t="str">
        <f t="shared" si="7"/>
        <v>#hash2</v>
      </c>
      <c r="E29" s="2" t="str">
        <f t="shared" si="8"/>
        <v>whent2</v>
      </c>
      <c r="F29" s="2" t="str">
        <f t="shared" si="9"/>
        <v>time2</v>
      </c>
      <c r="G29" s="2" t="str">
        <f t="shared" si="10"/>
        <v>where2</v>
      </c>
      <c r="H29" s="2">
        <v>5</v>
      </c>
      <c r="I29" s="2">
        <v>1</v>
      </c>
    </row>
    <row r="30" spans="1:12">
      <c r="A30" s="2">
        <v>3</v>
      </c>
      <c r="B30" s="2" t="str">
        <f t="shared" si="5"/>
        <v>event3</v>
      </c>
      <c r="C30" s="2" t="str">
        <f t="shared" si="6"/>
        <v>desct3</v>
      </c>
      <c r="D30" s="2" t="str">
        <f t="shared" si="7"/>
        <v>#hash3</v>
      </c>
      <c r="E30" s="2" t="str">
        <f t="shared" si="8"/>
        <v>whent3</v>
      </c>
      <c r="F30" s="2" t="str">
        <f t="shared" si="9"/>
        <v>time3</v>
      </c>
      <c r="G30" s="2" t="str">
        <f t="shared" si="10"/>
        <v>where3</v>
      </c>
      <c r="H30" s="2">
        <v>4</v>
      </c>
      <c r="I30" s="2">
        <v>2</v>
      </c>
    </row>
    <row r="31" spans="1:12">
      <c r="A31" s="2">
        <v>4</v>
      </c>
      <c r="B31" s="2" t="str">
        <f t="shared" si="5"/>
        <v>event4</v>
      </c>
      <c r="C31" s="2" t="str">
        <f t="shared" si="6"/>
        <v>desct4</v>
      </c>
      <c r="D31" s="2" t="str">
        <f t="shared" si="7"/>
        <v>#hash4</v>
      </c>
      <c r="E31" s="2" t="str">
        <f t="shared" si="8"/>
        <v>whent4</v>
      </c>
      <c r="F31" s="2" t="str">
        <f t="shared" si="9"/>
        <v>time4</v>
      </c>
      <c r="G31" s="2" t="str">
        <f t="shared" si="10"/>
        <v>where4</v>
      </c>
      <c r="H31" s="2">
        <v>8</v>
      </c>
      <c r="I31" s="2">
        <v>1</v>
      </c>
    </row>
    <row r="32" spans="1:12">
      <c r="A32" s="2">
        <v>5</v>
      </c>
      <c r="B32" s="2" t="str">
        <f t="shared" si="5"/>
        <v>event5</v>
      </c>
      <c r="C32" s="2" t="str">
        <f t="shared" si="6"/>
        <v>desct5</v>
      </c>
      <c r="D32" s="2" t="str">
        <f t="shared" si="7"/>
        <v>#hash5</v>
      </c>
      <c r="E32" s="2" t="str">
        <f t="shared" si="8"/>
        <v>whent5</v>
      </c>
      <c r="F32" s="2" t="str">
        <f t="shared" si="9"/>
        <v>time5</v>
      </c>
      <c r="G32" s="2" t="str">
        <f t="shared" si="10"/>
        <v>where5</v>
      </c>
      <c r="H32" s="2">
        <v>2</v>
      </c>
      <c r="I32" s="2">
        <v>3</v>
      </c>
    </row>
    <row r="33" spans="1:14">
      <c r="A33" s="2">
        <v>6</v>
      </c>
      <c r="B33" s="2" t="str">
        <f t="shared" si="5"/>
        <v>event6</v>
      </c>
      <c r="C33" s="2" t="str">
        <f t="shared" si="6"/>
        <v>desct6</v>
      </c>
      <c r="D33" s="2" t="str">
        <f t="shared" si="7"/>
        <v>#hash6</v>
      </c>
      <c r="E33" s="2" t="str">
        <f t="shared" si="8"/>
        <v>whent6</v>
      </c>
      <c r="F33" s="2" t="str">
        <f t="shared" si="9"/>
        <v>time6</v>
      </c>
      <c r="G33" s="2" t="str">
        <f t="shared" si="10"/>
        <v>where6</v>
      </c>
      <c r="H33" s="2">
        <v>1</v>
      </c>
      <c r="I33" s="2">
        <v>2</v>
      </c>
    </row>
    <row r="34" spans="1:14">
      <c r="A34" s="2">
        <v>7</v>
      </c>
      <c r="B34" s="2" t="str">
        <f t="shared" si="5"/>
        <v>event7</v>
      </c>
      <c r="C34" s="2" t="str">
        <f t="shared" si="6"/>
        <v>desct7</v>
      </c>
      <c r="D34" s="2" t="str">
        <f t="shared" si="7"/>
        <v>#hash7</v>
      </c>
      <c r="E34" s="2" t="str">
        <f t="shared" si="8"/>
        <v>whent7</v>
      </c>
      <c r="F34" s="2" t="str">
        <f t="shared" si="9"/>
        <v>time7</v>
      </c>
      <c r="G34" s="2" t="str">
        <f t="shared" si="10"/>
        <v>where7</v>
      </c>
      <c r="H34" s="2">
        <v>3</v>
      </c>
      <c r="I34" s="2">
        <v>2</v>
      </c>
    </row>
    <row r="35" spans="1:14">
      <c r="A35" s="2">
        <v>8</v>
      </c>
      <c r="B35" s="2" t="str">
        <f t="shared" si="5"/>
        <v>event8</v>
      </c>
      <c r="C35" s="2" t="str">
        <f t="shared" si="6"/>
        <v>desct8</v>
      </c>
      <c r="D35" s="2" t="str">
        <f t="shared" si="7"/>
        <v>#hash8</v>
      </c>
      <c r="E35" s="2" t="str">
        <f t="shared" si="8"/>
        <v>whent8</v>
      </c>
      <c r="F35" s="2" t="str">
        <f t="shared" si="9"/>
        <v>time8</v>
      </c>
      <c r="G35" s="2" t="str">
        <f t="shared" si="10"/>
        <v>where8</v>
      </c>
      <c r="H35" s="2">
        <v>5</v>
      </c>
      <c r="I35" s="2">
        <v>3</v>
      </c>
    </row>
    <row r="36" spans="1:14">
      <c r="A36" s="2">
        <v>9</v>
      </c>
      <c r="B36" s="2" t="str">
        <f t="shared" si="5"/>
        <v>event9</v>
      </c>
      <c r="C36" s="2" t="str">
        <f t="shared" si="6"/>
        <v>desct9</v>
      </c>
      <c r="D36" s="2" t="str">
        <f t="shared" si="7"/>
        <v>#hash9</v>
      </c>
      <c r="E36" s="2" t="str">
        <f t="shared" si="8"/>
        <v>whent9</v>
      </c>
      <c r="F36" s="2" t="str">
        <f t="shared" si="9"/>
        <v>time9</v>
      </c>
      <c r="G36" s="2" t="str">
        <f t="shared" si="10"/>
        <v>where9</v>
      </c>
      <c r="H36" s="2">
        <v>4</v>
      </c>
      <c r="I36" s="2">
        <v>1</v>
      </c>
    </row>
    <row r="37" spans="1:14">
      <c r="A37" s="2">
        <v>10</v>
      </c>
      <c r="B37" s="2" t="str">
        <f t="shared" si="5"/>
        <v>event10</v>
      </c>
      <c r="C37" s="2" t="str">
        <f t="shared" si="6"/>
        <v>desct10</v>
      </c>
      <c r="D37" s="2" t="str">
        <f t="shared" si="7"/>
        <v>#hash10</v>
      </c>
      <c r="E37" s="2" t="str">
        <f t="shared" si="8"/>
        <v>whent10</v>
      </c>
      <c r="F37" s="2" t="str">
        <f t="shared" si="9"/>
        <v>time10</v>
      </c>
      <c r="G37" s="2" t="str">
        <f t="shared" si="10"/>
        <v>where10</v>
      </c>
      <c r="H37" s="2">
        <v>10</v>
      </c>
      <c r="I37" s="2">
        <v>3</v>
      </c>
    </row>
    <row r="38" spans="1:14">
      <c r="A38" s="2" t="s">
        <v>12</v>
      </c>
      <c r="B38" s="2"/>
      <c r="C38" s="2"/>
      <c r="D38" s="2"/>
      <c r="E38" s="2"/>
      <c r="F38" s="2"/>
      <c r="G38" s="2"/>
      <c r="H38" s="2"/>
      <c r="I38" s="2"/>
    </row>
    <row r="39" spans="1:14">
      <c r="A39" s="3" t="s">
        <v>55</v>
      </c>
      <c r="B39" s="2"/>
      <c r="C39" s="2"/>
      <c r="D39" s="2"/>
      <c r="E39" s="2"/>
      <c r="F39" s="2"/>
      <c r="G39" s="2"/>
      <c r="H39" s="2"/>
      <c r="I39" s="2"/>
    </row>
    <row r="40" spans="1:14">
      <c r="A40" s="3" t="s">
        <v>58</v>
      </c>
      <c r="B40" s="2"/>
      <c r="C40" s="2"/>
      <c r="D40" s="2"/>
      <c r="E40" s="2"/>
      <c r="F40" s="2"/>
      <c r="G40" s="2"/>
      <c r="H40" s="2"/>
      <c r="I40" s="2"/>
    </row>
    <row r="41" spans="1:14">
      <c r="A41" s="1"/>
    </row>
    <row r="43" spans="1:14">
      <c r="A43" s="2" t="s">
        <v>17</v>
      </c>
      <c r="B43" s="2" t="s">
        <v>35</v>
      </c>
      <c r="C43" s="2"/>
      <c r="D43" s="2"/>
    </row>
    <row r="44" spans="1:14">
      <c r="A44" s="2" t="s">
        <v>18</v>
      </c>
      <c r="B44" s="2" t="s">
        <v>36</v>
      </c>
      <c r="C44" s="2"/>
      <c r="D44" s="2"/>
    </row>
    <row r="45" spans="1:14">
      <c r="A45" s="2" t="s">
        <v>2</v>
      </c>
      <c r="B45" s="2" t="s">
        <v>30</v>
      </c>
      <c r="C45" s="2" t="s">
        <v>31</v>
      </c>
      <c r="D45" s="2" t="s">
        <v>32</v>
      </c>
      <c r="F45" s="5" t="s">
        <v>52</v>
      </c>
    </row>
    <row r="46" spans="1:14">
      <c r="A46" s="2" t="s">
        <v>24</v>
      </c>
      <c r="B46" s="2" t="s">
        <v>24</v>
      </c>
      <c r="C46" s="2" t="s">
        <v>24</v>
      </c>
      <c r="D46" s="2" t="s">
        <v>34</v>
      </c>
      <c r="F46" t="s">
        <v>53</v>
      </c>
      <c r="G46" t="s">
        <v>11</v>
      </c>
      <c r="H46" t="s">
        <v>9</v>
      </c>
      <c r="I46" t="s">
        <v>25</v>
      </c>
      <c r="J46" t="s">
        <v>26</v>
      </c>
      <c r="K46" t="s">
        <v>10</v>
      </c>
      <c r="L46" t="s">
        <v>21</v>
      </c>
      <c r="M46" t="s">
        <v>38</v>
      </c>
      <c r="N46" t="s">
        <v>54</v>
      </c>
    </row>
    <row r="47" spans="1:14">
      <c r="A47" s="2">
        <v>1</v>
      </c>
      <c r="B47" s="2">
        <v>2</v>
      </c>
      <c r="C47" s="2">
        <v>1</v>
      </c>
      <c r="D47" s="2">
        <v>1</v>
      </c>
      <c r="F47" t="str">
        <f>VLOOKUP(B47,$A$9:$F$18,2,FALSE)</f>
        <v>steve123</v>
      </c>
      <c r="G47" t="str">
        <f>VLOOKUP($C47,$A$28:$I$37,2,FALSE)</f>
        <v>event1</v>
      </c>
      <c r="H47" t="str">
        <f>VLOOKUP($C47,$A$28:$I$37,3,FALSE)</f>
        <v>desct1</v>
      </c>
      <c r="I47" t="str">
        <f>VLOOKUP($C47,$A$28:$I$37,5,FALSE)</f>
        <v>whent1</v>
      </c>
      <c r="J47" t="str">
        <f>VLOOKUP($C47,$A$28:$I$37,6,FALSE)</f>
        <v>time1</v>
      </c>
      <c r="K47" t="str">
        <f>VLOOKUP($C47,$A$28:$I$37,7,FALSE)</f>
        <v>where1</v>
      </c>
      <c r="L47" t="str">
        <f>VLOOKUP(VLOOKUP($C47,$A$28:$I$37,8,FALSE),$H$9:$I$18,2,FALSE)</f>
        <v>1 person</v>
      </c>
      <c r="M47" t="str">
        <f>VLOOKUP(VLOOKUP($C47,$A$28:$I$37,9,FALSE),$K$9:$L$11,2,FALSE)</f>
        <v>monthly</v>
      </c>
      <c r="N47" t="str">
        <f>IF(D47=1,"LIVE","unpublished")</f>
        <v>LIVE</v>
      </c>
    </row>
    <row r="48" spans="1:14">
      <c r="A48" s="2">
        <v>2</v>
      </c>
      <c r="B48" s="2">
        <v>5</v>
      </c>
      <c r="C48" s="2">
        <v>2</v>
      </c>
      <c r="D48" s="2">
        <v>0</v>
      </c>
      <c r="F48" t="str">
        <f t="shared" ref="F48:F56" si="11">VLOOKUP(B48,$A$9:$F$18,2,FALSE)</f>
        <v>david123</v>
      </c>
      <c r="G48" t="str">
        <f t="shared" ref="G48:G56" si="12">VLOOKUP($C48,$A$28:$I$37,2,FALSE)</f>
        <v>event2</v>
      </c>
      <c r="H48" t="str">
        <f t="shared" ref="H48:H56" si="13">VLOOKUP($C48,$A$28:$I$37,3,FALSE)</f>
        <v>desct2</v>
      </c>
      <c r="I48" t="str">
        <f t="shared" ref="I48:I56" si="14">VLOOKUP($C48,$A$28:$I$37,5,FALSE)</f>
        <v>whent2</v>
      </c>
      <c r="J48" t="str">
        <f t="shared" ref="J48:J56" si="15">VLOOKUP($C48,$A$28:$I$37,6,FALSE)</f>
        <v>time2</v>
      </c>
      <c r="K48" t="str">
        <f t="shared" ref="K48:K56" si="16">VLOOKUP($C48,$A$28:$I$37,7,FALSE)</f>
        <v>where2</v>
      </c>
      <c r="L48" t="str">
        <f t="shared" ref="L48:L56" si="17">VLOOKUP(VLOOKUP($C48,$A$28:$I$37,8,FALSE),$H$9:$I$18,2,FALSE)</f>
        <v>5 people</v>
      </c>
      <c r="M48" t="str">
        <f t="shared" ref="M48:M56" si="18">VLOOKUP(VLOOKUP($C48,$A$28:$I$37,9,FALSE),$K$9:$L$11,2,FALSE)</f>
        <v>daily</v>
      </c>
      <c r="N48" t="str">
        <f t="shared" ref="N48:N56" si="19">IF(D48=1,"LIVE","unpublished")</f>
        <v>unpublished</v>
      </c>
    </row>
    <row r="49" spans="1:14">
      <c r="A49" s="2">
        <v>3</v>
      </c>
      <c r="B49" s="2">
        <v>4</v>
      </c>
      <c r="C49" s="2">
        <v>3</v>
      </c>
      <c r="D49" s="2">
        <v>1</v>
      </c>
      <c r="F49" t="str">
        <f t="shared" si="11"/>
        <v>roger123</v>
      </c>
      <c r="G49" t="str">
        <f t="shared" si="12"/>
        <v>event3</v>
      </c>
      <c r="H49" t="str">
        <f t="shared" si="13"/>
        <v>desct3</v>
      </c>
      <c r="I49" t="str">
        <f t="shared" si="14"/>
        <v>whent3</v>
      </c>
      <c r="J49" t="str">
        <f t="shared" si="15"/>
        <v>time3</v>
      </c>
      <c r="K49" t="str">
        <f t="shared" si="16"/>
        <v>where3</v>
      </c>
      <c r="L49" t="str">
        <f t="shared" si="17"/>
        <v>4 people</v>
      </c>
      <c r="M49" t="str">
        <f t="shared" si="18"/>
        <v>weekly</v>
      </c>
      <c r="N49" t="str">
        <f t="shared" si="19"/>
        <v>LIVE</v>
      </c>
    </row>
    <row r="50" spans="1:14">
      <c r="A50" s="2">
        <v>4</v>
      </c>
      <c r="B50" s="2">
        <v>6</v>
      </c>
      <c r="C50" s="2">
        <v>4</v>
      </c>
      <c r="D50" s="2">
        <v>0</v>
      </c>
      <c r="F50" t="str">
        <f t="shared" si="11"/>
        <v>brian123</v>
      </c>
      <c r="G50" t="str">
        <f t="shared" si="12"/>
        <v>event4</v>
      </c>
      <c r="H50" t="str">
        <f t="shared" si="13"/>
        <v>desct4</v>
      </c>
      <c r="I50" t="str">
        <f t="shared" si="14"/>
        <v>whent4</v>
      </c>
      <c r="J50" t="str">
        <f t="shared" si="15"/>
        <v>time4</v>
      </c>
      <c r="K50" t="str">
        <f t="shared" si="16"/>
        <v>where4</v>
      </c>
      <c r="L50" t="str">
        <f t="shared" si="17"/>
        <v>8 people</v>
      </c>
      <c r="M50" t="str">
        <f t="shared" si="18"/>
        <v>daily</v>
      </c>
      <c r="N50" t="str">
        <f t="shared" si="19"/>
        <v>unpublished</v>
      </c>
    </row>
    <row r="51" spans="1:14">
      <c r="A51" s="2">
        <v>5</v>
      </c>
      <c r="B51" s="2">
        <v>8</v>
      </c>
      <c r="C51" s="2">
        <v>5</v>
      </c>
      <c r="D51" s="2">
        <v>0</v>
      </c>
      <c r="F51" t="str">
        <f t="shared" si="11"/>
        <v>tom123</v>
      </c>
      <c r="G51" t="str">
        <f t="shared" si="12"/>
        <v>event5</v>
      </c>
      <c r="H51" t="str">
        <f t="shared" si="13"/>
        <v>desct5</v>
      </c>
      <c r="I51" t="str">
        <f t="shared" si="14"/>
        <v>whent5</v>
      </c>
      <c r="J51" t="str">
        <f t="shared" si="15"/>
        <v>time5</v>
      </c>
      <c r="K51" t="str">
        <f t="shared" si="16"/>
        <v>where5</v>
      </c>
      <c r="L51" t="str">
        <f t="shared" si="17"/>
        <v>2 people</v>
      </c>
      <c r="M51" t="str">
        <f t="shared" si="18"/>
        <v>monthly</v>
      </c>
      <c r="N51" t="str">
        <f t="shared" si="19"/>
        <v>unpublished</v>
      </c>
    </row>
    <row r="52" spans="1:14">
      <c r="A52" s="2">
        <v>6</v>
      </c>
      <c r="B52" s="2">
        <v>4</v>
      </c>
      <c r="C52" s="2">
        <v>6</v>
      </c>
      <c r="D52" s="2">
        <v>0</v>
      </c>
      <c r="F52" t="str">
        <f t="shared" si="11"/>
        <v>roger123</v>
      </c>
      <c r="G52" t="str">
        <f t="shared" si="12"/>
        <v>event6</v>
      </c>
      <c r="H52" t="str">
        <f t="shared" si="13"/>
        <v>desct6</v>
      </c>
      <c r="I52" t="str">
        <f t="shared" si="14"/>
        <v>whent6</v>
      </c>
      <c r="J52" t="str">
        <f t="shared" si="15"/>
        <v>time6</v>
      </c>
      <c r="K52" t="str">
        <f t="shared" si="16"/>
        <v>where6</v>
      </c>
      <c r="L52" t="str">
        <f t="shared" si="17"/>
        <v>1 person</v>
      </c>
      <c r="M52" t="str">
        <f t="shared" si="18"/>
        <v>weekly</v>
      </c>
      <c r="N52" t="str">
        <f t="shared" si="19"/>
        <v>unpublished</v>
      </c>
    </row>
    <row r="53" spans="1:14">
      <c r="A53" s="2">
        <v>7</v>
      </c>
      <c r="B53" s="2">
        <v>2</v>
      </c>
      <c r="C53" s="2">
        <v>7</v>
      </c>
      <c r="D53" s="2">
        <v>1</v>
      </c>
      <c r="F53" t="str">
        <f t="shared" si="11"/>
        <v>steve123</v>
      </c>
      <c r="G53" t="str">
        <f t="shared" si="12"/>
        <v>event7</v>
      </c>
      <c r="H53" t="str">
        <f t="shared" si="13"/>
        <v>desct7</v>
      </c>
      <c r="I53" t="str">
        <f t="shared" si="14"/>
        <v>whent7</v>
      </c>
      <c r="J53" t="str">
        <f t="shared" si="15"/>
        <v>time7</v>
      </c>
      <c r="K53" t="str">
        <f t="shared" si="16"/>
        <v>where7</v>
      </c>
      <c r="L53" t="str">
        <f t="shared" si="17"/>
        <v>3 people</v>
      </c>
      <c r="M53" t="str">
        <f t="shared" si="18"/>
        <v>weekly</v>
      </c>
      <c r="N53" t="str">
        <f t="shared" si="19"/>
        <v>LIVE</v>
      </c>
    </row>
    <row r="54" spans="1:14">
      <c r="A54" s="2">
        <v>8</v>
      </c>
      <c r="B54" s="2">
        <v>1</v>
      </c>
      <c r="C54" s="2">
        <v>8</v>
      </c>
      <c r="D54" s="2">
        <v>1</v>
      </c>
      <c r="F54" t="str">
        <f t="shared" si="11"/>
        <v>jamie123</v>
      </c>
      <c r="G54" t="str">
        <f t="shared" si="12"/>
        <v>event8</v>
      </c>
      <c r="H54" t="str">
        <f t="shared" si="13"/>
        <v>desct8</v>
      </c>
      <c r="I54" t="str">
        <f t="shared" si="14"/>
        <v>whent8</v>
      </c>
      <c r="J54" t="str">
        <f t="shared" si="15"/>
        <v>time8</v>
      </c>
      <c r="K54" t="str">
        <f t="shared" si="16"/>
        <v>where8</v>
      </c>
      <c r="L54" t="str">
        <f t="shared" si="17"/>
        <v>5 people</v>
      </c>
      <c r="M54" t="str">
        <f t="shared" si="18"/>
        <v>monthly</v>
      </c>
      <c r="N54" t="str">
        <f t="shared" si="19"/>
        <v>LIVE</v>
      </c>
    </row>
    <row r="55" spans="1:14">
      <c r="A55" s="2">
        <v>9</v>
      </c>
      <c r="B55" s="2">
        <v>9</v>
      </c>
      <c r="C55" s="2">
        <v>9</v>
      </c>
      <c r="D55" s="2">
        <v>0</v>
      </c>
      <c r="F55" t="str">
        <f t="shared" si="11"/>
        <v>ned123</v>
      </c>
      <c r="G55" t="str">
        <f t="shared" si="12"/>
        <v>event9</v>
      </c>
      <c r="H55" t="str">
        <f t="shared" si="13"/>
        <v>desct9</v>
      </c>
      <c r="I55" t="str">
        <f t="shared" si="14"/>
        <v>whent9</v>
      </c>
      <c r="J55" t="str">
        <f t="shared" si="15"/>
        <v>time9</v>
      </c>
      <c r="K55" t="str">
        <f t="shared" si="16"/>
        <v>where9</v>
      </c>
      <c r="L55" t="str">
        <f t="shared" si="17"/>
        <v>4 people</v>
      </c>
      <c r="M55" t="str">
        <f t="shared" si="18"/>
        <v>daily</v>
      </c>
      <c r="N55" t="str">
        <f t="shared" si="19"/>
        <v>unpublished</v>
      </c>
    </row>
    <row r="56" spans="1:14">
      <c r="A56" s="2">
        <v>10</v>
      </c>
      <c r="B56" s="2">
        <v>10</v>
      </c>
      <c r="C56" s="2">
        <v>10</v>
      </c>
      <c r="D56" s="2">
        <v>1</v>
      </c>
      <c r="F56" t="str">
        <f t="shared" si="11"/>
        <v>kyle123</v>
      </c>
      <c r="G56" t="str">
        <f t="shared" si="12"/>
        <v>event10</v>
      </c>
      <c r="H56" t="str">
        <f t="shared" si="13"/>
        <v>desct10</v>
      </c>
      <c r="I56" t="str">
        <f t="shared" si="14"/>
        <v>whent10</v>
      </c>
      <c r="J56" t="str">
        <f t="shared" si="15"/>
        <v>time10</v>
      </c>
      <c r="K56" t="str">
        <f t="shared" si="16"/>
        <v>where10</v>
      </c>
      <c r="L56" t="str">
        <f t="shared" si="17"/>
        <v>unlimited</v>
      </c>
      <c r="M56" t="str">
        <f t="shared" si="18"/>
        <v>monthly</v>
      </c>
      <c r="N56" t="str">
        <f t="shared" si="19"/>
        <v>LIVE</v>
      </c>
    </row>
    <row r="57" spans="1:14">
      <c r="A57" s="2" t="s">
        <v>12</v>
      </c>
      <c r="B57" s="2"/>
      <c r="C57" s="2"/>
      <c r="D57" s="2"/>
    </row>
    <row r="58" spans="1:14">
      <c r="A58" s="3" t="s">
        <v>59</v>
      </c>
      <c r="B58" s="2"/>
      <c r="C58" s="2"/>
      <c r="D58" s="2"/>
    </row>
    <row r="59" spans="1:14">
      <c r="A59" s="3"/>
      <c r="B59" s="2"/>
      <c r="C59" s="2"/>
      <c r="D5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47" sqref="D47"/>
    </sheetView>
  </sheetViews>
  <sheetFormatPr baseColWidth="10" defaultRowHeight="15" x14ac:dyDescent="0"/>
  <cols>
    <col min="1" max="1" width="29.6640625" customWidth="1"/>
  </cols>
  <sheetData>
    <row r="1" spans="1:2">
      <c r="A1" s="6" t="s">
        <v>105</v>
      </c>
    </row>
    <row r="2" spans="1:2" ht="18">
      <c r="A2" s="4" t="s">
        <v>61</v>
      </c>
      <c r="B2" s="4" t="s">
        <v>62</v>
      </c>
    </row>
    <row r="3" spans="1:2" ht="18">
      <c r="A3" s="4" t="s">
        <v>63</v>
      </c>
      <c r="B3" s="7" t="s">
        <v>65</v>
      </c>
    </row>
    <row r="4" spans="1:2" ht="18">
      <c r="A4" s="4" t="s">
        <v>64</v>
      </c>
      <c r="B4" s="7"/>
    </row>
    <row r="5" spans="1:2" ht="18">
      <c r="A5" s="4" t="s">
        <v>66</v>
      </c>
      <c r="B5" s="4" t="s">
        <v>67</v>
      </c>
    </row>
    <row r="6" spans="1:2" ht="18">
      <c r="A6" s="4" t="s">
        <v>33</v>
      </c>
      <c r="B6" s="4" t="s">
        <v>68</v>
      </c>
    </row>
    <row r="7" spans="1:2" ht="18">
      <c r="A7" s="4" t="s">
        <v>69</v>
      </c>
      <c r="B7" s="7" t="s">
        <v>71</v>
      </c>
    </row>
    <row r="8" spans="1:2" ht="18">
      <c r="A8" s="4" t="s">
        <v>70</v>
      </c>
      <c r="B8" s="7"/>
    </row>
    <row r="9" spans="1:2" ht="18">
      <c r="A9" s="4" t="s">
        <v>72</v>
      </c>
      <c r="B9" s="4" t="s">
        <v>73</v>
      </c>
    </row>
    <row r="10" spans="1:2" ht="18">
      <c r="A10" s="4" t="s">
        <v>74</v>
      </c>
      <c r="B10" s="4" t="s">
        <v>75</v>
      </c>
    </row>
    <row r="11" spans="1:2" ht="18">
      <c r="A11" s="4" t="s">
        <v>76</v>
      </c>
      <c r="B11" s="4" t="s">
        <v>77</v>
      </c>
    </row>
    <row r="12" spans="1:2" ht="18">
      <c r="A12" s="4" t="s">
        <v>78</v>
      </c>
      <c r="B12" s="4" t="s">
        <v>79</v>
      </c>
    </row>
    <row r="13" spans="1:2" ht="18">
      <c r="A13" s="4" t="s">
        <v>80</v>
      </c>
      <c r="B13" s="4" t="s">
        <v>81</v>
      </c>
    </row>
    <row r="14" spans="1:2" ht="18">
      <c r="A14" s="4" t="s">
        <v>82</v>
      </c>
      <c r="B14" s="4" t="s">
        <v>83</v>
      </c>
    </row>
    <row r="15" spans="1:2" ht="18">
      <c r="A15" s="4" t="s">
        <v>84</v>
      </c>
      <c r="B15" s="4" t="s">
        <v>85</v>
      </c>
    </row>
    <row r="16" spans="1:2" ht="18">
      <c r="A16" s="4" t="s">
        <v>86</v>
      </c>
      <c r="B16" s="4" t="s">
        <v>87</v>
      </c>
    </row>
    <row r="17" spans="1:2" ht="18">
      <c r="A17" s="4" t="s">
        <v>88</v>
      </c>
      <c r="B17" s="4" t="s">
        <v>89</v>
      </c>
    </row>
    <row r="18" spans="1:2" ht="18">
      <c r="A18" s="4" t="s">
        <v>90</v>
      </c>
      <c r="B18" s="4" t="s">
        <v>89</v>
      </c>
    </row>
    <row r="19" spans="1:2" ht="18">
      <c r="A19" s="4" t="s">
        <v>91</v>
      </c>
      <c r="B19" s="4" t="s">
        <v>92</v>
      </c>
    </row>
    <row r="20" spans="1:2" ht="18">
      <c r="A20" s="4" t="s">
        <v>93</v>
      </c>
      <c r="B20" s="4" t="s">
        <v>94</v>
      </c>
    </row>
    <row r="21" spans="1:2" ht="18">
      <c r="A21" s="4" t="s">
        <v>95</v>
      </c>
      <c r="B21" s="4" t="s">
        <v>96</v>
      </c>
    </row>
    <row r="22" spans="1:2" ht="18">
      <c r="A22" s="4" t="s">
        <v>97</v>
      </c>
      <c r="B22" s="4" t="s">
        <v>98</v>
      </c>
    </row>
    <row r="23" spans="1:2" ht="18">
      <c r="A23" s="4" t="s">
        <v>99</v>
      </c>
      <c r="B23" s="4" t="s">
        <v>100</v>
      </c>
    </row>
    <row r="24" spans="1:2" ht="18">
      <c r="A24" s="4" t="s">
        <v>101</v>
      </c>
      <c r="B24" s="4" t="s">
        <v>102</v>
      </c>
    </row>
    <row r="25" spans="1:2" ht="18">
      <c r="A25" s="4" t="s">
        <v>103</v>
      </c>
      <c r="B25" s="4" t="s">
        <v>104</v>
      </c>
    </row>
  </sheetData>
  <mergeCells count="2">
    <mergeCell ref="B3:B4"/>
    <mergeCell ref="B7:B8"/>
  </mergeCells>
  <hyperlinks>
    <hyperlink ref="A1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data types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Borin</dc:creator>
  <cp:lastModifiedBy>Joshua Borin</cp:lastModifiedBy>
  <dcterms:created xsi:type="dcterms:W3CDTF">2015-01-10T22:34:50Z</dcterms:created>
  <dcterms:modified xsi:type="dcterms:W3CDTF">2015-01-14T06:48:26Z</dcterms:modified>
</cp:coreProperties>
</file>