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slicers/slicer2.xml" ContentType="application/vnd.ms-excel.slicer+xml"/>
  <Override PartName="/xl/pivotTables/pivotTable8.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slicers/slicer3.xml" ContentType="application/vnd.ms-excel.slicer+xml"/>
  <Override PartName="/xl/pivotTables/pivotTable9.xml" ContentType="application/vnd.openxmlformats-officedocument.spreadsheetml.pivotTable+xml"/>
  <Override PartName="/xl/drawings/drawing5.xml" ContentType="application/vnd.openxmlformats-officedocument.drawing+xml"/>
  <Override PartName="/xl/ctrlProps/ctrlProp3.xml" ContentType="application/vnd.ms-excel.controlproperties+xml"/>
  <Override PartName="/xl/slicers/slicer4.xml" ContentType="application/vnd.ms-excel.slicer+xml"/>
  <Override PartName="/xl/pivotTables/pivotTable10.xml" ContentType="application/vnd.openxmlformats-officedocument.spreadsheetml.pivotTable+xml"/>
  <Override PartName="/xl/drawings/drawing6.xml" ContentType="application/vnd.openxmlformats-officedocument.drawing+xml"/>
  <Override PartName="/xl/ctrlProps/ctrlProp4.xml" ContentType="application/vnd.ms-excel.controlproperties+xml"/>
  <Override PartName="/xl/slicers/slicer5.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37686b2041266833/Desktop/NFL/"/>
    </mc:Choice>
  </mc:AlternateContent>
  <xr:revisionPtr revIDLastSave="1718" documentId="8_{B365D4BE-D907-47A7-9B33-5CD86E1C485D}" xr6:coauthVersionLast="47" xr6:coauthVersionMax="47" xr10:uidLastSave="{BD5A43F3-3C30-4EAF-8EEE-315ADDB986E8}"/>
  <bookViews>
    <workbookView xWindow="-110" yWindow="-110" windowWidth="25820" windowHeight="15500" firstSheet="2" activeTab="2" xr2:uid="{97DD066E-28B5-4A5B-B8F4-F154E5BCDD1E}"/>
  </bookViews>
  <sheets>
    <sheet name="Home Dashboard" sheetId="7" r:id="rId1"/>
    <sheet name="Calc" sheetId="12" state="hidden" r:id="rId2"/>
    <sheet name="League Overview" sheetId="8" r:id="rId3"/>
    <sheet name="Team Efficiency" sheetId="13" r:id="rId4"/>
    <sheet name="Offense Detail" sheetId="14" r:id="rId5"/>
    <sheet name="Defense Detail" sheetId="15" r:id="rId6"/>
    <sheet name="Quarterbacks" sheetId="1" r:id="rId7"/>
    <sheet name="Running Backs" sheetId="3" r:id="rId8"/>
    <sheet name="Wide Receivers" sheetId="5" r:id="rId9"/>
    <sheet name="Tight Ends" sheetId="6" r:id="rId10"/>
    <sheet name="Key Findings" sheetId="16" r:id="rId11"/>
  </sheets>
  <definedNames>
    <definedName name="Slicer_season">#N/A</definedName>
    <definedName name="Slicer_season1">#N/A</definedName>
    <definedName name="Slicer_season11">#N/A</definedName>
    <definedName name="Slicer_season111">#N/A</definedName>
    <definedName name="Slicer_team_abbr">#N/A</definedName>
    <definedName name="Slicer_team_abbr1">#N/A</definedName>
    <definedName name="Slicer_team_abbr11">#N/A</definedName>
    <definedName name="Slicer_team_abbr111">#N/A</definedName>
    <definedName name="Slicer_team_conf">#N/A</definedName>
    <definedName name="Slicer_team_division">#N/A</definedName>
    <definedName name="Slicer_week">#N/A</definedName>
    <definedName name="Slicer_week1">#N/A</definedName>
    <definedName name="Slicer_week11">#N/A</definedName>
    <definedName name="Slicer_week111">#N/A</definedName>
    <definedName name="Slicer_week2">#N/A</definedName>
  </definedNames>
  <calcPr calcId="191029"/>
  <pivotCaches>
    <pivotCache cacheId="1322" r:id="rId12"/>
    <pivotCache cacheId="1325" r:id="rId13"/>
    <pivotCache cacheId="1328" r:id="rId14"/>
    <pivotCache cacheId="1331" r:id="rId15"/>
    <pivotCache cacheId="1334" r:id="rId16"/>
    <pivotCache cacheId="1338" r:id="rId17"/>
    <pivotCache cacheId="1342" r:id="rId18"/>
    <pivotCache cacheId="1346" r:id="rId19"/>
    <pivotCache cacheId="1350" r:id="rId20"/>
    <pivotCache cacheId="1500" r:id="rId21"/>
    <pivotCache cacheId="1503" r:id="rId22"/>
  </pivotCaches>
  <extLst>
    <ext xmlns:x14="http://schemas.microsoft.com/office/spreadsheetml/2009/9/main" uri="{876F7934-8845-4945-9796-88D515C7AA90}">
      <x14:pivotCaches>
        <pivotCache cacheId="1337" r:id="rId23"/>
        <pivotCache cacheId="1341" r:id="rId24"/>
        <pivotCache cacheId="1345" r:id="rId25"/>
        <pivotCache cacheId="1349" r:id="rId26"/>
        <pivotCache cacheId="1353" r:id="rId27"/>
      </x14:pivotCaches>
    </ex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Player_4becba32-2a42-47bd-9b3e-673cc13ddbed" name="DimPlayer" connection="Query - DimPlayer"/>
          <x15:modelTable id="stats_player_week_2026_2d2e45c7-846c-4a76-9903-adf6f238758d" name="stats_player_week_2026" connection="Query - stats_player_week_2026"/>
          <x15:modelTable id="DimTeam_1f800260-2b92-43da-aa9a-38bdf3bb67fa" name="DimTeam" connection="Query - DimTeam"/>
          <x15:modelTable id="ngs_passing_df540845-160d-4b0a-8ea3-c98acd895fc1" name="ngs_passing" connection="Query - ngs_passing"/>
          <x15:modelTable id="ngs_receiving_4b918dd1-6428-4875-bdea-cc7563213242" name="ngs_receiving" connection="Query - ngs_receiving"/>
          <x15:modelTable id="ngs_rushing_1d929225-4216-4ee9-84e8-e5d71112666d" name="ngs_rushing" connection="Query - ngs_rushing"/>
          <x15:modelTable id="injuries_2026_9f7d4bd0-9d77-437d-b7ea-c83df78693b8" name="injuries_2026" connection="Query - injuries_2026"/>
          <x15:modelTable id="snap_counts_2026_942dbb4e-809f-4f4d-852c-b93925e54e79" name="snap_counts_2026" connection="Query - snap_counts_2026"/>
          <x15:modelTable id="depth_charts_2026_2f58fefe-6c37-47dd-9040-45849b6727fb" name="depth_charts_2026" connection="Query - depth_charts_2026"/>
          <x15:modelTable id="ftn_charting_2026_0e18d4a1-66de-47ba-ab71-0de92672c41f" name="ftn_charting_2026" connection="Query - ftn_charting_2026"/>
          <x15:modelTable id="play_by_play_2026_2d044860-a9cd-4d9d-80d1-d7955a029b29" name="play_by_play_2026" connection="Query - play_by_play_2026"/>
          <x15:modelTable id="stats_team_reg_2026_fb406d2d-b0e5-47a5-abf6-d47dad7adb79" name="stats_team_reg_2026" connection="Query - stats_team_reg_2026"/>
          <x15:modelTable id="DimWeek_f2e3a7e4-e6dd-4953-a58a-7f6c5a7f77db" name="DimWeek" connection="Query - DimWeek"/>
          <x15:modelTable id="schedules_0582ad12-b023-401c-9ced-b1dbdb415dac" name="schedules" connection="Query - schedules"/>
          <x15:modelTable id="stats_team_week_2026_700a6466-60ee-4b7d-894d-a82926c7cb9c" name="stats_team_week_2026" connection="Query - stats_team_week_2026"/>
          <x15:modelTable id="Defense_Weekly_b08d7b23-1762-4e41-b89d-35308c93de81" name="Defense_Weekly" connection="Query - Defense_Weekly"/>
          <x15:modelTable id="TeamGames_4ec4b77e-357e-48a6-ab13-94b51526545c" name="TeamGames" connection="Query - TeamGames"/>
        </x15:modelTables>
        <x15:modelRelationships>
          <x15:modelRelationship fromTable="stats_player_week_2026" fromColumn="player_id" toTable="DimPlayer" toColumn="gsis_id"/>
          <x15:modelRelationship fromTable="stats_player_week_2026" fromColumn="team" toTable="DimTeam" toColumn="team_abbr"/>
          <x15:modelRelationship fromTable="stats_player_week_2026" fromColumn="season_week" toTable="DimWeek" toColumn="season_week"/>
          <x15:modelRelationship fromTable="ngs_passing" fromColumn="player_gsis_id" toTable="DimPlayer" toColumn="gsis_id"/>
          <x15:modelRelationship fromTable="ngs_passing" fromColumn="season_week" toTable="DimWeek" toColumn="season_week"/>
          <x15:modelRelationship fromTable="ngs_receiving" fromColumn="player_gsis_id" toTable="DimPlayer" toColumn="gsis_id"/>
          <x15:modelRelationship fromTable="ngs_receiving" fromColumn="season_week" toTable="DimWeek" toColumn="season_week"/>
          <x15:modelRelationship fromTable="ngs_rushing" fromColumn="player_gsis_id" toTable="DimPlayer" toColumn="gsis_id"/>
          <x15:modelRelationship fromTable="ngs_rushing" fromColumn="season_week" toTable="DimWeek" toColumn="season_week"/>
          <x15:modelRelationship fromTable="injuries_2026" fromColumn="gsis_id" toTable="DimPlayer" toColumn="gsis_id"/>
          <x15:modelRelationship fromTable="injuries_2026" fromColumn="team" toTable="DimTeam" toColumn="team_abbr"/>
          <x15:modelRelationship fromTable="injuries_2026" fromColumn="season_week" toTable="DimWeek" toColumn="season_week"/>
          <x15:modelRelationship fromTable="snap_counts_2026" fromColumn="gsis_id" toTable="DimPlayer" toColumn="gsis_id"/>
          <x15:modelRelationship fromTable="snap_counts_2026" fromColumn="season_week" toTable="DimWeek" toColumn="season_week"/>
          <x15:modelRelationship fromTable="depth_charts_2026" fromColumn="gsis_id" toTable="DimPlayer" toColumn="gsis_id"/>
          <x15:modelRelationship fromTable="depth_charts_2026" fromColumn="team" toTable="DimTeam" toColumn="team_abbr"/>
          <x15:modelRelationship fromTable="ftn_charting_2026" fromColumn="play_key" toTable="play_by_play_2026" toColumn="play_key"/>
          <x15:modelRelationship fromTable="play_by_play_2026" fromColumn="posteam" toTable="DimTeam" toColumn="team_abbr"/>
          <x15:modelRelationship fromTable="play_by_play_2026" fromColumn="season_week" toTable="DimWeek" toColumn="season_week"/>
          <x15:modelRelationship fromTable="stats_team_reg_2026" fromColumn="team" toTable="DimTeam" toColumn="team_abbr"/>
          <x15:modelRelationship fromTable="stats_team_week_2026" fromColumn="team" toTable="DimTeam" toColumn="team_abbr"/>
          <x15:modelRelationship fromTable="stats_team_week_2026" fromColumn="week" toTable="DimWeek" toColumn="week"/>
          <x15:modelRelationship fromTable="Defense_Weekly" fromColumn="defense_team" toTable="DimTeam" toColumn="team_abbr"/>
          <x15:modelRelationship fromTable="Defense_Weekly" fromColumn="week" toTable="DimWeek" toColumn="week"/>
          <x15:modelRelationship fromTable="TeamGames" fromColumn="team" toTable="DimTeam" toColumn="team_abbr"/>
          <x15:modelRelationship fromTable="TeamGames" fromColumn="week" toTable="DimWeek" toColumn="week"/>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S4" i="12" l="1"/>
  <c r="S3" i="12"/>
  <c r="R3" i="12"/>
  <c r="R4" i="12"/>
  <c r="Q4" i="12"/>
  <c r="Q3" i="12"/>
  <c r="P5" i="12"/>
  <c r="P4" i="12"/>
  <c r="P3" i="12"/>
  <c r="B27" i="8"/>
  <c r="B28" i="8"/>
  <c r="B29" i="8"/>
  <c r="B30" i="8"/>
  <c r="B31" i="8"/>
  <c r="B32" i="8"/>
  <c r="B33" i="8"/>
  <c r="B34" i="8"/>
  <c r="B35" i="8"/>
  <c r="B36" i="8"/>
  <c r="B37" i="8"/>
  <c r="B38" i="8"/>
  <c r="B39" i="8"/>
  <c r="B40" i="8"/>
  <c r="B41" i="8"/>
  <c r="B42" i="8"/>
  <c r="B43" i="8"/>
  <c r="B44" i="8"/>
  <c r="B45" i="8"/>
  <c r="B46" i="8"/>
  <c r="B47" i="8"/>
  <c r="B48" i="8"/>
  <c r="B49" i="8"/>
  <c r="B50" i="8"/>
  <c r="B51" i="8"/>
  <c r="B52" i="8"/>
  <c r="B21" i="8"/>
  <c r="B22" i="8"/>
  <c r="B23" i="8"/>
  <c r="B24" i="8"/>
  <c r="B25" i="8"/>
  <c r="B26" i="8"/>
  <c r="AP12" i="7"/>
  <c r="AC12" i="7"/>
  <c r="P12" i="7"/>
  <c r="AP10" i="7"/>
  <c r="AP9" i="7"/>
  <c r="AC10" i="7"/>
  <c r="AC9" i="7"/>
  <c r="P10" i="7"/>
  <c r="P9" i="7"/>
  <c r="C12" i="7"/>
  <c r="C10" i="7"/>
  <c r="C9" i="7"/>
  <c r="B2" i="12"/>
  <c r="B3" i="8" s="1"/>
  <c r="B3" i="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9E6FB9-B27E-48AC-A962-5C20AE08ED20}" keepAlive="1" name="Query - advstats_week_pass_2026" description="Connection to the 'advstats_week_pass_2026' query in the workbook." type="5" refreshedVersion="0" background="1">
    <dbPr connection="Provider=Microsoft.Mashup.OleDb.1;Data Source=$Workbook$;Location=advstats_week_pass_2026;Extended Properties=&quot;&quot;" command="SELECT * FROM [advstats_week_pass_2026]"/>
  </connection>
  <connection id="2" xr16:uid="{73C3775F-86BE-45C6-991A-CB63627D6E3B}" keepAlive="1" name="Query - Away" description="Connection to the 'Away' query in the workbook." type="5" refreshedVersion="0" background="1" saveData="1">
    <dbPr connection="Provider=Microsoft.Mashup.OleDb.1;Data Source=$Workbook$;Location=Away;Extended Properties=&quot;&quot;" command="SELECT * FROM [Away]"/>
  </connection>
  <connection id="3" xr16:uid="{40ADC37B-A2E6-4CDB-844B-0A12D5886EFE}" keepAlive="1" name="Query - Away1" description="Connection to the 'Away' query in the workbook." type="5" refreshedVersion="8" background="1" saveData="1">
    <dbPr connection="Provider=Microsoft.Mashup.OleDb.1;Data Source=$Workbook$;Location=Away;Extended Properties=&quot;&quot;" command="SELECT * FROM [Away]"/>
  </connection>
  <connection id="4" xr16:uid="{23164522-C023-4640-9561-DFA6874052EE}" name="Query - Defense_Weekly" description="Connection to the 'Defense_Weekly' query in the workbook." type="100" refreshedVersion="8" minRefreshableVersion="5">
    <extLst>
      <ext xmlns:x15="http://schemas.microsoft.com/office/spreadsheetml/2010/11/main" uri="{DE250136-89BD-433C-8126-D09CA5730AF9}">
        <x15:connection id="b3b58928-7ffb-485e-b3bd-e8d96c3d9e9f"/>
      </ext>
    </extLst>
  </connection>
  <connection id="5" xr16:uid="{FB35BAC2-95FA-4BBA-9F36-84ACD8251115}" name="Query - depth_charts_2026" description="Connection to the 'depth_charts_2026' query in the workbook." type="100" refreshedVersion="8" minRefreshableVersion="5">
    <extLst>
      <ext xmlns:x15="http://schemas.microsoft.com/office/spreadsheetml/2010/11/main" uri="{DE250136-89BD-433C-8126-D09CA5730AF9}">
        <x15:connection id="2fdd1db5-4a46-4d09-8ae1-8a59ef3105de"/>
      </ext>
    </extLst>
  </connection>
  <connection id="6" xr16:uid="{56257161-39C9-453D-992B-79E31E99A4AD}" name="Query - DimPlayer" description="Connection to the 'DimPlayer' query in the workbook." type="100" refreshedVersion="8" minRefreshableVersion="5">
    <extLst>
      <ext xmlns:x15="http://schemas.microsoft.com/office/spreadsheetml/2010/11/main" uri="{DE250136-89BD-433C-8126-D09CA5730AF9}">
        <x15:connection id="1e3b4ba2-0cb9-4429-94f6-337194debb4d"/>
      </ext>
    </extLst>
  </connection>
  <connection id="7" xr16:uid="{F36E88CF-B1FE-43AF-9560-496F7D2BB8C1}" name="Query - DimTeam" description="Connection to the 'DimTeam' query in the workbook." type="100" refreshedVersion="8" minRefreshableVersion="5">
    <extLst>
      <ext xmlns:x15="http://schemas.microsoft.com/office/spreadsheetml/2010/11/main" uri="{DE250136-89BD-433C-8126-D09CA5730AF9}">
        <x15:connection id="b0178c1f-01fc-422f-ba28-5788726de4ea"/>
      </ext>
    </extLst>
  </connection>
  <connection id="8" xr16:uid="{0D4D1B8C-BD34-4833-8DCC-C28DCD6F268E}" name="Query - DimWeek" description="Connection to the 'DimWeek' query in the workbook." type="100" refreshedVersion="8" minRefreshableVersion="5">
    <extLst>
      <ext xmlns:x15="http://schemas.microsoft.com/office/spreadsheetml/2010/11/main" uri="{DE250136-89BD-433C-8126-D09CA5730AF9}">
        <x15:connection id="953f5879-b1f7-4b95-b7fd-cbee1626c8e4"/>
      </ext>
    </extLst>
  </connection>
  <connection id="9" xr16:uid="{90ED6DFD-FC2A-4B41-A194-6CF8E366DD3E}" name="Query - ftn_charting_2026" description="Connection to the 'ftn_charting_2026' query in the workbook." type="100" refreshedVersion="8" minRefreshableVersion="5">
    <extLst>
      <ext xmlns:x15="http://schemas.microsoft.com/office/spreadsheetml/2010/11/main" uri="{DE250136-89BD-433C-8126-D09CA5730AF9}">
        <x15:connection id="f3a98e6b-cc81-47af-9764-8430ac15582a"/>
      </ext>
    </extLst>
  </connection>
  <connection id="10" xr16:uid="{80EC1A15-8EF7-4BB7-ABD0-1D43418EF1F8}" keepAlive="1" name="Query - Home" description="Connection to the 'Home' query in the workbook." type="5" refreshedVersion="0" background="1" saveData="1">
    <dbPr connection="Provider=Microsoft.Mashup.OleDb.1;Data Source=$Workbook$;Location=Home;Extended Properties=&quot;&quot;" command="SELECT * FROM [Home]"/>
  </connection>
  <connection id="11" xr16:uid="{B9D88C1D-6EF2-43B5-AAE1-A603305E92C3}" keepAlive="1" name="Query - Home1" description="Connection to the 'Home' query in the workbook." type="5" refreshedVersion="8" background="1" saveData="1">
    <dbPr connection="Provider=Microsoft.Mashup.OleDb.1;Data Source=$Workbook$;Location=Home;Extended Properties=&quot;&quot;" command="SELECT * FROM [Home]"/>
  </connection>
  <connection id="12" xr16:uid="{C739B388-F5DB-46FB-9949-96951A3C31A6}" name="Query - injuries_2026" description="Connection to the 'injuries_2026' query in the workbook." type="100" refreshedVersion="8" minRefreshableVersion="5">
    <extLst>
      <ext xmlns:x15="http://schemas.microsoft.com/office/spreadsheetml/2010/11/main" uri="{DE250136-89BD-433C-8126-D09CA5730AF9}">
        <x15:connection id="4bb27a6a-baa4-49f8-8225-06ca53465eac"/>
      </ext>
    </extLst>
  </connection>
  <connection id="13" xr16:uid="{58155560-62E9-4EDB-A656-C25E94598540}" name="Query - ngs_passing" description="Connection to the 'ngs_passing' query in the workbook." type="100" refreshedVersion="8" minRefreshableVersion="5">
    <extLst>
      <ext xmlns:x15="http://schemas.microsoft.com/office/spreadsheetml/2010/11/main" uri="{DE250136-89BD-433C-8126-D09CA5730AF9}">
        <x15:connection id="c8855318-60a7-44ef-ba06-638094b624db"/>
      </ext>
    </extLst>
  </connection>
  <connection id="14" xr16:uid="{40796781-C125-40A1-8C3D-9DB2B533AFD9}" name="Query - ngs_receiving" description="Connection to the 'ngs_receiving' query in the workbook." type="100" refreshedVersion="8" minRefreshableVersion="5">
    <extLst>
      <ext xmlns:x15="http://schemas.microsoft.com/office/spreadsheetml/2010/11/main" uri="{DE250136-89BD-433C-8126-D09CA5730AF9}">
        <x15:connection id="232444b2-6422-49aa-a8b4-3b896ec0ee10"/>
      </ext>
    </extLst>
  </connection>
  <connection id="15" xr16:uid="{9EF01272-43E8-43C5-9930-CE37FC71274F}" name="Query - ngs_rushing" description="Connection to the 'ngs_rushing' query in the workbook." type="100" refreshedVersion="8" minRefreshableVersion="5">
    <extLst>
      <ext xmlns:x15="http://schemas.microsoft.com/office/spreadsheetml/2010/11/main" uri="{DE250136-89BD-433C-8126-D09CA5730AF9}">
        <x15:connection id="fd1967cc-c32a-4399-8b11-961e12db2e8e"/>
      </ext>
    </extLst>
  </connection>
  <connection id="16" xr16:uid="{0AC2BC37-E5C1-4D27-84E1-79C511D58DF1}" name="Query - play_by_play_2026" description="Connection to the 'play_by_play_2026' query in the workbook." type="100" refreshedVersion="8" minRefreshableVersion="5">
    <extLst>
      <ext xmlns:x15="http://schemas.microsoft.com/office/spreadsheetml/2010/11/main" uri="{DE250136-89BD-433C-8126-D09CA5730AF9}">
        <x15:connection id="c68cc49a-607c-409f-8593-8783d2998eaa"/>
      </ext>
    </extLst>
  </connection>
  <connection id="17" xr16:uid="{09D8939C-1507-4C71-81B7-77948255CE55}" keepAlive="1" name="Query - PlayerID_Crosswalk" description="Connection to the 'PlayerID_Crosswalk' query in the workbook." type="5" refreshedVersion="8" background="1" saveData="1">
    <dbPr connection="Provider=Microsoft.Mashup.OleDb.1;Data Source=$Workbook$;Location=PlayerID_Crosswalk;Extended Properties=&quot;&quot;" command="SELECT * FROM [PlayerID_Crosswalk]"/>
  </connection>
  <connection id="18" xr16:uid="{D606345A-6920-40DA-B7A9-2724BC6AEE35}" keepAlive="1" name="Query - players" description="Connection to the 'players' query in the workbook." type="5" refreshedVersion="0" background="1">
    <dbPr connection="Provider=Microsoft.Mashup.OleDb.1;Data Source=$Workbook$;Location=players;Extended Properties=&quot;&quot;" command="SELECT * FROM [players]"/>
  </connection>
  <connection id="19" xr16:uid="{C05AB670-22FF-464C-9140-EAD57B1389D7}" keepAlive="1" name="Query - QB_Stats" description="Connection to the 'QB_Stats' query in the workbook." type="5" refreshedVersion="0" background="1">
    <dbPr connection="Provider=Microsoft.Mashup.OleDb.1;Data Source=$Workbook$;Location=QB_Stats;Extended Properties=&quot;&quot;" command="SELECT * FROM [QB_Stats]"/>
  </connection>
  <connection id="20" xr16:uid="{376BF5E9-A9E1-402D-8E5D-3E97FB5A03AE}" keepAlive="1" name="Query - RB_Stats" description="Connection to the 'RB_Stats' query in the workbook." type="5" refreshedVersion="0" background="1">
    <dbPr connection="Provider=Microsoft.Mashup.OleDb.1;Data Source=$Workbook$;Location=RB_Stats;Extended Properties=&quot;&quot;" command="SELECT * FROM [RB_Stats]"/>
  </connection>
  <connection id="21" xr16:uid="{EDA9E8E4-BA26-434F-B0A5-4CFCD3263EA1}" name="Query - schedules" description="Connection to the 'schedules' query in the workbook." type="100" refreshedVersion="8" minRefreshableVersion="5">
    <extLst>
      <ext xmlns:x15="http://schemas.microsoft.com/office/spreadsheetml/2010/11/main" uri="{DE250136-89BD-433C-8126-D09CA5730AF9}">
        <x15:connection id="c72e59f7-69c6-479b-80c2-5f03a57bf760"/>
      </ext>
    </extLst>
  </connection>
  <connection id="22" xr16:uid="{F7A1EAED-BB46-4235-84B8-6DE3DC2CAFDF}" name="Query - snap_counts_2026" description="Connection to the 'snap_counts_2026' query in the workbook." type="100" refreshedVersion="8" minRefreshableVersion="5">
    <extLst>
      <ext xmlns:x15="http://schemas.microsoft.com/office/spreadsheetml/2010/11/main" uri="{DE250136-89BD-433C-8126-D09CA5730AF9}">
        <x15:connection id="5b223fd6-0034-481a-b298-70f2d7e52669"/>
      </ext>
    </extLst>
  </connection>
  <connection id="23" xr16:uid="{38071274-229F-4131-AC16-86A02F521BC5}" name="Query - stats_player_week_2026" description="Connection to the 'stats_player_week_2026' query in the workbook." type="100" refreshedVersion="8" minRefreshableVersion="5">
    <extLst>
      <ext xmlns:x15="http://schemas.microsoft.com/office/spreadsheetml/2010/11/main" uri="{DE250136-89BD-433C-8126-D09CA5730AF9}">
        <x15:connection id="c5d68a74-4e49-401e-b6c3-8614444812c1"/>
      </ext>
    </extLst>
  </connection>
  <connection id="24" xr16:uid="{FBC0F24F-4B7F-43FD-A138-DE1BC99A3726}" name="Query - stats_team_reg_2026" description="Connection to the 'stats_team_reg_2026' query in the workbook." type="100" refreshedVersion="8" minRefreshableVersion="5">
    <extLst>
      <ext xmlns:x15="http://schemas.microsoft.com/office/spreadsheetml/2010/11/main" uri="{DE250136-89BD-433C-8126-D09CA5730AF9}">
        <x15:connection id="881c98c0-2ddb-4679-87d9-dee5b082d779"/>
      </ext>
    </extLst>
  </connection>
  <connection id="25" xr16:uid="{E6002708-4BEE-49B8-AB71-19FACD46586F}" name="Query - stats_team_week_2026" description="Connection to the 'stats_team_week_2026' query in the workbook." type="100" refreshedVersion="8" minRefreshableVersion="5">
    <extLst>
      <ext xmlns:x15="http://schemas.microsoft.com/office/spreadsheetml/2010/11/main" uri="{DE250136-89BD-433C-8126-D09CA5730AF9}">
        <x15:connection id="6e7266d5-3091-4b7f-86ac-c9369b164bb3"/>
      </ext>
    </extLst>
  </connection>
  <connection id="26" xr16:uid="{0C5D1F1B-B8EC-4296-8585-C82E4902A9A3}" keepAlive="1" name="Query - TE_Stats" description="Connection to the 'TE_Stats' query in the workbook." type="5" refreshedVersion="0" background="1">
    <dbPr connection="Provider=Microsoft.Mashup.OleDb.1;Data Source=$Workbook$;Location=TE_Stats;Extended Properties=&quot;&quot;" command="SELECT * FROM [TE_Stats]"/>
  </connection>
  <connection id="27" xr16:uid="{08F00D96-2692-4B4E-8AF4-BE51F9CA95FC}" name="Query - TeamGames" description="Connection to the 'TeamGames' query in the workbook." type="100" refreshedVersion="8" minRefreshableVersion="5">
    <extLst>
      <ext xmlns:x15="http://schemas.microsoft.com/office/spreadsheetml/2010/11/main" uri="{DE250136-89BD-433C-8126-D09CA5730AF9}">
        <x15:connection id="d45e5ab5-d595-4683-9093-016a9b73ff67"/>
      </ext>
    </extLst>
  </connection>
  <connection id="28" xr16:uid="{C639F774-9A8F-41D9-B962-A942078F48B4}" keepAlive="1" name="Query - TeamGames1" description="Connection to the 'TeamGames' query in the workbook." type="5" refreshedVersion="8" background="1" saveData="1">
    <dbPr connection="Provider=Microsoft.Mashup.OleDb.1;Data Source=$Workbook$;Location=TeamGames;Extended Properties=&quot;&quot;" command="SELECT * FROM [TeamGames]"/>
  </connection>
  <connection id="29" xr16:uid="{9772BB45-3A56-4BAB-BA3F-C42D59498BD2}" keepAlive="1" name="Query - teams_colors_logos" description="Connection to the 'teams_colors_logos' query in the workbook." type="5" refreshedVersion="0" background="1">
    <dbPr connection="Provider=Microsoft.Mashup.OleDb.1;Data Source=$Workbook$;Location=teams_colors_logos;Extended Properties=&quot;&quot;" command="SELECT * FROM [teams_colors_logos]"/>
  </connection>
  <connection id="30" xr16:uid="{7831B80B-4F4A-4C26-AB6A-108CF8FAABE4}" keepAlive="1" name="Query - WR_Stats" description="Connection to the 'WR_Stats' query in the workbook." type="5" refreshedVersion="0" background="1">
    <dbPr connection="Provider=Microsoft.Mashup.OleDb.1;Data Source=$Workbook$;Location=WR_Stats;Extended Properties=&quot;&quot;" command="SELECT * FROM [WR_Stats]"/>
  </connection>
  <connection id="31" xr16:uid="{2C7E599F-75A1-4EAB-AE41-81F291D53A1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MDX" minSupportedVersion="120000" copy="1" pasteAll="1" pasteValues="1" merge="1" splitFirst="1" rowColShift="1" clearFormats="1" clearComments="1" assign="1" coerce="1"/>
  </metadataTypes>
  <metadataStrings count="17">
    <s v="ThisWorkbookDataModel"/>
    <s v="{[DimPlayer].[position].&amp;[QB]}"/>
    <s v="{[DimPlayer].[position].&amp;[RB]}"/>
    <s v="{[DimPlayer].[position].&amp;[WR]}"/>
    <s v="{[DimPlayer].[position].&amp;[TE]}"/>
    <s v="[Measures].[Latest Week]"/>
    <s v="{[DimTeam].[team_conf].[All]}"/>
    <s v="{[DimTeam].[team_division].[All]}"/>
    <s v="[Measures].[Lead Diff Team]"/>
    <s v="[Measures].[Lead Off Team]"/>
    <s v="[Measures].[Lead Def Team]"/>
    <s v="[Measures].[Lead TO Team]"/>
    <s v="[Measures].[Lead Diff Value]"/>
    <s v="[Measures].[Lead Off Value]"/>
    <s v="[Measures].[Lead Def Value]"/>
    <s v="[Measures].[Lead TO Value]"/>
    <s v="{[DimWeek].[week].[All]}"/>
  </metadataStrings>
  <mdxMetadata count="13">
    <mdx n="0" f="s">
      <ms ns="1" c="0"/>
    </mdx>
    <mdx n="0" f="s">
      <ms ns="2" c="0"/>
    </mdx>
    <mdx n="0" f="s">
      <ms ns="3" c="0"/>
    </mdx>
    <mdx n="0" f="s">
      <ms ns="4" c="0"/>
    </mdx>
    <mdx n="0" f="v">
      <t c="1" fi="0">
        <n x="5"/>
      </t>
    </mdx>
    <mdx n="0" f="v">
      <t c="4" fi="0">
        <n x="8"/>
        <n x="16" s="1"/>
        <n x="6" s="1"/>
        <n x="7" s="1"/>
      </t>
    </mdx>
    <mdx n="0" f="v">
      <t c="4" fi="0">
        <n x="12"/>
        <n x="16" s="1"/>
        <n x="6" s="1"/>
        <n x="7" s="1"/>
      </t>
    </mdx>
    <mdx n="0" f="v">
      <t c="4" fi="0">
        <n x="9"/>
        <n x="16" s="1"/>
        <n x="6" s="1"/>
        <n x="7" s="1"/>
      </t>
    </mdx>
    <mdx n="0" f="v">
      <t c="4" fi="0">
        <n x="13"/>
        <n x="16" s="1"/>
        <n x="6" s="1"/>
        <n x="7" s="1"/>
      </t>
    </mdx>
    <mdx n="0" f="v">
      <t c="4" fi="0">
        <n x="14"/>
        <n x="16" s="1"/>
        <n x="6" s="1"/>
        <n x="7" s="1"/>
      </t>
    </mdx>
    <mdx n="0" f="v">
      <t c="4" fi="0">
        <n x="10"/>
        <n x="16" s="1"/>
        <n x="6" s="1"/>
        <n x="7" s="1"/>
      </t>
    </mdx>
    <mdx n="0" f="v">
      <t c="4" fi="0">
        <n x="11"/>
        <n x="16" s="1"/>
        <n x="6" s="1"/>
        <n x="7" s="1"/>
      </t>
    </mdx>
    <mdx n="0" f="v">
      <t c="4" fi="0">
        <n x="15"/>
        <n x="16" s="1"/>
        <n x="6" s="1"/>
        <n x="7" s="1"/>
      </t>
    </mdx>
  </mdxMetadata>
  <valueMetadata count="13">
    <bk>
      <rc t="1" v="0"/>
    </bk>
    <bk>
      <rc t="1" v="1"/>
    </bk>
    <bk>
      <rc t="1" v="2"/>
    </bk>
    <bk>
      <rc t="1" v="3"/>
    </bk>
    <bk>
      <rc t="1" v="4"/>
    </bk>
    <bk>
      <rc t="1" v="5"/>
    </bk>
    <bk>
      <rc t="1" v="6"/>
    </bk>
    <bk>
      <rc t="1" v="7"/>
    </bk>
    <bk>
      <rc t="1" v="8"/>
    </bk>
    <bk>
      <rc t="1" v="9"/>
    </bk>
    <bk>
      <rc t="1" v="10"/>
    </bk>
    <bk>
      <rc t="1" v="11"/>
    </bk>
    <bk>
      <rc t="1" v="12"/>
    </bk>
  </valueMetadata>
</metadata>
</file>

<file path=xl/sharedStrings.xml><?xml version="1.0" encoding="utf-8"?>
<sst xmlns="http://schemas.openxmlformats.org/spreadsheetml/2006/main" count="1217" uniqueCount="634">
  <si>
    <t>Ameer Abdullah</t>
  </si>
  <si>
    <t>De'Von Achane</t>
  </si>
  <si>
    <t>Davante Adams</t>
  </si>
  <si>
    <t>Jordan Addison</t>
  </si>
  <si>
    <t>Nate Adkins</t>
  </si>
  <si>
    <t>Rasheen Ali</t>
  </si>
  <si>
    <t>Mo Alie-Cox</t>
  </si>
  <si>
    <t>Erick All</t>
  </si>
  <si>
    <t>Braelon Allen</t>
  </si>
  <si>
    <t>Cyrus Allen</t>
  </si>
  <si>
    <t>Davis Allen</t>
  </si>
  <si>
    <t>Josh Allen</t>
  </si>
  <si>
    <t>Kaytron Allen</t>
  </si>
  <si>
    <t>Keenan Allen</t>
  </si>
  <si>
    <t>LeQuint Allen Jr.</t>
  </si>
  <si>
    <t>Tyler Allgeier</t>
  </si>
  <si>
    <t>Mark Andrews</t>
  </si>
  <si>
    <t>Elijah Arroyo</t>
  </si>
  <si>
    <t>Tutu Atwell</t>
  </si>
  <si>
    <t>Kevin Austin Jr.</t>
  </si>
  <si>
    <t>Elic Ayomanor</t>
  </si>
  <si>
    <t>Alex Bachman</t>
  </si>
  <si>
    <t>Tyler Badie</t>
  </si>
  <si>
    <t>Saquon Barkley</t>
  </si>
  <si>
    <t>AJ Barner</t>
  </si>
  <si>
    <t>Gavin Bartholomew</t>
  </si>
  <si>
    <t>Rashod Bateman</t>
  </si>
  <si>
    <t>John Bates</t>
  </si>
  <si>
    <t>Jack Bech</t>
  </si>
  <si>
    <t>Odell Beckham Jr.</t>
  </si>
  <si>
    <t>Chris Bell</t>
  </si>
  <si>
    <t>Daniel Bellinger</t>
  </si>
  <si>
    <t>Malik Benson</t>
  </si>
  <si>
    <t>Germie Bernard</t>
  </si>
  <si>
    <t>Braxton Berrios</t>
  </si>
  <si>
    <t>Tank Bigsby</t>
  </si>
  <si>
    <t>Kaelon Black</t>
  </si>
  <si>
    <t>Chris Blair</t>
  </si>
  <si>
    <t>Nate Boerkircher</t>
  </si>
  <si>
    <t>Isaiah Bond</t>
  </si>
  <si>
    <t>Lewis Bond</t>
  </si>
  <si>
    <t>Denzel Boston</t>
  </si>
  <si>
    <t>Kendrick Bourne</t>
  </si>
  <si>
    <t>Kayshon Boutte</t>
  </si>
  <si>
    <t>Brock Bowers</t>
  </si>
  <si>
    <t>Zachariah Branch</t>
  </si>
  <si>
    <t>Max Bredeson</t>
  </si>
  <si>
    <t>Jake Briningstool</t>
  </si>
  <si>
    <t>Jacoby Brissett</t>
  </si>
  <si>
    <t>British Brooks</t>
  </si>
  <si>
    <t>Chris Brooks</t>
  </si>
  <si>
    <t>Jalen Brooks</t>
  </si>
  <si>
    <t>Jonathon Brooks</t>
  </si>
  <si>
    <t>Tahj Brooks</t>
  </si>
  <si>
    <t>A.J. Brown</t>
  </si>
  <si>
    <t>Barion Brown</t>
  </si>
  <si>
    <t>Chase Brown</t>
  </si>
  <si>
    <t>Dyami Brown</t>
  </si>
  <si>
    <t>Marquise Brown</t>
  </si>
  <si>
    <t>Pat Bryant</t>
  </si>
  <si>
    <t>Luther Burden III</t>
  </si>
  <si>
    <t>Deion Burks</t>
  </si>
  <si>
    <t>Treylon Burks</t>
  </si>
  <si>
    <t>Josh Cameron</t>
  </si>
  <si>
    <t>Ja'Marr Chase</t>
  </si>
  <si>
    <t>Julius Chestnut</t>
  </si>
  <si>
    <t>Efton Chism III</t>
  </si>
  <si>
    <t>Demond Claiborne</t>
  </si>
  <si>
    <t>Jalen Coker</t>
  </si>
  <si>
    <t>Jonah Coleman</t>
  </si>
  <si>
    <t>Keon Coleman</t>
  </si>
  <si>
    <t>Kevin Coleman Jr.</t>
  </si>
  <si>
    <t>Nico Collins</t>
  </si>
  <si>
    <t>KC Concepcion</t>
  </si>
  <si>
    <t>Dean Connors</t>
  </si>
  <si>
    <t>James Cook</t>
  </si>
  <si>
    <t>Brandin Cooks</t>
  </si>
  <si>
    <t>Darius Cooper</t>
  </si>
  <si>
    <t>Omar Cooper Jr.</t>
  </si>
  <si>
    <t>Malachi Corley</t>
  </si>
  <si>
    <t>Blake Corum</t>
  </si>
  <si>
    <t>Kirk Cousins</t>
  </si>
  <si>
    <t>Britain Covey</t>
  </si>
  <si>
    <t>Jacob Cowing</t>
  </si>
  <si>
    <t>Jalen Cropper</t>
  </si>
  <si>
    <t>Jacory Croskey-Merritt</t>
  </si>
  <si>
    <t>Josh Cuevas</t>
  </si>
  <si>
    <t>DeeJay Dallas</t>
  </si>
  <si>
    <t>Jalon Daniels</t>
  </si>
  <si>
    <t>Sam Darnold</t>
  </si>
  <si>
    <t>Derius Davis</t>
  </si>
  <si>
    <t>Isaiah Davis</t>
  </si>
  <si>
    <t>Kaden Davis</t>
  </si>
  <si>
    <t>Ray Davis</t>
  </si>
  <si>
    <t>Oscar Delp</t>
  </si>
  <si>
    <t>Emari Demercado</t>
  </si>
  <si>
    <t>Stefon Diggs</t>
  </si>
  <si>
    <t>Chimere Dike</t>
  </si>
  <si>
    <t>AJ Dillon</t>
  </si>
  <si>
    <t>J.K. Dobbins</t>
  </si>
  <si>
    <t>CJ Donaldson</t>
  </si>
  <si>
    <t>Greg Dortch</t>
  </si>
  <si>
    <t>Jahan Dotson</t>
  </si>
  <si>
    <t>Romeo Doubs</t>
  </si>
  <si>
    <t>Caleb Douglas</t>
  </si>
  <si>
    <t>DeMario Douglas</t>
  </si>
  <si>
    <t>Rico Dowdle</t>
  </si>
  <si>
    <t>Josh Downs</t>
  </si>
  <si>
    <t>Greg Dulcich</t>
  </si>
  <si>
    <t>Ashton Dulin</t>
  </si>
  <si>
    <t>Payne Durham</t>
  </si>
  <si>
    <t>Devin Duvernay</t>
  </si>
  <si>
    <t>Emeka Egbuka</t>
  </si>
  <si>
    <t>Austin Ekeler</t>
  </si>
  <si>
    <t>Evan Engram</t>
  </si>
  <si>
    <t>Zach Ertz</t>
  </si>
  <si>
    <t>Travis Etienne</t>
  </si>
  <si>
    <t>Mike Evans</t>
  </si>
  <si>
    <t>Mitchell Evans</t>
  </si>
  <si>
    <t>Harold Fannin Jr.</t>
  </si>
  <si>
    <t>Noah Fant</t>
  </si>
  <si>
    <t>Luke Farrell</t>
  </si>
  <si>
    <t>Simi Fehoko</t>
  </si>
  <si>
    <t>Tai Felton</t>
  </si>
  <si>
    <t>Jake Ferguson</t>
  </si>
  <si>
    <t>Terrance Ferguson</t>
  </si>
  <si>
    <t>Malachi Fields</t>
  </si>
  <si>
    <t>Ryan Flournoy</t>
  </si>
  <si>
    <t>Zay Flowers</t>
  </si>
  <si>
    <t>Montorie Foster Jr</t>
  </si>
  <si>
    <t>Troy Franklin</t>
  </si>
  <si>
    <t>Feleipe Franks</t>
  </si>
  <si>
    <t>Pat Freiermuth</t>
  </si>
  <si>
    <t>Oronde Gadsden II</t>
  </si>
  <si>
    <t>Kenny Gainwell</t>
  </si>
  <si>
    <t>Mike Gesicki</t>
  </si>
  <si>
    <t>Jahmyr Gibbs</t>
  </si>
  <si>
    <t>Reggie Gilliam</t>
  </si>
  <si>
    <t>Chris Godwin Jr.</t>
  </si>
  <si>
    <t>Dallas Goedert</t>
  </si>
  <si>
    <t>Matthew Golden</t>
  </si>
  <si>
    <t>Tyler Goodson</t>
  </si>
  <si>
    <t>Ollie Gordon II</t>
  </si>
  <si>
    <t>Frank Gore Jr.</t>
  </si>
  <si>
    <t>Anthony Gould</t>
  </si>
  <si>
    <t>Noah Gray</t>
  </si>
  <si>
    <t>Breece Hall</t>
  </si>
  <si>
    <t>Omarion Hampton</t>
  </si>
  <si>
    <t>Tre Harris</t>
  </si>
  <si>
    <t>Najee Harris</t>
  </si>
  <si>
    <t>Marvin Harrison Jr.</t>
  </si>
  <si>
    <t>RJ Harvey</t>
  </si>
  <si>
    <t>Jackson Hawes</t>
  </si>
  <si>
    <t>Eli Heidenreich</t>
  </si>
  <si>
    <t>Gunnar Helm</t>
  </si>
  <si>
    <t>TreVeyon Henderson</t>
  </si>
  <si>
    <t>Derrick Henry</t>
  </si>
  <si>
    <t>Hunter Henry</t>
  </si>
  <si>
    <t>Justin Herbert</t>
  </si>
  <si>
    <t>Patrick Herbert</t>
  </si>
  <si>
    <t>DJ Herman</t>
  </si>
  <si>
    <t>Matthew Hibner</t>
  </si>
  <si>
    <t>Tyler Higbee</t>
  </si>
  <si>
    <t>Elijah Higgins</t>
  </si>
  <si>
    <t>Tee Higgins</t>
  </si>
  <si>
    <t>Justice Hill</t>
  </si>
  <si>
    <t>T.J. Hockenson</t>
  </si>
  <si>
    <t>KhaDarel Hodge</t>
  </si>
  <si>
    <t>George Holani</t>
  </si>
  <si>
    <t>Mack Hollins</t>
  </si>
  <si>
    <t>Travis Homer</t>
  </si>
  <si>
    <t>Austin Hooper</t>
  </si>
  <si>
    <t>Jimmy Horn Jr.</t>
  </si>
  <si>
    <t>Tory Horton</t>
  </si>
  <si>
    <t>Chuba Hubbard</t>
  </si>
  <si>
    <t>Tanner Hudson</t>
  </si>
  <si>
    <t>Lil'Jordan Humphrey</t>
  </si>
  <si>
    <t>Tyler Huntley</t>
  </si>
  <si>
    <t>Ted Hurst III</t>
  </si>
  <si>
    <t>Xavier Hutchinson</t>
  </si>
  <si>
    <t>Andrei Iosivas</t>
  </si>
  <si>
    <t>Bucky Irving</t>
  </si>
  <si>
    <t>Jordan James</t>
  </si>
  <si>
    <t>Ashton Jeanty</t>
  </si>
  <si>
    <t>Justin Jefferson</t>
  </si>
  <si>
    <t>E.J. Jenkins</t>
  </si>
  <si>
    <t>Jauan Jennings</t>
  </si>
  <si>
    <t>Jerry Jeudy</t>
  </si>
  <si>
    <t>Emmett Johnson</t>
  </si>
  <si>
    <t>Juwan Johnson</t>
  </si>
  <si>
    <t>Kaleb Johnson</t>
  </si>
  <si>
    <t>Kameron Johnson</t>
  </si>
  <si>
    <t>Tez Johnson</t>
  </si>
  <si>
    <t>Roschon Johnson</t>
  </si>
  <si>
    <t>Theo Johnson</t>
  </si>
  <si>
    <t>Ty Johnson</t>
  </si>
  <si>
    <t>Quentin Johnston</t>
  </si>
  <si>
    <t>Aaron Jones</t>
  </si>
  <si>
    <t>Charlie Jones</t>
  </si>
  <si>
    <t>Daniel Jones</t>
  </si>
  <si>
    <t>Jeshaun Jones</t>
  </si>
  <si>
    <t>Brevin Jordan</t>
  </si>
  <si>
    <t>Quinshon Judkins</t>
  </si>
  <si>
    <t>Will Kacmarek</t>
  </si>
  <si>
    <t>Alvin Kamara</t>
  </si>
  <si>
    <t>Kolbe Katsis</t>
  </si>
  <si>
    <t>Travis Kelce</t>
  </si>
  <si>
    <t>Tom Kennedy</t>
  </si>
  <si>
    <t>Ko Kieft</t>
  </si>
  <si>
    <t>Dalton Kincaid</t>
  </si>
  <si>
    <t>Corey Kiner</t>
  </si>
  <si>
    <t>George Kittle</t>
  </si>
  <si>
    <t>Marlin Klein</t>
  </si>
  <si>
    <t>Cole Kmet</t>
  </si>
  <si>
    <t>Bam Knight</t>
  </si>
  <si>
    <t>Dawson Knox</t>
  </si>
  <si>
    <t>Charlie Kolar</t>
  </si>
  <si>
    <t>Tucker Kraft</t>
  </si>
  <si>
    <t>Cooper Kupp</t>
  </si>
  <si>
    <t>Sam LaPorta</t>
  </si>
  <si>
    <t>CeeDee Lamb</t>
  </si>
  <si>
    <t>Bryce Lance</t>
  </si>
  <si>
    <t>Ja'Kobi Lane</t>
  </si>
  <si>
    <t>Jaylin Lane</t>
  </si>
  <si>
    <t>Lan Larison</t>
  </si>
  <si>
    <t>Cameron Latu</t>
  </si>
  <si>
    <t>Keleki Latu</t>
  </si>
  <si>
    <t>Dylan Laube</t>
  </si>
  <si>
    <t>Trevor Lawrence</t>
  </si>
  <si>
    <t>Xavier Legette</t>
  </si>
  <si>
    <t>Makai Lemon</t>
  </si>
  <si>
    <t>Isaiah Likely</t>
  </si>
  <si>
    <t>MarShawn Lloyd</t>
  </si>
  <si>
    <t>Drake London</t>
  </si>
  <si>
    <t>Hunter Long</t>
  </si>
  <si>
    <t>Jeremiyah Love</t>
  </si>
  <si>
    <t>Jordan Love</t>
  </si>
  <si>
    <t>Colston Loveland</t>
  </si>
  <si>
    <t>Hunter Luepke</t>
  </si>
  <si>
    <t>Chris Manhertz</t>
  </si>
  <si>
    <t>Woody Marks</t>
  </si>
  <si>
    <t>Tay Martin</t>
  </si>
  <si>
    <t>Jordan Mason</t>
  </si>
  <si>
    <t>Drake Maye</t>
  </si>
  <si>
    <t>Michael Mayer</t>
  </si>
  <si>
    <t>Trey McBride</t>
  </si>
  <si>
    <t>Christian McCaffrey</t>
  </si>
  <si>
    <t>Luke McCaffrey</t>
  </si>
  <si>
    <t>Malik McClain</t>
  </si>
  <si>
    <t>Ladd McConkey</t>
  </si>
  <si>
    <t>Seth McGowan</t>
  </si>
  <si>
    <t>Jaleel McLaughlin</t>
  </si>
  <si>
    <t>Terry McLaurin</t>
  </si>
  <si>
    <t>Jalen McMillan</t>
  </si>
  <si>
    <t>Tetairoa McMillan</t>
  </si>
  <si>
    <t>Jackson Meeks</t>
  </si>
  <si>
    <t>Bo Melton</t>
  </si>
  <si>
    <t>DK Metcalf</t>
  </si>
  <si>
    <t>John Metchie III</t>
  </si>
  <si>
    <t>Dohnte Meyers</t>
  </si>
  <si>
    <t>Jakobi Meyers</t>
  </si>
  <si>
    <t>Kendre Miller</t>
  </si>
  <si>
    <t>Ryan Miller</t>
  </si>
  <si>
    <t>Marvin Mims Jr.</t>
  </si>
  <si>
    <t>Jonathan Mingo</t>
  </si>
  <si>
    <t>Adonai Mitchell</t>
  </si>
  <si>
    <t>Keaton Mitchell</t>
  </si>
  <si>
    <t>Kyle Monangai</t>
  </si>
  <si>
    <t>David Montgomery</t>
  </si>
  <si>
    <t>Darnell Mooney</t>
  </si>
  <si>
    <t>Chris Moore</t>
  </si>
  <si>
    <t>David Moore</t>
  </si>
  <si>
    <t>DJ Moore</t>
  </si>
  <si>
    <t>Skyy Moore</t>
  </si>
  <si>
    <t>Foster Moreau</t>
  </si>
  <si>
    <t>Quintin Morris</t>
  </si>
  <si>
    <t>Konata Mumpfield</t>
  </si>
  <si>
    <t>Johnny Mundt</t>
  </si>
  <si>
    <t>Nick Muse</t>
  </si>
  <si>
    <t>Malik Nabers</t>
  </si>
  <si>
    <t>Puka Nacua</t>
  </si>
  <si>
    <t>Jalen Nailor</t>
  </si>
  <si>
    <t>Lew Nichols III</t>
  </si>
  <si>
    <t>Bo Nix</t>
  </si>
  <si>
    <t>David Njoku</t>
  </si>
  <si>
    <t>Jaylin Noel</t>
  </si>
  <si>
    <t>Kene Nwangwu</t>
  </si>
  <si>
    <t>Rome Odunze</t>
  </si>
  <si>
    <t>Andrew Ogletree</t>
  </si>
  <si>
    <t>Chig Okonkwo</t>
  </si>
  <si>
    <t>Chris Olave</t>
  </si>
  <si>
    <t>Josh Oliver</t>
  </si>
  <si>
    <t>Cade Otton</t>
  </si>
  <si>
    <t>Josh Palmer</t>
  </si>
  <si>
    <t>Colby Parkinson</t>
  </si>
  <si>
    <t>Michael Penix Jr.</t>
  </si>
  <si>
    <t>Samaje Perine</t>
  </si>
  <si>
    <t>George Pickens</t>
  </si>
  <si>
    <t>Alec Pierce</t>
  </si>
  <si>
    <t>Michael Pittman</t>
  </si>
  <si>
    <t>Kyle Pitts</t>
  </si>
  <si>
    <t>Tony Pollard</t>
  </si>
  <si>
    <t>Dak Prescott</t>
  </si>
  <si>
    <t>Jadarian Price</t>
  </si>
  <si>
    <t>Myles Price</t>
  </si>
  <si>
    <t>Jamaal Pritchett</t>
  </si>
  <si>
    <t>Eli Raridon</t>
  </si>
  <si>
    <t>Kalif Raymond</t>
  </si>
  <si>
    <t>Mark Redman</t>
  </si>
  <si>
    <t>Ja'Seem Reed</t>
  </si>
  <si>
    <t>Jayden Reed</t>
  </si>
  <si>
    <t>Nikko Remigio</t>
  </si>
  <si>
    <t>Craig Reynolds</t>
  </si>
  <si>
    <t>Patrick Ricard</t>
  </si>
  <si>
    <t>Rashee Rice</t>
  </si>
  <si>
    <t>Calvin Ridley</t>
  </si>
  <si>
    <t>Ronnie Rivers</t>
  </si>
  <si>
    <t>Bijan Robinson</t>
  </si>
  <si>
    <t>Brian Robinson</t>
  </si>
  <si>
    <t>Demarcus Robinson</t>
  </si>
  <si>
    <t>Wan'Dale Robinson</t>
  </si>
  <si>
    <t>Aaron Rodgers</t>
  </si>
  <si>
    <t>Chris Rodriguez Jr.</t>
  </si>
  <si>
    <t>Sam Roush</t>
  </si>
  <si>
    <t>Jalen Royals</t>
  </si>
  <si>
    <t>Hayden Rucci</t>
  </si>
  <si>
    <t>Jeremy Ruckert</t>
  </si>
  <si>
    <t>Brady Russell</t>
  </si>
  <si>
    <t>Carsen Ryan</t>
  </si>
  <si>
    <t>Kenyon Sadiq</t>
  </si>
  <si>
    <t>Drew Sample</t>
  </si>
  <si>
    <t>Dylan Sampson</t>
  </si>
  <si>
    <t>Deebo Samuel Sr.</t>
  </si>
  <si>
    <t>Raheim Sanders</t>
  </si>
  <si>
    <t>Elijah Sarratt</t>
  </si>
  <si>
    <t>Eric Saubert</t>
  </si>
  <si>
    <t>Jacob Saylors</t>
  </si>
  <si>
    <t>Luke Schoonmaker</t>
  </si>
  <si>
    <t>Dalton Schultz</t>
  </si>
  <si>
    <t>Rashid Shaheed</t>
  </si>
  <si>
    <t>Khalil Shakir</t>
  </si>
  <si>
    <t>Bauer Sharp</t>
  </si>
  <si>
    <t>Sterling Shepard</t>
  </si>
  <si>
    <t>Will Shipley</t>
  </si>
  <si>
    <t>Tyler Shough</t>
  </si>
  <si>
    <t>Devin Singletary</t>
  </si>
  <si>
    <t>Nicholas Singleton</t>
  </si>
  <si>
    <t>Ben Sinnott</t>
  </si>
  <si>
    <t>Cam Skattebo</t>
  </si>
  <si>
    <t>Ben Skowronek</t>
  </si>
  <si>
    <t>Arian Smith</t>
  </si>
  <si>
    <t>Brashard Smith</t>
  </si>
  <si>
    <t>DeVonta Smith</t>
  </si>
  <si>
    <t>Geno Smith</t>
  </si>
  <si>
    <t>Jonnu Smith</t>
  </si>
  <si>
    <t>Xavier Smith</t>
  </si>
  <si>
    <t>Jaxon Smith-Njigba</t>
  </si>
  <si>
    <t>Durham Smythe</t>
  </si>
  <si>
    <t>Brevyn Spann-Ford</t>
  </si>
  <si>
    <t>Tyjae Spears</t>
  </si>
  <si>
    <t>Amon-Ra St. Brown</t>
  </si>
  <si>
    <t>Matthew Stafford</t>
  </si>
  <si>
    <t>Rhamondre Stevenson</t>
  </si>
  <si>
    <t>Cade Stover</t>
  </si>
  <si>
    <t>Brenton Strange</t>
  </si>
  <si>
    <t>C.J. Stroud</t>
  </si>
  <si>
    <t>J. Michael Sturdivant</t>
  </si>
  <si>
    <t>Courtland Sutton</t>
  </si>
  <si>
    <t>D'Andre Swift</t>
  </si>
  <si>
    <t>Carnell Tate</t>
  </si>
  <si>
    <t>Jonathan Taylor</t>
  </si>
  <si>
    <t>Mason Taylor</t>
  </si>
  <si>
    <t>Isaac TeSlaa</t>
  </si>
  <si>
    <t>Brian Thomas Jr.</t>
  </si>
  <si>
    <t>Ian Thomas</t>
  </si>
  <si>
    <t>Zavion Thomas</t>
  </si>
  <si>
    <t>Brenen Thompson</t>
  </si>
  <si>
    <t>Tyquan Thornton</t>
  </si>
  <si>
    <t>Mitchell Tinsley</t>
  </si>
  <si>
    <t>Jalen Tolbert</t>
  </si>
  <si>
    <t>Robert Tonyan</t>
  </si>
  <si>
    <t>Tyrone Tracy Jr.</t>
  </si>
  <si>
    <t>Adam Trautman</t>
  </si>
  <si>
    <t>Laquon Treadwell</t>
  </si>
  <si>
    <t>Brycen Tremayne</t>
  </si>
  <si>
    <t>Tommy Tremble</t>
  </si>
  <si>
    <t>Sean Tucker</t>
  </si>
  <si>
    <t>Tre Tucker</t>
  </si>
  <si>
    <t>KaVontae Turpin</t>
  </si>
  <si>
    <t>Bhayshul Tuten</t>
  </si>
  <si>
    <t>Anthony Tyus III</t>
  </si>
  <si>
    <t>Sione Vaki</t>
  </si>
  <si>
    <t>Marquez Valdes-Scantling</t>
  </si>
  <si>
    <t>Ben VanSumeren</t>
  </si>
  <si>
    <t>Devaughn Vele</t>
  </si>
  <si>
    <t>Kimani Vidal</t>
  </si>
  <si>
    <t>Jaylen Waddle</t>
  </si>
  <si>
    <t>Devontez Walker</t>
  </si>
  <si>
    <t>Jahdae Walker</t>
  </si>
  <si>
    <t>Kenneth Walker III</t>
  </si>
  <si>
    <t>Tylan Wallace</t>
  </si>
  <si>
    <t>Darren Waller</t>
  </si>
  <si>
    <t>Cam Ward</t>
  </si>
  <si>
    <t>Jaylen Warren</t>
  </si>
  <si>
    <t>Tyler Warren</t>
  </si>
  <si>
    <t>Parker Washington</t>
  </si>
  <si>
    <t>Darnell Washington</t>
  </si>
  <si>
    <t>Malik Washington</t>
  </si>
  <si>
    <t>Mike Washington Jr.</t>
  </si>
  <si>
    <t>Jordan Watkins</t>
  </si>
  <si>
    <t>Christian Watson</t>
  </si>
  <si>
    <t>Deshaun Watson</t>
  </si>
  <si>
    <t>Jared Wayne</t>
  </si>
  <si>
    <t>Treyton Welch</t>
  </si>
  <si>
    <t>Nick Westbrook-Ikhine</t>
  </si>
  <si>
    <t>LaJohntay Wester</t>
  </si>
  <si>
    <t>Kaden Wetjen</t>
  </si>
  <si>
    <t>Cody White</t>
  </si>
  <si>
    <t>Rachaad White</t>
  </si>
  <si>
    <t>Blake Whiteheart</t>
  </si>
  <si>
    <t>Jordan Whittington</t>
  </si>
  <si>
    <t>Dontayvion Wicks</t>
  </si>
  <si>
    <t>Antonio Williams</t>
  </si>
  <si>
    <t>Isaiah Williams</t>
  </si>
  <si>
    <t>Jameson Williams</t>
  </si>
  <si>
    <t>Javonte Williams</t>
  </si>
  <si>
    <t>Josh Williams</t>
  </si>
  <si>
    <t>Ke'Shawn Williams</t>
  </si>
  <si>
    <t>Kyle Williams</t>
  </si>
  <si>
    <t>Kyren Williams</t>
  </si>
  <si>
    <t>Brayden Willis</t>
  </si>
  <si>
    <t>Emanuel Wilson</t>
  </si>
  <si>
    <t>Garrett Wilson</t>
  </si>
  <si>
    <t>Michael Wilson</t>
  </si>
  <si>
    <t>Roman Wilson</t>
  </si>
  <si>
    <t>Jameis Winston</t>
  </si>
  <si>
    <t>Charlie Woerner</t>
  </si>
  <si>
    <t>Jelani Woods</t>
  </si>
  <si>
    <t>Xavier Worthy</t>
  </si>
  <si>
    <t>Brock Wright</t>
  </si>
  <si>
    <t>Jaylen Wright</t>
  </si>
  <si>
    <t>Colson Yankoff</t>
  </si>
  <si>
    <t>Colbie Young</t>
  </si>
  <si>
    <t>Dareke Young</t>
  </si>
  <si>
    <t>Olamide Zaccheaus</t>
  </si>
  <si>
    <t>Row Labels</t>
  </si>
  <si>
    <t>Grand Total</t>
  </si>
  <si>
    <t>Ben Yurosek</t>
  </si>
  <si>
    <t>Carson Steele</t>
  </si>
  <si>
    <t>Dalen Cambre</t>
  </si>
  <si>
    <t>Dameon Pierce</t>
  </si>
  <si>
    <t>Deven Thompkins</t>
  </si>
  <si>
    <t>J.J. McCarthy</t>
  </si>
  <si>
    <t>Kalel Mullings</t>
  </si>
  <si>
    <t>Kylen Granson</t>
  </si>
  <si>
    <t>Pierre Strong</t>
  </si>
  <si>
    <t>Reggie Virgil</t>
  </si>
  <si>
    <t>Seydou Traore</t>
  </si>
  <si>
    <t>Skyler Bell</t>
  </si>
  <si>
    <t>Tanner Arkin</t>
  </si>
  <si>
    <t>Teagan Quitoriano</t>
  </si>
  <si>
    <t>Theo Wease Jr.</t>
  </si>
  <si>
    <t>Tim Patrick</t>
  </si>
  <si>
    <t>Trent Sherfield</t>
  </si>
  <si>
    <t>Velus Jones Jr.</t>
  </si>
  <si>
    <t>Zavier Scott</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</si>
  <si>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</si>
  <si>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</si>
  <si>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</si>
  <si>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</si>
  <si>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</si>
  <si>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</si>
  <si>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</si>
  <si>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</si>
  <si>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</si>
  <si>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</si>
  <si>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</si>
  <si>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</si>
  <si>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</si>
  <si>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</si>
  <si>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</si>
  <si>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</si>
  <si>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</si>
  <si>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</si>
  <si>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</si>
  <si>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</si>
  <si>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</si>
  <si>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</si>
  <si>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</si>
  <si>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</si>
  <si>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</si>
  <si>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</si>
  <si>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</si>
  <si>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</si>
  <si>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</si>
  <si>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</si>
  <si>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</si>
  <si>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</si>
  <si>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Sum of passing_yards</t>
  </si>
  <si>
    <t>position</t>
  </si>
  <si>
    <t>QB</t>
  </si>
  <si>
    <t>display_name</t>
  </si>
  <si>
    <t>team_name</t>
  </si>
  <si>
    <t>CMP</t>
  </si>
  <si>
    <t>ATT</t>
  </si>
  <si>
    <t>CMP%</t>
  </si>
  <si>
    <t>YDS</t>
  </si>
  <si>
    <t>Y/A</t>
  </si>
  <si>
    <t>TD</t>
  </si>
  <si>
    <t>INT</t>
  </si>
  <si>
    <t>Player</t>
  </si>
  <si>
    <t>TEAM</t>
  </si>
  <si>
    <t>G</t>
  </si>
  <si>
    <t>Sum of rushing_yards</t>
  </si>
  <si>
    <t>R ATT</t>
  </si>
  <si>
    <t>R YDS</t>
  </si>
  <si>
    <t>R TD</t>
  </si>
  <si>
    <t>FPTS</t>
  </si>
  <si>
    <t>FPTS/G</t>
  </si>
  <si>
    <t>PASSING</t>
  </si>
  <si>
    <t>RUSHING</t>
  </si>
  <si>
    <t>MISC</t>
  </si>
  <si>
    <t>RB</t>
  </si>
  <si>
    <t>Sum of receiving_yards</t>
  </si>
  <si>
    <t>TGT</t>
  </si>
  <si>
    <t>REC</t>
  </si>
  <si>
    <t>REC YDS</t>
  </si>
  <si>
    <t>YPC</t>
  </si>
  <si>
    <t>RECEIVING</t>
  </si>
  <si>
    <t>REC TD</t>
  </si>
  <si>
    <t>WR</t>
  </si>
  <si>
    <t>CATCH%</t>
  </si>
  <si>
    <t>Y/R</t>
  </si>
  <si>
    <t>TE</t>
  </si>
  <si>
    <t>NFL ANALYTICS HUB</t>
  </si>
  <si>
    <t>ARI</t>
  </si>
  <si>
    <t>ATL</t>
  </si>
  <si>
    <t>BAL</t>
  </si>
  <si>
    <t>BUF</t>
  </si>
  <si>
    <t>CAR</t>
  </si>
  <si>
    <t>CHI</t>
  </si>
  <si>
    <t>CIN</t>
  </si>
  <si>
    <t>CLE</t>
  </si>
  <si>
    <t>DAL</t>
  </si>
  <si>
    <t>DEN</t>
  </si>
  <si>
    <t>DET</t>
  </si>
  <si>
    <t>GB</t>
  </si>
  <si>
    <t>HOU</t>
  </si>
  <si>
    <t>IND</t>
  </si>
  <si>
    <t>JAX</t>
  </si>
  <si>
    <t>KC</t>
  </si>
  <si>
    <t>LA</t>
  </si>
  <si>
    <t>LAC</t>
  </si>
  <si>
    <t>LV</t>
  </si>
  <si>
    <t>MIA</t>
  </si>
  <si>
    <t>MIN</t>
  </si>
  <si>
    <t>NE</t>
  </si>
  <si>
    <t>NO</t>
  </si>
  <si>
    <t>NYG</t>
  </si>
  <si>
    <t>NYJ</t>
  </si>
  <si>
    <t>PHI</t>
  </si>
  <si>
    <t>PIT</t>
  </si>
  <si>
    <t>SEA</t>
  </si>
  <si>
    <t>SF</t>
  </si>
  <si>
    <t>TB</t>
  </si>
  <si>
    <t>TEN</t>
  </si>
  <si>
    <t>WAS</t>
  </si>
  <si>
    <t>Latest Week</t>
  </si>
  <si>
    <t>PASSING YARDS</t>
  </si>
  <si>
    <t>RUSHING YARDS</t>
  </si>
  <si>
    <t>RECEIVING YARDS  (WR)</t>
  </si>
  <si>
    <t>RECEIVING YARDS (TE)</t>
  </si>
  <si>
    <t>TEAMS</t>
  </si>
  <si>
    <t>PLAYERS</t>
  </si>
  <si>
    <t>INSIGHTS</t>
  </si>
  <si>
    <t>SEASON LEADERS</t>
  </si>
  <si>
    <t>Jawhar Jordan</t>
  </si>
  <si>
    <t>Audric EstimÃ©</t>
  </si>
  <si>
    <t>Dare Ogunbowale</t>
  </si>
  <si>
    <t>Trevor Etienne</t>
  </si>
  <si>
    <t>Savion Williams</t>
  </si>
  <si>
    <t>KeAndre Lambert-Smith</t>
  </si>
  <si>
    <t>Andrew Armstrong</t>
  </si>
  <si>
    <t>Elijah Moore</t>
  </si>
  <si>
    <t>Irvin Charles</t>
  </si>
  <si>
    <t>Coleman Owen</t>
  </si>
  <si>
    <t>Brandon Smith</t>
  </si>
  <si>
    <t>Will Mallory</t>
  </si>
  <si>
    <t>Pharaoh Brown</t>
  </si>
  <si>
    <t>Thomas Fidone II</t>
  </si>
  <si>
    <t>Caleb Williams</t>
  </si>
  <si>
    <t>Bryce Young</t>
  </si>
  <si>
    <t>Patrick Mahomes</t>
  </si>
  <si>
    <t>Tanner McKee</t>
  </si>
  <si>
    <t>LEAGUE OVERVIEW</t>
  </si>
  <si>
    <t>W-L</t>
  </si>
  <si>
    <t>2-4</t>
  </si>
  <si>
    <t>4-2</t>
  </si>
  <si>
    <t>5-1</t>
  </si>
  <si>
    <t>0-6</t>
  </si>
  <si>
    <t>3-3</t>
  </si>
  <si>
    <t>1-5</t>
  </si>
  <si>
    <t>Pts/G</t>
  </si>
  <si>
    <t>Yds Allowed/G</t>
  </si>
  <si>
    <t>Diff/G</t>
  </si>
  <si>
    <t>Pts Allowed/G</t>
  </si>
  <si>
    <t>Yds/G</t>
  </si>
  <si>
    <t>TO Margin</t>
  </si>
  <si>
    <t>LEAGUE LEADERS</t>
  </si>
  <si>
    <t>STANDINGS AND TEAM STATS</t>
  </si>
  <si>
    <t>BEST POINT DIFFERENTIAL</t>
  </si>
  <si>
    <t>TOP SCORING OFFENSE</t>
  </si>
  <si>
    <t>STINGIEST DEFENSE</t>
  </si>
  <si>
    <t>BEST TURNOVER MARGIN</t>
  </si>
  <si>
    <t>6-1</t>
  </si>
  <si>
    <t>3-4</t>
  </si>
  <si>
    <t>5-2</t>
  </si>
  <si>
    <t>4-3</t>
  </si>
  <si>
    <t>2-5</t>
  </si>
  <si>
    <t>4-2-1</t>
  </si>
  <si>
    <t>1-4-1</t>
  </si>
  <si>
    <t>6-0</t>
  </si>
  <si>
    <t>1-6</t>
  </si>
  <si>
    <t>Josh Jacobs</t>
  </si>
  <si>
    <t>Jeremy McNichols</t>
  </si>
  <si>
    <t>Khalil Herbert</t>
  </si>
  <si>
    <t>Michael Carter</t>
  </si>
  <si>
    <t>Tank Dell</t>
  </si>
  <si>
    <t>Justin Watson</t>
  </si>
  <si>
    <t>David Sills</t>
  </si>
  <si>
    <t>DeAndre Carter</t>
  </si>
  <si>
    <t>Tyler Conklin</t>
  </si>
  <si>
    <t>Jayden Daniels</t>
  </si>
  <si>
    <t>Brock Purdy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</si>
</sst>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
    <numFmt numFmtId="165" formatCode="0.0"/>
    <numFmt numFmtId="167" formatCode="#,##0\ &quot;yds&quot;"/>
    <numFmt numFmtId="168" formatCode="\ \+0;\-0;0"/>
    <numFmt numFmtId="169" formatCode="\+0.0;\-0.0;0.0"/>
    <numFmt numFmtId="176" formatCode="\+0;\-0;0"/>
  </numFmts>
  <fonts count="16">
    <font>
      <sz val="11"/>
      <color theme="1"/>
      <name val="Aptos Narrow"/>
      <family val="2"/>
      <scheme val="minor"/>
    </font>
    <font>
      <sz val="11"/>
      <color rgb="FF000000"/>
      <name val="Aptos Narrow"/>
      <family val="2"/>
    </font>
    <font>
      <sz val="11"/>
      <color rgb="FF00B0F0"/>
      <name val="Aptos Display"/>
      <family val="2"/>
      <scheme val="major"/>
    </font>
    <font>
      <b/>
      <sz val="28"/>
      <color theme="0"/>
      <name val="Aptos Display"/>
      <family val="2"/>
      <scheme val="major"/>
    </font>
    <font>
      <sz val="12"/>
      <color rgb="FF9FB3C8"/>
      <name val="Aptos Narrow"/>
      <family val="2"/>
      <scheme val="minor"/>
    </font>
    <font>
      <b/>
      <sz val="11"/>
      <color rgb="FF5FB8FF"/>
      <name val="Aptos Narrow"/>
      <family val="2"/>
      <scheme val="minor"/>
    </font>
    <font>
      <b/>
      <sz val="9"/>
      <color rgb="FF9FB3C8"/>
      <name val="Aptos Narrow"/>
      <family val="2"/>
      <scheme val="minor"/>
    </font>
    <font>
      <b/>
      <sz val="16"/>
      <color theme="0"/>
      <name val="Aptos Narrow"/>
      <family val="2"/>
      <scheme val="minor"/>
    </font>
    <font>
      <b/>
      <sz val="10"/>
      <color rgb="FF9FB3C8"/>
      <name val="Aptos Narrow"/>
      <family val="2"/>
      <scheme val="minor"/>
    </font>
    <font>
      <b/>
      <sz val="22"/>
      <color rgb="FF9FB8FF"/>
      <name val="Aptos Narrow"/>
      <family val="2"/>
      <scheme val="minor"/>
    </font>
    <font>
      <b/>
      <sz val="12"/>
      <color rgb="FF9FB3C8"/>
      <name val="Aptos Narrow"/>
      <family val="2"/>
      <scheme val="minor"/>
    </font>
    <font>
      <sz val="11"/>
      <color rgb="FF9FB3C8"/>
      <name val="Aptos Narrow"/>
      <family val="2"/>
      <scheme val="minor"/>
    </font>
    <font>
      <sz val="10"/>
      <color theme="1"/>
      <name val="Arial Unicode MS"/>
    </font>
    <font>
      <sz val="6"/>
      <name val="Courier New"/>
      <family val="3"/>
    </font>
    <font>
      <sz val="9"/>
      <name val="Courier New"/>
      <family val="3"/>
    </font>
    <font>
      <sz val="11"/>
      <name val="Courier New"/>
      <family val="3"/>
    </font>
  </fonts>
  <fills count="4">
    <fill>
      <patternFill patternType="none"/>
    </fill>
    <fill>
      <patternFill patternType="gray125"/>
    </fill>
    <fill>
      <patternFill patternType="solid">
        <fgColor rgb="FF0F1B2D"/>
        <bgColor indexed="64"/>
      </patternFill>
    </fill>
    <fill>
      <patternFill patternType="solid">
        <fgColor rgb="FF182A43"/>
        <bgColor indexed="64"/>
      </patternFill>
    </fill>
  </fills>
  <borders count="4">
    <border>
      <left/>
      <right/>
      <top/>
      <bottom/>
      <diagonal/>
    </border>
    <border>
      <left/>
      <right/>
      <top/>
      <bottom style="thin">
        <color rgb="FF2C4A6E"/>
      </bottom>
      <diagonal/>
    </border>
    <border>
      <left/>
      <right/>
      <top style="thick">
        <color rgb="FF5FB8FF"/>
      </top>
      <bottom/>
      <diagonal/>
    </border>
    <border>
      <left/>
      <right/>
      <top/>
      <bottom style="thin">
        <color indexed="64"/>
      </bottom>
      <diagonal/>
    </border>
  </borders>
  <cellStyleXfs count="1">
    <xf numFmtId="0" fontId="0" fillId="0" borderId="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0" fillId="2" borderId="0" xfId="0" applyFill="1"/>
    <xf numFmtId="0" fontId="0" fillId="2" borderId="1" xfId="0" applyFill="1" applyBorder="1"/>
    <xf numFmtId="0" fontId="3" fillId="2" borderId="0" xfId="0" applyFont="1" applyFill="1" applyAlignment="1">
      <alignment horizontal="left" vertical="center"/>
    </xf>
    <xf numFmtId="0" fontId="0" fillId="3" borderId="0" xfId="0" applyFill="1"/>
    <xf numFmtId="0" fontId="2" fillId="3" borderId="2" xfId="0" applyFont="1" applyFill="1" applyBorder="1"/>
    <xf numFmtId="0" fontId="0" fillId="3" borderId="2" xfId="0" applyFill="1" applyBorder="1"/>
    <xf numFmtId="0" fontId="5" fillId="2" borderId="0" xfId="0" applyFont="1" applyFill="1" applyAlignment="1">
      <alignment vertical="center"/>
    </xf>
    <xf numFmtId="0" fontId="6" fillId="3" borderId="2" xfId="0" applyFont="1" applyFill="1" applyBorder="1"/>
    <xf numFmtId="0" fontId="7" fillId="3" borderId="0" xfId="0" applyFont="1" applyFill="1"/>
    <xf numFmtId="0" fontId="8" fillId="3" borderId="0" xfId="0" applyFont="1" applyFill="1" applyAlignment="1">
      <alignment horizontal="left"/>
    </xf>
    <xf numFmtId="167" fontId="9" fillId="3" borderId="0" xfId="0" applyNumberFormat="1" applyFont="1" applyFill="1" applyAlignment="1">
      <alignment horizontal="left" vertical="center"/>
    </xf>
    <xf numFmtId="0" fontId="4" fillId="2" borderId="0" xfId="0" applyFont="1" applyFill="1" applyAlignment="1">
      <alignment horizontal="left"/>
    </xf>
    <xf numFmtId="0" fontId="0" fillId="0" borderId="0" xfId="0" applyAlignment="1">
      <alignment horizontal="center"/>
    </xf>
    <xf numFmtId="0" fontId="0" fillId="0" borderId="0" xfId="0" applyNumberFormat="1"/>
    <xf numFmtId="0" fontId="3" fillId="2" borderId="0" xfId="0" applyFont="1" applyFill="1"/>
    <xf numFmtId="1" fontId="0" fillId="0" borderId="0" xfId="0" applyNumberFormat="1"/>
    <xf numFmtId="0" fontId="10" fillId="2" borderId="0" xfId="0" applyFont="1" applyFill="1"/>
    <xf numFmtId="0" fontId="0" fillId="2" borderId="3" xfId="0" applyFill="1" applyBorder="1"/>
    <xf numFmtId="0" fontId="5" fillId="2" borderId="0" xfId="0" applyFont="1" applyFill="1"/>
    <xf numFmtId="0" fontId="11" fillId="2" borderId="0" xfId="0" applyFont="1" applyFill="1" applyAlignment="1">
      <alignment horizontal="center"/>
    </xf>
    <xf numFmtId="0" fontId="0" fillId="0" borderId="0" xfId="0" applyAlignment="1">
      <alignment horizontal="right"/>
    </xf>
    <xf numFmtId="168" fontId="0" fillId="0" borderId="0" xfId="0" applyNumberFormat="1"/>
    <xf numFmtId="169" fontId="0" fillId="0" borderId="0" xfId="0" applyNumberFormat="1"/>
    <xf numFmtId="0" fontId="12" fillId="0" borderId="0" xfId="0" applyFont="1" applyAlignment="1">
      <alignment vertical="center" wrapText="1"/>
    </xf>
    <xf numFmtId="0" fontId="13" fillId="0" borderId="0" xfId="0" applyFont="1"/>
    <xf numFmtId="169" fontId="13" fillId="0" borderId="0" xfId="0" applyNumberFormat="1" applyFont="1"/>
    <xf numFmtId="0" fontId="14" fillId="0" borderId="0" xfId="0" applyFont="1"/>
    <xf numFmtId="176" fontId="15" fillId="0" borderId="0" xfId="0" applyNumberFormat="1" applyFont="1"/>
    <xf numFmtId="165" fontId="15" fillId="0" borderId="0" xfId="0" applyNumberFormat="1" applyFont="1"/>
  </cellXfs>
  <cellStyles count="1">
    <cellStyle name="Normal" xfId="0" builtinId="0"/>
  </cellStyles>
  <dxfs count="72">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alignment horizontal="right"/>
    </dxf>
    <dxf>
      <numFmt numFmtId="168" formatCode="\ \+0;\-0;0"/>
    </dxf>
    <dxf>
      <numFmt numFmtId="169" formatCode="\+0.0;\-0.0;0.0"/>
    </dxf>
    <dxf>
      <font>
        <color rgb="FF4ADE80"/>
      </font>
    </dxf>
    <dxf>
      <font>
        <color rgb="FFF87171"/>
      </font>
    </dxf>
    <dxf>
      <font>
        <b/>
        <i val="0"/>
        <color rgb="FFF87171"/>
      </font>
    </dxf>
    <dxf>
      <font>
        <b/>
        <i val="0"/>
        <color rgb="FF4ADE80"/>
      </font>
    </dxf>
    <dxf>
      <font>
        <b/>
        <color theme="1"/>
      </font>
      <border>
        <bottom style="thin">
          <color theme="4"/>
        </bottom>
        <vertical/>
        <horizontal/>
      </border>
    </dxf>
    <dxf>
      <font>
        <strike val="0"/>
        <color rgb="FF182A43"/>
      </font>
      <fill>
        <patternFill>
          <bgColor rgb="FF182A43"/>
        </patternFill>
      </fill>
      <border diagonalUp="0" diagonalDown="0">
        <left/>
        <right/>
        <top/>
        <bottom/>
        <vertical/>
        <horizontal/>
      </border>
    </dxf>
    <dxf>
      <font>
        <b/>
        <i val="0"/>
      </font>
    </dxf>
    <dxf>
      <font>
        <strike val="0"/>
        <color rgb="FF9FB3C8"/>
      </font>
    </dxf>
    <dxf>
      <font>
        <color theme="0"/>
      </font>
      <fill>
        <patternFill>
          <bgColor rgb="FF182A43"/>
        </patternFill>
      </fill>
    </dxf>
  </dxfs>
  <tableStyles count="2" defaultTableStyle="TableStyleMedium2" defaultPivotStyle="PivotStyleLight16">
    <tableStyle name="NFL Dark" table="0" count="3" xr9:uid="{B33E345A-3B66-44E9-8E9C-F1084A403101}">
      <tableStyleElement type="wholeTable" dxfId="71"/>
      <tableStyleElement type="headerRow" dxfId="70"/>
      <tableStyleElement type="firstColumn" dxfId="69"/>
    </tableStyle>
    <tableStyle name="NFL Dark Slicer" pivot="0" table="0" count="10" xr9:uid="{E6F085BC-674F-4DF8-80EE-B5D863BA4A8A}">
      <tableStyleElement type="wholeTable" dxfId="68"/>
      <tableStyleElement type="headerRow" dxfId="67"/>
    </tableStyle>
  </tableStyles>
  <colors>
    <mruColors>
      <color rgb="FF9FB3C8"/>
      <color rgb="FF5B6B80"/>
      <color rgb="FF5FB8FF"/>
      <color rgb="FF182A43"/>
      <color rgb="FF3A8FD9"/>
      <color rgb="FF22364F"/>
      <color rgb="FF0F1B2D"/>
      <color rgb="FF4ADE80"/>
      <color rgb="FFF87171"/>
      <color rgb="FF2A3F5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3A8FD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i val="0"/>
            <strike val="0"/>
            <color rgb="FF0F1B2D"/>
          </font>
          <fill>
            <patternFill patternType="solid">
              <fgColor theme="4"/>
              <bgColor rgb="FF5FB8FF"/>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rgb="FF22364F"/>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FL Dark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P4" s="12"/>
        <tr r="P4" s="12"/>
        <tr r="P4" s="12"/>
        <tr r="P4" s="12"/>
        <tr r="R4" s="12"/>
        <tr r="R4" s="12"/>
        <tr r="R4" s="12"/>
        <tr r="R4" s="12"/>
        <tr r="R3" s="12"/>
        <tr r="R3" s="12"/>
        <tr r="R3" s="12"/>
        <tr r="R3" s="12"/>
        <tr r="P3" s="12"/>
        <tr r="P3" s="12"/>
        <tr r="P3" s="12"/>
        <tr r="P3" s="12"/>
        <tr r="P5" s="12"/>
        <tr r="P5" s="12"/>
        <tr r="P5" s="12"/>
        <tr r="P5" s="12"/>
        <tr r="Q3" s="12"/>
        <tr r="Q3" s="12"/>
        <tr r="Q3" s="12"/>
        <tr r="Q3" s="12"/>
        <tr r="Q4" s="12"/>
        <tr r="Q4" s="12"/>
        <tr r="Q4" s="12"/>
        <tr r="Q4" s="12"/>
        <tr r="S3" s="12"/>
        <tr r="S3" s="12"/>
        <tr r="S3" s="12"/>
        <tr r="S3" s="12"/>
        <tr r="S4" s="12"/>
        <tr r="S4" s="12"/>
        <tr r="S4" s="12"/>
        <tr r="S4" s="12"/>
        <tr r="B2" s="12"/>
      </tp>
    </main>
  </volType>
</volTypes>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microsoft.com/office/2007/relationships/slicerCache" Target="slicerCaches/slicerCache15.xml"/><Relationship Id="rId47" Type="http://schemas.openxmlformats.org/officeDocument/2006/relationships/sheetMetadata" Target="metadata.xml"/><Relationship Id="rId63" Type="http://schemas.openxmlformats.org/officeDocument/2006/relationships/customXml" Target="../customXml/item13.xml"/><Relationship Id="rId68" Type="http://schemas.openxmlformats.org/officeDocument/2006/relationships/customXml" Target="../customXml/item18.xml"/><Relationship Id="rId84" Type="http://schemas.openxmlformats.org/officeDocument/2006/relationships/customXml" Target="../customXml/item34.xml"/><Relationship Id="rId89" Type="http://schemas.microsoft.com/office/2006/relationships/vbaProject" Target="vbaProject.bin"/><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microsoft.com/office/2007/relationships/slicerCache" Target="slicerCaches/slicerCache5.xml"/><Relationship Id="rId37" Type="http://schemas.microsoft.com/office/2007/relationships/slicerCache" Target="slicerCaches/slicerCache10.xml"/><Relationship Id="rId53" Type="http://schemas.openxmlformats.org/officeDocument/2006/relationships/customXml" Target="../customXml/item3.xml"/><Relationship Id="rId58" Type="http://schemas.openxmlformats.org/officeDocument/2006/relationships/customXml" Target="../customXml/item8.xml"/><Relationship Id="rId74" Type="http://schemas.openxmlformats.org/officeDocument/2006/relationships/customXml" Target="../customXml/item24.xml"/><Relationship Id="rId79" Type="http://schemas.openxmlformats.org/officeDocument/2006/relationships/customXml" Target="../customXml/item29.xml"/><Relationship Id="rId5" Type="http://schemas.openxmlformats.org/officeDocument/2006/relationships/worksheet" Target="worksheets/sheet5.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openxmlformats.org/officeDocument/2006/relationships/pivotCacheDefinition" Target="pivotCache/pivotCacheDefinition16.xml"/><Relationship Id="rId30" Type="http://schemas.microsoft.com/office/2007/relationships/slicerCache" Target="slicerCaches/slicerCache3.xml"/><Relationship Id="rId35" Type="http://schemas.microsoft.com/office/2007/relationships/slicerCache" Target="slicerCaches/slicerCache8.xml"/><Relationship Id="rId43" Type="http://schemas.openxmlformats.org/officeDocument/2006/relationships/theme" Target="theme/theme1.xml"/><Relationship Id="rId48" Type="http://schemas.openxmlformats.org/officeDocument/2006/relationships/powerPivotData" Target="model/item.data"/><Relationship Id="rId56" Type="http://schemas.openxmlformats.org/officeDocument/2006/relationships/customXml" Target="../customXml/item6.xml"/><Relationship Id="rId64" Type="http://schemas.openxmlformats.org/officeDocument/2006/relationships/customXml" Target="../customXml/item14.xml"/><Relationship Id="rId69" Type="http://schemas.openxmlformats.org/officeDocument/2006/relationships/customXml" Target="../customXml/item19.xml"/><Relationship Id="rId77" Type="http://schemas.openxmlformats.org/officeDocument/2006/relationships/customXml" Target="../customXml/item27.xml"/><Relationship Id="rId8" Type="http://schemas.openxmlformats.org/officeDocument/2006/relationships/worksheet" Target="worksheets/sheet8.xml"/><Relationship Id="rId51" Type="http://schemas.openxmlformats.org/officeDocument/2006/relationships/customXml" Target="../customXml/item1.xml"/><Relationship Id="rId72" Type="http://schemas.openxmlformats.org/officeDocument/2006/relationships/customXml" Target="../customXml/item22.xml"/><Relationship Id="rId80" Type="http://schemas.openxmlformats.org/officeDocument/2006/relationships/customXml" Target="../customXml/item30.xml"/><Relationship Id="rId85"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microsoft.com/office/2007/relationships/slicerCache" Target="slicerCaches/slicerCache6.xml"/><Relationship Id="rId38" Type="http://schemas.microsoft.com/office/2007/relationships/slicerCache" Target="slicerCaches/slicerCache11.xml"/><Relationship Id="rId46" Type="http://schemas.openxmlformats.org/officeDocument/2006/relationships/sharedStrings" Target="sharedStrings.xml"/><Relationship Id="rId59" Type="http://schemas.openxmlformats.org/officeDocument/2006/relationships/customXml" Target="../customXml/item9.xml"/><Relationship Id="rId67" Type="http://schemas.openxmlformats.org/officeDocument/2006/relationships/customXml" Target="../customXml/item17.xml"/><Relationship Id="rId20" Type="http://schemas.openxmlformats.org/officeDocument/2006/relationships/pivotCacheDefinition" Target="pivotCache/pivotCacheDefinition9.xml"/><Relationship Id="rId41" Type="http://schemas.microsoft.com/office/2007/relationships/slicerCache" Target="slicerCaches/slicerCache14.xml"/><Relationship Id="rId54" Type="http://schemas.openxmlformats.org/officeDocument/2006/relationships/customXml" Target="../customXml/item4.xml"/><Relationship Id="rId62" Type="http://schemas.openxmlformats.org/officeDocument/2006/relationships/customXml" Target="../customXml/item12.xml"/><Relationship Id="rId70" Type="http://schemas.openxmlformats.org/officeDocument/2006/relationships/customXml" Target="../customXml/item20.xml"/><Relationship Id="rId75" Type="http://schemas.openxmlformats.org/officeDocument/2006/relationships/customXml" Target="../customXml/item25.xml"/><Relationship Id="rId83" Type="http://schemas.openxmlformats.org/officeDocument/2006/relationships/customXml" Target="../customXml/item33.xml"/><Relationship Id="rId88"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17/10/relationships/person" Target="persons/person.xml"/><Relationship Id="rId57" Type="http://schemas.openxmlformats.org/officeDocument/2006/relationships/customXml" Target="../customXml/item7.xml"/><Relationship Id="rId10" Type="http://schemas.openxmlformats.org/officeDocument/2006/relationships/worksheet" Target="worksheets/sheet10.xml"/><Relationship Id="rId31" Type="http://schemas.microsoft.com/office/2007/relationships/slicerCache" Target="slicerCaches/slicerCache4.xml"/><Relationship Id="rId44" Type="http://schemas.openxmlformats.org/officeDocument/2006/relationships/connections" Target="connections.xml"/><Relationship Id="rId52" Type="http://schemas.openxmlformats.org/officeDocument/2006/relationships/customXml" Target="../customXml/item2.xml"/><Relationship Id="rId60" Type="http://schemas.openxmlformats.org/officeDocument/2006/relationships/customXml" Target="../customXml/item10.xml"/><Relationship Id="rId65" Type="http://schemas.openxmlformats.org/officeDocument/2006/relationships/customXml" Target="../customXml/item15.xml"/><Relationship Id="rId73" Type="http://schemas.openxmlformats.org/officeDocument/2006/relationships/customXml" Target="../customXml/item23.xml"/><Relationship Id="rId78" Type="http://schemas.openxmlformats.org/officeDocument/2006/relationships/customXml" Target="../customXml/item28.xml"/><Relationship Id="rId81" Type="http://schemas.openxmlformats.org/officeDocument/2006/relationships/customXml" Target="../customXml/item31.xml"/><Relationship Id="rId86"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microsoft.com/office/2007/relationships/slicerCache" Target="slicerCaches/slicerCache12.xml"/><Relationship Id="rId34" Type="http://schemas.microsoft.com/office/2007/relationships/slicerCache" Target="slicerCaches/slicerCache7.xml"/><Relationship Id="rId50" Type="http://schemas.openxmlformats.org/officeDocument/2006/relationships/calcChain" Target="calcChain.xml"/><Relationship Id="rId55" Type="http://schemas.openxmlformats.org/officeDocument/2006/relationships/customXml" Target="../customXml/item5.xml"/><Relationship Id="rId76" Type="http://schemas.openxmlformats.org/officeDocument/2006/relationships/customXml" Target="../customXml/item26.xml"/><Relationship Id="rId7" Type="http://schemas.openxmlformats.org/officeDocument/2006/relationships/worksheet" Target="worksheets/sheet7.xml"/><Relationship Id="rId71" Type="http://schemas.openxmlformats.org/officeDocument/2006/relationships/customXml" Target="../customXml/item21.xml"/><Relationship Id="rId2" Type="http://schemas.openxmlformats.org/officeDocument/2006/relationships/worksheet" Target="worksheets/sheet2.xml"/><Relationship Id="rId29" Type="http://schemas.microsoft.com/office/2007/relationships/slicerCache" Target="slicerCaches/slicerCache2.xml"/><Relationship Id="rId24" Type="http://schemas.openxmlformats.org/officeDocument/2006/relationships/pivotCacheDefinition" Target="pivotCache/pivotCacheDefinition13.xml"/><Relationship Id="rId40" Type="http://schemas.microsoft.com/office/2007/relationships/slicerCache" Target="slicerCaches/slicerCache13.xml"/><Relationship Id="rId45" Type="http://schemas.openxmlformats.org/officeDocument/2006/relationships/styles" Target="styles.xml"/><Relationship Id="rId66" Type="http://schemas.openxmlformats.org/officeDocument/2006/relationships/customXml" Target="../customXml/item16.xml"/><Relationship Id="rId87" Type="http://schemas.openxmlformats.org/officeDocument/2006/relationships/customXml" Target="../customXml/item37.xml"/><Relationship Id="rId61" Type="http://schemas.openxmlformats.org/officeDocument/2006/relationships/customXml" Target="../customXml/item11.xml"/><Relationship Id="rId82" Type="http://schemas.openxmlformats.org/officeDocument/2006/relationships/customXml" Target="../customXml/item32.xml"/><Relationship Id="rId19" Type="http://schemas.openxmlformats.org/officeDocument/2006/relationships/pivotCacheDefinition" Target="pivotCache/pivotCacheDefinition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[2026 NFL Season.xlsm]Calc!PosNeg_Pivot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chemeClr val="bg1"/>
                </a:solidFill>
                <a:latin typeface="+mn-lt"/>
              </a:rPr>
              <a:t>Point differential per game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FB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B6B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Calc!$E$12</c:f>
              <c:strCache>
                <c:ptCount val="1"/>
                <c:pt idx="0">
                  <c:v>Total</c:v>
                </c:pt>
              </c:strCache>
            </c:strRef>
          </c:tx>
          <c:spPr>
            <a:solidFill>
              <a:srgbClr val="5FB8FF"/>
            </a:solidFill>
            <a:ln>
              <a:noFill/>
            </a:ln>
            <a:effectLst/>
          </c:spPr>
          <c:invertIfNegative val="1"/>
          <c:dLbls>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Calc!$D$13:$D$45</c:f>
              <c:strCache>
                <c:ptCount val="32"/>
                <c:pt idx="0">
                  <c:v>LAC</c:v>
                </c:pt>
                <c:pt idx="1">
                  <c:v>MIA</c:v>
                </c:pt>
                <c:pt idx="2">
                  <c:v>ARI</c:v>
                </c:pt>
                <c:pt idx="3">
                  <c:v>TEN</c:v>
                </c:pt>
                <c:pt idx="4">
                  <c:v>WAS</c:v>
                </c:pt>
                <c:pt idx="5">
                  <c:v>PHI</c:v>
                </c:pt>
                <c:pt idx="6">
                  <c:v>NO</c:v>
                </c:pt>
                <c:pt idx="7">
                  <c:v>IND</c:v>
                </c:pt>
                <c:pt idx="8">
                  <c:v>LV</c:v>
                </c:pt>
                <c:pt idx="9">
                  <c:v>CLE</c:v>
                </c:pt>
                <c:pt idx="10">
                  <c:v>NYJ</c:v>
                </c:pt>
                <c:pt idx="11">
                  <c:v>DAL</c:v>
                </c:pt>
                <c:pt idx="12">
                  <c:v>CAR</c:v>
                </c:pt>
                <c:pt idx="13">
                  <c:v>HOU</c:v>
                </c:pt>
                <c:pt idx="14">
                  <c:v>ATL</c:v>
                </c:pt>
                <c:pt idx="15">
                  <c:v>GB</c:v>
                </c:pt>
                <c:pt idx="16">
                  <c:v>BAL</c:v>
                </c:pt>
                <c:pt idx="17">
                  <c:v>NYG</c:v>
                </c:pt>
                <c:pt idx="18">
                  <c:v>DEN</c:v>
                </c:pt>
                <c:pt idx="19">
                  <c:v>LA</c:v>
                </c:pt>
                <c:pt idx="20">
                  <c:v>TB</c:v>
                </c:pt>
                <c:pt idx="21">
                  <c:v>PIT</c:v>
                </c:pt>
                <c:pt idx="22">
                  <c:v>NE</c:v>
                </c:pt>
                <c:pt idx="23">
                  <c:v>DET</c:v>
                </c:pt>
                <c:pt idx="24">
                  <c:v>BUF</c:v>
                </c:pt>
                <c:pt idx="25">
                  <c:v>CHI</c:v>
                </c:pt>
                <c:pt idx="26">
                  <c:v>SEA</c:v>
                </c:pt>
                <c:pt idx="27">
                  <c:v>KC</c:v>
                </c:pt>
                <c:pt idx="28">
                  <c:v>CIN</c:v>
                </c:pt>
                <c:pt idx="29">
                  <c:v>SF</c:v>
                </c:pt>
                <c:pt idx="30">
                  <c:v>JAX</c:v>
                </c:pt>
                <c:pt idx="31">
                  <c:v>MIN</c:v>
                </c:pt>
              </c:strCache>
            </c:strRef>
          </c:cat>
          <c:val>
            <c:numRef>
              <c:f>Calc!$E$13:$E$45</c:f>
              <c:numCache>
                <c:formatCode>0.0</c:formatCode>
                <c:ptCount val="32"/>
                <c:pt idx="0">
                  <c:v>-10.166666666666666</c:v>
                </c:pt>
                <c:pt idx="1">
                  <c:v>-9.8333333333333339</c:v>
                </c:pt>
                <c:pt idx="2">
                  <c:v>-9.4285714285714288</c:v>
                </c:pt>
                <c:pt idx="3">
                  <c:v>-6.8571428571428568</c:v>
                </c:pt>
                <c:pt idx="4">
                  <c:v>-6.666666666666667</c:v>
                </c:pt>
                <c:pt idx="5">
                  <c:v>-5.166666666666667</c:v>
                </c:pt>
                <c:pt idx="6">
                  <c:v>-4.5714285714285712</c:v>
                </c:pt>
                <c:pt idx="7">
                  <c:v>-3.7142857142857144</c:v>
                </c:pt>
                <c:pt idx="8">
                  <c:v>-2</c:v>
                </c:pt>
                <c:pt idx="9">
                  <c:v>-1.8571428571428572</c:v>
                </c:pt>
                <c:pt idx="10">
                  <c:v>-1.8571428571428572</c:v>
                </c:pt>
                <c:pt idx="11">
                  <c:v>-1.3333333333333333</c:v>
                </c:pt>
                <c:pt idx="12">
                  <c:v>-1.1666666666666667</c:v>
                </c:pt>
                <c:pt idx="13">
                  <c:v>-0.7142857142857143</c:v>
                </c:pt>
                <c:pt idx="14">
                  <c:v>-0.2857142857142857</c:v>
                </c:pt>
                <c:pt idx="15">
                  <c:v>-0.14285714285714285</c:v>
                </c:pt>
                <c:pt idx="16">
                  <c:v>0.2857142857142857</c:v>
                </c:pt>
                <c:pt idx="17">
                  <c:v>0.2857142857142857</c:v>
                </c:pt>
                <c:pt idx="18">
                  <c:v>0.42857142857142855</c:v>
                </c:pt>
                <c:pt idx="19">
                  <c:v>1.5714285714285714</c:v>
                </c:pt>
                <c:pt idx="20">
                  <c:v>1.5714285714285714</c:v>
                </c:pt>
                <c:pt idx="21">
                  <c:v>2.1428571428571428</c:v>
                </c:pt>
                <c:pt idx="22">
                  <c:v>2.4285714285714284</c:v>
                </c:pt>
                <c:pt idx="23">
                  <c:v>3.1666666666666665</c:v>
                </c:pt>
                <c:pt idx="24">
                  <c:v>4.333333333333333</c:v>
                </c:pt>
                <c:pt idx="25">
                  <c:v>5.2857142857142856</c:v>
                </c:pt>
                <c:pt idx="26">
                  <c:v>6.1428571428571432</c:v>
                </c:pt>
                <c:pt idx="27">
                  <c:v>6.666666666666667</c:v>
                </c:pt>
                <c:pt idx="28">
                  <c:v>6.833333333333333</c:v>
                </c:pt>
                <c:pt idx="29">
                  <c:v>8.2857142857142865</c:v>
                </c:pt>
                <c:pt idx="30">
                  <c:v>8.3333333333333339</c:v>
                </c:pt>
                <c:pt idx="31">
                  <c:v>8.5</c:v>
                </c:pt>
              </c:numCache>
            </c:numRef>
          </c:val>
          <c:extLst>
            <c:ext xmlns:c14="http://schemas.microsoft.com/office/drawing/2007/8/2/chart" uri="{6F2FDCE9-48DA-4B69-8628-5D25D57E5C99}">
              <c14:invertSolidFillFmt>
                <c14:spPr xmlns:c14="http://schemas.microsoft.com/office/drawing/2007/8/2/chart">
                  <a:solidFill>
                    <a:srgbClr val="5B6B80"/>
                  </a:solidFill>
                  <a:ln>
                    <a:noFill/>
                  </a:ln>
                  <a:effectLst/>
                </c14:spPr>
              </c14:invertSolidFillFmt>
            </c:ext>
            <c:ext xmlns:c16="http://schemas.microsoft.com/office/drawing/2014/chart" uri="{C3380CC4-5D6E-409C-BE32-E72D297353CC}">
              <c16:uniqueId val="{00000002-11AF-43DB-96B7-27CC60864D0B}"/>
            </c:ext>
          </c:extLst>
        </c:ser>
        <c:dLbls>
          <c:showLegendKey val="0"/>
          <c:showVal val="1"/>
          <c:showCatName val="0"/>
          <c:showSerName val="0"/>
          <c:showPercent val="0"/>
          <c:showBubbleSize val="0"/>
        </c:dLbls>
        <c:gapWidth val="40"/>
        <c:axId val="71895519"/>
        <c:axId val="71900319"/>
      </c:barChart>
      <c:catAx>
        <c:axId val="7189551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rgbClr val="9FB3C8"/>
                </a:solidFill>
                <a:latin typeface="+mn-lt"/>
                <a:ea typeface="+mn-ea"/>
                <a:cs typeface="+mn-cs"/>
              </a:defRPr>
            </a:pPr>
            <a:endParaRPr lang="en-US"/>
          </a:p>
        </c:txPr>
        <c:crossAx val="71900319"/>
        <c:crosses val="autoZero"/>
        <c:auto val="1"/>
        <c:lblAlgn val="ctr"/>
        <c:lblOffset val="100"/>
        <c:noMultiLvlLbl val="0"/>
      </c:catAx>
      <c:valAx>
        <c:axId val="71900319"/>
        <c:scaling>
          <c:orientation val="minMax"/>
        </c:scaling>
        <c:delete val="1"/>
        <c:axPos val="b"/>
        <c:numFmt formatCode="0.0" sourceLinked="1"/>
        <c:majorTickMark val="none"/>
        <c:minorTickMark val="none"/>
        <c:tickLblPos val="nextTo"/>
        <c:crossAx val="71895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2A4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Tight Ends'!A1"/><Relationship Id="rId3" Type="http://schemas.openxmlformats.org/officeDocument/2006/relationships/hyperlink" Target="#'Offense Detail'!A1"/><Relationship Id="rId7" Type="http://schemas.openxmlformats.org/officeDocument/2006/relationships/hyperlink" Target="#'Wide Receivers'!A1"/><Relationship Id="rId2" Type="http://schemas.openxmlformats.org/officeDocument/2006/relationships/hyperlink" Target="#'Team Efficiency'!A1"/><Relationship Id="rId1" Type="http://schemas.openxmlformats.org/officeDocument/2006/relationships/hyperlink" Target="#'League Overview'!A1"/><Relationship Id="rId6" Type="http://schemas.openxmlformats.org/officeDocument/2006/relationships/hyperlink" Target="#'Running Backs'!A1"/><Relationship Id="rId5" Type="http://schemas.openxmlformats.org/officeDocument/2006/relationships/hyperlink" Target="#Quarterbacks!A1"/><Relationship Id="rId4" Type="http://schemas.openxmlformats.org/officeDocument/2006/relationships/hyperlink" Target="#'Defense Detail'!A1"/></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Home Dashboard'!A1"/></Relationships>
</file>

<file path=xl/drawings/drawing1.xml><?xml version="1.0" encoding="utf-8"?>
<xdr:wsDr xmlns:xdr="http://schemas.openxmlformats.org/drawingml/2006/spreadsheetDrawing" xmlns:a="http://schemas.openxmlformats.org/drawingml/2006/main">
  <xdr:twoCellAnchor>
    <xdr:from>
      <xdr:col>41</xdr:col>
      <xdr:colOff>889000</xdr:colOff>
      <xdr:row>1</xdr:row>
      <xdr:rowOff>387350</xdr:rowOff>
    </xdr:from>
    <xdr:to>
      <xdr:col>49</xdr:col>
      <xdr:colOff>82550</xdr:colOff>
      <xdr:row>3</xdr:row>
      <xdr:rowOff>53975</xdr:rowOff>
    </xdr:to>
    <xdr:sp macro="[0]!UpdateNFLData" textlink="">
      <xdr:nvSpPr>
        <xdr:cNvPr id="2" name="Rectangle: Rounded Corners 1">
          <a:extLst>
            <a:ext uri="{FF2B5EF4-FFF2-40B4-BE49-F238E27FC236}">
              <a16:creationId xmlns:a16="http://schemas.microsoft.com/office/drawing/2014/main" id="{A76F3449-B0BB-5FAA-94DD-B6E115FB6AC4}"/>
            </a:ext>
          </a:extLst>
        </xdr:cNvPr>
        <xdr:cNvSpPr/>
      </xdr:nvSpPr>
      <xdr:spPr>
        <a:xfrm>
          <a:off x="13773150" y="615950"/>
          <a:ext cx="1949450" cy="403225"/>
        </a:xfrm>
        <a:prstGeom prst="roundRect">
          <a:avLst/>
        </a:prstGeom>
        <a:solidFill>
          <a:srgbClr val="1F6FE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Update NFL Data</a:t>
          </a:r>
        </a:p>
      </xdr:txBody>
    </xdr:sp>
    <xdr:clientData/>
  </xdr:twoCellAnchor>
  <xdr:twoCellAnchor>
    <xdr:from>
      <xdr:col>1</xdr:col>
      <xdr:colOff>0</xdr:colOff>
      <xdr:row>15</xdr:row>
      <xdr:rowOff>0</xdr:rowOff>
    </xdr:from>
    <xdr:to>
      <xdr:col>13</xdr:col>
      <xdr:colOff>0</xdr:colOff>
      <xdr:row>18</xdr:row>
      <xdr:rowOff>184149</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6A37AB77-8BD8-9806-2D43-26E5D9CDBF24}"/>
            </a:ext>
          </a:extLst>
        </xdr:cNvPr>
        <xdr:cNvSpPr/>
      </xdr:nvSpPr>
      <xdr:spPr>
        <a:xfrm>
          <a:off x="257175" y="3619500"/>
          <a:ext cx="40386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League Overview</a:t>
          </a:r>
        </a:p>
        <a:p>
          <a:pPr algn="l"/>
          <a:r>
            <a:rPr lang="en-US" sz="900">
              <a:solidFill>
                <a:srgbClr val="9FB3C8"/>
              </a:solidFill>
            </a:rPr>
            <a:t>Points, yards and turnovers per game</a:t>
          </a:r>
        </a:p>
      </xdr:txBody>
    </xdr:sp>
    <xdr:clientData/>
  </xdr:twoCellAnchor>
  <xdr:twoCellAnchor>
    <xdr:from>
      <xdr:col>14</xdr:col>
      <xdr:colOff>0</xdr:colOff>
      <xdr:row>15</xdr:row>
      <xdr:rowOff>0</xdr:rowOff>
    </xdr:from>
    <xdr:to>
      <xdr:col>26</xdr:col>
      <xdr:colOff>0</xdr:colOff>
      <xdr:row>18</xdr:row>
      <xdr:rowOff>184149</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AA254ED1-8E6B-40E7-B0E5-0BFA9BE6BA38}"/>
            </a:ext>
          </a:extLst>
        </xdr:cNvPr>
        <xdr:cNvSpPr/>
      </xdr:nvSpPr>
      <xdr:spPr>
        <a:xfrm>
          <a:off x="4552950" y="3619500"/>
          <a:ext cx="38100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Team Efficiency</a:t>
          </a:r>
        </a:p>
        <a:p>
          <a:pPr algn="l"/>
          <a:r>
            <a:rPr lang="en-US" sz="900">
              <a:solidFill>
                <a:srgbClr val="9FB3C8"/>
              </a:solidFill>
            </a:rPr>
            <a:t>Who's best per play? EPA and success rate</a:t>
          </a:r>
        </a:p>
      </xdr:txBody>
    </xdr:sp>
    <xdr:clientData/>
  </xdr:twoCellAnchor>
  <xdr:twoCellAnchor>
    <xdr:from>
      <xdr:col>27</xdr:col>
      <xdr:colOff>0</xdr:colOff>
      <xdr:row>15</xdr:row>
      <xdr:rowOff>0</xdr:rowOff>
    </xdr:from>
    <xdr:to>
      <xdr:col>39</xdr:col>
      <xdr:colOff>0</xdr:colOff>
      <xdr:row>18</xdr:row>
      <xdr:rowOff>171450</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BA695FE1-7968-48E2-B907-BDBEA14FD842}"/>
            </a:ext>
          </a:extLst>
        </xdr:cNvPr>
        <xdr:cNvSpPr/>
      </xdr:nvSpPr>
      <xdr:spPr>
        <a:xfrm>
          <a:off x="8620125" y="36195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Offense Detail</a:t>
          </a:r>
        </a:p>
        <a:p>
          <a:pPr algn="l"/>
          <a:r>
            <a:rPr lang="en-US" sz="900">
              <a:solidFill>
                <a:srgbClr val="9FB3C8"/>
              </a:solidFill>
            </a:rPr>
            <a:t>Passing vs. rushing, explosive plays, red zone</a:t>
          </a:r>
        </a:p>
      </xdr:txBody>
    </xdr:sp>
    <xdr:clientData/>
  </xdr:twoCellAnchor>
  <xdr:twoCellAnchor>
    <xdr:from>
      <xdr:col>40</xdr:col>
      <xdr:colOff>0</xdr:colOff>
      <xdr:row>15</xdr:row>
      <xdr:rowOff>0</xdr:rowOff>
    </xdr:from>
    <xdr:to>
      <xdr:col>52</xdr:col>
      <xdr:colOff>0</xdr:colOff>
      <xdr:row>18</xdr:row>
      <xdr:rowOff>171450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ABA7040D-986A-4C97-A29C-44597E6D650F}"/>
            </a:ext>
          </a:extLst>
        </xdr:cNvPr>
        <xdr:cNvSpPr/>
      </xdr:nvSpPr>
      <xdr:spPr>
        <a:xfrm>
          <a:off x="12687300" y="36195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Defense Detail</a:t>
          </a:r>
        </a:p>
        <a:p>
          <a:pPr algn="l"/>
          <a:r>
            <a:rPr lang="en-US" sz="900" b="0">
              <a:solidFill>
                <a:srgbClr val="9FB3C8"/>
              </a:solidFill>
            </a:rPr>
            <a:t>The same measures,</a:t>
          </a:r>
          <a:r>
            <a:rPr lang="en-US" sz="900" b="0" baseline="0">
              <a:solidFill>
                <a:srgbClr val="9FB3C8"/>
              </a:solidFill>
            </a:rPr>
            <a:t> allowed</a:t>
          </a:r>
          <a:endParaRPr lang="en-US" sz="900" b="0">
            <a:solidFill>
              <a:srgbClr val="9FB3C8"/>
            </a:solidFill>
          </a:endParaRPr>
        </a:p>
      </xdr:txBody>
    </xdr:sp>
    <xdr:clientData/>
  </xdr:twoCellAnchor>
  <xdr:twoCellAnchor>
    <xdr:from>
      <xdr:col>1</xdr:col>
      <xdr:colOff>0</xdr:colOff>
      <xdr:row>21</xdr:row>
      <xdr:rowOff>0</xdr:rowOff>
    </xdr:from>
    <xdr:to>
      <xdr:col>13</xdr:col>
      <xdr:colOff>0</xdr:colOff>
      <xdr:row>24</xdr:row>
      <xdr:rowOff>180974</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88EB01A5-B60F-46E3-8868-4FAB4B99BC49}"/>
            </a:ext>
          </a:extLst>
        </xdr:cNvPr>
        <xdr:cNvSpPr/>
      </xdr:nvSpPr>
      <xdr:spPr>
        <a:xfrm>
          <a:off x="257175" y="5448300"/>
          <a:ext cx="4038600" cy="866774"/>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Quarterbacks</a:t>
          </a:r>
        </a:p>
        <a:p>
          <a:pPr algn="l"/>
          <a:r>
            <a:rPr lang="en-US" sz="900">
              <a:solidFill>
                <a:srgbClr val="9FB3C8"/>
              </a:solidFill>
            </a:rPr>
            <a:t>Passing, rushing,</a:t>
          </a:r>
          <a:r>
            <a:rPr lang="en-US" sz="900" baseline="0">
              <a:solidFill>
                <a:srgbClr val="9FB3C8"/>
              </a:solidFill>
            </a:rPr>
            <a:t> and completion percentage</a:t>
          </a:r>
          <a:endParaRPr lang="en-US" sz="900">
            <a:solidFill>
              <a:srgbClr val="9FB3C8"/>
            </a:solidFill>
          </a:endParaRPr>
        </a:p>
      </xdr:txBody>
    </xdr:sp>
    <xdr:clientData/>
  </xdr:twoCellAnchor>
  <xdr:twoCellAnchor>
    <xdr:from>
      <xdr:col>14</xdr:col>
      <xdr:colOff>0</xdr:colOff>
      <xdr:row>21</xdr:row>
      <xdr:rowOff>0</xdr:rowOff>
    </xdr:from>
    <xdr:to>
      <xdr:col>26</xdr:col>
      <xdr:colOff>0</xdr:colOff>
      <xdr:row>24</xdr:row>
      <xdr:rowOff>184149</xdr:rowOff>
    </xdr:to>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13D95B1A-42B1-415D-8CC6-A2E091EB2680}"/>
            </a:ext>
          </a:extLst>
        </xdr:cNvPr>
        <xdr:cNvSpPr/>
      </xdr:nvSpPr>
      <xdr:spPr>
        <a:xfrm>
          <a:off x="4552950" y="5448300"/>
          <a:ext cx="38100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Running Backs</a:t>
          </a:r>
        </a:p>
        <a:p>
          <a:pPr algn="l"/>
          <a:r>
            <a:rPr lang="en-US" sz="900">
              <a:solidFill>
                <a:srgbClr val="9FB3C8"/>
              </a:solidFill>
            </a:rPr>
            <a:t>Carries, Yards, Receiving</a:t>
          </a:r>
        </a:p>
      </xdr:txBody>
    </xdr:sp>
    <xdr:clientData/>
  </xdr:twoCellAnchor>
  <xdr:twoCellAnchor>
    <xdr:from>
      <xdr:col>27</xdr:col>
      <xdr:colOff>0</xdr:colOff>
      <xdr:row>21</xdr:row>
      <xdr:rowOff>0</xdr:rowOff>
    </xdr:from>
    <xdr:to>
      <xdr:col>39</xdr:col>
      <xdr:colOff>0</xdr:colOff>
      <xdr:row>24</xdr:row>
      <xdr:rowOff>171450</xdr:rowOff>
    </xdr:to>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4A8328ED-501D-4F5D-A451-E156EBB370CC}"/>
            </a:ext>
          </a:extLst>
        </xdr:cNvPr>
        <xdr:cNvSpPr/>
      </xdr:nvSpPr>
      <xdr:spPr>
        <a:xfrm>
          <a:off x="8620125" y="54483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Wide Receivers</a:t>
          </a:r>
        </a:p>
        <a:p>
          <a:pPr algn="l"/>
          <a:r>
            <a:rPr lang="en-US" sz="900">
              <a:solidFill>
                <a:srgbClr val="9FB3C8"/>
              </a:solidFill>
            </a:rPr>
            <a:t>Targets, yards, touchdowns</a:t>
          </a:r>
        </a:p>
      </xdr:txBody>
    </xdr:sp>
    <xdr:clientData/>
  </xdr:twoCellAnchor>
  <xdr:twoCellAnchor>
    <xdr:from>
      <xdr:col>40</xdr:col>
      <xdr:colOff>0</xdr:colOff>
      <xdr:row>21</xdr:row>
      <xdr:rowOff>0</xdr:rowOff>
    </xdr:from>
    <xdr:to>
      <xdr:col>52</xdr:col>
      <xdr:colOff>0</xdr:colOff>
      <xdr:row>24</xdr:row>
      <xdr:rowOff>171450</xdr:rowOff>
    </xdr:to>
    <xdr:sp macro="" textlink="">
      <xdr:nvSpPr>
        <xdr:cNvPr id="12" name="Rectangle: Rounded Corners 11">
          <a:hlinkClick xmlns:r="http://schemas.openxmlformats.org/officeDocument/2006/relationships" r:id="rId8"/>
          <a:extLst>
            <a:ext uri="{FF2B5EF4-FFF2-40B4-BE49-F238E27FC236}">
              <a16:creationId xmlns:a16="http://schemas.microsoft.com/office/drawing/2014/main" id="{5A0A2D32-C4D6-4458-825E-18F62598C1C0}"/>
            </a:ext>
          </a:extLst>
        </xdr:cNvPr>
        <xdr:cNvSpPr/>
      </xdr:nvSpPr>
      <xdr:spPr>
        <a:xfrm>
          <a:off x="12687300" y="54483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Tight Ends</a:t>
          </a:r>
        </a:p>
        <a:p>
          <a:pPr algn="l"/>
          <a:r>
            <a:rPr lang="en-US" sz="900" b="0">
              <a:solidFill>
                <a:srgbClr val="9FB3C8"/>
              </a:solidFill>
            </a:rPr>
            <a:t>Targets, yards, touchdowns</a:t>
          </a:r>
        </a:p>
      </xdr:txBody>
    </xdr:sp>
    <xdr:clientData/>
  </xdr:twoCellAnchor>
  <xdr:twoCellAnchor>
    <xdr:from>
      <xdr:col>1</xdr:col>
      <xdr:colOff>0</xdr:colOff>
      <xdr:row>27</xdr:row>
      <xdr:rowOff>47626</xdr:rowOff>
    </xdr:from>
    <xdr:to>
      <xdr:col>13</xdr:col>
      <xdr:colOff>0</xdr:colOff>
      <xdr:row>31</xdr:row>
      <xdr:rowOff>0</xdr:rowOff>
    </xdr:to>
    <xdr:sp macro="" textlink="">
      <xdr:nvSpPr>
        <xdr:cNvPr id="13" name="Rectangle: Rounded Corners 12">
          <a:extLst>
            <a:ext uri="{FF2B5EF4-FFF2-40B4-BE49-F238E27FC236}">
              <a16:creationId xmlns:a16="http://schemas.microsoft.com/office/drawing/2014/main" id="{A22D6D29-5311-4F9A-9C86-568F714D71EE}"/>
            </a:ext>
          </a:extLst>
        </xdr:cNvPr>
        <xdr:cNvSpPr/>
      </xdr:nvSpPr>
      <xdr:spPr>
        <a:xfrm>
          <a:off x="257175" y="6410326"/>
          <a:ext cx="4038600" cy="866774"/>
        </a:xfrm>
        <a:prstGeom prst="roundRect">
          <a:avLst>
            <a:gd name="adj" fmla="val 10000"/>
          </a:avLst>
        </a:prstGeom>
        <a:solidFill>
          <a:srgbClr val="1F6FEB"/>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Key Findings</a:t>
          </a:r>
        </a:p>
        <a:p>
          <a:pPr algn="l"/>
          <a:r>
            <a:rPr lang="en-US" sz="900">
              <a:solidFill>
                <a:srgbClr val="DBE9FF"/>
              </a:solidFill>
            </a:rPr>
            <a:t>What</a:t>
          </a:r>
          <a:r>
            <a:rPr lang="en-US" sz="900" baseline="0">
              <a:solidFill>
                <a:srgbClr val="DBE9FF"/>
              </a:solidFill>
            </a:rPr>
            <a:t> the numbers say</a:t>
          </a:r>
          <a:endParaRPr lang="en-US" sz="900">
            <a:solidFill>
              <a:srgbClr val="DBE9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461817</xdr:colOff>
      <xdr:row>1</xdr:row>
      <xdr:rowOff>418522</xdr:rowOff>
    </xdr:from>
    <xdr:to>
      <xdr:col>18</xdr:col>
      <xdr:colOff>483466</xdr:colOff>
      <xdr:row>3</xdr:row>
      <xdr:rowOff>93806</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9D7A5A7-A6FD-6857-23F3-013B0BDCC208}"/>
            </a:ext>
          </a:extLst>
        </xdr:cNvPr>
        <xdr:cNvSpPr/>
      </xdr:nvSpPr>
      <xdr:spPr>
        <a:xfrm>
          <a:off x="15535851" y="606136"/>
          <a:ext cx="1998808" cy="346363"/>
        </a:xfrm>
        <a:prstGeom prst="roundRect">
          <a:avLst/>
        </a:prstGeom>
        <a:solidFill>
          <a:srgbClr val="182A43"/>
        </a:solidFill>
        <a:ln>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Home</a:t>
          </a:r>
        </a:p>
      </xdr:txBody>
    </xdr:sp>
    <xdr:clientData/>
  </xdr:twoCellAnchor>
  <xdr:twoCellAnchor editAs="oneCell">
    <xdr:from>
      <xdr:col>0</xdr:col>
      <xdr:colOff>245341</xdr:colOff>
      <xdr:row>3</xdr:row>
      <xdr:rowOff>122670</xdr:rowOff>
    </xdr:from>
    <xdr:to>
      <xdr:col>6</xdr:col>
      <xdr:colOff>64943</xdr:colOff>
      <xdr:row>8</xdr:row>
      <xdr:rowOff>93807</xdr:rowOff>
    </xdr:to>
    <mc:AlternateContent xmlns:mc="http://schemas.openxmlformats.org/markup-compatibility/2006">
      <mc:Choice xmlns:a14="http://schemas.microsoft.com/office/drawing/2010/main" Requires="a14">
        <xdr:graphicFrame macro="">
          <xdr:nvGraphicFramePr>
            <xdr:cNvPr id="6" name="Slicer_Week">
              <a:extLst>
                <a:ext uri="{FF2B5EF4-FFF2-40B4-BE49-F238E27FC236}">
                  <a16:creationId xmlns:a16="http://schemas.microsoft.com/office/drawing/2014/main" id="{34883449-2204-6D3A-DFCF-9239705C28F2}"/>
                </a:ext>
              </a:extLst>
            </xdr:cNvPr>
            <xdr:cNvGraphicFramePr/>
          </xdr:nvGraphicFramePr>
          <xdr:xfrm>
            <a:off x="0" y="0"/>
            <a:ext cx="0" cy="0"/>
          </xdr:xfrm>
          <a:graphic>
            <a:graphicData uri="http://schemas.microsoft.com/office/drawing/2010/slicer">
              <sle:slicer xmlns:sle="http://schemas.microsoft.com/office/drawing/2010/slicer" name="Slicer_Week"/>
            </a:graphicData>
          </a:graphic>
        </xdr:graphicFrame>
      </mc:Choice>
      <mc:Fallback>
        <xdr:sp macro="" textlink="">
          <xdr:nvSpPr>
            <xdr:cNvPr id="0" name=""/>
            <xdr:cNvSpPr>
              <a:spLocks noTextEdit="1"/>
            </xdr:cNvSpPr>
          </xdr:nvSpPr>
          <xdr:spPr>
            <a:xfrm>
              <a:off x="245341" y="981363"/>
              <a:ext cx="2821420" cy="909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461818</xdr:colOff>
      <xdr:row>3</xdr:row>
      <xdr:rowOff>72159</xdr:rowOff>
    </xdr:from>
    <xdr:to>
      <xdr:col>12</xdr:col>
      <xdr:colOff>800964</xdr:colOff>
      <xdr:row>8</xdr:row>
      <xdr:rowOff>101020</xdr:rowOff>
    </xdr:to>
    <mc:AlternateContent xmlns:mc="http://schemas.openxmlformats.org/markup-compatibility/2006">
      <mc:Choice xmlns:a14="http://schemas.microsoft.com/office/drawing/2010/main" Requires="a14">
        <xdr:graphicFrame macro="">
          <xdr:nvGraphicFramePr>
            <xdr:cNvPr id="7" name="Slicer_Division">
              <a:extLst>
                <a:ext uri="{FF2B5EF4-FFF2-40B4-BE49-F238E27FC236}">
                  <a16:creationId xmlns:a16="http://schemas.microsoft.com/office/drawing/2014/main" id="{D5345528-C2B0-168D-B427-B7F75FC656EC}"/>
                </a:ext>
              </a:extLst>
            </xdr:cNvPr>
            <xdr:cNvGraphicFramePr/>
          </xdr:nvGraphicFramePr>
          <xdr:xfrm>
            <a:off x="0" y="0"/>
            <a:ext cx="0" cy="0"/>
          </xdr:xfrm>
          <a:graphic>
            <a:graphicData uri="http://schemas.microsoft.com/office/drawing/2010/slicer">
              <sle:slicer xmlns:sle="http://schemas.microsoft.com/office/drawing/2010/slicer" name="Slicer_Division"/>
            </a:graphicData>
          </a:graphic>
        </xdr:graphicFrame>
      </mc:Choice>
      <mc:Fallback>
        <xdr:sp macro="" textlink="">
          <xdr:nvSpPr>
            <xdr:cNvPr id="0" name=""/>
            <xdr:cNvSpPr>
              <a:spLocks noTextEdit="1"/>
            </xdr:cNvSpPr>
          </xdr:nvSpPr>
          <xdr:spPr>
            <a:xfrm>
              <a:off x="5729432" y="930852"/>
              <a:ext cx="3434771" cy="966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370609</xdr:colOff>
      <xdr:row>3</xdr:row>
      <xdr:rowOff>100445</xdr:rowOff>
    </xdr:from>
    <xdr:to>
      <xdr:col>10</xdr:col>
      <xdr:colOff>50510</xdr:colOff>
      <xdr:row>8</xdr:row>
      <xdr:rowOff>115455</xdr:rowOff>
    </xdr:to>
    <mc:AlternateContent xmlns:mc="http://schemas.openxmlformats.org/markup-compatibility/2006">
      <mc:Choice xmlns:a14="http://schemas.microsoft.com/office/drawing/2010/main" Requires="a14">
        <xdr:graphicFrame macro="">
          <xdr:nvGraphicFramePr>
            <xdr:cNvPr id="8" name="Slicer_Conference">
              <a:extLst>
                <a:ext uri="{FF2B5EF4-FFF2-40B4-BE49-F238E27FC236}">
                  <a16:creationId xmlns:a16="http://schemas.microsoft.com/office/drawing/2014/main" id="{A72D36D6-768A-E8A8-94C0-C9DF70426186}"/>
                </a:ext>
              </a:extLst>
            </xdr:cNvPr>
            <xdr:cNvGraphicFramePr/>
          </xdr:nvGraphicFramePr>
          <xdr:xfrm>
            <a:off x="0" y="0"/>
            <a:ext cx="0" cy="0"/>
          </xdr:xfrm>
          <a:graphic>
            <a:graphicData uri="http://schemas.microsoft.com/office/drawing/2010/slicer">
              <sle:slicer xmlns:sle="http://schemas.microsoft.com/office/drawing/2010/slicer" name="Slicer_Conference"/>
            </a:graphicData>
          </a:graphic>
        </xdr:graphicFrame>
      </mc:Choice>
      <mc:Fallback>
        <xdr:sp macro="" textlink="">
          <xdr:nvSpPr>
            <xdr:cNvPr id="0" name=""/>
            <xdr:cNvSpPr>
              <a:spLocks noTextEdit="1"/>
            </xdr:cNvSpPr>
          </xdr:nvSpPr>
          <xdr:spPr>
            <a:xfrm>
              <a:off x="3372427" y="959138"/>
              <a:ext cx="1945697" cy="9530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202044</xdr:colOff>
      <xdr:row>10</xdr:row>
      <xdr:rowOff>28864</xdr:rowOff>
    </xdr:from>
    <xdr:to>
      <xdr:col>7</xdr:col>
      <xdr:colOff>86591</xdr:colOff>
      <xdr:row>16</xdr:row>
      <xdr:rowOff>108239</xdr:rowOff>
    </xdr:to>
    <xdr:sp macro="" textlink="Calc!P2">
      <xdr:nvSpPr>
        <xdr:cNvPr id="10" name="Rectangle 9">
          <a:extLst>
            <a:ext uri="{FF2B5EF4-FFF2-40B4-BE49-F238E27FC236}">
              <a16:creationId xmlns:a16="http://schemas.microsoft.com/office/drawing/2014/main" id="{FCED24EA-7F1B-6C84-D38F-89B26EE7DF06}"/>
            </a:ext>
          </a:extLst>
        </xdr:cNvPr>
        <xdr:cNvSpPr/>
      </xdr:nvSpPr>
      <xdr:spPr>
        <a:xfrm>
          <a:off x="202044" y="2200853"/>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algn="l"/>
          <a:fld id="{DE8A37D1-617D-465A-AFB3-45BC01935B31}" type="TxLink">
            <a:rPr lang="en-US" sz="1000" b="0" i="0" u="none" strike="noStrike">
              <a:solidFill>
                <a:srgbClr val="9FB3C8"/>
              </a:solidFill>
              <a:latin typeface="Arial Unicode MS"/>
            </a:rPr>
            <a:t>BEST POINT DIFFERENTIAL</a:t>
          </a:fld>
          <a:endParaRPr lang="en-US" sz="1100">
            <a:solidFill>
              <a:srgbClr val="9FB3C8"/>
            </a:solidFill>
          </a:endParaRPr>
        </a:p>
      </xdr:txBody>
    </xdr:sp>
    <xdr:clientData/>
  </xdr:twoCellAnchor>
  <xdr:twoCellAnchor>
    <xdr:from>
      <xdr:col>0</xdr:col>
      <xdr:colOff>245340</xdr:colOff>
      <xdr:row>11</xdr:row>
      <xdr:rowOff>144318</xdr:rowOff>
    </xdr:from>
    <xdr:to>
      <xdr:col>6</xdr:col>
      <xdr:colOff>303067</xdr:colOff>
      <xdr:row>13</xdr:row>
      <xdr:rowOff>43294</xdr:rowOff>
    </xdr:to>
    <xdr:sp macro="" textlink="Calc!P3">
      <xdr:nvSpPr>
        <xdr:cNvPr id="11" name="TextBox 10">
          <a:extLst>
            <a:ext uri="{FF2B5EF4-FFF2-40B4-BE49-F238E27FC236}">
              <a16:creationId xmlns:a16="http://schemas.microsoft.com/office/drawing/2014/main" id="{B870F29F-8440-8D3F-8662-D24679660F3E}"/>
            </a:ext>
          </a:extLst>
        </xdr:cNvPr>
        <xdr:cNvSpPr txBox="1"/>
      </xdr:nvSpPr>
      <xdr:spPr>
        <a:xfrm>
          <a:off x="245340" y="2503920"/>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A64D25-FD6A-49E1-8BBB-B594E302ACA7}" type="TxLink">
            <a:rPr lang="en-US" sz="1200" b="0" i="0" u="none" strike="noStrike">
              <a:solidFill>
                <a:schemeClr val="bg1"/>
              </a:solidFill>
              <a:latin typeface="+mn-lt"/>
              <a:cs typeface="Courier New"/>
            </a:rPr>
            <a:t>Minnesota Vikings</a:t>
          </a:fld>
          <a:endParaRPr lang="en-US" sz="1200">
            <a:solidFill>
              <a:schemeClr val="bg1"/>
            </a:solidFill>
            <a:latin typeface="+mn-lt"/>
          </a:endParaRPr>
        </a:p>
      </xdr:txBody>
    </xdr:sp>
    <xdr:clientData/>
  </xdr:twoCellAnchor>
  <xdr:twoCellAnchor>
    <xdr:from>
      <xdr:col>0</xdr:col>
      <xdr:colOff>223694</xdr:colOff>
      <xdr:row>12</xdr:row>
      <xdr:rowOff>180398</xdr:rowOff>
    </xdr:from>
    <xdr:to>
      <xdr:col>6</xdr:col>
      <xdr:colOff>274206</xdr:colOff>
      <xdr:row>15</xdr:row>
      <xdr:rowOff>93807</xdr:rowOff>
    </xdr:to>
    <xdr:sp macro="" textlink="Calc!P4">
      <xdr:nvSpPr>
        <xdr:cNvPr id="12" name="TextBox 11">
          <a:extLst>
            <a:ext uri="{FF2B5EF4-FFF2-40B4-BE49-F238E27FC236}">
              <a16:creationId xmlns:a16="http://schemas.microsoft.com/office/drawing/2014/main" id="{124C95AF-207D-84E8-6BBB-519DCE1ECFA5}"/>
            </a:ext>
          </a:extLst>
        </xdr:cNvPr>
        <xdr:cNvSpPr txBox="1"/>
      </xdr:nvSpPr>
      <xdr:spPr>
        <a:xfrm>
          <a:off x="223694" y="2727614"/>
          <a:ext cx="305233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F2C6DB-4E1B-4479-8049-D19EAB317E5D}" type="TxLink">
            <a:rPr lang="en-US" sz="2000" b="1" i="0" u="none" strike="noStrike">
              <a:solidFill>
                <a:schemeClr val="bg1"/>
              </a:solidFill>
              <a:latin typeface="+mn-lt"/>
              <a:cs typeface="Courier New"/>
            </a:rPr>
            <a:t>+8.5</a:t>
          </a:fld>
          <a:endParaRPr lang="en-US" sz="2000" b="1">
            <a:solidFill>
              <a:schemeClr val="bg1"/>
            </a:solidFill>
            <a:latin typeface="+mn-lt"/>
          </a:endParaRPr>
        </a:p>
      </xdr:txBody>
    </xdr:sp>
    <xdr:clientData/>
  </xdr:twoCellAnchor>
  <xdr:twoCellAnchor>
    <xdr:from>
      <xdr:col>1</xdr:col>
      <xdr:colOff>7215</xdr:colOff>
      <xdr:row>15</xdr:row>
      <xdr:rowOff>28864</xdr:rowOff>
    </xdr:from>
    <xdr:to>
      <xdr:col>6</xdr:col>
      <xdr:colOff>389658</xdr:colOff>
      <xdr:row>16</xdr:row>
      <xdr:rowOff>57729</xdr:rowOff>
    </xdr:to>
    <xdr:sp macro="" textlink="Calc!P5">
      <xdr:nvSpPr>
        <xdr:cNvPr id="13" name="TextBox 12">
          <a:extLst>
            <a:ext uri="{FF2B5EF4-FFF2-40B4-BE49-F238E27FC236}">
              <a16:creationId xmlns:a16="http://schemas.microsoft.com/office/drawing/2014/main" id="{A37E9FA2-308F-5A63-8CFD-28FE63870A40}"/>
            </a:ext>
          </a:extLst>
        </xdr:cNvPr>
        <xdr:cNvSpPr txBox="1"/>
      </xdr:nvSpPr>
      <xdr:spPr>
        <a:xfrm>
          <a:off x="259772" y="3138921"/>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41B6507-1A10-45B1-9E01-74852792010C}" type="TxLink">
            <a:rPr lang="en-US" sz="600" b="0" i="0" u="none" strike="noStrike">
              <a:solidFill>
                <a:srgbClr val="9FB3C8"/>
              </a:solidFill>
              <a:latin typeface="+mn-lt"/>
              <a:cs typeface="Courier New"/>
            </a:rPr>
            <a:pPr algn="l"/>
            <a:t>per game · 6-0</a:t>
          </a:fld>
          <a:endParaRPr lang="en-US" sz="1000">
            <a:solidFill>
              <a:srgbClr val="9FB3C8"/>
            </a:solidFill>
            <a:latin typeface="+mn-lt"/>
          </a:endParaRPr>
        </a:p>
      </xdr:txBody>
    </xdr:sp>
    <xdr:clientData/>
  </xdr:twoCellAnchor>
  <xdr:twoCellAnchor>
    <xdr:from>
      <xdr:col>8</xdr:col>
      <xdr:colOff>21648</xdr:colOff>
      <xdr:row>10</xdr:row>
      <xdr:rowOff>28862</xdr:rowOff>
    </xdr:from>
    <xdr:to>
      <xdr:col>11</xdr:col>
      <xdr:colOff>591706</xdr:colOff>
      <xdr:row>16</xdr:row>
      <xdr:rowOff>108237</xdr:rowOff>
    </xdr:to>
    <xdr:sp macro="" textlink="Calc!Q2">
      <xdr:nvSpPr>
        <xdr:cNvPr id="14" name="Rectangle 13">
          <a:extLst>
            <a:ext uri="{FF2B5EF4-FFF2-40B4-BE49-F238E27FC236}">
              <a16:creationId xmlns:a16="http://schemas.microsoft.com/office/drawing/2014/main" id="{396A9E27-E69E-4F09-AF80-93309A774AEC}"/>
            </a:ext>
          </a:extLst>
        </xdr:cNvPr>
        <xdr:cNvSpPr/>
      </xdr:nvSpPr>
      <xdr:spPr>
        <a:xfrm>
          <a:off x="3810000" y="2200851"/>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CD3F6928-4E04-4BC6-AFF6-305F5F37CCAE}" type="TxLink">
            <a:rPr lang="en-US" sz="1000" b="0" i="0" u="none" strike="noStrike">
              <a:solidFill>
                <a:srgbClr val="9FB3C8"/>
              </a:solidFill>
              <a:latin typeface="Arial Unicode MS"/>
              <a:ea typeface="+mn-ea"/>
              <a:cs typeface="+mn-cs"/>
            </a:rPr>
            <a:pPr marL="0" indent="0" algn="l"/>
            <a:t>TOP SCORING OFFENSE</a:t>
          </a:fld>
          <a:endParaRPr lang="en-US" sz="1000" b="0" i="0" u="none" strike="noStrike">
            <a:solidFill>
              <a:srgbClr val="9FB3C8"/>
            </a:solidFill>
            <a:latin typeface="Arial Unicode MS"/>
            <a:ea typeface="+mn-ea"/>
            <a:cs typeface="+mn-cs"/>
          </a:endParaRPr>
        </a:p>
      </xdr:txBody>
    </xdr:sp>
    <xdr:clientData/>
  </xdr:twoCellAnchor>
  <xdr:twoCellAnchor>
    <xdr:from>
      <xdr:col>11</xdr:col>
      <xdr:colOff>974148</xdr:colOff>
      <xdr:row>10</xdr:row>
      <xdr:rowOff>7216</xdr:rowOff>
    </xdr:from>
    <xdr:to>
      <xdr:col>13</xdr:col>
      <xdr:colOff>526763</xdr:colOff>
      <xdr:row>16</xdr:row>
      <xdr:rowOff>86591</xdr:rowOff>
    </xdr:to>
    <xdr:sp macro="" textlink="Calc!R2">
      <xdr:nvSpPr>
        <xdr:cNvPr id="15" name="Rectangle 14">
          <a:extLst>
            <a:ext uri="{FF2B5EF4-FFF2-40B4-BE49-F238E27FC236}">
              <a16:creationId xmlns:a16="http://schemas.microsoft.com/office/drawing/2014/main" id="{74FFA747-2D1B-431E-B241-30EFD3ECB477}"/>
            </a:ext>
          </a:extLst>
        </xdr:cNvPr>
        <xdr:cNvSpPr/>
      </xdr:nvSpPr>
      <xdr:spPr>
        <a:xfrm>
          <a:off x="7468466" y="2179205"/>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9A19DDC3-A885-4510-BD28-6139161A7811}" type="TxLink">
            <a:rPr lang="en-US" sz="1000" b="0" i="0" u="none" strike="noStrike">
              <a:solidFill>
                <a:srgbClr val="9FB3C8"/>
              </a:solidFill>
              <a:latin typeface="Arial Unicode MS"/>
              <a:ea typeface="+mn-ea"/>
              <a:cs typeface="+mn-cs"/>
            </a:rPr>
            <a:pPr marL="0" indent="0" algn="l"/>
            <a:t>STINGIEST DEFENSE</a:t>
          </a:fld>
          <a:endParaRPr lang="en-US" sz="1000" b="0" i="0" u="none" strike="noStrike">
            <a:solidFill>
              <a:srgbClr val="9FB3C8"/>
            </a:solidFill>
            <a:latin typeface="Arial Unicode MS"/>
            <a:ea typeface="+mn-ea"/>
            <a:cs typeface="+mn-cs"/>
          </a:endParaRPr>
        </a:p>
      </xdr:txBody>
    </xdr:sp>
    <xdr:clientData/>
  </xdr:twoCellAnchor>
  <xdr:twoCellAnchor>
    <xdr:from>
      <xdr:col>13</xdr:col>
      <xdr:colOff>901990</xdr:colOff>
      <xdr:row>10</xdr:row>
      <xdr:rowOff>28863</xdr:rowOff>
    </xdr:from>
    <xdr:to>
      <xdr:col>15</xdr:col>
      <xdr:colOff>642218</xdr:colOff>
      <xdr:row>16</xdr:row>
      <xdr:rowOff>108238</xdr:rowOff>
    </xdr:to>
    <xdr:sp macro="" textlink="Calc!S2">
      <xdr:nvSpPr>
        <xdr:cNvPr id="16" name="Rectangle 15">
          <a:extLst>
            <a:ext uri="{FF2B5EF4-FFF2-40B4-BE49-F238E27FC236}">
              <a16:creationId xmlns:a16="http://schemas.microsoft.com/office/drawing/2014/main" id="{8B0173B9-DBE5-4CA9-A179-9B45BC7769D3}"/>
            </a:ext>
          </a:extLst>
        </xdr:cNvPr>
        <xdr:cNvSpPr/>
      </xdr:nvSpPr>
      <xdr:spPr>
        <a:xfrm>
          <a:off x="11119717" y="2200852"/>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FA794CD8-E142-42FA-BB22-E8B4EBA69828}" type="TxLink">
            <a:rPr lang="en-US" sz="1000" b="0" i="0" u="none" strike="noStrike">
              <a:solidFill>
                <a:srgbClr val="9FB3C8"/>
              </a:solidFill>
              <a:latin typeface="Arial Unicode MS"/>
              <a:ea typeface="+mn-ea"/>
              <a:cs typeface="+mn-cs"/>
            </a:rPr>
            <a:pPr marL="0" indent="0" algn="l"/>
            <a:t>BEST TURNOVER MARGIN</a:t>
          </a:fld>
          <a:endParaRPr lang="en-US" sz="1000" b="0" i="0" u="none" strike="noStrike">
            <a:solidFill>
              <a:srgbClr val="9FB3C8"/>
            </a:solidFill>
            <a:latin typeface="Arial Unicode MS"/>
            <a:ea typeface="+mn-ea"/>
            <a:cs typeface="+mn-cs"/>
          </a:endParaRPr>
        </a:p>
      </xdr:txBody>
    </xdr:sp>
    <xdr:clientData/>
  </xdr:twoCellAnchor>
  <xdr:twoCellAnchor>
    <xdr:from>
      <xdr:col>8</xdr:col>
      <xdr:colOff>57727</xdr:colOff>
      <xdr:row>11</xdr:row>
      <xdr:rowOff>158748</xdr:rowOff>
    </xdr:from>
    <xdr:to>
      <xdr:col>11</xdr:col>
      <xdr:colOff>411306</xdr:colOff>
      <xdr:row>13</xdr:row>
      <xdr:rowOff>57724</xdr:rowOff>
    </xdr:to>
    <xdr:sp macro="" textlink="Calc!Q3">
      <xdr:nvSpPr>
        <xdr:cNvPr id="17" name="TextBox 16">
          <a:extLst>
            <a:ext uri="{FF2B5EF4-FFF2-40B4-BE49-F238E27FC236}">
              <a16:creationId xmlns:a16="http://schemas.microsoft.com/office/drawing/2014/main" id="{A7E10D28-2164-47BC-8519-92D11699B2C6}"/>
            </a:ext>
          </a:extLst>
        </xdr:cNvPr>
        <xdr:cNvSpPr txBox="1"/>
      </xdr:nvSpPr>
      <xdr:spPr>
        <a:xfrm>
          <a:off x="3846079" y="2518350"/>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C177965-9820-4C30-B354-64C3C3421D49}" type="TxLink">
            <a:rPr lang="en-US" sz="1200" b="0" i="0" u="none" strike="noStrike">
              <a:solidFill>
                <a:schemeClr val="bg1"/>
              </a:solidFill>
              <a:latin typeface="+mn-lt"/>
              <a:ea typeface="+mn-ea"/>
              <a:cs typeface="Courier New"/>
            </a:rPr>
            <a:pPr marL="0" indent="0"/>
            <a:t>Buffalo Bills</a:t>
          </a:fld>
          <a:endParaRPr lang="en-US" sz="1200" b="0" i="0" u="none" strike="noStrike">
            <a:solidFill>
              <a:schemeClr val="bg1"/>
            </a:solidFill>
            <a:latin typeface="+mn-lt"/>
            <a:ea typeface="+mn-ea"/>
            <a:cs typeface="Courier New"/>
          </a:endParaRPr>
        </a:p>
      </xdr:txBody>
    </xdr:sp>
    <xdr:clientData/>
  </xdr:twoCellAnchor>
  <xdr:twoCellAnchor>
    <xdr:from>
      <xdr:col>11</xdr:col>
      <xdr:colOff>1017444</xdr:colOff>
      <xdr:row>11</xdr:row>
      <xdr:rowOff>151535</xdr:rowOff>
    </xdr:from>
    <xdr:to>
      <xdr:col>13</xdr:col>
      <xdr:colOff>353580</xdr:colOff>
      <xdr:row>13</xdr:row>
      <xdr:rowOff>50511</xdr:rowOff>
    </xdr:to>
    <xdr:sp macro="" textlink="Calc!R3">
      <xdr:nvSpPr>
        <xdr:cNvPr id="18" name="TextBox 17">
          <a:extLst>
            <a:ext uri="{FF2B5EF4-FFF2-40B4-BE49-F238E27FC236}">
              <a16:creationId xmlns:a16="http://schemas.microsoft.com/office/drawing/2014/main" id="{9A58F7D3-4012-495A-8C4C-170A08AE43C4}"/>
            </a:ext>
          </a:extLst>
        </xdr:cNvPr>
        <xdr:cNvSpPr txBox="1"/>
      </xdr:nvSpPr>
      <xdr:spPr>
        <a:xfrm>
          <a:off x="7511762" y="2511137"/>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5A81167-03F9-42A7-8F74-C9416DFF7A35}" type="TxLink">
            <a:rPr lang="en-US" sz="1200" b="0" i="0" u="none" strike="noStrike">
              <a:solidFill>
                <a:schemeClr val="bg1"/>
              </a:solidFill>
              <a:latin typeface="+mn-lt"/>
              <a:ea typeface="+mn-ea"/>
              <a:cs typeface="Courier New"/>
            </a:rPr>
            <a:pPr marL="0" indent="0"/>
            <a:t>Minnesota Vikings</a:t>
          </a:fld>
          <a:endParaRPr lang="en-US" sz="1200" b="0" i="0" u="none" strike="noStrike">
            <a:solidFill>
              <a:schemeClr val="bg1"/>
            </a:solidFill>
            <a:latin typeface="+mn-lt"/>
            <a:ea typeface="+mn-ea"/>
            <a:cs typeface="Courier New"/>
          </a:endParaRPr>
        </a:p>
      </xdr:txBody>
    </xdr:sp>
    <xdr:clientData/>
  </xdr:twoCellAnchor>
  <xdr:twoCellAnchor>
    <xdr:from>
      <xdr:col>13</xdr:col>
      <xdr:colOff>959717</xdr:colOff>
      <xdr:row>11</xdr:row>
      <xdr:rowOff>165966</xdr:rowOff>
    </xdr:from>
    <xdr:to>
      <xdr:col>15</xdr:col>
      <xdr:colOff>483466</xdr:colOff>
      <xdr:row>13</xdr:row>
      <xdr:rowOff>64942</xdr:rowOff>
    </xdr:to>
    <xdr:sp macro="" textlink="Calc!S3">
      <xdr:nvSpPr>
        <xdr:cNvPr id="19" name="TextBox 18">
          <a:extLst>
            <a:ext uri="{FF2B5EF4-FFF2-40B4-BE49-F238E27FC236}">
              <a16:creationId xmlns:a16="http://schemas.microsoft.com/office/drawing/2014/main" id="{E097EE10-A4D0-4133-8BEA-234E6A1B3E41}"/>
            </a:ext>
          </a:extLst>
        </xdr:cNvPr>
        <xdr:cNvSpPr txBox="1"/>
      </xdr:nvSpPr>
      <xdr:spPr>
        <a:xfrm>
          <a:off x="11177444" y="2525568"/>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7EDFABE-DBC0-4A69-BD3D-8AC625E4F9EF}" type="TxLink">
            <a:rPr lang="en-US" sz="1200" b="0" i="0" u="none" strike="noStrike">
              <a:solidFill>
                <a:schemeClr val="bg1"/>
              </a:solidFill>
              <a:latin typeface="+mn-lt"/>
              <a:ea typeface="+mn-ea"/>
              <a:cs typeface="Courier New"/>
            </a:rPr>
            <a:pPr marL="0" indent="0"/>
            <a:t>Minnesota Vikings</a:t>
          </a:fld>
          <a:endParaRPr lang="en-US" sz="1200" b="0" i="0" u="none" strike="noStrike">
            <a:solidFill>
              <a:schemeClr val="bg1"/>
            </a:solidFill>
            <a:latin typeface="+mn-lt"/>
            <a:ea typeface="+mn-ea"/>
            <a:cs typeface="Courier New"/>
          </a:endParaRPr>
        </a:p>
      </xdr:txBody>
    </xdr:sp>
    <xdr:clientData/>
  </xdr:twoCellAnchor>
  <xdr:twoCellAnchor>
    <xdr:from>
      <xdr:col>8</xdr:col>
      <xdr:colOff>36078</xdr:colOff>
      <xdr:row>13</xdr:row>
      <xdr:rowOff>15297</xdr:rowOff>
    </xdr:from>
    <xdr:to>
      <xdr:col>11</xdr:col>
      <xdr:colOff>382442</xdr:colOff>
      <xdr:row>15</xdr:row>
      <xdr:rowOff>122670</xdr:rowOff>
    </xdr:to>
    <xdr:sp macro="" textlink="Calc!Q4">
      <xdr:nvSpPr>
        <xdr:cNvPr id="20" name="TextBox 19">
          <a:extLst>
            <a:ext uri="{FF2B5EF4-FFF2-40B4-BE49-F238E27FC236}">
              <a16:creationId xmlns:a16="http://schemas.microsoft.com/office/drawing/2014/main" id="{3FACA6EF-B0A6-4E55-91E5-A92FFE1F2699}"/>
            </a:ext>
          </a:extLst>
        </xdr:cNvPr>
        <xdr:cNvSpPr txBox="1"/>
      </xdr:nvSpPr>
      <xdr:spPr>
        <a:xfrm>
          <a:off x="3824430" y="2750127"/>
          <a:ext cx="305233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02FB1F0-5D13-4BE8-8A00-0C9AB27446F1}" type="TxLink">
            <a:rPr lang="en-US" sz="2000" b="1" i="0" u="none" strike="noStrike">
              <a:solidFill>
                <a:schemeClr val="bg1"/>
              </a:solidFill>
              <a:latin typeface="+mn-lt"/>
              <a:ea typeface="+mn-ea"/>
              <a:cs typeface="Courier New"/>
            </a:rPr>
            <a:pPr marL="0" indent="0"/>
            <a:t>32.8</a:t>
          </a:fld>
          <a:endParaRPr lang="en-US" sz="2000" b="1" i="0" u="none" strike="noStrike">
            <a:solidFill>
              <a:schemeClr val="bg1"/>
            </a:solidFill>
            <a:latin typeface="+mn-lt"/>
            <a:ea typeface="+mn-ea"/>
            <a:cs typeface="Courier New"/>
          </a:endParaRPr>
        </a:p>
      </xdr:txBody>
    </xdr:sp>
    <xdr:clientData/>
  </xdr:twoCellAnchor>
  <xdr:twoCellAnchor>
    <xdr:from>
      <xdr:col>8</xdr:col>
      <xdr:colOff>86591</xdr:colOff>
      <xdr:row>15</xdr:row>
      <xdr:rowOff>21647</xdr:rowOff>
    </xdr:from>
    <xdr:to>
      <xdr:col>11</xdr:col>
      <xdr:colOff>512329</xdr:colOff>
      <xdr:row>16</xdr:row>
      <xdr:rowOff>50512</xdr:rowOff>
    </xdr:to>
    <xdr:sp macro="" textlink="Calc!P5">
      <xdr:nvSpPr>
        <xdr:cNvPr id="22" name="TextBox 21">
          <a:extLst>
            <a:ext uri="{FF2B5EF4-FFF2-40B4-BE49-F238E27FC236}">
              <a16:creationId xmlns:a16="http://schemas.microsoft.com/office/drawing/2014/main" id="{9E91AEDD-8A20-40E7-9826-70490A60E47D}"/>
            </a:ext>
          </a:extLst>
        </xdr:cNvPr>
        <xdr:cNvSpPr txBox="1"/>
      </xdr:nvSpPr>
      <xdr:spPr>
        <a:xfrm>
          <a:off x="3874943" y="3131704"/>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1B6507-1A10-45B1-9E01-74852792010C}" type="TxLink">
            <a:rPr lang="en-US" sz="600" b="0" i="0" u="none" strike="noStrike">
              <a:solidFill>
                <a:srgbClr val="9FB3C8"/>
              </a:solidFill>
              <a:latin typeface="+mn-lt"/>
              <a:ea typeface="+mn-ea"/>
              <a:cs typeface="Courier New"/>
            </a:rPr>
            <a:pPr marL="0" indent="0" algn="l"/>
            <a:t>per game · 6-0</a:t>
          </a:fld>
          <a:endParaRPr lang="en-US" sz="600" b="0" i="0" u="none" strike="noStrike">
            <a:solidFill>
              <a:srgbClr val="9FB3C8"/>
            </a:solidFill>
            <a:latin typeface="+mn-lt"/>
            <a:ea typeface="+mn-ea"/>
            <a:cs typeface="Courier New"/>
          </a:endParaRPr>
        </a:p>
      </xdr:txBody>
    </xdr:sp>
    <xdr:clientData/>
  </xdr:twoCellAnchor>
  <xdr:twoCellAnchor>
    <xdr:from>
      <xdr:col>11</xdr:col>
      <xdr:colOff>1039091</xdr:colOff>
      <xdr:row>15</xdr:row>
      <xdr:rowOff>28863</xdr:rowOff>
    </xdr:from>
    <xdr:to>
      <xdr:col>13</xdr:col>
      <xdr:colOff>447386</xdr:colOff>
      <xdr:row>16</xdr:row>
      <xdr:rowOff>57728</xdr:rowOff>
    </xdr:to>
    <xdr:sp macro="" textlink="Calc!P5">
      <xdr:nvSpPr>
        <xdr:cNvPr id="24" name="TextBox 23">
          <a:extLst>
            <a:ext uri="{FF2B5EF4-FFF2-40B4-BE49-F238E27FC236}">
              <a16:creationId xmlns:a16="http://schemas.microsoft.com/office/drawing/2014/main" id="{6FAA8B2E-63E5-4F4D-B8C9-5D4D616B1B0C}"/>
            </a:ext>
          </a:extLst>
        </xdr:cNvPr>
        <xdr:cNvSpPr txBox="1"/>
      </xdr:nvSpPr>
      <xdr:spPr>
        <a:xfrm>
          <a:off x="7533409" y="3138920"/>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1B6507-1A10-45B1-9E01-74852792010C}" type="TxLink">
            <a:rPr lang="en-US" sz="600" b="0" i="0" u="none" strike="noStrike">
              <a:solidFill>
                <a:srgbClr val="9FB3C8"/>
              </a:solidFill>
              <a:latin typeface="+mn-lt"/>
              <a:ea typeface="+mn-ea"/>
              <a:cs typeface="Courier New"/>
            </a:rPr>
            <a:pPr marL="0" indent="0" algn="l"/>
            <a:t>per game · 6-0</a:t>
          </a:fld>
          <a:endParaRPr lang="en-US" sz="600" b="0" i="0" u="none" strike="noStrike">
            <a:solidFill>
              <a:srgbClr val="9FB3C8"/>
            </a:solidFill>
            <a:latin typeface="+mn-lt"/>
            <a:ea typeface="+mn-ea"/>
            <a:cs typeface="Courier New"/>
          </a:endParaRPr>
        </a:p>
      </xdr:txBody>
    </xdr:sp>
    <xdr:clientData/>
  </xdr:twoCellAnchor>
  <xdr:twoCellAnchor>
    <xdr:from>
      <xdr:col>13</xdr:col>
      <xdr:colOff>938069</xdr:colOff>
      <xdr:row>15</xdr:row>
      <xdr:rowOff>28863</xdr:rowOff>
    </xdr:from>
    <xdr:to>
      <xdr:col>15</xdr:col>
      <xdr:colOff>533977</xdr:colOff>
      <xdr:row>16</xdr:row>
      <xdr:rowOff>57728</xdr:rowOff>
    </xdr:to>
    <xdr:sp macro="" textlink="Calc!P5">
      <xdr:nvSpPr>
        <xdr:cNvPr id="25" name="TextBox 24">
          <a:extLst>
            <a:ext uri="{FF2B5EF4-FFF2-40B4-BE49-F238E27FC236}">
              <a16:creationId xmlns:a16="http://schemas.microsoft.com/office/drawing/2014/main" id="{176520DC-67FA-4BD4-BE8B-7EE7E0487E03}"/>
            </a:ext>
          </a:extLst>
        </xdr:cNvPr>
        <xdr:cNvSpPr txBox="1"/>
      </xdr:nvSpPr>
      <xdr:spPr>
        <a:xfrm>
          <a:off x="11155796" y="3138920"/>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1B6507-1A10-45B1-9E01-74852792010C}" type="TxLink">
            <a:rPr lang="en-US" sz="600" b="0" i="0" u="none" strike="noStrike">
              <a:solidFill>
                <a:srgbClr val="9FB3C8"/>
              </a:solidFill>
              <a:latin typeface="+mn-lt"/>
              <a:ea typeface="+mn-ea"/>
              <a:cs typeface="Courier New"/>
            </a:rPr>
            <a:pPr marL="0" indent="0" algn="l"/>
            <a:t>per game · 6-0</a:t>
          </a:fld>
          <a:endParaRPr lang="en-US" sz="600" b="0" i="0" u="none" strike="noStrike">
            <a:solidFill>
              <a:srgbClr val="9FB3C8"/>
            </a:solidFill>
            <a:latin typeface="+mn-lt"/>
            <a:ea typeface="+mn-ea"/>
            <a:cs typeface="Courier New"/>
          </a:endParaRPr>
        </a:p>
      </xdr:txBody>
    </xdr:sp>
    <xdr:clientData/>
  </xdr:twoCellAnchor>
  <xdr:twoCellAnchor>
    <xdr:from>
      <xdr:col>11</xdr:col>
      <xdr:colOff>1017444</xdr:colOff>
      <xdr:row>13</xdr:row>
      <xdr:rowOff>28863</xdr:rowOff>
    </xdr:from>
    <xdr:to>
      <xdr:col>13</xdr:col>
      <xdr:colOff>346365</xdr:colOff>
      <xdr:row>15</xdr:row>
      <xdr:rowOff>136236</xdr:rowOff>
    </xdr:to>
    <xdr:sp macro="" textlink="Calc!R4">
      <xdr:nvSpPr>
        <xdr:cNvPr id="27" name="TextBox 26">
          <a:extLst>
            <a:ext uri="{FF2B5EF4-FFF2-40B4-BE49-F238E27FC236}">
              <a16:creationId xmlns:a16="http://schemas.microsoft.com/office/drawing/2014/main" id="{5D400895-40F2-49F5-9429-4AFE1E9CEEC7}"/>
            </a:ext>
          </a:extLst>
        </xdr:cNvPr>
        <xdr:cNvSpPr txBox="1"/>
      </xdr:nvSpPr>
      <xdr:spPr>
        <a:xfrm>
          <a:off x="7511762" y="2763693"/>
          <a:ext cx="305233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366AB82-2F21-4DC0-B68E-C14A45252212}" type="TxLink">
            <a:rPr lang="en-US" sz="2000" b="1" i="0" u="none" strike="noStrike">
              <a:solidFill>
                <a:schemeClr val="bg1"/>
              </a:solidFill>
              <a:latin typeface="+mn-lt"/>
              <a:ea typeface="+mn-ea"/>
              <a:cs typeface="Courier New"/>
            </a:rPr>
            <a:pPr marL="0" indent="0"/>
            <a:t>12.3</a:t>
          </a:fld>
          <a:endParaRPr lang="en-US" sz="2000" b="1" i="0" u="none" strike="noStrike">
            <a:solidFill>
              <a:schemeClr val="bg1"/>
            </a:solidFill>
            <a:latin typeface="+mn-lt"/>
            <a:ea typeface="+mn-ea"/>
            <a:cs typeface="Courier New"/>
          </a:endParaRPr>
        </a:p>
      </xdr:txBody>
    </xdr:sp>
    <xdr:clientData/>
  </xdr:twoCellAnchor>
  <xdr:twoCellAnchor>
    <xdr:from>
      <xdr:col>13</xdr:col>
      <xdr:colOff>966933</xdr:colOff>
      <xdr:row>13</xdr:row>
      <xdr:rowOff>51375</xdr:rowOff>
    </xdr:from>
    <xdr:to>
      <xdr:col>15</xdr:col>
      <xdr:colOff>483467</xdr:colOff>
      <xdr:row>15</xdr:row>
      <xdr:rowOff>165098</xdr:rowOff>
    </xdr:to>
    <xdr:sp macro="" textlink="Calc!S4">
      <xdr:nvSpPr>
        <xdr:cNvPr id="28" name="TextBox 27">
          <a:extLst>
            <a:ext uri="{FF2B5EF4-FFF2-40B4-BE49-F238E27FC236}">
              <a16:creationId xmlns:a16="http://schemas.microsoft.com/office/drawing/2014/main" id="{2EA031BC-B13D-4707-B0F6-417D4B7AE731}"/>
            </a:ext>
          </a:extLst>
        </xdr:cNvPr>
        <xdr:cNvSpPr txBox="1"/>
      </xdr:nvSpPr>
      <xdr:spPr>
        <a:xfrm>
          <a:off x="11184660" y="2786205"/>
          <a:ext cx="3052330" cy="488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C55A99-D449-4A94-9ECA-5482547DDC47}" type="TxLink">
            <a:rPr lang="en-US" sz="2000" b="1" i="0" u="none" strike="noStrike">
              <a:solidFill>
                <a:schemeClr val="bg1"/>
              </a:solidFill>
              <a:latin typeface="+mn-lt"/>
              <a:ea typeface="+mn-ea"/>
              <a:cs typeface="Courier New"/>
            </a:rPr>
            <a:pPr marL="0" indent="0"/>
            <a:t>+7</a:t>
          </a:fld>
          <a:endParaRPr lang="en-US" sz="2000" b="1" i="0" u="none" strike="noStrike">
            <a:solidFill>
              <a:schemeClr val="bg1"/>
            </a:solidFill>
            <a:latin typeface="+mn-lt"/>
            <a:ea typeface="+mn-ea"/>
            <a:cs typeface="Courier New"/>
          </a:endParaRPr>
        </a:p>
      </xdr:txBody>
    </xdr:sp>
    <xdr:clientData/>
  </xdr:twoCellAnchor>
  <xdr:twoCellAnchor>
    <xdr:from>
      <xdr:col>10</xdr:col>
      <xdr:colOff>526760</xdr:colOff>
      <xdr:row>18</xdr:row>
      <xdr:rowOff>165966</xdr:rowOff>
    </xdr:from>
    <xdr:to>
      <xdr:col>13</xdr:col>
      <xdr:colOff>1428750</xdr:colOff>
      <xdr:row>51</xdr:row>
      <xdr:rowOff>115454</xdr:rowOff>
    </xdr:to>
    <xdr:graphicFrame macro="">
      <xdr:nvGraphicFramePr>
        <xdr:cNvPr id="29" name="Chart 28">
          <a:extLst>
            <a:ext uri="{FF2B5EF4-FFF2-40B4-BE49-F238E27FC236}">
              <a16:creationId xmlns:a16="http://schemas.microsoft.com/office/drawing/2014/main" id="{A8CE0C70-FBA7-4127-B477-6FE8C6E308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1635125</xdr:colOff>
      <xdr:row>9</xdr:row>
      <xdr:rowOff>114301</xdr:rowOff>
    </xdr:from>
    <xdr:to>
      <xdr:col>2</xdr:col>
      <xdr:colOff>174625</xdr:colOff>
      <xdr:row>15</xdr:row>
      <xdr:rowOff>9525</xdr:rowOff>
    </xdr:to>
    <mc:AlternateContent xmlns:mc="http://schemas.openxmlformats.org/markup-compatibility/2006" xmlns:a14="http://schemas.microsoft.com/office/drawing/2010/main">
      <mc:Choice Requires="a14">
        <xdr:graphicFrame macro="">
          <xdr:nvGraphicFramePr>
            <xdr:cNvPr id="2" name="week">
              <a:extLst>
                <a:ext uri="{FF2B5EF4-FFF2-40B4-BE49-F238E27FC236}">
                  <a16:creationId xmlns:a16="http://schemas.microsoft.com/office/drawing/2014/main" id="{4DC6D6A1-BFBA-A189-6F0F-3DCA251CCCCF}"/>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1635125" y="1743076"/>
              <a:ext cx="1828800" cy="977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9</xdr:row>
      <xdr:rowOff>92076</xdr:rowOff>
    </xdr:from>
    <xdr:to>
      <xdr:col>15</xdr:col>
      <xdr:colOff>244475</xdr:colOff>
      <xdr:row>18</xdr:row>
      <xdr:rowOff>19051</xdr:rowOff>
    </xdr:to>
    <mc:AlternateContent xmlns:mc="http://schemas.openxmlformats.org/markup-compatibility/2006" xmlns:a14="http://schemas.microsoft.com/office/drawing/2010/main">
      <mc:Choice Requires="a14">
        <xdr:graphicFrame macro="">
          <xdr:nvGraphicFramePr>
            <xdr:cNvPr id="3" name="team_abbr">
              <a:extLst>
                <a:ext uri="{FF2B5EF4-FFF2-40B4-BE49-F238E27FC236}">
                  <a16:creationId xmlns:a16="http://schemas.microsoft.com/office/drawing/2014/main" id="{22BE05B2-0878-CB93-E093-34E5A7D21A40}"/>
                </a:ext>
              </a:extLst>
            </xdr:cNvPr>
            <xdr:cNvGraphicFramePr/>
          </xdr:nvGraphicFramePr>
          <xdr:xfrm>
            <a:off x="0" y="0"/>
            <a:ext cx="0" cy="0"/>
          </xdr:xfrm>
          <a:graphic>
            <a:graphicData uri="http://schemas.microsoft.com/office/drawing/2010/slicer">
              <sle:slicer xmlns:sle="http://schemas.microsoft.com/office/drawing/2010/slicer" name="team_abbr"/>
            </a:graphicData>
          </a:graphic>
        </xdr:graphicFrame>
      </mc:Choice>
      <mc:Fallback xmlns="">
        <xdr:sp macro="" textlink="">
          <xdr:nvSpPr>
            <xdr:cNvPr id="0" name=""/>
            <xdr:cNvSpPr>
              <a:spLocks noTextEdit="1"/>
            </xdr:cNvSpPr>
          </xdr:nvSpPr>
          <xdr:spPr>
            <a:xfrm>
              <a:off x="3724275" y="1720851"/>
              <a:ext cx="4368800"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18D98E8A-CD35-4AE8-7D78-1FDF8ED68D22}"/>
            </a:ext>
          </a:extLst>
        </xdr:cNvPr>
        <xdr:cNvSpPr txBox="1"/>
      </xdr:nvSpPr>
      <xdr:spPr>
        <a:xfrm>
          <a:off x="1657350" y="95250"/>
          <a:ext cx="5540375"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Quarterback Leaderboard</a:t>
          </a:r>
        </a:p>
      </xdr:txBody>
    </xdr:sp>
    <xdr:clientData/>
  </xdr:twoCellAnchor>
  <xdr:twoCellAnchor>
    <xdr:from>
      <xdr:col>1</xdr:col>
      <xdr:colOff>311150</xdr:colOff>
      <xdr:row>5</xdr:row>
      <xdr:rowOff>171450</xdr:rowOff>
    </xdr:from>
    <xdr:to>
      <xdr:col>10</xdr:col>
      <xdr:colOff>419100</xdr:colOff>
      <xdr:row>8</xdr:row>
      <xdr:rowOff>63500</xdr:rowOff>
    </xdr:to>
    <xdr:sp macro="" textlink="">
      <xdr:nvSpPr>
        <xdr:cNvPr id="5" name="TextBox 4">
          <a:extLst>
            <a:ext uri="{FF2B5EF4-FFF2-40B4-BE49-F238E27FC236}">
              <a16:creationId xmlns:a16="http://schemas.microsoft.com/office/drawing/2014/main" id="{AB260965-B510-EACB-CE01-1BA6F9230152}"/>
            </a:ext>
          </a:extLst>
        </xdr:cNvPr>
        <xdr:cNvSpPr txBox="1"/>
      </xdr:nvSpPr>
      <xdr:spPr>
        <a:xfrm>
          <a:off x="2073275" y="1076325"/>
          <a:ext cx="4527550"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155574</xdr:rowOff>
    </xdr:from>
    <xdr:to>
      <xdr:col>0</xdr:col>
      <xdr:colOff>1568450</xdr:colOff>
      <xdr:row>13</xdr:row>
      <xdr:rowOff>44450</xdr:rowOff>
    </xdr:to>
    <mc:AlternateContent xmlns:mc="http://schemas.openxmlformats.org/markup-compatibility/2006" xmlns:a14="http://schemas.microsoft.com/office/drawing/2010/main">
      <mc:Choice Requires="a14">
        <xdr:graphicFrame macro="">
          <xdr:nvGraphicFramePr>
            <xdr:cNvPr id="6" name="season">
              <a:extLst>
                <a:ext uri="{FF2B5EF4-FFF2-40B4-BE49-F238E27FC236}">
                  <a16:creationId xmlns:a16="http://schemas.microsoft.com/office/drawing/2014/main" id="{45C56834-C9EB-055F-6DC9-3D964A8A516B}"/>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38100" y="1784349"/>
              <a:ext cx="1533525" cy="615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1654175</xdr:colOff>
      <xdr:row>9</xdr:row>
      <xdr:rowOff>126999</xdr:rowOff>
    </xdr:from>
    <xdr:to>
      <xdr:col>2</xdr:col>
      <xdr:colOff>203200</xdr:colOff>
      <xdr:row>17</xdr:row>
      <xdr:rowOff>123825</xdr:rowOff>
    </xdr:to>
    <mc:AlternateContent xmlns:mc="http://schemas.openxmlformats.org/markup-compatibility/2006" xmlns:a14="http://schemas.microsoft.com/office/drawing/2010/main">
      <mc:Choice Requires="a14">
        <xdr:graphicFrame macro="">
          <xdr:nvGraphicFramePr>
            <xdr:cNvPr id="2" name="week 1">
              <a:extLst>
                <a:ext uri="{FF2B5EF4-FFF2-40B4-BE49-F238E27FC236}">
                  <a16:creationId xmlns:a16="http://schemas.microsoft.com/office/drawing/2014/main" id="{489640FD-147E-416F-AA2D-02013B581B67}"/>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1654175" y="1752599"/>
              <a:ext cx="1841500" cy="1444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9</xdr:row>
      <xdr:rowOff>92076</xdr:rowOff>
    </xdr:from>
    <xdr:to>
      <xdr:col>13</xdr:col>
      <xdr:colOff>422275</xdr:colOff>
      <xdr:row>18</xdr:row>
      <xdr:rowOff>19051</xdr:rowOff>
    </xdr:to>
    <mc:AlternateContent xmlns:mc="http://schemas.openxmlformats.org/markup-compatibility/2006" xmlns:a14="http://schemas.microsoft.com/office/drawing/2010/main">
      <mc:Choice Requires="a14">
        <xdr:graphicFrame macro="">
          <xdr:nvGraphicFramePr>
            <xdr:cNvPr id="3" name="team_abbr 1">
              <a:extLst>
                <a:ext uri="{FF2B5EF4-FFF2-40B4-BE49-F238E27FC236}">
                  <a16:creationId xmlns:a16="http://schemas.microsoft.com/office/drawing/2014/main" id="{0B32D754-472D-49FA-B9A0-E9844DDA47FC}"/>
                </a:ext>
              </a:extLst>
            </xdr:cNvPr>
            <xdr:cNvGraphicFramePr/>
          </xdr:nvGraphicFramePr>
          <xdr:xfrm>
            <a:off x="0" y="0"/>
            <a:ext cx="0" cy="0"/>
          </xdr:xfrm>
          <a:graphic>
            <a:graphicData uri="http://schemas.microsoft.com/office/drawing/2010/slicer">
              <sle:slicer xmlns:sle="http://schemas.microsoft.com/office/drawing/2010/slicer" name="team_abbr 1"/>
            </a:graphicData>
          </a:graphic>
        </xdr:graphicFrame>
      </mc:Choice>
      <mc:Fallback xmlns="">
        <xdr:sp macro="" textlink="">
          <xdr:nvSpPr>
            <xdr:cNvPr id="0" name=""/>
            <xdr:cNvSpPr>
              <a:spLocks noTextEdit="1"/>
            </xdr:cNvSpPr>
          </xdr:nvSpPr>
          <xdr:spPr>
            <a:xfrm>
              <a:off x="3771900" y="1720851"/>
              <a:ext cx="4359275"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68CFE340-CD47-469C-A3B4-2E80AFC44896}"/>
            </a:ext>
          </a:extLst>
        </xdr:cNvPr>
        <xdr:cNvSpPr txBox="1"/>
      </xdr:nvSpPr>
      <xdr:spPr>
        <a:xfrm>
          <a:off x="1657350" y="95250"/>
          <a:ext cx="5292725"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Running back</a:t>
          </a:r>
          <a:r>
            <a:rPr lang="en-US" sz="2400" b="1" baseline="0"/>
            <a:t> Leaderboard</a:t>
          </a:r>
          <a:endParaRPr lang="en-US" sz="2400" b="1"/>
        </a:p>
      </xdr:txBody>
    </xdr:sp>
    <xdr:clientData/>
  </xdr:twoCellAnchor>
  <xdr:twoCellAnchor>
    <xdr:from>
      <xdr:col>1</xdr:col>
      <xdr:colOff>549275</xdr:colOff>
      <xdr:row>6</xdr:row>
      <xdr:rowOff>19050</xdr:rowOff>
    </xdr:from>
    <xdr:to>
      <xdr:col>11</xdr:col>
      <xdr:colOff>228600</xdr:colOff>
      <xdr:row>8</xdr:row>
      <xdr:rowOff>92075</xdr:rowOff>
    </xdr:to>
    <xdr:sp macro="" textlink="">
      <xdr:nvSpPr>
        <xdr:cNvPr id="5" name="TextBox 4">
          <a:extLst>
            <a:ext uri="{FF2B5EF4-FFF2-40B4-BE49-F238E27FC236}">
              <a16:creationId xmlns:a16="http://schemas.microsoft.com/office/drawing/2014/main" id="{34BA3D4F-4156-4369-A135-DFF6FB3CDE28}"/>
            </a:ext>
          </a:extLst>
        </xdr:cNvPr>
        <xdr:cNvSpPr txBox="1"/>
      </xdr:nvSpPr>
      <xdr:spPr>
        <a:xfrm>
          <a:off x="2311400" y="1104900"/>
          <a:ext cx="4527550"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155574</xdr:rowOff>
    </xdr:from>
    <xdr:to>
      <xdr:col>0</xdr:col>
      <xdr:colOff>1571625</xdr:colOff>
      <xdr:row>13</xdr:row>
      <xdr:rowOff>47625</xdr:rowOff>
    </xdr:to>
    <mc:AlternateContent xmlns:mc="http://schemas.openxmlformats.org/markup-compatibility/2006" xmlns:a14="http://schemas.microsoft.com/office/drawing/2010/main">
      <mc:Choice Requires="a14">
        <xdr:graphicFrame macro="">
          <xdr:nvGraphicFramePr>
            <xdr:cNvPr id="6" name="season 1">
              <a:extLst>
                <a:ext uri="{FF2B5EF4-FFF2-40B4-BE49-F238E27FC236}">
                  <a16:creationId xmlns:a16="http://schemas.microsoft.com/office/drawing/2014/main" id="{F685B61D-DEDE-4FBE-9D9B-1E5FA5340C36}"/>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38100" y="1784349"/>
              <a:ext cx="1530350" cy="612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1673225</xdr:colOff>
      <xdr:row>9</xdr:row>
      <xdr:rowOff>47625</xdr:rowOff>
    </xdr:from>
    <xdr:to>
      <xdr:col>2</xdr:col>
      <xdr:colOff>219075</xdr:colOff>
      <xdr:row>17</xdr:row>
      <xdr:rowOff>66675</xdr:rowOff>
    </xdr:to>
    <mc:AlternateContent xmlns:mc="http://schemas.openxmlformats.org/markup-compatibility/2006" xmlns:a14="http://schemas.microsoft.com/office/drawing/2010/main">
      <mc:Choice Requires="a14">
        <xdr:graphicFrame macro="">
          <xdr:nvGraphicFramePr>
            <xdr:cNvPr id="2" name="week 2">
              <a:extLst>
                <a:ext uri="{FF2B5EF4-FFF2-40B4-BE49-F238E27FC236}">
                  <a16:creationId xmlns:a16="http://schemas.microsoft.com/office/drawing/2014/main" id="{D18C4D35-A62C-4BD1-B983-22DE018D0C4B}"/>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1673225" y="1673225"/>
              <a:ext cx="1838325"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314325</xdr:colOff>
      <xdr:row>9</xdr:row>
      <xdr:rowOff>34926</xdr:rowOff>
    </xdr:from>
    <xdr:to>
      <xdr:col>13</xdr:col>
      <xdr:colOff>161925</xdr:colOff>
      <xdr:row>17</xdr:row>
      <xdr:rowOff>142876</xdr:rowOff>
    </xdr:to>
    <mc:AlternateContent xmlns:mc="http://schemas.openxmlformats.org/markup-compatibility/2006" xmlns:a14="http://schemas.microsoft.com/office/drawing/2010/main">
      <mc:Choice Requires="a14">
        <xdr:graphicFrame macro="">
          <xdr:nvGraphicFramePr>
            <xdr:cNvPr id="3" name="team_abbr 2">
              <a:extLst>
                <a:ext uri="{FF2B5EF4-FFF2-40B4-BE49-F238E27FC236}">
                  <a16:creationId xmlns:a16="http://schemas.microsoft.com/office/drawing/2014/main" id="{8A0A13C0-2AC4-4EEC-953A-AB83719C0DC8}"/>
                </a:ext>
              </a:extLst>
            </xdr:cNvPr>
            <xdr:cNvGraphicFramePr/>
          </xdr:nvGraphicFramePr>
          <xdr:xfrm>
            <a:off x="0" y="0"/>
            <a:ext cx="0" cy="0"/>
          </xdr:xfrm>
          <a:graphic>
            <a:graphicData uri="http://schemas.microsoft.com/office/drawing/2010/slicer">
              <sle:slicer xmlns:sle="http://schemas.microsoft.com/office/drawing/2010/slicer" name="team_abbr 2"/>
            </a:graphicData>
          </a:graphic>
        </xdr:graphicFrame>
      </mc:Choice>
      <mc:Fallback xmlns="">
        <xdr:sp macro="" textlink="">
          <xdr:nvSpPr>
            <xdr:cNvPr id="0" name=""/>
            <xdr:cNvSpPr>
              <a:spLocks noTextEdit="1"/>
            </xdr:cNvSpPr>
          </xdr:nvSpPr>
          <xdr:spPr>
            <a:xfrm>
              <a:off x="3692525" y="1663701"/>
              <a:ext cx="4352925" cy="1552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015F1864-3304-4827-8FFD-C44999C7BBAD}"/>
            </a:ext>
          </a:extLst>
        </xdr:cNvPr>
        <xdr:cNvSpPr txBox="1"/>
      </xdr:nvSpPr>
      <xdr:spPr>
        <a:xfrm>
          <a:off x="1657350" y="95250"/>
          <a:ext cx="5588000"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Wide</a:t>
          </a:r>
          <a:r>
            <a:rPr lang="en-US" sz="2400" b="1" baseline="0"/>
            <a:t> Receiver Leaderboard</a:t>
          </a:r>
          <a:endParaRPr lang="en-US" sz="2400" b="1"/>
        </a:p>
      </xdr:txBody>
    </xdr:sp>
    <xdr:clientData/>
  </xdr:twoCellAnchor>
  <xdr:twoCellAnchor>
    <xdr:from>
      <xdr:col>1</xdr:col>
      <xdr:colOff>549275</xdr:colOff>
      <xdr:row>6</xdr:row>
      <xdr:rowOff>19050</xdr:rowOff>
    </xdr:from>
    <xdr:to>
      <xdr:col>11</xdr:col>
      <xdr:colOff>228600</xdr:colOff>
      <xdr:row>8</xdr:row>
      <xdr:rowOff>92075</xdr:rowOff>
    </xdr:to>
    <xdr:sp macro="" textlink="">
      <xdr:nvSpPr>
        <xdr:cNvPr id="5" name="TextBox 4">
          <a:extLst>
            <a:ext uri="{FF2B5EF4-FFF2-40B4-BE49-F238E27FC236}">
              <a16:creationId xmlns:a16="http://schemas.microsoft.com/office/drawing/2014/main" id="{C7ABD323-3B7A-4BDC-9F28-446A0AC3B950}"/>
            </a:ext>
          </a:extLst>
        </xdr:cNvPr>
        <xdr:cNvSpPr txBox="1"/>
      </xdr:nvSpPr>
      <xdr:spPr>
        <a:xfrm>
          <a:off x="2311400" y="1104900"/>
          <a:ext cx="4708525"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31749</xdr:rowOff>
    </xdr:from>
    <xdr:to>
      <xdr:col>0</xdr:col>
      <xdr:colOff>1571625</xdr:colOff>
      <xdr:row>12</xdr:row>
      <xdr:rowOff>104775</xdr:rowOff>
    </xdr:to>
    <mc:AlternateContent xmlns:mc="http://schemas.openxmlformats.org/markup-compatibility/2006" xmlns:a14="http://schemas.microsoft.com/office/drawing/2010/main">
      <mc:Choice Requires="a14">
        <xdr:graphicFrame macro="">
          <xdr:nvGraphicFramePr>
            <xdr:cNvPr id="6" name="season 2">
              <a:extLst>
                <a:ext uri="{FF2B5EF4-FFF2-40B4-BE49-F238E27FC236}">
                  <a16:creationId xmlns:a16="http://schemas.microsoft.com/office/drawing/2014/main" id="{854DCFEF-30EE-4F47-9040-1EE6DADC2CA7}"/>
                </a:ext>
              </a:extLst>
            </xdr:cNvPr>
            <xdr:cNvGraphicFramePr/>
          </xdr:nvGraphicFramePr>
          <xdr:xfrm>
            <a:off x="0" y="0"/>
            <a:ext cx="0" cy="0"/>
          </xdr:xfrm>
          <a:graphic>
            <a:graphicData uri="http://schemas.microsoft.com/office/drawing/2010/slicer">
              <sle:slicer xmlns:sle="http://schemas.microsoft.com/office/drawing/2010/slicer" name="season 2"/>
            </a:graphicData>
          </a:graphic>
        </xdr:graphicFrame>
      </mc:Choice>
      <mc:Fallback xmlns="">
        <xdr:sp macro="" textlink="">
          <xdr:nvSpPr>
            <xdr:cNvPr id="0" name=""/>
            <xdr:cNvSpPr>
              <a:spLocks noTextEdit="1"/>
            </xdr:cNvSpPr>
          </xdr:nvSpPr>
          <xdr:spPr>
            <a:xfrm>
              <a:off x="38100" y="1657349"/>
              <a:ext cx="1530350" cy="615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152400</xdr:rowOff>
        </xdr:from>
        <xdr:to>
          <xdr:col>0</xdr:col>
          <xdr:colOff>1276350</xdr:colOff>
          <xdr:row>4</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UPDATE NFL DATA</a:t>
              </a:r>
            </a:p>
          </xdr:txBody>
        </xdr:sp>
        <xdr:clientData fPrintsWithSheet="0"/>
      </xdr:twoCellAnchor>
    </mc:Choice>
    <mc:Fallback/>
  </mc:AlternateContent>
  <xdr:twoCellAnchor editAs="oneCell">
    <xdr:from>
      <xdr:col>0</xdr:col>
      <xdr:colOff>1635125</xdr:colOff>
      <xdr:row>9</xdr:row>
      <xdr:rowOff>114300</xdr:rowOff>
    </xdr:from>
    <xdr:to>
      <xdr:col>2</xdr:col>
      <xdr:colOff>180975</xdr:colOff>
      <xdr:row>14</xdr:row>
      <xdr:rowOff>152399</xdr:rowOff>
    </xdr:to>
    <mc:AlternateContent xmlns:mc="http://schemas.openxmlformats.org/markup-compatibility/2006" xmlns:a14="http://schemas.microsoft.com/office/drawing/2010/main">
      <mc:Choice Requires="a14">
        <xdr:graphicFrame macro="">
          <xdr:nvGraphicFramePr>
            <xdr:cNvPr id="2" name="week 3">
              <a:extLst>
                <a:ext uri="{FF2B5EF4-FFF2-40B4-BE49-F238E27FC236}">
                  <a16:creationId xmlns:a16="http://schemas.microsoft.com/office/drawing/2014/main" id="{E2DF2027-4B80-46A8-BE2D-4BF42359D191}"/>
                </a:ext>
              </a:extLst>
            </xdr:cNvPr>
            <xdr:cNvGraphicFramePr/>
          </xdr:nvGraphicFramePr>
          <xdr:xfrm>
            <a:off x="0" y="0"/>
            <a:ext cx="0" cy="0"/>
          </xdr:xfrm>
          <a:graphic>
            <a:graphicData uri="http://schemas.microsoft.com/office/drawing/2010/slicer">
              <sle:slicer xmlns:sle="http://schemas.microsoft.com/office/drawing/2010/slicer" name="week 3"/>
            </a:graphicData>
          </a:graphic>
        </xdr:graphicFrame>
      </mc:Choice>
      <mc:Fallback xmlns="">
        <xdr:sp macro="" textlink="">
          <xdr:nvSpPr>
            <xdr:cNvPr id="0" name=""/>
            <xdr:cNvSpPr>
              <a:spLocks noTextEdit="1"/>
            </xdr:cNvSpPr>
          </xdr:nvSpPr>
          <xdr:spPr>
            <a:xfrm>
              <a:off x="1635125" y="1743075"/>
              <a:ext cx="1838325" cy="9429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9</xdr:row>
      <xdr:rowOff>92076</xdr:rowOff>
    </xdr:from>
    <xdr:to>
      <xdr:col>13</xdr:col>
      <xdr:colOff>234950</xdr:colOff>
      <xdr:row>18</xdr:row>
      <xdr:rowOff>19051</xdr:rowOff>
    </xdr:to>
    <mc:AlternateContent xmlns:mc="http://schemas.openxmlformats.org/markup-compatibility/2006" xmlns:a14="http://schemas.microsoft.com/office/drawing/2010/main">
      <mc:Choice Requires="a14">
        <xdr:graphicFrame macro="">
          <xdr:nvGraphicFramePr>
            <xdr:cNvPr id="3" name="team_abbr 3">
              <a:extLst>
                <a:ext uri="{FF2B5EF4-FFF2-40B4-BE49-F238E27FC236}">
                  <a16:creationId xmlns:a16="http://schemas.microsoft.com/office/drawing/2014/main" id="{94A916C5-0807-4A8A-9759-E42D5EA62CC4}"/>
                </a:ext>
              </a:extLst>
            </xdr:cNvPr>
            <xdr:cNvGraphicFramePr/>
          </xdr:nvGraphicFramePr>
          <xdr:xfrm>
            <a:off x="0" y="0"/>
            <a:ext cx="0" cy="0"/>
          </xdr:xfrm>
          <a:graphic>
            <a:graphicData uri="http://schemas.microsoft.com/office/drawing/2010/slicer">
              <sle:slicer xmlns:sle="http://schemas.microsoft.com/office/drawing/2010/slicer" name="team_abbr 3"/>
            </a:graphicData>
          </a:graphic>
        </xdr:graphicFrame>
      </mc:Choice>
      <mc:Fallback xmlns="">
        <xdr:sp macro="" textlink="">
          <xdr:nvSpPr>
            <xdr:cNvPr id="0" name=""/>
            <xdr:cNvSpPr>
              <a:spLocks noTextEdit="1"/>
            </xdr:cNvSpPr>
          </xdr:nvSpPr>
          <xdr:spPr>
            <a:xfrm>
              <a:off x="3714750" y="1720851"/>
              <a:ext cx="4343400"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1657350</xdr:colOff>
      <xdr:row>0</xdr:row>
      <xdr:rowOff>95250</xdr:rowOff>
    </xdr:from>
    <xdr:to>
      <xdr:col>11</xdr:col>
      <xdr:colOff>454025</xdr:colOff>
      <xdr:row>5</xdr:row>
      <xdr:rowOff>133350</xdr:rowOff>
    </xdr:to>
    <xdr:sp macro="" textlink="">
      <xdr:nvSpPr>
        <xdr:cNvPr id="4" name="TextBox 3">
          <a:extLst>
            <a:ext uri="{FF2B5EF4-FFF2-40B4-BE49-F238E27FC236}">
              <a16:creationId xmlns:a16="http://schemas.microsoft.com/office/drawing/2014/main" id="{523BF6C9-3DAA-45FA-805C-B22E4401DCAB}"/>
            </a:ext>
          </a:extLst>
        </xdr:cNvPr>
        <xdr:cNvSpPr txBox="1"/>
      </xdr:nvSpPr>
      <xdr:spPr>
        <a:xfrm>
          <a:off x="1657350" y="95250"/>
          <a:ext cx="6759575"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2026 Tight</a:t>
          </a:r>
          <a:r>
            <a:rPr lang="en-US" sz="2400" b="1" baseline="0"/>
            <a:t> End Leaderboard</a:t>
          </a:r>
          <a:endParaRPr lang="en-US" sz="2400" b="1"/>
        </a:p>
      </xdr:txBody>
    </xdr:sp>
    <xdr:clientData/>
  </xdr:twoCellAnchor>
  <xdr:twoCellAnchor>
    <xdr:from>
      <xdr:col>1</xdr:col>
      <xdr:colOff>187325</xdr:colOff>
      <xdr:row>6</xdr:row>
      <xdr:rowOff>38100</xdr:rowOff>
    </xdr:from>
    <xdr:to>
      <xdr:col>10</xdr:col>
      <xdr:colOff>180975</xdr:colOff>
      <xdr:row>8</xdr:row>
      <xdr:rowOff>111125</xdr:rowOff>
    </xdr:to>
    <xdr:sp macro="" textlink="">
      <xdr:nvSpPr>
        <xdr:cNvPr id="5" name="TextBox 4">
          <a:extLst>
            <a:ext uri="{FF2B5EF4-FFF2-40B4-BE49-F238E27FC236}">
              <a16:creationId xmlns:a16="http://schemas.microsoft.com/office/drawing/2014/main" id="{3EEF4740-DC07-4A8B-ADC8-F82856A4A1A4}"/>
            </a:ext>
          </a:extLst>
        </xdr:cNvPr>
        <xdr:cNvSpPr txBox="1"/>
      </xdr:nvSpPr>
      <xdr:spPr>
        <a:xfrm>
          <a:off x="1949450" y="1123950"/>
          <a:ext cx="5108575" cy="43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PLAYER SATISTICS &amp; WEEKLY</a:t>
          </a:r>
          <a:r>
            <a:rPr lang="en-US" sz="1800" b="1" baseline="0"/>
            <a:t> LEADERBOARDS</a:t>
          </a:r>
          <a:endParaRPr lang="en-US" sz="1800" b="1"/>
        </a:p>
      </xdr:txBody>
    </xdr:sp>
    <xdr:clientData/>
  </xdr:twoCellAnchor>
  <xdr:twoCellAnchor editAs="oneCell">
    <xdr:from>
      <xdr:col>0</xdr:col>
      <xdr:colOff>38100</xdr:colOff>
      <xdr:row>9</xdr:row>
      <xdr:rowOff>155574</xdr:rowOff>
    </xdr:from>
    <xdr:to>
      <xdr:col>0</xdr:col>
      <xdr:colOff>1568450</xdr:colOff>
      <xdr:row>13</xdr:row>
      <xdr:rowOff>44450</xdr:rowOff>
    </xdr:to>
    <mc:AlternateContent xmlns:mc="http://schemas.openxmlformats.org/markup-compatibility/2006" xmlns:a14="http://schemas.microsoft.com/office/drawing/2010/main">
      <mc:Choice Requires="a14">
        <xdr:graphicFrame macro="">
          <xdr:nvGraphicFramePr>
            <xdr:cNvPr id="6" name="season 3">
              <a:extLst>
                <a:ext uri="{FF2B5EF4-FFF2-40B4-BE49-F238E27FC236}">
                  <a16:creationId xmlns:a16="http://schemas.microsoft.com/office/drawing/2014/main" id="{0D3001F9-4C74-4CDC-8A9C-AF0A95E43EEE}"/>
                </a:ext>
              </a:extLst>
            </xdr:cNvPr>
            <xdr:cNvGraphicFramePr/>
          </xdr:nvGraphicFramePr>
          <xdr:xfrm>
            <a:off x="0" y="0"/>
            <a:ext cx="0" cy="0"/>
          </xdr:xfrm>
          <a:graphic>
            <a:graphicData uri="http://schemas.microsoft.com/office/drawing/2010/slicer">
              <sle:slicer xmlns:sle="http://schemas.microsoft.com/office/drawing/2010/slicer" name="season 3"/>
            </a:graphicData>
          </a:graphic>
        </xdr:graphicFrame>
      </mc:Choice>
      <mc:Fallback xmlns="">
        <xdr:sp macro="" textlink="">
          <xdr:nvSpPr>
            <xdr:cNvPr id="0" name=""/>
            <xdr:cNvSpPr>
              <a:spLocks noTextEdit="1"/>
            </xdr:cNvSpPr>
          </xdr:nvSpPr>
          <xdr:spPr>
            <a:xfrm>
              <a:off x="38100" y="1784349"/>
              <a:ext cx="1533525" cy="615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Josh Williams" refreshedDate="46321.563209259257" backgroundQuery="1" createdVersion="3" refreshedVersion="8" minRefreshableVersion="3" recordCount="0" tupleCache="1" xr:uid="{D118B505-A335-4E56-860A-E2D3BF1DDCD8}">
  <cacheSource type="external" connectionId="31"/>
  <cacheFields count="4">
    <cacheField name="[Measures].[MeasuresLevel]" caption="MeasuresLevel" numFmtId="0" hierarchy="231">
      <sharedItems count="10">
        <s v="[Measures].[Latest Week]" c="Latest Week"/>
        <s v="[Measures].[Lead TO Value]" c="Lead TO Value"/>
        <s v="[Measures].[Lead TO Team]" c="Lead TO Team"/>
        <s v="[Measures].[Lead Off Value]" c="Lead Off Value"/>
        <s v="[Measures].[Lead Diff W-L]" c="Lead Diff W-L"/>
        <s v="[Measures].[Lead Def Team]" c="Lead Def Team"/>
        <s v="[Measures].[Lead Def Value]" c="Lead Def Value"/>
        <s v="[Measures].[Lead Off Team]" c="Lead Off Team"/>
        <s v="[Measures].[Lead Diff Value]" c="Lead Diff Value"/>
        <s v="[Measures].[Lead Diff Team]" c="Lead Diff Team"/>
      </sharedItems>
    </cacheField>
    <cacheField name="[DimWeek].[week].[week]" caption="week" numFmtId="0" hierarchy="182" level="1">
      <sharedItems count="4">
        <s v="[DimWeek].[week].&amp;[6]" c="6"/>
        <s v="[DimWeek].[week].&amp;[5]" c="5"/>
        <s v="[DimWeek].[week].&amp;[3]" c="3"/>
        <s v="[DimWeek].[week].&amp;[7]" c="7"/>
      </sharedItems>
    </cacheField>
    <cacheField name="[DimTeam].[team_division].[team_division]" caption="team_division" numFmtId="0" hierarchy="173" level="1">
      <sharedItems count="2">
        <s v="[DimTeam].[team_division].&amp;[AFC South]" c="AFC South"/>
        <s v="[DimTeam].[team_division].&amp;[AFC West]" c="AFC West"/>
      </sharedItems>
    </cacheField>
    <cacheField name="[DimTeam].[team_conf].[team_conf]" caption="team_conf" numFmtId="0" hierarchy="172" level="1">
      <sharedItems count="2">
        <s v="[DimTeam].[team_conf].&amp;[NFC]" c="NFC"/>
        <s v="[DimTeam].[team_conf].&amp;[AFC]" c="AFC"/>
      </sharedItems>
    </cacheField>
  </cacheFields>
  <cacheHierarchies count="1250">
    <cacheHierarchy uniqueName="[Defense_Weekly].[season]" caption="season" attribute="1" defaultMemberUniqueName="[Defense_Weekly].[season].[All]" allUniqueName="[Defense_Weekly].[season].[All]" dimensionUniqueName="[Defense_Weekly]" displayFolder="" count="2" memberValueDatatype="20" unbalanced="0"/>
    <cacheHierarchy uniqueName="[Defense_Weekly].[week]" caption="week" attribute="1" defaultMemberUniqueName="[Defense_Weekly].[week].[All]" allUniqueName="[Defense_Weekly].[week].[All]" dimensionUniqueName="[Defense_Weekly]" displayFolder="" count="2" memberValueDatatype="20" unbalanced="0"/>
    <cacheHierarchy uniqueName="[Defense_Weekly].[team]" caption="team" attribute="1" defaultMemberUniqueName="[Defense_Weekly].[team].[All]" allUniqueName="[Defense_Weekly].[team].[All]" dimensionUniqueName="[Defense_Weekly]" displayFolder="" count="2" memberValueDatatype="130" unbalanced="0"/>
    <cacheHierarchy uniqueName="[Defense_Weekly].[season_type]" caption="season_type" attribute="1" defaultMemberUniqueName="[Defense_Weekly].[season_type].[All]" allUniqueName="[Defense_Weekly].[season_type].[All]" dimensionUniqueName="[Defense_Weekly]" displayFolder="" count="2" memberValueDatatype="130" unbalanced="0"/>
    <cacheHierarchy uniqueName="[Defense_Weekly].[game_id]" caption="game_id" attribute="1" defaultMemberUniqueName="[Defense_Weekly].[game_id].[All]" allUniqueName="[Defense_Weekly].[game_id].[All]" dimensionUniqueName="[Defense_Weekly]" displayFolder="" count="2" memberValueDatatype="130" unbalanced="0"/>
    <cacheHierarchy uniqueName="[Defense_Weekly].[defense_team]" caption="defense_team" attribute="1" defaultMemberUniqueName="[Defense_Weekly].[defense_team].[All]" allUniqueName="[Defense_Weekly].[defense_team].[All]" dimensionUniqueName="[Defense_Weekly]" displayFolder="" count="2" memberValueDatatype="130" unbalanced="0"/>
    <cacheHierarchy uniqueName="[Defense_Weekly].[completions]" caption="completions" attribute="1" defaultMemberUniqueName="[Defense_Weekly].[completions].[All]" allUniqueName="[Defense_Weekly].[completions].[All]" dimensionUniqueName="[Defense_Weekly]" displayFolder="" count="2" memberValueDatatype="20" unbalanced="0"/>
    <cacheHierarchy uniqueName="[Defense_Weekly].[attempts]" caption="attempts" attribute="1" defaultMemberUniqueName="[Defense_Weekly].[attempts].[All]" allUniqueName="[Defense_Weekly].[attempts].[All]" dimensionUniqueName="[Defense_Weekly]" displayFolder="" count="2"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2" memberValueDatatype="20" unbalanced="0"/>
    <cacheHierarchy uniqueName="[Defense_Weekly].[passing_tds]" caption="passing_tds" attribute="1" defaultMemberUniqueName="[Defense_Weekly].[passing_tds].[All]" allUniqueName="[Defense_Weekly].[passing_tds].[All]" dimensionUniqueName="[Defense_Weekly]" displayFolder="" count="2"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2" memberValueDatatype="20" unbalanced="0"/>
    <cacheHierarchy uniqueName="[Defense_Weekly].[sacks_suffered]" caption="sacks_suffered" attribute="1" defaultMemberUniqueName="[Defense_Weekly].[sacks_suffered].[All]" allUniqueName="[Defense_Weekly].[sacks_suffered].[All]" dimensionUniqueName="[Defense_Weekly]" displayFolder="" count="2" memberValueDatatype="20" unbalanced="0"/>
    <cacheHierarchy uniqueName="[Defense_Weekly].[sack_yards_lost]" caption="sack_yards_lost" attribute="1" defaultMemberUniqueName="[Defense_Weekly].[sack_yards_lost].[All]" allUniqueName="[Defense_Weekly].[sack_yards_lost].[All]" dimensionUniqueName="[Defense_Weekly]" displayFolder="" count="2" memberValueDatatype="20" unbalanced="0"/>
    <cacheHierarchy uniqueName="[Defense_Weekly].[sack_fumbles]" caption="sack_fumbles" attribute="1" defaultMemberUniqueName="[Defense_Weekly].[sack_fumbles].[All]" allUniqueName="[Defense_Weekly].[sack_fumbles].[All]" dimensionUniqueName="[Defense_Weekly]" displayFolder="" count="2"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2"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2"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2"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2"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2" memberValueDatatype="5" unbalanced="0"/>
    <cacheHierarchy uniqueName="[Defense_Weekly].[passing_cpoe]" caption="passing_cpoe" attribute="1" defaultMemberUniqueName="[Defense_Weekly].[passing_cpoe].[All]" allUniqueName="[Defense_Weekly].[passing_cpoe].[All]" dimensionUniqueName="[Defense_Weekly]" displayFolder="" count="2"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2" memberValueDatatype="20" unbalanced="0"/>
    <cacheHierarchy uniqueName="[Defense_Weekly].[passing_10]" caption="passing_10" attribute="1" defaultMemberUniqueName="[Defense_Weekly].[passing_10].[All]" allUniqueName="[Defense_Weekly].[passing_10].[All]" dimensionUniqueName="[Defense_Weekly]" displayFolder="" count="2" memberValueDatatype="20" unbalanced="0"/>
    <cacheHierarchy uniqueName="[Defense_Weekly].[passing_16]" caption="passing_16" attribute="1" defaultMemberUniqueName="[Defense_Weekly].[passing_16].[All]" allUniqueName="[Defense_Weekly].[passing_16].[All]" dimensionUniqueName="[Defense_Weekly]" displayFolder="" count="2" memberValueDatatype="20" unbalanced="0"/>
    <cacheHierarchy uniqueName="[Defense_Weekly].[passing_20]" caption="passing_20" attribute="1" defaultMemberUniqueName="[Defense_Weekly].[passing_20].[All]" allUniqueName="[Defense_Weekly].[passing_20].[All]" dimensionUniqueName="[Defense_Weekly]" displayFolder="" count="2" memberValueDatatype="20" unbalanced="0"/>
    <cacheHierarchy uniqueName="[Defense_Weekly].[passing_40]" caption="passing_40" attribute="1" defaultMemberUniqueName="[Defense_Weekly].[passing_40].[All]" allUniqueName="[Defense_Weekly].[passing_40].[All]" dimensionUniqueName="[Defense_Weekly]" displayFolder="" count="2" memberValueDatatype="20" unbalanced="0"/>
    <cacheHierarchy uniqueName="[Defense_Weekly].[carries]" caption="carries" attribute="1" defaultMemberUniqueName="[Defense_Weekly].[carries].[All]" allUniqueName="[Defense_Weekly].[carries].[All]" dimensionUniqueName="[Defense_Weekly]" displayFolder="" count="2"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2" memberValueDatatype="20" unbalanced="0"/>
    <cacheHierarchy uniqueName="[Defense_Weekly].[rushing_tds]" caption="rushing_tds" attribute="1" defaultMemberUniqueName="[Defense_Weekly].[rushing_tds].[All]" allUniqueName="[Defense_Weekly].[rushing_tds].[All]" dimensionUniqueName="[Defense_Weekly]" displayFolder="" count="2" memberValueDatatype="20" unbalanced="0"/>
    <cacheHierarchy uniqueName="[Defense_Weekly].[rushing_fumbles]" caption="rushing_fumbles" attribute="1" defaultMemberUniqueName="[Defense_Weekly].[rushing_fumbles].[All]" allUniqueName="[Defense_Weekly].[rushing_fumbles].[All]" dimensionUniqueName="[Defense_Weekly]" displayFolder="" count="2"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2"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2"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2"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2" memberValueDatatype="20" unbalanced="0"/>
    <cacheHierarchy uniqueName="[Defense_Weekly].[rushing_10]" caption="rushing_10" attribute="1" defaultMemberUniqueName="[Defense_Weekly].[rushing_10].[All]" allUniqueName="[Defense_Weekly].[rushing_10].[All]" dimensionUniqueName="[Defense_Weekly]" displayFolder="" count="2" memberValueDatatype="20" unbalanced="0"/>
    <cacheHierarchy uniqueName="[Defense_Weekly].[rushing_12]" caption="rushing_12" attribute="1" defaultMemberUniqueName="[Defense_Weekly].[rushing_12].[All]" allUniqueName="[Defense_Weekly].[rushing_12].[All]" dimensionUniqueName="[Defense_Weekly]" displayFolder="" count="2" memberValueDatatype="20" unbalanced="0"/>
    <cacheHierarchy uniqueName="[Defense_Weekly].[rushing_20]" caption="rushing_20" attribute="1" defaultMemberUniqueName="[Defense_Weekly].[rushing_20].[All]" allUniqueName="[Defense_Weekly].[rushing_20].[All]" dimensionUniqueName="[Defense_Weekly]" displayFolder="" count="2" memberValueDatatype="20" unbalanced="0"/>
    <cacheHierarchy uniqueName="[Defense_Weekly].[rushing_40]" caption="rushing_40" attribute="1" defaultMemberUniqueName="[Defense_Weekly].[rushing_40].[All]" allUniqueName="[Defense_Weekly].[rushing_40].[All]" dimensionUniqueName="[Defense_Weekly]" displayFolder="" count="2" memberValueDatatype="20" unbalanced="0"/>
    <cacheHierarchy uniqueName="[Defense_Weekly].[receptions]" caption="receptions" attribute="1" defaultMemberUniqueName="[Defense_Weekly].[receptions].[All]" allUniqueName="[Defense_Weekly].[receptions].[All]" dimensionUniqueName="[Defense_Weekly]" displayFolder="" count="2" memberValueDatatype="20" unbalanced="0"/>
    <cacheHierarchy uniqueName="[Defense_Weekly].[targets]" caption="targets" attribute="1" defaultMemberUniqueName="[Defense_Weekly].[targets].[All]" allUniqueName="[Defense_Weekly].[targets].[All]" dimensionUniqueName="[Defense_Weekly]" displayFolder="" count="2" memberValueDatatype="20" unbalanced="0"/>
    <cacheHierarchy uniqueName="[Defense_Weekly].[receiving_yards]" caption="receiving_yards" attribute="1" defaultMemberUniqueName="[Defense_Weekly].[receiving_yards].[All]" allUniqueName="[Defense_Weekly].[receiving_yards].[All]" dimensionUniqueName="[Defense_Weekly]" displayFolder="" count="2" memberValueDatatype="20" unbalanced="0"/>
    <cacheHierarchy uniqueName="[Defense_Weekly].[receiving_tds]" caption="receiving_tds" attribute="1" defaultMemberUniqueName="[Defense_Weekly].[receiving_tds].[All]" allUniqueName="[Defense_Weekly].[receiving_tds].[All]" dimensionUniqueName="[Defense_Weekly]" displayFolder="" count="2"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2"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2"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2"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2"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2" memberValueDatatype="20" unbalanced="0"/>
    <cacheHierarchy uniqueName="[Defense_Weekly].[receiving_epa]" caption="receiving_epa" attribute="1" defaultMemberUniqueName="[Defense_Weekly].[receiving_epa].[All]" allUniqueName="[Defense_Weekly].[receiving_epa].[All]" dimensionUniqueName="[Defense_Weekly]" displayFolder="" count="2"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2" memberValueDatatype="20" unbalanced="0"/>
    <cacheHierarchy uniqueName="[Defense_Weekly].[receiving_10]" caption="receiving_10" attribute="1" defaultMemberUniqueName="[Defense_Weekly].[receiving_10].[All]" allUniqueName="[Defense_Weekly].[receiving_10].[All]" dimensionUniqueName="[Defense_Weekly]" displayFolder="" count="2" memberValueDatatype="20" unbalanced="0"/>
    <cacheHierarchy uniqueName="[Defense_Weekly].[receiving_16]" caption="receiving_16" attribute="1" defaultMemberUniqueName="[Defense_Weekly].[receiving_16].[All]" allUniqueName="[Defense_Weekly].[receiving_16].[All]" dimensionUniqueName="[Defense_Weekly]" displayFolder="" count="2" memberValueDatatype="20" unbalanced="0"/>
    <cacheHierarchy uniqueName="[Defense_Weekly].[receiving_20]" caption="receiving_20" attribute="1" defaultMemberUniqueName="[Defense_Weekly].[receiving_20].[All]" allUniqueName="[Defense_Weekly].[receiving_20].[All]" dimensionUniqueName="[Defense_Weekly]" displayFolder="" count="2" memberValueDatatype="20" unbalanced="0"/>
    <cacheHierarchy uniqueName="[Defense_Weekly].[receiving_40]" caption="receiving_40" attribute="1" defaultMemberUniqueName="[Defense_Weekly].[receiving_40].[All]" allUniqueName="[Defense_Weekly].[receiving_40].[All]" dimensionUniqueName="[Defense_Weekly]" displayFolder="" count="2"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2"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2"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2"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2"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2"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2"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2" memberValueDatatype="20" unbalanced="0"/>
    <cacheHierarchy uniqueName="[Defense_Weekly].[def_sacks]" caption="def_sacks" attribute="1" defaultMemberUniqueName="[Defense_Weekly].[def_sacks].[All]" allUniqueName="[Defense_Weekly].[def_sacks].[All]" dimensionUniqueName="[Defense_Weekly]" displayFolder="" count="2" memberValueDatatype="20" unbalanced="0"/>
    <cacheHierarchy uniqueName="[Defense_Weekly].[def_sack_yards]" caption="def_sack_yards" attribute="1" defaultMemberUniqueName="[Defense_Weekly].[def_sack_yards].[All]" allUniqueName="[Defense_Weekly].[def_sack_yards].[All]" dimensionUniqueName="[Defense_Weekly]" displayFolder="" count="2" memberValueDatatype="20" unbalanced="0"/>
    <cacheHierarchy uniqueName="[Defense_Weekly].[def_qb_hits]" caption="def_qb_hits" attribute="1" defaultMemberUniqueName="[Defense_Weekly].[def_qb_hits].[All]" allUniqueName="[Defense_Weekly].[def_qb_hits].[All]" dimensionUniqueName="[Defense_Weekly]" displayFolder="" count="2"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2"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2"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2" memberValueDatatype="20" unbalanced="0"/>
    <cacheHierarchy uniqueName="[Defense_Weekly].[def_tds]" caption="def_tds" attribute="1" defaultMemberUniqueName="[Defense_Weekly].[def_tds].[All]" allUniqueName="[Defense_Weekly].[def_tds].[All]" dimensionUniqueName="[Defense_Weekly]" displayFolder="" count="2" memberValueDatatype="20" unbalanced="0"/>
    <cacheHierarchy uniqueName="[Defense_Weekly].[def_fumbles]" caption="def_fumbles" attribute="1" defaultMemberUniqueName="[Defense_Weekly].[def_fumbles].[All]" allUniqueName="[Defense_Weekly].[def_fumbles].[All]" dimensionUniqueName="[Defense_Weekly]" displayFolder="" count="2" memberValueDatatype="20" unbalanced="0"/>
    <cacheHierarchy uniqueName="[Defense_Weekly].[def_safeties]" caption="def_safeties" attribute="1" defaultMemberUniqueName="[Defense_Weekly].[def_safeties].[All]" allUniqueName="[Defense_Weekly].[def_safeties].[All]" dimensionUniqueName="[Defense_Weekly]" displayFolder="" count="2" memberValueDatatype="20" unbalanced="0"/>
    <cacheHierarchy uniqueName="[Defense_Weekly].[def_punt_blocks]" caption="def_punt_blocks" attribute="1" defaultMemberUniqueName="[Defense_Weekly].[def_punt_blocks].[All]" allUniqueName="[Defense_Weekly].[def_punt_blocks].[All]" dimensionUniqueName="[Defense_Weekly]" displayFolder="" count="2" memberValueDatatype="20" unbalanced="0"/>
    <cacheHierarchy uniqueName="[Defense_Weekly].[def_pat_blocks]" caption="def_pat_blocks" attribute="1" defaultMemberUniqueName="[Defense_Weekly].[def_pat_blocks].[All]" allUniqueName="[Defense_Weekly].[def_pat_blocks].[All]" dimensionUniqueName="[Defense_Weekly]" displayFolder="" count="2" memberValueDatatype="20" unbalanced="0"/>
    <cacheHierarchy uniqueName="[Defense_Weekly].[def_fg_blocks]" caption="def_fg_blocks" attribute="1" defaultMemberUniqueName="[Defense_Weekly].[def_fg_blocks].[All]" allUniqueName="[Defense_Weekly].[def_fg_blocks].[All]" dimensionUniqueName="[Defense_Weekly]" displayFolder="" count="2" memberValueDatatype="20" unbalanced="0"/>
    <cacheHierarchy uniqueName="[Defense_Weekly].[def_2pt_atts]" caption="def_2pt_atts" attribute="1" defaultMemberUniqueName="[Defense_Weekly].[def_2pt_atts].[All]" allUniqueName="[Defense_Weekly].[def_2pt_atts].[All]" dimensionUniqueName="[Defense_Weekly]" displayFolder="" count="2" memberValueDatatype="20" unbalanced="0"/>
    <cacheHierarchy uniqueName="[Defense_Weekly].[def_2pt_made]" caption="def_2pt_made" attribute="1" defaultMemberUniqueName="[Defense_Weekly].[def_2pt_made].[All]" allUniqueName="[Defense_Weekly].[def_2pt_made].[All]" dimensionUniqueName="[Defense_Weekly]" displayFolder="" count="2" memberValueDatatype="20" unbalanced="0"/>
    <cacheHierarchy uniqueName="[Defense_Weekly].[misc_yards]" caption="misc_yards" attribute="1" defaultMemberUniqueName="[Defense_Weekly].[misc_yards].[All]" allUniqueName="[Defense_Weekly].[misc_yards].[All]" dimensionUniqueName="[Defense_Weekly]" displayFolder="" count="2"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2"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2"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2"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2"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2" memberValueDatatype="20" unbalanced="0"/>
    <cacheHierarchy uniqueName="[Defense_Weekly].[penalties]" caption="penalties" attribute="1" defaultMemberUniqueName="[Defense_Weekly].[penalties].[All]" allUniqueName="[Defense_Weekly].[penalties].[All]" dimensionUniqueName="[Defense_Weekly]" displayFolder="" count="2" memberValueDatatype="20" unbalanced="0"/>
    <cacheHierarchy uniqueName="[Defense_Weekly].[penalty_yards]" caption="penalty_yards" attribute="1" defaultMemberUniqueName="[Defense_Weekly].[penalty_yards].[All]" allUniqueName="[Defense_Weekly].[penalty_yards].[All]" dimensionUniqueName="[Defense_Weekly]" displayFolder="" count="2" memberValueDatatype="20" unbalanced="0"/>
    <cacheHierarchy uniqueName="[Defense_Weekly].[timeouts]" caption="timeouts" attribute="1" defaultMemberUniqueName="[Defense_Weekly].[timeouts].[All]" allUniqueName="[Defense_Weekly].[timeouts].[All]" dimensionUniqueName="[Defense_Weekly]" displayFolder="" count="2"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2"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2"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2" memberValueDatatype="20" unbalanced="0"/>
    <cacheHierarchy uniqueName="[Defense_Weekly].[fumbles_total]" caption="fumbles_total" attribute="1" defaultMemberUniqueName="[Defense_Weekly].[fumbles_total].[All]" allUniqueName="[Defense_Weekly].[fumbles_total].[All]" dimensionUniqueName="[Defense_Weekly]" displayFolder="" count="2"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2" memberValueDatatype="20" unbalanced="0"/>
    <cacheHierarchy uniqueName="[Defense_Weekly].[punt_returns]" caption="punt_returns" attribute="1" defaultMemberUniqueName="[Defense_Weekly].[punt_returns].[All]" allUniqueName="[Defense_Weekly].[punt_returns].[All]" dimensionUniqueName="[Defense_Weekly]" displayFolder="" count="2"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2" memberValueDatatype="20" unbalanced="0"/>
    <cacheHierarchy uniqueName="[Defense_Weekly].[kickoff_returns]" caption="kickoff_returns" attribute="1" defaultMemberUniqueName="[Defense_Weekly].[kickoff_returns].[All]" allUniqueName="[Defense_Weekly].[kickoff_returns].[All]" dimensionUniqueName="[Defense_Weekly]" displayFolder="" count="2"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2" memberValueDatatype="20" unbalanced="0"/>
    <cacheHierarchy uniqueName="[Defense_Weekly].[fg_made]" caption="fg_made" attribute="1" defaultMemberUniqueName="[Defense_Weekly].[fg_made].[All]" allUniqueName="[Defense_Weekly].[fg_made].[All]" dimensionUniqueName="[Defense_Weekly]" displayFolder="" count="2" memberValueDatatype="20" unbalanced="0"/>
    <cacheHierarchy uniqueName="[Defense_Weekly].[fg_att]" caption="fg_att" attribute="1" defaultMemberUniqueName="[Defense_Weekly].[fg_att].[All]" allUniqueName="[Defense_Weekly].[fg_att].[All]" dimensionUniqueName="[Defense_Weekly]" displayFolder="" count="2" memberValueDatatype="20" unbalanced="0"/>
    <cacheHierarchy uniqueName="[Defense_Weekly].[fg_missed]" caption="fg_missed" attribute="1" defaultMemberUniqueName="[Defense_Weekly].[fg_missed].[All]" allUniqueName="[Defense_Weekly].[fg_missed].[All]" dimensionUniqueName="[Defense_Weekly]" displayFolder="" count="2" memberValueDatatype="20" unbalanced="0"/>
    <cacheHierarchy uniqueName="[Defense_Weekly].[fg_blocked]" caption="fg_blocked" attribute="1" defaultMemberUniqueName="[Defense_Weekly].[fg_blocked].[All]" allUniqueName="[Defense_Weekly].[fg_blocked].[All]" dimensionUniqueName="[Defense_Weekly]" displayFolder="" count="2" memberValueDatatype="20" unbalanced="0"/>
    <cacheHierarchy uniqueName="[Defense_Weekly].[fg_long]" caption="fg_long" attribute="1" defaultMemberUniqueName="[Defense_Weekly].[fg_long].[All]" allUniqueName="[Defense_Weekly].[fg_long].[All]" dimensionUniqueName="[Defense_Weekly]" displayFolder="" count="2" memberValueDatatype="20" unbalanced="0"/>
    <cacheHierarchy uniqueName="[Defense_Weekly].[fg_pct]" caption="fg_pct" attribute="1" defaultMemberUniqueName="[Defense_Weekly].[fg_pct].[All]" allUniqueName="[Defense_Weekly].[fg_pct].[All]" dimensionUniqueName="[Defense_Weekly]" displayFolder="" count="2" memberValueDatatype="5" unbalanced="0"/>
    <cacheHierarchy uniqueName="[Defense_Weekly].[fg_made_0_19]" caption="fg_made_0_19" attribute="1" defaultMemberUniqueName="[Defense_Weekly].[fg_made_0_19].[All]" allUniqueName="[Defense_Weekly].[fg_made_0_19].[All]" dimensionUniqueName="[Defense_Weekly]" displayFolder="" count="2" memberValueDatatype="20" unbalanced="0"/>
    <cacheHierarchy uniqueName="[Defense_Weekly].[fg_made_20_29]" caption="fg_made_20_29" attribute="1" defaultMemberUniqueName="[Defense_Weekly].[fg_made_20_29].[All]" allUniqueName="[Defense_Weekly].[fg_made_20_29].[All]" dimensionUniqueName="[Defense_Weekly]" displayFolder="" count="2" memberValueDatatype="20" unbalanced="0"/>
    <cacheHierarchy uniqueName="[Defense_Weekly].[fg_made_30_39]" caption="fg_made_30_39" attribute="1" defaultMemberUniqueName="[Defense_Weekly].[fg_made_30_39].[All]" allUniqueName="[Defense_Weekly].[fg_made_30_39].[All]" dimensionUniqueName="[Defense_Weekly]" displayFolder="" count="2" memberValueDatatype="20" unbalanced="0"/>
    <cacheHierarchy uniqueName="[Defense_Weekly].[fg_made_40_49]" caption="fg_made_40_49" attribute="1" defaultMemberUniqueName="[Defense_Weekly].[fg_made_40_49].[All]" allUniqueName="[Defense_Weekly].[fg_made_40_49].[All]" dimensionUniqueName="[Defense_Weekly]" displayFolder="" count="2" memberValueDatatype="20" unbalanced="0"/>
    <cacheHierarchy uniqueName="[Defense_Weekly].[fg_made_50_59]" caption="fg_made_50_59" attribute="1" defaultMemberUniqueName="[Defense_Weekly].[fg_made_50_59].[All]" allUniqueName="[Defense_Weekly].[fg_made_50_59].[All]" dimensionUniqueName="[Defense_Weekly]" displayFolder="" count="2" memberValueDatatype="20" unbalanced="0"/>
    <cacheHierarchy uniqueName="[Defense_Weekly].[fg_made_60_]" caption="fg_made_60_" attribute="1" defaultMemberUniqueName="[Defense_Weekly].[fg_made_60_].[All]" allUniqueName="[Defense_Weekly].[fg_made_60_].[All]" dimensionUniqueName="[Defense_Weekly]" displayFolder="" count="2" memberValueDatatype="20" unbalanced="0"/>
    <cacheHierarchy uniqueName="[Defense_Weekly].[fg_missed_0_19]" caption="fg_missed_0_19" attribute="1" defaultMemberUniqueName="[Defense_Weekly].[fg_missed_0_19].[All]" allUniqueName="[Defense_Weekly].[fg_missed_0_19].[All]" dimensionUniqueName="[Defense_Weekly]" displayFolder="" count="2" memberValueDatatype="20" unbalanced="0"/>
    <cacheHierarchy uniqueName="[Defense_Weekly].[fg_missed_20_29]" caption="fg_missed_20_29" attribute="1" defaultMemberUniqueName="[Defense_Weekly].[fg_missed_20_29].[All]" allUniqueName="[Defense_Weekly].[fg_missed_20_29].[All]" dimensionUniqueName="[Defense_Weekly]" displayFolder="" count="2" memberValueDatatype="20" unbalanced="0"/>
    <cacheHierarchy uniqueName="[Defense_Weekly].[fg_missed_30_39]" caption="fg_missed_30_39" attribute="1" defaultMemberUniqueName="[Defense_Weekly].[fg_missed_30_39].[All]" allUniqueName="[Defense_Weekly].[fg_missed_30_39].[All]" dimensionUniqueName="[Defense_Weekly]" displayFolder="" count="2" memberValueDatatype="20" unbalanced="0"/>
    <cacheHierarchy uniqueName="[Defense_Weekly].[fg_missed_40_49]" caption="fg_missed_40_49" attribute="1" defaultMemberUniqueName="[Defense_Weekly].[fg_missed_40_49].[All]" allUniqueName="[Defense_Weekly].[fg_missed_40_49].[All]" dimensionUniqueName="[Defense_Weekly]" displayFolder="" count="2" memberValueDatatype="20" unbalanced="0"/>
    <cacheHierarchy uniqueName="[Defense_Weekly].[fg_missed_50_59]" caption="fg_missed_50_59" attribute="1" defaultMemberUniqueName="[Defense_Weekly].[fg_missed_50_59].[All]" allUniqueName="[Defense_Weekly].[fg_missed_50_59].[All]" dimensionUniqueName="[Defense_Weekly]" displayFolder="" count="2" memberValueDatatype="20" unbalanced="0"/>
    <cacheHierarchy uniqueName="[Defense_Weekly].[fg_missed_60_]" caption="fg_missed_60_" attribute="1" defaultMemberUniqueName="[Defense_Weekly].[fg_missed_60_].[All]" allUniqueName="[Defense_Weekly].[fg_missed_60_].[All]" dimensionUniqueName="[Defense_Weekly]" displayFolder="" count="2" memberValueDatatype="20" unbalanced="0"/>
    <cacheHierarchy uniqueName="[Defense_Weekly].[fg_made_list]" caption="fg_made_list" attribute="1" defaultMemberUniqueName="[Defense_Weekly].[fg_made_list].[All]" allUniqueName="[Defense_Weekly].[fg_made_list].[All]" dimensionUniqueName="[Defense_Weekly]" displayFolder="" count="2" memberValueDatatype="130" unbalanced="0"/>
    <cacheHierarchy uniqueName="[Defense_Weekly].[fg_missed_list]" caption="fg_missed_list" attribute="1" defaultMemberUniqueName="[Defense_Weekly].[fg_missed_list].[All]" allUniqueName="[Defense_Weekly].[fg_missed_list].[All]" dimensionUniqueName="[Defense_Weekly]" displayFolder="" count="2"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2"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2"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2"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2" memberValueDatatype="20" unbalanced="0"/>
    <cacheHierarchy uniqueName="[Defense_Weekly].[pat_made]" caption="pat_made" attribute="1" defaultMemberUniqueName="[Defense_Weekly].[pat_made].[All]" allUniqueName="[Defense_Weekly].[pat_made].[All]" dimensionUniqueName="[Defense_Weekly]" displayFolder="" count="2" memberValueDatatype="20" unbalanced="0"/>
    <cacheHierarchy uniqueName="[Defense_Weekly].[pat_att]" caption="pat_att" attribute="1" defaultMemberUniqueName="[Defense_Weekly].[pat_att].[All]" allUniqueName="[Defense_Weekly].[pat_att].[All]" dimensionUniqueName="[Defense_Weekly]" displayFolder="" count="2" memberValueDatatype="20" unbalanced="0"/>
    <cacheHierarchy uniqueName="[Defense_Weekly].[pat_missed]" caption="pat_missed" attribute="1" defaultMemberUniqueName="[Defense_Weekly].[pat_missed].[All]" allUniqueName="[Defense_Weekly].[pat_missed].[All]" dimensionUniqueName="[Defense_Weekly]" displayFolder="" count="2" memberValueDatatype="20" unbalanced="0"/>
    <cacheHierarchy uniqueName="[Defense_Weekly].[pat_blocked]" caption="pat_blocked" attribute="1" defaultMemberUniqueName="[Defense_Weekly].[pat_blocked].[All]" allUniqueName="[Defense_Weekly].[pat_blocked].[All]" dimensionUniqueName="[Defense_Weekly]" displayFolder="" count="2" memberValueDatatype="20" unbalanced="0"/>
    <cacheHierarchy uniqueName="[Defense_Weekly].[pat_pct]" caption="pat_pct" attribute="1" defaultMemberUniqueName="[Defense_Weekly].[pat_pct].[All]" allUniqueName="[Defense_Weekly].[pat_pct].[All]" dimensionUniqueName="[Defense_Weekly]" displayFolder="" count="2" memberValueDatatype="5" unbalanced="0"/>
    <cacheHierarchy uniqueName="[Defense_Weekly].[gwfg_made]" caption="gwfg_made" attribute="1" defaultMemberUniqueName="[Defense_Weekly].[gwfg_made].[All]" allUniqueName="[Defense_Weekly].[gwfg_made].[All]" dimensionUniqueName="[Defense_Weekly]" displayFolder="" count="2" memberValueDatatype="20" unbalanced="0"/>
    <cacheHierarchy uniqueName="[Defense_Weekly].[gwfg_att]" caption="gwfg_att" attribute="1" defaultMemberUniqueName="[Defense_Weekly].[gwfg_att].[All]" allUniqueName="[Defense_Weekly].[gwfg_att].[All]" dimensionUniqueName="[Defense_Weekly]" displayFolder="" count="2" memberValueDatatype="20" unbalanced="0"/>
    <cacheHierarchy uniqueName="[Defense_Weekly].[gwfg_missed]" caption="gwfg_missed" attribute="1" defaultMemberUniqueName="[Defense_Weekly].[gwfg_missed].[All]" allUniqueName="[Defense_Weekly].[gwfg_missed].[All]" dimensionUniqueName="[Defense_Weekly]" displayFolder="" count="2" memberValueDatatype="20" unbalanced="0"/>
    <cacheHierarchy uniqueName="[Defense_Weekly].[gwfg_blocked]" caption="gwfg_blocked" attribute="1" defaultMemberUniqueName="[Defense_Weekly].[gwfg_blocked].[All]" allUniqueName="[Defense_Weekly].[gwfg_blocked].[All]" dimensionUniqueName="[Defense_Weekly]" displayFolder="" count="2" memberValueDatatype="20" unbalanced="0"/>
    <cacheHierarchy uniqueName="[Defense_Weekly].[gwfg_distance]" caption="gwfg_distance" attribute="1" defaultMemberUniqueName="[Defense_Weekly].[gwfg_distance].[All]" allUniqueName="[Defense_Weekly].[gwfg_distance].[All]" dimensionUniqueName="[Defense_Weekly]" displayFolder="" count="2" memberValueDatatype="20" unbalanced="0"/>
    <cacheHierarchy uniqueName="[Defense_Weekly].[pt_att]" caption="pt_att" attribute="1" defaultMemberUniqueName="[Defense_Weekly].[pt_att].[All]" allUniqueName="[Defense_Weekly].[pt_att].[All]" dimensionUniqueName="[Defense_Weekly]" displayFolder="" count="2" memberValueDatatype="20" unbalanced="0"/>
    <cacheHierarchy uniqueName="[Defense_Weekly].[pt_blocked]" caption="pt_blocked" attribute="1" defaultMemberUniqueName="[Defense_Weekly].[pt_blocked].[All]" allUniqueName="[Defense_Weekly].[pt_blocked].[All]" dimensionUniqueName="[Defense_Weekly]" displayFolder="" count="2" memberValueDatatype="20" unbalanced="0"/>
    <cacheHierarchy uniqueName="[Defense_Weekly].[pt_long]" caption="pt_long" attribute="1" defaultMemberUniqueName="[Defense_Weekly].[pt_long].[All]" allUniqueName="[Defense_Weekly].[pt_long].[All]" dimensionUniqueName="[Defense_Weekly]" displayFolder="" count="2" memberValueDatatype="20" unbalanced="0"/>
    <cacheHierarchy uniqueName="[Defense_Weekly].[pt_yards]" caption="pt_yards" attribute="1" defaultMemberUniqueName="[Defense_Weekly].[pt_yards].[All]" allUniqueName="[Defense_Weekly].[pt_yards].[All]" dimensionUniqueName="[Defense_Weekly]" displayFolder="" count="2" memberValueDatatype="20" unbalanced="0"/>
    <cacheHierarchy uniqueName="[Defense_Weekly].[pt_inside_20]" caption="pt_inside_20" attribute="1" defaultMemberUniqueName="[Defense_Weekly].[pt_inside_20].[All]" allUniqueName="[Defense_Weekly].[pt_inside_20].[All]" dimensionUniqueName="[Defense_Weekly]" displayFolder="" count="2"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2" memberValueDatatype="20" unbalanced="0"/>
    <cacheHierarchy uniqueName="[Defense_Weekly].[pt_downed]" caption="pt_downed" attribute="1" defaultMemberUniqueName="[Defense_Weekly].[pt_downed].[All]" allUniqueName="[Defense_Weekly].[pt_downed].[All]" dimensionUniqueName="[Defense_Weekly]" displayFolder="" count="2" memberValueDatatype="20" unbalanced="0"/>
    <cacheHierarchy uniqueName="[Defense_Weekly].[pt_touchback]" caption="pt_touchback" attribute="1" defaultMemberUniqueName="[Defense_Weekly].[pt_touchback].[All]" allUniqueName="[Defense_Weekly].[pt_touchback].[All]" dimensionUniqueName="[Defense_Weekly]" displayFolder="" count="2" memberValueDatatype="20" unbalanced="0"/>
    <cacheHierarchy uniqueName="[Defense_Weekly].[pt_fair_caught]" caption="pt_fair_caught" attribute="1" defaultMemberUniqueName="[Defense_Weekly].[pt_fair_caught].[All]" allUniqueName="[Defense_Weekly].[pt_fair_caught].[All]" dimensionUniqueName="[Defense_Weekly]" displayFolder="" count="2" memberValueDatatype="20" unbalanced="0"/>
    <cacheHierarchy uniqueName="[Defense_Weekly].[pt_returned]" caption="pt_returned" attribute="1" defaultMemberUniqueName="[Defense_Weekly].[pt_returned].[All]" allUniqueName="[Defense_Weekly].[pt_returned].[All]" dimensionUniqueName="[Defense_Weekly]" displayFolder="" count="2" memberValueDatatype="20" unbalanced="0"/>
    <cacheHierarchy uniqueName="[Defense_Weekly].[pt_return_yards]" caption="pt_return_yards" attribute="1" defaultMemberUniqueName="[Defense_Weekly].[pt_return_yards].[All]" allUniqueName="[Defense_Weekly].[pt_return_yards].[All]" dimensionUniqueName="[Defense_Weekly]" displayFolder="" count="2" memberValueDatatype="20" unbalanced="0"/>
    <cacheHierarchy uniqueName="[Defense_Weekly].[pt_return_tds]" caption="pt_return_tds" attribute="1" defaultMemberUniqueName="[Defense_Weekly].[pt_return_tds].[All]" allUniqueName="[Defense_Weekly].[pt_return_tds].[All]" dimensionUniqueName="[Defense_Weekly]" displayFolder="" count="2" memberValueDatatype="20" unbalanced="0"/>
    <cacheHierarchy uniqueName="[Defense_Weekly].[pt_net_yards]" caption="pt_net_yards" attribute="1" defaultMemberUniqueName="[Defense_Weekly].[pt_net_yards].[All]" allUniqueName="[Defense_Weekly].[pt_net_yards].[All]" dimensionUniqueName="[Defense_Weekly]" displayFolder="" count="2" memberValueDatatype="20" unbalanced="0"/>
    <cacheHierarchy uniqueName="[depth_charts_2026].[dt]" caption="dt" attribute="1" time="1" defaultMemberUniqueName="[depth_charts_2026].[dt].[All]" allUniqueName="[depth_charts_2026].[dt].[All]" dimensionUniqueName="[depth_charts_2026]" displayFolder="" count="2" memberValueDatatype="7" unbalanced="0"/>
    <cacheHierarchy uniqueName="[depth_charts_2026].[team]" caption="team" attribute="1" defaultMemberUniqueName="[depth_charts_2026].[team].[All]" allUniqueName="[depth_charts_2026].[team].[All]" dimensionUniqueName="[depth_charts_2026]" displayFolder="" count="2" memberValueDatatype="130" unbalanced="0"/>
    <cacheHierarchy uniqueName="[depth_charts_2026].[player_name]" caption="player_name" attribute="1" defaultMemberUniqueName="[depth_charts_2026].[player_name].[All]" allUniqueName="[depth_charts_2026].[player_name].[All]" dimensionUniqueName="[depth_charts_2026]" displayFolder="" count="2" memberValueDatatype="130" unbalanced="0"/>
    <cacheHierarchy uniqueName="[depth_charts_2026].[espn_id]" caption="espn_id" attribute="1" defaultMemberUniqueName="[depth_charts_2026].[espn_id].[All]" allUniqueName="[depth_charts_2026].[espn_id].[All]" dimensionUniqueName="[depth_charts_2026]" displayFolder="" count="2" memberValueDatatype="20" unbalanced="0"/>
    <cacheHierarchy uniqueName="[depth_charts_2026].[gsis_id]" caption="gsis_id" attribute="1" defaultMemberUniqueName="[depth_charts_2026].[gsis_id].[All]" allUniqueName="[depth_charts_2026].[gsis_id].[All]" dimensionUniqueName="[depth_charts_2026]" displayFolder="" count="2" memberValueDatatype="130" unbalanced="0"/>
    <cacheHierarchy uniqueName="[depth_charts_2026].[pos_grp_id]" caption="pos_grp_id" attribute="1" defaultMemberUniqueName="[depth_charts_2026].[pos_grp_id].[All]" allUniqueName="[depth_charts_2026].[pos_grp_id].[All]" dimensionUniqueName="[depth_charts_2026]" displayFolder="" count="2" memberValueDatatype="20" unbalanced="0"/>
    <cacheHierarchy uniqueName="[depth_charts_2026].[pos_grp]" caption="pos_grp" attribute="1" defaultMemberUniqueName="[depth_charts_2026].[pos_grp].[All]" allUniqueName="[depth_charts_2026].[pos_grp].[All]" dimensionUniqueName="[depth_charts_2026]" displayFolder="" count="2" memberValueDatatype="130" unbalanced="0"/>
    <cacheHierarchy uniqueName="[depth_charts_2026].[pos_id]" caption="pos_id" attribute="1" defaultMemberUniqueName="[depth_charts_2026].[pos_id].[All]" allUniqueName="[depth_charts_2026].[pos_id].[All]" dimensionUniqueName="[depth_charts_2026]" displayFolder="" count="2" memberValueDatatype="20" unbalanced="0"/>
    <cacheHierarchy uniqueName="[depth_charts_2026].[pos_name]" caption="pos_name" attribute="1" defaultMemberUniqueName="[depth_charts_2026].[pos_name].[All]" allUniqueName="[depth_charts_2026].[pos_name].[All]" dimensionUniqueName="[depth_charts_2026]" displayFolder="" count="2" memberValueDatatype="130" unbalanced="0"/>
    <cacheHierarchy uniqueName="[depth_charts_2026].[pos_abb]" caption="pos_abb" attribute="1" defaultMemberUniqueName="[depth_charts_2026].[pos_abb].[All]" allUniqueName="[depth_charts_2026].[pos_abb].[All]" dimensionUniqueName="[depth_charts_2026]" displayFolder="" count="2" memberValueDatatype="130" unbalanced="0"/>
    <cacheHierarchy uniqueName="[depth_charts_2026].[pos_slot]" caption="pos_slot" attribute="1" defaultMemberUniqueName="[depth_charts_2026].[pos_slot].[All]" allUniqueName="[depth_charts_2026].[pos_slot].[All]" dimensionUniqueName="[depth_charts_2026]" displayFolder="" count="2" memberValueDatatype="20" unbalanced="0"/>
    <cacheHierarchy uniqueName="[depth_charts_2026].[pos_rank]" caption="pos_rank" attribute="1" defaultMemberUniqueName="[depth_charts_2026].[pos_rank].[All]" allUniqueName="[depth_charts_2026].[pos_rank].[All]" dimensionUniqueName="[depth_charts_2026]" displayFolder="" count="2" memberValueDatatype="20" unbalanced="0"/>
    <cacheHierarchy uniqueName="[DimPlayer].[gsis_id]" caption="gsis_id" attribute="1" defaultMemberUniqueName="[DimPlayer].[gsis_id].[All]" allUniqueName="[DimPlayer].[gsis_id].[All]" dimensionUniqueName="[DimPlayer]" displayFolder="" count="2"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cacheHierarchy uniqueName="[DimPlayer].[pfr_id]" caption="pfr_id" attribute="1" defaultMemberUniqueName="[DimPlayer].[pfr_id].[All]" allUniqueName="[DimPlayer].[pfr_id].[All]" dimensionUniqueName="[DimPlayer]" displayFolder="" count="2" memberValueDatatype="130" unbalanced="0"/>
    <cacheHierarchy uniqueName="[DimPlayer].[position_group]" caption="position_group" attribute="1" defaultMemberUniqueName="[DimPlayer].[position_group].[All]" allUniqueName="[DimPlayer].[position_group].[All]" dimensionUniqueName="[DimPlayer]" displayFolder="" count="2" memberValueDatatype="130" unbalanced="0"/>
    <cacheHierarchy uniqueName="[DimPlayer].[position]" caption="position" attribute="1" defaultMemberUniqueName="[DimPlayer].[position].[All]" allUniqueName="[DimPlayer].[position].[All]" dimensionUniqueName="[DimPlayer]" displayFolder="" count="2" memberValueDatatype="130" unbalanced="0"/>
    <cacheHierarchy uniqueName="[DimPlayer].[height]" caption="height" attribute="1" defaultMemberUniqueName="[DimPlayer].[height].[All]" allUniqueName="[DimPlayer].[height].[All]" dimensionUniqueName="[DimPlayer]" displayFolder="" count="2" memberValueDatatype="20" unbalanced="0"/>
    <cacheHierarchy uniqueName="[DimPlayer].[weight]" caption="weight" attribute="1" defaultMemberUniqueName="[DimPlayer].[weight].[All]" allUniqueName="[DimPlayer].[weight].[All]" dimensionUniqueName="[DimPlayer]" displayFolder="" count="2" memberValueDatatype="20" unbalanced="0"/>
    <cacheHierarchy uniqueName="[DimPlayer].[headshot]" caption="headshot" attribute="1" defaultMemberUniqueName="[DimPlayer].[headshot].[All]" allUniqueName="[DimPlayer].[headshot].[All]" dimensionUniqueName="[DimPlayer]" displayFolder="" count="2" memberValueDatatype="130" unbalanced="0"/>
    <cacheHierarchy uniqueName="[DimPlayer].[college_name]" caption="college_name" attribute="1" defaultMemberUniqueName="[DimPlayer].[college_name].[All]" allUniqueName="[DimPlayer].[college_name].[All]" dimensionUniqueName="[DimPlayer]" displayFolder="" count="2" memberValueDatatype="130" unbalanced="0"/>
    <cacheHierarchy uniqueName="[DimPlayer].[jersey_number]" caption="jersey_number" attribute="1" defaultMemberUniqueName="[DimPlayer].[jersey_number].[All]" allUniqueName="[DimPlayer].[jersey_number].[All]" dimensionUniqueName="[DimPlayer]" displayFolder="" count="2" memberValueDatatype="20" unbalanced="0"/>
    <cacheHierarchy uniqueName="[DimPlayer].[rookie_season]" caption="rookie_season" attribute="1" defaultMemberUniqueName="[DimPlayer].[rookie_season].[All]" allUniqueName="[DimPlayer].[rookie_season].[All]" dimensionUniqueName="[DimPlayer]" displayFolder="" count="2" memberValueDatatype="20" unbalanced="0"/>
    <cacheHierarchy uniqueName="[DimPlayer].[last_season]" caption="last_season" attribute="1" defaultMemberUniqueName="[DimPlayer].[last_season].[All]" allUniqueName="[DimPlayer].[last_season].[All]" dimensionUniqueName="[DimPlayer]" displayFolder="" count="2" memberValueDatatype="20" unbalanced="0"/>
    <cacheHierarchy uniqueName="[DimPlayer].[latest_team]" caption="latest_team" attribute="1" defaultMemberUniqueName="[DimPlayer].[latest_team].[All]" allUniqueName="[DimPlayer].[latest_team].[All]" dimensionUniqueName="[DimPlayer]" displayFolder="" count="2" memberValueDatatype="130" unbalanced="0"/>
    <cacheHierarchy uniqueName="[DimPlayer].[status]" caption="status" attribute="1" defaultMemberUniqueName="[DimPlayer].[status].[All]" allUniqueName="[DimPlayer].[status].[All]" dimensionUniqueName="[DimPlayer]" displayFolder="" count="2" memberValueDatatype="130" unbalanced="0"/>
    <cacheHierarchy uniqueName="[DimPlayer].[years_of_experience]" caption="years_of_experience" attribute="1" defaultMemberUniqueName="[DimPlayer].[years_of_experience].[All]" allUniqueName="[DimPlayer].[years_of_experience].[All]" dimensionUniqueName="[DimPlayer]" displayFolder="" count="2" memberValueDatatype="20" unbalanced="0"/>
    <cacheHierarchy uniqueName="[DimPlayer].[draft_year]" caption="draft_year" attribute="1" defaultMemberUniqueName="[DimPlayer].[draft_year].[All]" allUniqueName="[DimPlayer].[draft_year].[All]" dimensionUniqueName="[DimPlayer]" displayFolder="" count="2" memberValueDatatype="20" unbalanced="0"/>
    <cacheHierarchy uniqueName="[DimPlayer].[draft_round]" caption="draft_round" attribute="1" defaultMemberUniqueName="[DimPlayer].[draft_round].[All]" allUniqueName="[DimPlayer].[draft_round].[All]" dimensionUniqueName="[DimPlayer]" displayFolder="" count="2" memberValueDatatype="20" unbalanced="0"/>
    <cacheHierarchy uniqueName="[DimPlayer].[draft_pick]" caption="draft_pick" attribute="1" defaultMemberUniqueName="[DimPlayer].[draft_pick].[All]" allUniqueName="[DimPlayer].[draft_pick].[All]" dimensionUniqueName="[DimPlayer]" displayFolder="" count="2" memberValueDatatype="20" unbalanced="0"/>
    <cacheHierarchy uniqueName="[DimPlayer].[draft_team]" caption="draft_team" attribute="1" defaultMemberUniqueName="[DimPlayer].[draft_team].[All]" allUniqueName="[DimPlayer].[draft_team].[All]" dimensionUniqueName="[DimPlayer]" displayFolder="" count="2"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cacheHierarchy uniqueName="[DimTeam].[team_nick]" caption="team_nick" attribute="1" defaultMemberUniqueName="[DimTeam].[team_nick].[All]" allUniqueName="[DimTeam].[team_nick].[All]" dimensionUniqueName="[DimTeam]" displayFolder="" count="2" memberValueDatatype="130" unbalanced="0"/>
    <cacheHierarchy uniqueName="[DimTeam].[team_conf]" caption="team_conf" attribute="1" defaultMemberUniqueName="[DimTeam].[team_conf].[All]" allUniqueName="[DimTeam].[team_conf].[All]" allCaption="All" dimensionUniqueName="[DimTeam]" displayFolder="" count="2" memberValueDatatype="130" unbalanced="0">
      <fieldsUsage count="2">
        <fieldUsage x="-1"/>
        <fieldUsage x="3"/>
      </fieldsUsage>
    </cacheHierarchy>
    <cacheHierarchy uniqueName="[DimTeam].[team_division]" caption="team_division" attribute="1" defaultMemberUniqueName="[DimTeam].[team_division].[All]" allUniqueName="[DimTeam].[team_division].[All]" allCaption="All" dimensionUniqueName="[DimTeam]" displayFolder="" count="2" memberValueDatatype="130" unbalanced="0">
      <fieldsUsage count="2">
        <fieldUsage x="-1"/>
        <fieldUsage x="2"/>
      </fieldsUsage>
    </cacheHierarchy>
    <cacheHierarchy uniqueName="[DimTeam].[team_color]" caption="team_color" attribute="1" defaultMemberUniqueName="[DimTeam].[team_color].[All]" allUniqueName="[DimTeam].[team_color].[All]" dimensionUniqueName="[DimTeam]" displayFolder="" count="2" memberValueDatatype="130" unbalanced="0"/>
    <cacheHierarchy uniqueName="[DimTeam].[team_color2]" caption="team_color2" attribute="1" defaultMemberUniqueName="[DimTeam].[team_color2].[All]" allUniqueName="[DimTeam].[team_color2].[All]" dimensionUniqueName="[DimTeam]" displayFolder="" count="2" memberValueDatatype="130" unbalanced="0"/>
    <cacheHierarchy uniqueName="[DimTeam].[team_color3]" caption="team_color3" attribute="1" defaultMemberUniqueName="[DimTeam].[team_color3].[All]" allUniqueName="[DimTeam].[team_color3].[All]" dimensionUniqueName="[DimTeam]" displayFolder="" count="2" memberValueDatatype="130" unbalanced="0"/>
    <cacheHierarchy uniqueName="[DimTeam].[team_color4]" caption="team_color4" attribute="1" defaultMemberUniqueName="[DimTeam].[team_color4].[All]" allUniqueName="[DimTeam].[team_color4].[All]" dimensionUniqueName="[DimTeam]" displayFolder="" count="2" memberValueDatatype="130" unbalanced="0"/>
    <cacheHierarchy uniqueName="[DimTeam].[team_logo_espn]" caption="team_logo_espn" attribute="1" defaultMemberUniqueName="[DimTeam].[team_logo_espn].[All]" allUniqueName="[DimTeam].[team_logo_espn].[All]" dimensionUniqueName="[DimTeam]" displayFolder="" count="2" memberValueDatatype="130" unbalanced="0"/>
    <cacheHierarchy uniqueName="[DimTeam].[team_wordmark]" caption="team_wordmark" attribute="1" defaultMemberUniqueName="[DimTeam].[team_wordmark].[All]" allUniqueName="[DimTeam].[team_wordmark].[All]" dimensionUniqueName="[DimTeam]" displayFolder="" count="2" memberValueDatatype="130" unbalanced="0"/>
    <cacheHierarchy uniqueName="[DimTeam].[team_logo_squared]" caption="team_logo_squared" attribute="1" defaultMemberUniqueName="[DimTeam].[team_logo_squared].[All]" allUniqueName="[DimTeam].[team_logo_squared].[All]" dimensionUniqueName="[DimTeam]" displayFolder="" count="2"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allCaption="All" dimensionUniqueName="[DimWeek]" displayFolder="" count="2" memberValueDatatype="20" unbalanced="0">
      <fieldsUsage count="2">
        <fieldUsage x="-1"/>
        <fieldUsage x="1"/>
      </fieldsUsage>
    </cacheHierarchy>
    <cacheHierarchy uniqueName="[DimWeek].[season_week]" caption="season_week" attribute="1" defaultMemberUniqueName="[DimWeek].[season_week].[All]" allUniqueName="[DimWeek].[season_week].[All]" dimensionUniqueName="[DimWeek]" displayFolder="" count="2" memberValueDatatype="130" unbalanced="0"/>
    <cacheHierarchy uniqueName="[ftn_charting_2026].[ftn_game_id]" caption="ftn_game_id" attribute="1" defaultMemberUniqueName="[ftn_charting_2026].[ftn_game_id].[All]" allUniqueName="[ftn_charting_2026].[ftn_game_id].[All]" dimensionUniqueName="[ftn_charting_2026]" displayFolder="" count="2"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2" memberValueDatatype="130" unbalanced="0"/>
    <cacheHierarchy uniqueName="[ftn_charting_2026].[season]" caption="season" attribute="1" defaultMemberUniqueName="[ftn_charting_2026].[season].[All]" allUniqueName="[ftn_charting_2026].[season].[All]" dimensionUniqueName="[ftn_charting_2026]" displayFolder="" count="2" memberValueDatatype="20" unbalanced="0"/>
    <cacheHierarchy uniqueName="[ftn_charting_2026].[week]" caption="week" attribute="1" defaultMemberUniqueName="[ftn_charting_2026].[week].[All]" allUniqueName="[ftn_charting_2026].[week].[All]" dimensionUniqueName="[ftn_charting_2026]" displayFolder="" count="2" memberValueDatatype="20" unbalanced="0"/>
    <cacheHierarchy uniqueName="[ftn_charting_2026].[ftn_play_id]" caption="ftn_play_id" attribute="1" defaultMemberUniqueName="[ftn_charting_2026].[ftn_play_id].[All]" allUniqueName="[ftn_charting_2026].[ftn_play_id].[All]" dimensionUniqueName="[ftn_charting_2026]" displayFolder="" count="2"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2"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2" memberValueDatatype="130" unbalanced="0"/>
    <cacheHierarchy uniqueName="[ftn_charting_2026].[qb_location]" caption="qb_location" attribute="1" defaultMemberUniqueName="[ftn_charting_2026].[qb_location].[All]" allUniqueName="[ftn_charting_2026].[qb_location].[All]" dimensionUniqueName="[ftn_charting_2026]" displayFolder="" count="2"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2"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2" memberValueDatatype="20" unbalanced="0"/>
    <cacheHierarchy uniqueName="[ftn_charting_2026].[is_no_huddle]" caption="is_no_huddle" attribute="1" defaultMemberUniqueName="[ftn_charting_2026].[is_no_huddle].[All]" allUniqueName="[ftn_charting_2026].[is_no_huddle].[All]" dimensionUniqueName="[ftn_charting_2026]" displayFolder="" count="2" memberValueDatatype="11" unbalanced="0"/>
    <cacheHierarchy uniqueName="[ftn_charting_2026].[is_motion]" caption="is_motion" attribute="1" defaultMemberUniqueName="[ftn_charting_2026].[is_motion].[All]" allUniqueName="[ftn_charting_2026].[is_motion].[All]" dimensionUniqueName="[ftn_charting_2026]" displayFolder="" count="2"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2"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2" memberValueDatatype="11" unbalanced="0"/>
    <cacheHierarchy uniqueName="[ftn_charting_2026].[is_rpo]" caption="is_rpo" attribute="1" defaultMemberUniqueName="[ftn_charting_2026].[is_rpo].[All]" allUniqueName="[ftn_charting_2026].[is_rpo].[All]" dimensionUniqueName="[ftn_charting_2026]" displayFolder="" count="2"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2"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2"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2"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2" memberValueDatatype="11" unbalanced="0"/>
    <cacheHierarchy uniqueName="[ftn_charting_2026].[read_thrown]" caption="read_thrown" attribute="1" defaultMemberUniqueName="[ftn_charting_2026].[read_thrown].[All]" allUniqueName="[ftn_charting_2026].[read_thrown].[All]" dimensionUniqueName="[ftn_charting_2026]" displayFolder="" count="2"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2"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2"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2" memberValueDatatype="11" unbalanced="0"/>
    <cacheHierarchy uniqueName="[ftn_charting_2026].[is_drop]" caption="is_drop" attribute="1" defaultMemberUniqueName="[ftn_charting_2026].[is_drop].[All]" allUniqueName="[ftn_charting_2026].[is_drop].[All]" dimensionUniqueName="[ftn_charting_2026]" displayFolder="" count="2" memberValueDatatype="11" unbalanced="0"/>
    <cacheHierarchy uniqueName="[ftn_charting_2026].[is_qb_sneak]" caption="is_qb_sneak" attribute="1" defaultMemberUniqueName="[ftn_charting_2026].[is_qb_sneak].[All]" allUniqueName="[ftn_charting_2026].[is_qb_sneak].[All]" dimensionUniqueName="[ftn_charting_2026]" displayFolder="" count="2" memberValueDatatype="11" unbalanced="0"/>
    <cacheHierarchy uniqueName="[ftn_charting_2026].[n_blitzers]" caption="n_blitzers" attribute="1" defaultMemberUniqueName="[ftn_charting_2026].[n_blitzers].[All]" allUniqueName="[ftn_charting_2026].[n_blitzers].[All]" dimensionUniqueName="[ftn_charting_2026]" displayFolder="" count="2"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2"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2"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2" memberValueDatatype="7" unbalanced="0"/>
    <cacheHierarchy uniqueName="[ftn_charting_2026].[play_key]" caption="play_key" attribute="1" defaultMemberUniqueName="[ftn_charting_2026].[play_key].[All]" allUniqueName="[ftn_charting_2026].[play_key].[All]" dimensionUniqueName="[ftn_charting_2026]" displayFolder="" count="2" memberValueDatatype="130" unbalanced="0"/>
    <cacheHierarchy uniqueName="[injuries_2026].[season]" caption="season" attribute="1" defaultMemberUniqueName="[injuries_2026].[season].[All]" allUniqueName="[injuries_2026].[season].[All]" dimensionUniqueName="[injuries_2026]" displayFolder="" count="2" memberValueDatatype="20" unbalanced="0"/>
    <cacheHierarchy uniqueName="[injuries_2026].[season_type]" caption="season_type" attribute="1" defaultMemberUniqueName="[injuries_2026].[season_type].[All]" allUniqueName="[injuries_2026].[season_type].[All]" dimensionUniqueName="[injuries_2026]" displayFolder="" count="2" memberValueDatatype="130" unbalanced="0"/>
    <cacheHierarchy uniqueName="[injuries_2026].[game_type]" caption="game_type" attribute="1" defaultMemberUniqueName="[injuries_2026].[game_type].[All]" allUniqueName="[injuries_2026].[game_type].[All]" dimensionUniqueName="[injuries_2026]" displayFolder="" count="2" memberValueDatatype="130" unbalanced="0"/>
    <cacheHierarchy uniqueName="[injuries_2026].[team]" caption="team" attribute="1" defaultMemberUniqueName="[injuries_2026].[team].[All]" allUniqueName="[injuries_2026].[team].[All]" dimensionUniqueName="[injuries_2026]" displayFolder="" count="2" memberValueDatatype="130" unbalanced="0"/>
    <cacheHierarchy uniqueName="[injuries_2026].[week]" caption="week" attribute="1" defaultMemberUniqueName="[injuries_2026].[week].[All]" allUniqueName="[injuries_2026].[week].[All]" dimensionUniqueName="[injuries_2026]" displayFolder="" count="2" memberValueDatatype="20" unbalanced="0"/>
    <cacheHierarchy uniqueName="[injuries_2026].[gsis_id]" caption="gsis_id" attribute="1" defaultMemberUniqueName="[injuries_2026].[gsis_id].[All]" allUniqueName="[injuries_2026].[gsis_id].[All]" dimensionUniqueName="[injuries_2026]" displayFolder="" count="2" memberValueDatatype="130" unbalanced="0"/>
    <cacheHierarchy uniqueName="[injuries_2026].[position]" caption="position" attribute="1" defaultMemberUniqueName="[injuries_2026].[position].[All]" allUniqueName="[injuries_2026].[position].[All]" dimensionUniqueName="[injuries_2026]" displayFolder="" count="2" memberValueDatatype="130" unbalanced="0"/>
    <cacheHierarchy uniqueName="[injuries_2026].[full_name]" caption="full_name" attribute="1" defaultMemberUniqueName="[injuries_2026].[full_name].[All]" allUniqueName="[injuries_2026].[full_name].[All]" dimensionUniqueName="[injuries_2026]" displayFolder="" count="2" memberValueDatatype="130" unbalanced="0"/>
    <cacheHierarchy uniqueName="[injuries_2026].[first_name]" caption="first_name" attribute="1" defaultMemberUniqueName="[injuries_2026].[first_name].[All]" allUniqueName="[injuries_2026].[first_name].[All]" dimensionUniqueName="[injuries_2026]" displayFolder="" count="2" memberValueDatatype="130" unbalanced="0"/>
    <cacheHierarchy uniqueName="[injuries_2026].[last_name]" caption="last_name" attribute="1" defaultMemberUniqueName="[injuries_2026].[last_name].[All]" allUniqueName="[injuries_2026].[last_name].[All]" dimensionUniqueName="[injuries_2026]" displayFolder="" count="2"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2"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2" memberValueDatatype="130" unbalanced="0"/>
    <cacheHierarchy uniqueName="[injuries_2026].[report_status]" caption="report_status" attribute="1" defaultMemberUniqueName="[injuries_2026].[report_status].[All]" allUniqueName="[injuries_2026].[report_status].[All]" dimensionUniqueName="[injuries_2026]" displayFolder="" count="2"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2"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2" memberValueDatatype="130" unbalanced="0"/>
    <cacheHierarchy uniqueName="[injuries_2026].[practice_status]" caption="practice_status" attribute="1" defaultMemberUniqueName="[injuries_2026].[practice_status].[All]" allUniqueName="[injuries_2026].[practice_status].[All]" dimensionUniqueName="[injuries_2026]" displayFolder="" count="2" memberValueDatatype="130" unbalanced="0"/>
    <cacheHierarchy uniqueName="[injuries_2026].[season_week]" caption="season_week" attribute="1" defaultMemberUniqueName="[injuries_2026].[season_week].[All]" allUniqueName="[injuries_2026].[season_week].[All]" dimensionUniqueName="[injuries_2026]"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ngs_passing].[season]" caption="season" attribute="1" defaultMemberUniqueName="[ngs_passing].[season].[All]" allUniqueName="[ngs_passing].[season].[All]" dimensionUniqueName="[ngs_passing]" displayFolder="" count="2" memberValueDatatype="20" unbalanced="0"/>
    <cacheHierarchy uniqueName="[ngs_passing].[season_type]" caption="season_type" attribute="1" defaultMemberUniqueName="[ngs_passing].[season_type].[All]" allUniqueName="[ngs_passing].[season_type].[All]" dimensionUniqueName="[ngs_passing]" displayFolder="" count="2" memberValueDatatype="130" unbalanced="0"/>
    <cacheHierarchy uniqueName="[ngs_passing].[week]" caption="week" attribute="1" defaultMemberUniqueName="[ngs_passing].[week].[All]" allUniqueName="[ngs_passing].[week].[All]" dimensionUniqueName="[ngs_passing]" displayFolder="" count="2"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2" memberValueDatatype="130" unbalanced="0"/>
    <cacheHierarchy uniqueName="[ngs_passing].[player_position]" caption="player_position" attribute="1" defaultMemberUniqueName="[ngs_passing].[player_position].[All]" allUniqueName="[ngs_passing].[player_position].[All]" dimensionUniqueName="[ngs_passing]" displayFolder="" count="2" memberValueDatatype="130" unbalanced="0"/>
    <cacheHierarchy uniqueName="[ngs_passing].[team_abbr]" caption="team_abbr" attribute="1" defaultMemberUniqueName="[ngs_passing].[team_abbr].[All]" allUniqueName="[ngs_passing].[team_abbr].[All]" dimensionUniqueName="[ngs_passing]" displayFolder="" count="2" memberValueDatatype="130" unbalanced="0"/>
    <cacheHierarchy uniqueName="[ngs_passing].[avg_time_to_throw]" caption="avg_time_to_throw" attribute="1" defaultMemberUniqueName="[ngs_passing].[avg_time_to_throw].[All]" allUniqueName="[ngs_passing].[avg_time_to_throw].[All]" dimensionUniqueName="[ngs_passing]" displayFolder="" count="2"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2"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2"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2" memberValueDatatype="5" unbalanced="0"/>
    <cacheHierarchy uniqueName="[ngs_passing].[aggressiveness]" caption="aggressiveness" attribute="1" defaultMemberUniqueName="[ngs_passing].[aggressiveness].[All]" allUniqueName="[ngs_passing].[aggressiveness].[All]" dimensionUniqueName="[ngs_passing]" displayFolder="" count="2"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2"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2" memberValueDatatype="5" unbalanced="0"/>
    <cacheHierarchy uniqueName="[ngs_passing].[attempts]" caption="attempts" attribute="1" defaultMemberUniqueName="[ngs_passing].[attempts].[All]" allUniqueName="[ngs_passing].[attempts].[All]" dimensionUniqueName="[ngs_passing]" displayFolder="" count="2" memberValueDatatype="20" unbalanced="0"/>
    <cacheHierarchy uniqueName="[ngs_passing].[pass_yards]" caption="pass_yards" attribute="1" defaultMemberUniqueName="[ngs_passing].[pass_yards].[All]" allUniqueName="[ngs_passing].[pass_yards].[All]" dimensionUniqueName="[ngs_passing]" displayFolder="" count="2" memberValueDatatype="20" unbalanced="0"/>
    <cacheHierarchy uniqueName="[ngs_passing].[pass_touchdowns]" caption="pass_touchdowns" attribute="1" defaultMemberUniqueName="[ngs_passing].[pass_touchdowns].[All]" allUniqueName="[ngs_passing].[pass_touchdowns].[All]" dimensionUniqueName="[ngs_passing]" displayFolder="" count="2" memberValueDatatype="20" unbalanced="0"/>
    <cacheHierarchy uniqueName="[ngs_passing].[interceptions]" caption="interceptions" attribute="1" defaultMemberUniqueName="[ngs_passing].[interceptions].[All]" allUniqueName="[ngs_passing].[interceptions].[All]" dimensionUniqueName="[ngs_passing]" displayFolder="" count="2" memberValueDatatype="20" unbalanced="0"/>
    <cacheHierarchy uniqueName="[ngs_passing].[passer_rating]" caption="passer_rating" attribute="1" defaultMemberUniqueName="[ngs_passing].[passer_rating].[All]" allUniqueName="[ngs_passing].[passer_rating].[All]" dimensionUniqueName="[ngs_passing]" displayFolder="" count="2" memberValueDatatype="5" unbalanced="0"/>
    <cacheHierarchy uniqueName="[ngs_passing].[completions]" caption="completions" attribute="1" defaultMemberUniqueName="[ngs_passing].[completions].[All]" allUniqueName="[ngs_passing].[completions].[All]" dimensionUniqueName="[ngs_passing]" displayFolder="" count="2"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2"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2"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2" memberValueDatatype="5" unbalanced="0"/>
    <cacheHierarchy uniqueName="[ngs_passing].[avg_air_distance]" caption="avg_air_distance" attribute="1" defaultMemberUniqueName="[ngs_passing].[avg_air_distance].[All]" allUniqueName="[ngs_passing].[avg_air_distance].[All]" dimensionUniqueName="[ngs_passing]" displayFolder="" count="2" memberValueDatatype="5" unbalanced="0"/>
    <cacheHierarchy uniqueName="[ngs_passing].[max_air_distance]" caption="max_air_distance" attribute="1" defaultMemberUniqueName="[ngs_passing].[max_air_distance].[All]" allUniqueName="[ngs_passing].[max_air_distance].[All]" dimensionUniqueName="[ngs_passing]" displayFolder="" count="2" memberValueDatatype="5" unbalanced="0"/>
    <cacheHierarchy uniqueName="[ngs_passing].[player_gsis_id]" caption="player_gsis_id" attribute="1" defaultMemberUniqueName="[ngs_passing].[player_gsis_id].[All]" allUniqueName="[ngs_passing].[player_gsis_id].[All]" dimensionUniqueName="[ngs_passing]" displayFolder="" count="2" memberValueDatatype="130" unbalanced="0"/>
    <cacheHierarchy uniqueName="[ngs_passing].[player_first_name]" caption="player_first_name" attribute="1" defaultMemberUniqueName="[ngs_passing].[player_first_name].[All]" allUniqueName="[ngs_passing].[player_first_name].[All]" dimensionUniqueName="[ngs_passing]" displayFolder="" count="2" memberValueDatatype="130" unbalanced="0"/>
    <cacheHierarchy uniqueName="[ngs_passing].[player_last_name]" caption="player_last_name" attribute="1" defaultMemberUniqueName="[ngs_passing].[player_last_name].[All]" allUniqueName="[ngs_passing].[player_last_name].[All]" dimensionUniqueName="[ngs_passing]" displayFolder="" count="2"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2" memberValueDatatype="20" unbalanced="0"/>
    <cacheHierarchy uniqueName="[ngs_passing].[player_short_name]" caption="player_short_name" attribute="1" defaultMemberUniqueName="[ngs_passing].[player_short_name].[All]" allUniqueName="[ngs_passing].[player_short_name].[All]" dimensionUniqueName="[ngs_passing]" displayFolder="" count="2" memberValueDatatype="130" unbalanced="0"/>
    <cacheHierarchy uniqueName="[ngs_passing].[season_week]" caption="season_week" attribute="1" defaultMemberUniqueName="[ngs_passing].[season_week].[All]" allUniqueName="[ngs_passing].[season_week].[All]" dimensionUniqueName="[ngs_passing]" displayFolder="" count="2" memberValueDatatype="130" unbalanced="0"/>
    <cacheHierarchy uniqueName="[ngs_receiving].[season]" caption="season" attribute="1" defaultMemberUniqueName="[ngs_receiving].[season].[All]" allUniqueName="[ngs_receiving].[season].[All]" dimensionUniqueName="[ngs_receiving]" displayFolder="" count="2" memberValueDatatype="20" unbalanced="0"/>
    <cacheHierarchy uniqueName="[ngs_receiving].[season_type]" caption="season_type" attribute="1" defaultMemberUniqueName="[ngs_receiving].[season_type].[All]" allUniqueName="[ngs_receiving].[season_type].[All]" dimensionUniqueName="[ngs_receiving]" displayFolder="" count="2" memberValueDatatype="130" unbalanced="0"/>
    <cacheHierarchy uniqueName="[ngs_receiving].[week]" caption="week" attribute="1" defaultMemberUniqueName="[ngs_receiving].[week].[All]" allUniqueName="[ngs_receiving].[week].[All]" dimensionUniqueName="[ngs_receiving]" displayFolder="" count="2"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2" memberValueDatatype="130" unbalanced="0"/>
    <cacheHierarchy uniqueName="[ngs_receiving].[player_position]" caption="player_position" attribute="1" defaultMemberUniqueName="[ngs_receiving].[player_position].[All]" allUniqueName="[ngs_receiving].[player_position].[All]" dimensionUniqueName="[ngs_receiving]" displayFolder="" count="2" memberValueDatatype="130" unbalanced="0"/>
    <cacheHierarchy uniqueName="[ngs_receiving].[team_abbr]" caption="team_abbr" attribute="1" defaultMemberUniqueName="[ngs_receiving].[team_abbr].[All]" allUniqueName="[ngs_receiving].[team_abbr].[All]" dimensionUniqueName="[ngs_receiving]" displayFolder="" count="2" memberValueDatatype="130" unbalanced="0"/>
    <cacheHierarchy uniqueName="[ngs_receiving].[avg_cushion]" caption="avg_cushion" attribute="1" defaultMemberUniqueName="[ngs_receiving].[avg_cushion].[All]" allUniqueName="[ngs_receiving].[avg_cushion].[All]" dimensionUniqueName="[ngs_receiving]" displayFolder="" count="2" memberValueDatatype="5" unbalanced="0"/>
    <cacheHierarchy uniqueName="[ngs_receiving].[avg_separation]" caption="avg_separation" attribute="1" defaultMemberUniqueName="[ngs_receiving].[avg_separation].[All]" allUniqueName="[ngs_receiving].[avg_separation].[All]" dimensionUniqueName="[ngs_receiving]" displayFolder="" count="2"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2"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2" memberValueDatatype="5" unbalanced="0"/>
    <cacheHierarchy uniqueName="[ngs_receiving].[receptions]" caption="receptions" attribute="1" defaultMemberUniqueName="[ngs_receiving].[receptions].[All]" allUniqueName="[ngs_receiving].[receptions].[All]" dimensionUniqueName="[ngs_receiving]" displayFolder="" count="2" memberValueDatatype="20" unbalanced="0"/>
    <cacheHierarchy uniqueName="[ngs_receiving].[targets]" caption="targets" attribute="1" defaultMemberUniqueName="[ngs_receiving].[targets].[All]" allUniqueName="[ngs_receiving].[targets].[All]" dimensionUniqueName="[ngs_receiving]" displayFolder="" count="2" memberValueDatatype="20" unbalanced="0"/>
    <cacheHierarchy uniqueName="[ngs_receiving].[catch_percentage]" caption="catch_percentage" attribute="1" defaultMemberUniqueName="[ngs_receiving].[catch_percentage].[All]" allUniqueName="[ngs_receiving].[catch_percentage].[All]" dimensionUniqueName="[ngs_receiving]" displayFolder="" count="2" memberValueDatatype="5" unbalanced="0"/>
    <cacheHierarchy uniqueName="[ngs_receiving].[yards]" caption="yards" attribute="1" defaultMemberUniqueName="[ngs_receiving].[yards].[All]" allUniqueName="[ngs_receiving].[yards].[All]" dimensionUniqueName="[ngs_receiving]" displayFolder="" count="2" memberValueDatatype="20" unbalanced="0"/>
    <cacheHierarchy uniqueName="[ngs_receiving].[rec_touchdowns]" caption="rec_touchdowns" attribute="1" defaultMemberUniqueName="[ngs_receiving].[rec_touchdowns].[All]" allUniqueName="[ngs_receiving].[rec_touchdowns].[All]" dimensionUniqueName="[ngs_receiving]" displayFolder="" count="2" memberValueDatatype="20" unbalanced="0"/>
    <cacheHierarchy uniqueName="[ngs_receiving].[avg_yac]" caption="avg_yac" attribute="1" defaultMemberUniqueName="[ngs_receiving].[avg_yac].[All]" allUniqueName="[ngs_receiving].[avg_yac].[All]" dimensionUniqueName="[ngs_receiving]" displayFolder="" count="2" memberValueDatatype="5" unbalanced="0"/>
    <cacheHierarchy uniqueName="[ngs_receiving].[avg_expected_yac]" caption="avg_expected_yac" attribute="1" defaultMemberUniqueName="[ngs_receiving].[avg_expected_yac].[All]" allUniqueName="[ngs_receiving].[avg_expected_yac].[All]" dimensionUniqueName="[ngs_receiving]" displayFolder="" count="2"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2" memberValueDatatype="5" unbalanced="0"/>
    <cacheHierarchy uniqueName="[ngs_receiving].[player_gsis_id]" caption="player_gsis_id" attribute="1" defaultMemberUniqueName="[ngs_receiving].[player_gsis_id].[All]" allUniqueName="[ngs_receiving].[player_gsis_id].[All]" dimensionUniqueName="[ngs_receiving]" displayFolder="" count="2"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2"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2"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2"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2" memberValueDatatype="130" unbalanced="0"/>
    <cacheHierarchy uniqueName="[ngs_receiving].[season_week]" caption="season_week" attribute="1" defaultMemberUniqueName="[ngs_receiving].[season_week].[All]" allUniqueName="[ngs_receiving].[season_week].[All]" dimensionUniqueName="[ngs_receiving]" displayFolder="" count="2" memberValueDatatype="130" unbalanced="0"/>
    <cacheHierarchy uniqueName="[ngs_rushing].[season]" caption="season" attribute="1" defaultMemberUniqueName="[ngs_rushing].[season].[All]" allUniqueName="[ngs_rushing].[season].[All]" dimensionUniqueName="[ngs_rushing]" displayFolder="" count="2" memberValueDatatype="20" unbalanced="0"/>
    <cacheHierarchy uniqueName="[ngs_rushing].[season_type]" caption="season_type" attribute="1" defaultMemberUniqueName="[ngs_rushing].[season_type].[All]" allUniqueName="[ngs_rushing].[season_type].[All]" dimensionUniqueName="[ngs_rushing]" displayFolder="" count="2" memberValueDatatype="130" unbalanced="0"/>
    <cacheHierarchy uniqueName="[ngs_rushing].[week]" caption="week" attribute="1" defaultMemberUniqueName="[ngs_rushing].[week].[All]" allUniqueName="[ngs_rushing].[week].[All]" dimensionUniqueName="[ngs_rushing]" displayFolder="" count="2"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2" memberValueDatatype="130" unbalanced="0"/>
    <cacheHierarchy uniqueName="[ngs_rushing].[player_position]" caption="player_position" attribute="1" defaultMemberUniqueName="[ngs_rushing].[player_position].[All]" allUniqueName="[ngs_rushing].[player_position].[All]" dimensionUniqueName="[ngs_rushing]" displayFolder="" count="2" memberValueDatatype="130" unbalanced="0"/>
    <cacheHierarchy uniqueName="[ngs_rushing].[team_abbr]" caption="team_abbr" attribute="1" defaultMemberUniqueName="[ngs_rushing].[team_abbr].[All]" allUniqueName="[ngs_rushing].[team_abbr].[All]" dimensionUniqueName="[ngs_rushing]" displayFolder="" count="2" memberValueDatatype="130" unbalanced="0"/>
    <cacheHierarchy uniqueName="[ngs_rushing].[efficiency]" caption="efficiency" attribute="1" defaultMemberUniqueName="[ngs_rushing].[efficiency].[All]" allUniqueName="[ngs_rushing].[efficiency].[All]" dimensionUniqueName="[ngs_rushing]" displayFolder="" count="2"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2" memberValueDatatype="5" unbalanced="0"/>
    <cacheHierarchy uniqueName="[ngs_rushing].[avg_time_to_los]" caption="avg_time_to_los" attribute="1" defaultMemberUniqueName="[ngs_rushing].[avg_time_to_los].[All]" allUniqueName="[ngs_rushing].[avg_time_to_los].[All]" dimensionUniqueName="[ngs_rushing]" displayFolder="" count="2" memberValueDatatype="5" unbalanced="0"/>
    <cacheHierarchy uniqueName="[ngs_rushing].[rush_attempts]" caption="rush_attempts" attribute="1" defaultMemberUniqueName="[ngs_rushing].[rush_attempts].[All]" allUniqueName="[ngs_rushing].[rush_attempts].[All]" dimensionUniqueName="[ngs_rushing]" displayFolder="" count="2" memberValueDatatype="20" unbalanced="0"/>
    <cacheHierarchy uniqueName="[ngs_rushing].[rush_yards]" caption="rush_yards" attribute="1" defaultMemberUniqueName="[ngs_rushing].[rush_yards].[All]" allUniqueName="[ngs_rushing].[rush_yards].[All]" dimensionUniqueName="[ngs_rushing]" displayFolder="" count="2" memberValueDatatype="20" unbalanced="0"/>
    <cacheHierarchy uniqueName="[ngs_rushing].[avg_rush_yards]" caption="avg_rush_yards" attribute="1" defaultMemberUniqueName="[ngs_rushing].[avg_rush_yards].[All]" allUniqueName="[ngs_rushing].[avg_rush_yards].[All]" dimensionUniqueName="[ngs_rushing]" displayFolder="" count="2" memberValueDatatype="5" unbalanced="0"/>
    <cacheHierarchy uniqueName="[ngs_rushing].[rush_touchdowns]" caption="rush_touchdowns" attribute="1" defaultMemberUniqueName="[ngs_rushing].[rush_touchdowns].[All]" allUniqueName="[ngs_rushing].[rush_touchdowns].[All]" dimensionUniqueName="[ngs_rushing]" displayFolder="" count="2" memberValueDatatype="20" unbalanced="0"/>
    <cacheHierarchy uniqueName="[ngs_rushing].[player_gsis_id]" caption="player_gsis_id" attribute="1" defaultMemberUniqueName="[ngs_rushing].[player_gsis_id].[All]" allUniqueName="[ngs_rushing].[player_gsis_id].[All]" dimensionUniqueName="[ngs_rushing]" displayFolder="" count="2" memberValueDatatype="130" unbalanced="0"/>
    <cacheHierarchy uniqueName="[ngs_rushing].[player_first_name]" caption="player_first_name" attribute="1" defaultMemberUniqueName="[ngs_rushing].[player_first_name].[All]" allUniqueName="[ngs_rushing].[player_first_name].[All]" dimensionUniqueName="[ngs_rushing]" displayFolder="" count="2" memberValueDatatype="130" unbalanced="0"/>
    <cacheHierarchy uniqueName="[ngs_rushing].[player_last_name]" caption="player_last_name" attribute="1" defaultMemberUniqueName="[ngs_rushing].[player_last_name].[All]" allUniqueName="[ngs_rushing].[player_last_name].[All]" dimensionUniqueName="[ngs_rushing]" displayFolder="" count="2"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2" memberValueDatatype="20" unbalanced="0"/>
    <cacheHierarchy uniqueName="[ngs_rushing].[player_short_name]" caption="player_short_name" attribute="1" defaultMemberUniqueName="[ngs_rushing].[player_short_name].[All]" allUniqueName="[ngs_rushing].[player_short_name].[All]" dimensionUniqueName="[ngs_rushing]" displayFolder="" count="2"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2"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2"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2"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2" memberValueDatatype="130" unbalanced="0"/>
    <cacheHierarchy uniqueName="[ngs_rushing].[season_week]" caption="season_week" attribute="1" defaultMemberUniqueName="[ngs_rushing].[season_week].[All]" allUniqueName="[ngs_rushing].[season_week].[All]" dimensionUniqueName="[ngs_rushing]" displayFolder="" count="2" memberValueDatatype="130" unbalanced="0"/>
    <cacheHierarchy uniqueName="[play_by_play_2026].[play_id]" caption="play_id" attribute="1" defaultMemberUniqueName="[play_by_play_2026].[play_id].[All]" allUniqueName="[play_by_play_2026].[play_id].[All]" dimensionUniqueName="[play_by_play_2026]" displayFolder="" count="2" memberValueDatatype="20" unbalanced="0"/>
    <cacheHierarchy uniqueName="[play_by_play_2026].[game_id]" caption="game_id" attribute="1" defaultMemberUniqueName="[play_by_play_2026].[game_id].[All]" allUniqueName="[play_by_play_2026].[game_id].[All]" dimensionUniqueName="[play_by_play_2026]" displayFolder="" count="2" memberValueDatatype="130" unbalanced="0"/>
    <cacheHierarchy uniqueName="[play_by_play_2026].[old_game_id]" caption="old_game_id" attribute="1" defaultMemberUniqueName="[play_by_play_2026].[old_game_id].[All]" allUniqueName="[play_by_play_2026].[old_game_id].[All]" dimensionUniqueName="[play_by_play_2026]" displayFolder="" count="2" memberValueDatatype="20" unbalanced="0"/>
    <cacheHierarchy uniqueName="[play_by_play_2026].[home_team]" caption="home_team" attribute="1" defaultMemberUniqueName="[play_by_play_2026].[home_team].[All]" allUniqueName="[play_by_play_2026].[home_team].[All]" dimensionUniqueName="[play_by_play_2026]" displayFolder="" count="2" memberValueDatatype="130" unbalanced="0"/>
    <cacheHierarchy uniqueName="[play_by_play_2026].[away_team]" caption="away_team" attribute="1" defaultMemberUniqueName="[play_by_play_2026].[away_team].[All]" allUniqueName="[play_by_play_2026].[away_team].[All]" dimensionUniqueName="[play_by_play_2026]" displayFolder="" count="2" memberValueDatatype="130" unbalanced="0"/>
    <cacheHierarchy uniqueName="[play_by_play_2026].[season_type]" caption="season_type" attribute="1" defaultMemberUniqueName="[play_by_play_2026].[season_type].[All]" allUniqueName="[play_by_play_2026].[season_type].[All]" dimensionUniqueName="[play_by_play_2026]" displayFolder="" count="2" memberValueDatatype="130" unbalanced="0"/>
    <cacheHierarchy uniqueName="[play_by_play_2026].[week]" caption="week" attribute="1" defaultMemberUniqueName="[play_by_play_2026].[week].[All]" allUniqueName="[play_by_play_2026].[week].[All]" dimensionUniqueName="[play_by_play_2026]" displayFolder="" count="2" memberValueDatatype="20" unbalanced="0"/>
    <cacheHierarchy uniqueName="[play_by_play_2026].[posteam]" caption="posteam" attribute="1" defaultMemberUniqueName="[play_by_play_2026].[posteam].[All]" allUniqueName="[play_by_play_2026].[posteam].[All]" dimensionUniqueName="[play_by_play_2026]" displayFolder="" count="2"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2" memberValueDatatype="130" unbalanced="0"/>
    <cacheHierarchy uniqueName="[play_by_play_2026].[defteam]" caption="defteam" attribute="1" defaultMemberUniqueName="[play_by_play_2026].[defteam].[All]" allUniqueName="[play_by_play_2026].[defteam].[All]" dimensionUniqueName="[play_by_play_2026]" displayFolder="" count="2"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2"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2" memberValueDatatype="20" unbalanced="0"/>
    <cacheHierarchy uniqueName="[play_by_play_2026].[game_date]" caption="game_date" attribute="1" time="1" defaultMemberUniqueName="[play_by_play_2026].[game_date].[All]" allUniqueName="[play_by_play_2026].[game_date].[All]" dimensionUniqueName="[play_by_play_2026]" displayFolder="" count="2"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2"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2"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2" memberValueDatatype="20" unbalanced="0"/>
    <cacheHierarchy uniqueName="[play_by_play_2026].[game_half]" caption="game_half" attribute="1" defaultMemberUniqueName="[play_by_play_2026].[game_half].[All]" allUniqueName="[play_by_play_2026].[game_half].[All]" dimensionUniqueName="[play_by_play_2026]" displayFolder="" count="2" memberValueDatatype="130" unbalanced="0"/>
    <cacheHierarchy uniqueName="[play_by_play_2026].[quarter_end]" caption="quarter_end" attribute="1" defaultMemberUniqueName="[play_by_play_2026].[quarter_end].[All]" allUniqueName="[play_by_play_2026].[quarter_end].[All]" dimensionUniqueName="[play_by_play_2026]" displayFolder="" count="2" memberValueDatatype="20" unbalanced="0"/>
    <cacheHierarchy uniqueName="[play_by_play_2026].[drive]" caption="drive" attribute="1" defaultMemberUniqueName="[play_by_play_2026].[drive].[All]" allUniqueName="[play_by_play_2026].[drive].[All]" dimensionUniqueName="[play_by_play_2026]" displayFolder="" count="2" memberValueDatatype="20" unbalanced="0"/>
    <cacheHierarchy uniqueName="[play_by_play_2026].[sp]" caption="sp" attribute="1" defaultMemberUniqueName="[play_by_play_2026].[sp].[All]" allUniqueName="[play_by_play_2026].[sp].[All]" dimensionUniqueName="[play_by_play_2026]" displayFolder="" count="2" memberValueDatatype="20" unbalanced="0"/>
    <cacheHierarchy uniqueName="[play_by_play_2026].[qtr]" caption="qtr" attribute="1" defaultMemberUniqueName="[play_by_play_2026].[qtr].[All]" allUniqueName="[play_by_play_2026].[qtr].[All]" dimensionUniqueName="[play_by_play_2026]" displayFolder="" count="2" memberValueDatatype="20" unbalanced="0"/>
    <cacheHierarchy uniqueName="[play_by_play_2026].[down]" caption="down" attribute="1" defaultMemberUniqueName="[play_by_play_2026].[down].[All]" allUniqueName="[play_by_play_2026].[down].[All]" dimensionUniqueName="[play_by_play_2026]" displayFolder="" count="2" memberValueDatatype="20" unbalanced="0"/>
    <cacheHierarchy uniqueName="[play_by_play_2026].[goal_to_go]" caption="goal_to_go" attribute="1" defaultMemberUniqueName="[play_by_play_2026].[goal_to_go].[All]" allUniqueName="[play_by_play_2026].[goal_to_go].[All]" dimensionUniqueName="[play_by_play_2026]" displayFolder="" count="2" memberValueDatatype="20" unbalanced="0"/>
    <cacheHierarchy uniqueName="[play_by_play_2026].[time]" caption="time" attribute="1" time="1" defaultMemberUniqueName="[play_by_play_2026].[time].[All]" allUniqueName="[play_by_play_2026].[time].[All]" dimensionUniqueName="[play_by_play_2026]" displayFolder="" count="2" memberValueDatatype="7" unbalanced="0"/>
    <cacheHierarchy uniqueName="[play_by_play_2026].[yrdln]" caption="yrdln" attribute="1" defaultMemberUniqueName="[play_by_play_2026].[yrdln].[All]" allUniqueName="[play_by_play_2026].[yrdln].[All]" dimensionUniqueName="[play_by_play_2026]" displayFolder="" count="2" memberValueDatatype="130" unbalanced="0"/>
    <cacheHierarchy uniqueName="[play_by_play_2026].[ydstogo]" caption="ydstogo" attribute="1" defaultMemberUniqueName="[play_by_play_2026].[ydstogo].[All]" allUniqueName="[play_by_play_2026].[ydstogo].[All]" dimensionUniqueName="[play_by_play_2026]" displayFolder="" count="2" memberValueDatatype="20" unbalanced="0"/>
    <cacheHierarchy uniqueName="[play_by_play_2026].[ydsnet]" caption="ydsnet" attribute="1" defaultMemberUniqueName="[play_by_play_2026].[ydsnet].[All]" allUniqueName="[play_by_play_2026].[ydsnet].[All]" dimensionUniqueName="[play_by_play_2026]" displayFolder="" count="2" memberValueDatatype="20" unbalanced="0"/>
    <cacheHierarchy uniqueName="[play_by_play_2026].[desc]" caption="desc" attribute="1" defaultMemberUniqueName="[play_by_play_2026].[desc].[All]" allUniqueName="[play_by_play_2026].[desc].[All]" dimensionUniqueName="[play_by_play_2026]" displayFolder="" count="2" memberValueDatatype="130" unbalanced="0"/>
    <cacheHierarchy uniqueName="[play_by_play_2026].[play_type]" caption="play_type" attribute="1" defaultMemberUniqueName="[play_by_play_2026].[play_type].[All]" allUniqueName="[play_by_play_2026].[play_type].[All]" dimensionUniqueName="[play_by_play_2026]" displayFolder="" count="2"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2" memberValueDatatype="20" unbalanced="0"/>
    <cacheHierarchy uniqueName="[play_by_play_2026].[shotgun]" caption="shotgun" attribute="1" defaultMemberUniqueName="[play_by_play_2026].[shotgun].[All]" allUniqueName="[play_by_play_2026].[shotgun].[All]" dimensionUniqueName="[play_by_play_2026]" displayFolder="" count="2" memberValueDatatype="20" unbalanced="0"/>
    <cacheHierarchy uniqueName="[play_by_play_2026].[no_huddle]" caption="no_huddle" attribute="1" defaultMemberUniqueName="[play_by_play_2026].[no_huddle].[All]" allUniqueName="[play_by_play_2026].[no_huddle].[All]" dimensionUniqueName="[play_by_play_2026]" displayFolder="" count="2" memberValueDatatype="20" unbalanced="0"/>
    <cacheHierarchy uniqueName="[play_by_play_2026].[qb_dropback]" caption="qb_dropback" attribute="1" defaultMemberUniqueName="[play_by_play_2026].[qb_dropback].[All]" allUniqueName="[play_by_play_2026].[qb_dropback].[All]" dimensionUniqueName="[play_by_play_2026]" displayFolder="" count="2" memberValueDatatype="20" unbalanced="0"/>
    <cacheHierarchy uniqueName="[play_by_play_2026].[qb_kneel]" caption="qb_kneel" attribute="1" defaultMemberUniqueName="[play_by_play_2026].[qb_kneel].[All]" allUniqueName="[play_by_play_2026].[qb_kneel].[All]" dimensionUniqueName="[play_by_play_2026]" displayFolder="" count="2" memberValueDatatype="20" unbalanced="0"/>
    <cacheHierarchy uniqueName="[play_by_play_2026].[qb_spike]" caption="qb_spike" attribute="1" defaultMemberUniqueName="[play_by_play_2026].[qb_spike].[All]" allUniqueName="[play_by_play_2026].[qb_spike].[All]" dimensionUniqueName="[play_by_play_2026]" displayFolder="" count="2" memberValueDatatype="20" unbalanced="0"/>
    <cacheHierarchy uniqueName="[play_by_play_2026].[qb_scramble]" caption="qb_scramble" attribute="1" defaultMemberUniqueName="[play_by_play_2026].[qb_scramble].[All]" allUniqueName="[play_by_play_2026].[qb_scramble].[All]" dimensionUniqueName="[play_by_play_2026]" displayFolder="" count="2" memberValueDatatype="20" unbalanced="0"/>
    <cacheHierarchy uniqueName="[play_by_play_2026].[pass_length]" caption="pass_length" attribute="1" defaultMemberUniqueName="[play_by_play_2026].[pass_length].[All]" allUniqueName="[play_by_play_2026].[pass_length].[All]" dimensionUniqueName="[play_by_play_2026]" displayFolder="" count="2"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2" memberValueDatatype="130" unbalanced="0"/>
    <cacheHierarchy uniqueName="[play_by_play_2026].[air_yards]" caption="air_yards" attribute="1" defaultMemberUniqueName="[play_by_play_2026].[air_yards].[All]" allUniqueName="[play_by_play_2026].[air_yards].[All]" dimensionUniqueName="[play_by_play_2026]" displayFolder="" count="2"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2" memberValueDatatype="20" unbalanced="0"/>
    <cacheHierarchy uniqueName="[play_by_play_2026].[run_location]" caption="run_location" attribute="1" defaultMemberUniqueName="[play_by_play_2026].[run_location].[All]" allUniqueName="[play_by_play_2026].[run_location].[All]" dimensionUniqueName="[play_by_play_2026]" displayFolder="" count="2" memberValueDatatype="130" unbalanced="0"/>
    <cacheHierarchy uniqueName="[play_by_play_2026].[run_gap]" caption="run_gap" attribute="1" defaultMemberUniqueName="[play_by_play_2026].[run_gap].[All]" allUniqueName="[play_by_play_2026].[run_gap].[All]" dimensionUniqueName="[play_by_play_2026]" displayFolder="" count="2"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2"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2"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2"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2"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2"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2" memberValueDatatype="20" unbalanced="0"/>
    <cacheHierarchy uniqueName="[play_by_play_2026].[timeout]" caption="timeout" attribute="1" defaultMemberUniqueName="[play_by_play_2026].[timeout].[All]" allUniqueName="[play_by_play_2026].[timeout].[All]" dimensionUniqueName="[play_by_play_2026]" displayFolder="" count="2" memberValueDatatype="20" unbalanced="0"/>
    <cacheHierarchy uniqueName="[play_by_play_2026].[timeout_team]" caption="timeout_team" attribute="1" defaultMemberUniqueName="[play_by_play_2026].[timeout_team].[All]" allUniqueName="[play_by_play_2026].[timeout_team].[All]" dimensionUniqueName="[play_by_play_2026]" displayFolder="" count="2" memberValueDatatype="130" unbalanced="0"/>
    <cacheHierarchy uniqueName="[play_by_play_2026].[td_team]" caption="td_team" attribute="1" defaultMemberUniqueName="[play_by_play_2026].[td_team].[All]" allUniqueName="[play_by_play_2026].[td_team].[All]" dimensionUniqueName="[play_by_play_2026]" displayFolder="" count="2"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2"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2"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2"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2"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2"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2"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2"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2"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2"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2"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2"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2"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2" memberValueDatatype="5" unbalanced="0"/>
    <cacheHierarchy uniqueName="[play_by_play_2026].[opp_fg_prob]" caption="opp_fg_prob" attribute="1" defaultMemberUniqueName="[play_by_play_2026].[opp_fg_prob].[All]" allUniqueName="[play_by_play_2026].[opp_fg_prob].[All]" dimensionUniqueName="[play_by_play_2026]" displayFolder="" count="2"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2" memberValueDatatype="5" unbalanced="0"/>
    <cacheHierarchy uniqueName="[play_by_play_2026].[opp_td_prob]" caption="opp_td_prob" attribute="1" defaultMemberUniqueName="[play_by_play_2026].[opp_td_prob].[All]" allUniqueName="[play_by_play_2026].[opp_td_prob].[All]" dimensionUniqueName="[play_by_play_2026]" displayFolder="" count="2" memberValueDatatype="5" unbalanced="0"/>
    <cacheHierarchy uniqueName="[play_by_play_2026].[fg_prob]" caption="fg_prob" attribute="1" defaultMemberUniqueName="[play_by_play_2026].[fg_prob].[All]" allUniqueName="[play_by_play_2026].[fg_prob].[All]" dimensionUniqueName="[play_by_play_2026]" displayFolder="" count="2" memberValueDatatype="5" unbalanced="0"/>
    <cacheHierarchy uniqueName="[play_by_play_2026].[safety_prob]" caption="safety_prob" attribute="1" defaultMemberUniqueName="[play_by_play_2026].[safety_prob].[All]" allUniqueName="[play_by_play_2026].[safety_prob].[All]" dimensionUniqueName="[play_by_play_2026]" displayFolder="" count="2" memberValueDatatype="5" unbalanced="0"/>
    <cacheHierarchy uniqueName="[play_by_play_2026].[td_prob]" caption="td_prob" attribute="1" defaultMemberUniqueName="[play_by_play_2026].[td_prob].[All]" allUniqueName="[play_by_play_2026].[td_prob].[All]" dimensionUniqueName="[play_by_play_2026]" displayFolder="" count="2"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2"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2" memberValueDatatype="20" unbalanced="0"/>
    <cacheHierarchy uniqueName="[play_by_play_2026].[ep]" caption="ep" attribute="1" defaultMemberUniqueName="[play_by_play_2026].[ep].[All]" allUniqueName="[play_by_play_2026].[ep].[All]" dimensionUniqueName="[play_by_play_2026]" displayFolder="" count="2" memberValueDatatype="5" unbalanced="0"/>
    <cacheHierarchy uniqueName="[play_by_play_2026].[epa]" caption="epa" attribute="1" defaultMemberUniqueName="[play_by_play_2026].[epa].[All]" allUniqueName="[play_by_play_2026].[epa].[All]" dimensionUniqueName="[play_by_play_2026]" displayFolder="" count="2"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2"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2"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2"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2"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2"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2" memberValueDatatype="5" unbalanced="0"/>
    <cacheHierarchy uniqueName="[play_by_play_2026].[air_epa]" caption="air_epa" attribute="1" defaultMemberUniqueName="[play_by_play_2026].[air_epa].[All]" allUniqueName="[play_by_play_2026].[air_epa].[All]" dimensionUniqueName="[play_by_play_2026]" displayFolder="" count="2" memberValueDatatype="5" unbalanced="0"/>
    <cacheHierarchy uniqueName="[play_by_play_2026].[yac_epa]" caption="yac_epa" attribute="1" defaultMemberUniqueName="[play_by_play_2026].[yac_epa].[All]" allUniqueName="[play_by_play_2026].[yac_epa].[All]" dimensionUniqueName="[play_by_play_2026]" displayFolder="" count="2" memberValueDatatype="5" unbalanced="0"/>
    <cacheHierarchy uniqueName="[play_by_play_2026].[comp_air_epa]" caption="comp_air_epa" attribute="1" defaultMemberUniqueName="[play_by_play_2026].[comp_air_epa].[All]" allUniqueName="[play_by_play_2026].[comp_air_epa].[All]" dimensionUniqueName="[play_by_play_2026]" displayFolder="" count="2" memberValueDatatype="5" unbalanced="0"/>
    <cacheHierarchy uniqueName="[play_by_play_2026].[comp_yac_epa]" caption="comp_yac_epa" attribute="1" defaultMemberUniqueName="[play_by_play_2026].[comp_yac_epa].[All]" allUniqueName="[play_by_play_2026].[comp_yac_epa].[All]" dimensionUniqueName="[play_by_play_2026]" displayFolder="" count="2"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2"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2"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2"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2"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2"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2"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2"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2" memberValueDatatype="5" unbalanced="0"/>
    <cacheHierarchy uniqueName="[play_by_play_2026].[wp]" caption="wp" attribute="1" defaultMemberUniqueName="[play_by_play_2026].[wp].[All]" allUniqueName="[play_by_play_2026].[wp].[All]" dimensionUniqueName="[play_by_play_2026]" displayFolder="" count="2" memberValueDatatype="5" unbalanced="0"/>
    <cacheHierarchy uniqueName="[play_by_play_2026].[def_wp]" caption="def_wp" attribute="1" defaultMemberUniqueName="[play_by_play_2026].[def_wp].[All]" allUniqueName="[play_by_play_2026].[def_wp].[All]" dimensionUniqueName="[play_by_play_2026]" displayFolder="" count="2" memberValueDatatype="5" unbalanced="0"/>
    <cacheHierarchy uniqueName="[play_by_play_2026].[home_wp]" caption="home_wp" attribute="1" defaultMemberUniqueName="[play_by_play_2026].[home_wp].[All]" allUniqueName="[play_by_play_2026].[home_wp].[All]" dimensionUniqueName="[play_by_play_2026]" displayFolder="" count="2" memberValueDatatype="5" unbalanced="0"/>
    <cacheHierarchy uniqueName="[play_by_play_2026].[away_wp]" caption="away_wp" attribute="1" defaultMemberUniqueName="[play_by_play_2026].[away_wp].[All]" allUniqueName="[play_by_play_2026].[away_wp].[All]" dimensionUniqueName="[play_by_play_2026]" displayFolder="" count="2" memberValueDatatype="5" unbalanced="0"/>
    <cacheHierarchy uniqueName="[play_by_play_2026].[wpa]" caption="wpa" attribute="1" defaultMemberUniqueName="[play_by_play_2026].[wpa].[All]" allUniqueName="[play_by_play_2026].[wpa].[All]" dimensionUniqueName="[play_by_play_2026]" displayFolder="" count="2" memberValueDatatype="5" unbalanced="0"/>
    <cacheHierarchy uniqueName="[play_by_play_2026].[vegas_wpa]" caption="vegas_wpa" attribute="1" defaultMemberUniqueName="[play_by_play_2026].[vegas_wpa].[All]" allUniqueName="[play_by_play_2026].[vegas_wpa].[All]" dimensionUniqueName="[play_by_play_2026]" displayFolder="" count="2"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2" memberValueDatatype="5" unbalanced="0"/>
    <cacheHierarchy uniqueName="[play_by_play_2026].[home_wp_post]" caption="home_wp_post" attribute="1" defaultMemberUniqueName="[play_by_play_2026].[home_wp_post].[All]" allUniqueName="[play_by_play_2026].[home_wp_post].[All]" dimensionUniqueName="[play_by_play_2026]" displayFolder="" count="2" memberValueDatatype="5" unbalanced="0"/>
    <cacheHierarchy uniqueName="[play_by_play_2026].[away_wp_post]" caption="away_wp_post" attribute="1" defaultMemberUniqueName="[play_by_play_2026].[away_wp_post].[All]" allUniqueName="[play_by_play_2026].[away_wp_post].[All]" dimensionUniqueName="[play_by_play_2026]" displayFolder="" count="2" memberValueDatatype="5" unbalanced="0"/>
    <cacheHierarchy uniqueName="[play_by_play_2026].[vegas_wp]" caption="vegas_wp" attribute="1" defaultMemberUniqueName="[play_by_play_2026].[vegas_wp].[All]" allUniqueName="[play_by_play_2026].[vegas_wp].[All]" dimensionUniqueName="[play_by_play_2026]" displayFolder="" count="2"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2"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2"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2"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2"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2" memberValueDatatype="5" unbalanced="0"/>
    <cacheHierarchy uniqueName="[play_by_play_2026].[air_wpa]" caption="air_wpa" attribute="1" defaultMemberUniqueName="[play_by_play_2026].[air_wpa].[All]" allUniqueName="[play_by_play_2026].[air_wpa].[All]" dimensionUniqueName="[play_by_play_2026]" displayFolder="" count="2" memberValueDatatype="5" unbalanced="0"/>
    <cacheHierarchy uniqueName="[play_by_play_2026].[yac_wpa]" caption="yac_wpa" attribute="1" defaultMemberUniqueName="[play_by_play_2026].[yac_wpa].[All]" allUniqueName="[play_by_play_2026].[yac_wpa].[All]" dimensionUniqueName="[play_by_play_2026]" displayFolder="" count="2" memberValueDatatype="5" unbalanced="0"/>
    <cacheHierarchy uniqueName="[play_by_play_2026].[comp_air_wpa]" caption="comp_air_wpa" attribute="1" defaultMemberUniqueName="[play_by_play_2026].[comp_air_wpa].[All]" allUniqueName="[play_by_play_2026].[comp_air_wpa].[All]" dimensionUniqueName="[play_by_play_2026]" displayFolder="" count="2" memberValueDatatype="5" unbalanced="0"/>
    <cacheHierarchy uniqueName="[play_by_play_2026].[comp_yac_wpa]" caption="comp_yac_wpa" attribute="1" defaultMemberUniqueName="[play_by_play_2026].[comp_yac_wpa].[All]" allUniqueName="[play_by_play_2026].[comp_yac_wpa].[All]" dimensionUniqueName="[play_by_play_2026]" displayFolder="" count="2"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2"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2"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2"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2"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2"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2"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2"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2" memberValueDatatype="5" unbalanced="0"/>
    <cacheHierarchy uniqueName="[play_by_play_2026].[punt_blocked]" caption="punt_blocked" attribute="1" defaultMemberUniqueName="[play_by_play_2026].[punt_blocked].[All]" allUniqueName="[play_by_play_2026].[punt_blocked].[All]" dimensionUniqueName="[play_by_play_2026]" displayFolder="" count="2"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2"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2"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2"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2"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2"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2"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2"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2" memberValueDatatype="20" unbalanced="0"/>
    <cacheHierarchy uniqueName="[play_by_play_2026].[touchback]" caption="touchback" attribute="1" defaultMemberUniqueName="[play_by_play_2026].[touchback].[All]" allUniqueName="[play_by_play_2026].[touchback].[All]" dimensionUniqueName="[play_by_play_2026]" displayFolder="" count="2" memberValueDatatype="20" unbalanced="0"/>
    <cacheHierarchy uniqueName="[play_by_play_2026].[interception]" caption="interception" attribute="1" defaultMemberUniqueName="[play_by_play_2026].[interception].[All]" allUniqueName="[play_by_play_2026].[interception].[All]" dimensionUniqueName="[play_by_play_2026]" displayFolder="" count="2"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2"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2"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2" memberValueDatatype="20" unbalanced="0"/>
    <cacheHierarchy uniqueName="[play_by_play_2026].[punt_downed]" caption="punt_downed" attribute="1" defaultMemberUniqueName="[play_by_play_2026].[punt_downed].[All]" allUniqueName="[play_by_play_2026].[punt_downed].[All]" dimensionUniqueName="[play_by_play_2026]" displayFolder="" count="2"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2"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2"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2"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2"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2"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2"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2"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2"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2" memberValueDatatype="20" unbalanced="0"/>
    <cacheHierarchy uniqueName="[play_by_play_2026].[solo_tackle]" caption="solo_tackle" attribute="1" defaultMemberUniqueName="[play_by_play_2026].[solo_tackle].[All]" allUniqueName="[play_by_play_2026].[solo_tackle].[All]" dimensionUniqueName="[play_by_play_2026]" displayFolder="" count="2" memberValueDatatype="20" unbalanced="0"/>
    <cacheHierarchy uniqueName="[play_by_play_2026].[safety]" caption="safety" attribute="1" defaultMemberUniqueName="[play_by_play_2026].[safety].[All]" allUniqueName="[play_by_play_2026].[safety].[All]" dimensionUniqueName="[play_by_play_2026]" displayFolder="" count="2" memberValueDatatype="20" unbalanced="0"/>
    <cacheHierarchy uniqueName="[play_by_play_2026].[penalty]" caption="penalty" attribute="1" defaultMemberUniqueName="[play_by_play_2026].[penalty].[All]" allUniqueName="[play_by_play_2026].[penalty].[All]" dimensionUniqueName="[play_by_play_2026]" displayFolder="" count="2"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2" memberValueDatatype="20" unbalanced="0"/>
    <cacheHierarchy uniqueName="[play_by_play_2026].[fumble_lost]" caption="fumble_lost" attribute="1" defaultMemberUniqueName="[play_by_play_2026].[fumble_lost].[All]" allUniqueName="[play_by_play_2026].[fumble_lost].[All]" dimensionUniqueName="[play_by_play_2026]" displayFolder="" count="2"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2"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2" memberValueDatatype="20" unbalanced="0"/>
    <cacheHierarchy uniqueName="[play_by_play_2026].[qb_hit]" caption="qb_hit" attribute="1" defaultMemberUniqueName="[play_by_play_2026].[qb_hit].[All]" allUniqueName="[play_by_play_2026].[qb_hit].[All]" dimensionUniqueName="[play_by_play_2026]" displayFolder="" count="2" memberValueDatatype="20" unbalanced="0"/>
    <cacheHierarchy uniqueName="[play_by_play_2026].[rush_attempt]" caption="rush_attempt" attribute="1" defaultMemberUniqueName="[play_by_play_2026].[rush_attempt].[All]" allUniqueName="[play_by_play_2026].[rush_attempt].[All]" dimensionUniqueName="[play_by_play_2026]" displayFolder="" count="2" memberValueDatatype="20" unbalanced="0"/>
    <cacheHierarchy uniqueName="[play_by_play_2026].[pass_attempt]" caption="pass_attempt" attribute="1" defaultMemberUniqueName="[play_by_play_2026].[pass_attempt].[All]" allUniqueName="[play_by_play_2026].[pass_attempt].[All]" dimensionUniqueName="[play_by_play_2026]" displayFolder="" count="2" memberValueDatatype="20" unbalanced="0"/>
    <cacheHierarchy uniqueName="[play_by_play_2026].[sack]" caption="sack" attribute="1" defaultMemberUniqueName="[play_by_play_2026].[sack].[All]" allUniqueName="[play_by_play_2026].[sack].[All]" dimensionUniqueName="[play_by_play_2026]" displayFolder="" count="2" memberValueDatatype="20" unbalanced="0"/>
    <cacheHierarchy uniqueName="[play_by_play_2026].[touchdown]" caption="touchdown" attribute="1" defaultMemberUniqueName="[play_by_play_2026].[touchdown].[All]" allUniqueName="[play_by_play_2026].[touchdown].[All]" dimensionUniqueName="[play_by_play_2026]" displayFolder="" count="2"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2"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2"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2"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2"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2"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2"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2" memberValueDatatype="20" unbalanced="0"/>
    <cacheHierarchy uniqueName="[play_by_play_2026].[punt_attempt]" caption="punt_attempt" attribute="1" defaultMemberUniqueName="[play_by_play_2026].[punt_attempt].[All]" allUniqueName="[play_by_play_2026].[punt_attempt].[All]" dimensionUniqueName="[play_by_play_2026]" displayFolder="" count="2" memberValueDatatype="20" unbalanced="0"/>
    <cacheHierarchy uniqueName="[play_by_play_2026].[fumble]" caption="fumble" attribute="1" defaultMemberUniqueName="[play_by_play_2026].[fumble].[All]" allUniqueName="[play_by_play_2026].[fumble].[All]" dimensionUniqueName="[play_by_play_2026]" displayFolder="" count="2"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2"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2"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2" memberValueDatatype="20" unbalanced="0"/>
    <cacheHierarchy uniqueName="[play_by_play_2026].[lateral_rush]" caption="lateral_rush" attribute="1" defaultMemberUniqueName="[play_by_play_2026].[lateral_rush].[All]" allUniqueName="[play_by_play_2026].[lateral_rush].[All]" dimensionUniqueName="[play_by_play_2026]" displayFolder="" count="2"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2"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2"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2"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2"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2"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2"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2"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2"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2"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2"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2"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2"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2"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2"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2"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2"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2"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2"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2"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2"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2"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2"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2"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2"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2"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2"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2"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2"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2"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2"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2"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2"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2"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2"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2"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2"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2"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2"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2"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2"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2"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2"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2"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2"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2"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2"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2"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2"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2"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2"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2"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2"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2"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2"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2"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2"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2"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2"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2"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2"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2"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2"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2"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2"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2"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2"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2"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2"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2"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2"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2"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2"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2"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2"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2"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2"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2"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2"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2"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2"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2"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2"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2"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2"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2"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2"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2"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2"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2"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2"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2"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2"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2"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2"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2"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2"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2"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2"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2"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2"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2"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2" memberValueDatatype="130" unbalanced="0"/>
    <cacheHierarchy uniqueName="[play_by_play_2026].[return_team]" caption="return_team" attribute="1" defaultMemberUniqueName="[play_by_play_2026].[return_team].[All]" allUniqueName="[play_by_play_2026].[return_team].[All]" dimensionUniqueName="[play_by_play_2026]" displayFolder="" count="2"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2" memberValueDatatype="20" unbalanced="0"/>
    <cacheHierarchy uniqueName="[play_by_play_2026].[penalty_team]" caption="penalty_team" attribute="1" defaultMemberUniqueName="[play_by_play_2026].[penalty_team].[All]" allUniqueName="[play_by_play_2026].[penalty_team].[All]" dimensionUniqueName="[play_by_play_2026]" displayFolder="" count="2"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2"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2"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2"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2"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2"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2"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2"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2"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2"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2"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2"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2" memberValueDatatype="130" unbalanced="0"/>
    <cacheHierarchy uniqueName="[play_by_play_2026].[season]" caption="season" attribute="1" defaultMemberUniqueName="[play_by_play_2026].[season].[All]" allUniqueName="[play_by_play_2026].[season].[All]" dimensionUniqueName="[play_by_play_2026]" displayFolder="" count="2" memberValueDatatype="20" unbalanced="0"/>
    <cacheHierarchy uniqueName="[play_by_play_2026].[cp]" caption="cp" attribute="1" defaultMemberUniqueName="[play_by_play_2026].[cp].[All]" allUniqueName="[play_by_play_2026].[cp].[All]" dimensionUniqueName="[play_by_play_2026]" displayFolder="" count="2" memberValueDatatype="5" unbalanced="0"/>
    <cacheHierarchy uniqueName="[play_by_play_2026].[cpoe]" caption="cpoe" attribute="1" defaultMemberUniqueName="[play_by_play_2026].[cpoe].[All]" allUniqueName="[play_by_play_2026].[cpoe].[All]" dimensionUniqueName="[play_by_play_2026]" displayFolder="" count="2" memberValueDatatype="5" unbalanced="0"/>
    <cacheHierarchy uniqueName="[play_by_play_2026].[series]" caption="series" attribute="1" defaultMemberUniqueName="[play_by_play_2026].[series].[All]" allUniqueName="[play_by_play_2026].[series].[All]" dimensionUniqueName="[play_by_play_2026]" displayFolder="" count="2"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2"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2"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2" memberValueDatatype="20" unbalanced="0"/>
    <cacheHierarchy uniqueName="[play_by_play_2026].[start_time]" caption="start_time" attribute="1" time="1" defaultMemberUniqueName="[play_by_play_2026].[start_time].[All]" allUniqueName="[play_by_play_2026].[start_time].[All]" dimensionUniqueName="[play_by_play_2026]" displayFolder="" count="2"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2" memberValueDatatype="7" unbalanced="0"/>
    <cacheHierarchy uniqueName="[play_by_play_2026].[stadium]" caption="stadium" attribute="1" defaultMemberUniqueName="[play_by_play_2026].[stadium].[All]" allUniqueName="[play_by_play_2026].[stadium].[All]" dimensionUniqueName="[play_by_play_2026]" displayFolder="" count="2" memberValueDatatype="130" unbalanced="0"/>
    <cacheHierarchy uniqueName="[play_by_play_2026].[weather]" caption="weather" attribute="1" defaultMemberUniqueName="[play_by_play_2026].[weather].[All]" allUniqueName="[play_by_play_2026].[weather].[All]" dimensionUniqueName="[play_by_play_2026]" displayFolder="" count="2" memberValueDatatype="130" unbalanced="0"/>
    <cacheHierarchy uniqueName="[play_by_play_2026].[nfl_api_id]" caption="nfl_api_id" attribute="1" defaultMemberUniqueName="[play_by_play_2026].[nfl_api_id].[All]" allUniqueName="[play_by_play_2026].[nfl_api_id].[All]" dimensionUniqueName="[play_by_play_2026]" displayFolder="" count="2" memberValueDatatype="130" unbalanced="0"/>
    <cacheHierarchy uniqueName="[play_by_play_2026].[play_clock]" caption="play_clock" attribute="1" defaultMemberUniqueName="[play_by_play_2026].[play_clock].[All]" allUniqueName="[play_by_play_2026].[play_clock].[All]" dimensionUniqueName="[play_by_play_2026]" displayFolder="" count="2" memberValueDatatype="20" unbalanced="0"/>
    <cacheHierarchy uniqueName="[play_by_play_2026].[play_deleted]" caption="play_deleted" attribute="1" defaultMemberUniqueName="[play_by_play_2026].[play_deleted].[All]" allUniqueName="[play_by_play_2026].[play_deleted].[All]" dimensionUniqueName="[play_by_play_2026]" displayFolder="" count="2"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2"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2" memberValueDatatype="20" unbalanced="0"/>
    <cacheHierarchy uniqueName="[play_by_play_2026].[st_play_type]" caption="st_play_type" attribute="1" defaultMemberUniqueName="[play_by_play_2026].[st_play_type].[All]" allUniqueName="[play_by_play_2026].[st_play_type].[All]" dimensionUniqueName="[play_by_play_2026]" displayFolder="" count="2"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2"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2" memberValueDatatype="130" unbalanced="0"/>
    <cacheHierarchy uniqueName="[play_by_play_2026].[fixed_drive]" caption="fixed_drive" attribute="1" defaultMemberUniqueName="[play_by_play_2026].[fixed_drive].[All]" allUniqueName="[play_by_play_2026].[fixed_drive].[All]" dimensionUniqueName="[play_by_play_2026]" displayFolder="" count="2"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2"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2"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2"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2"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2"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2"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2"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2"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2"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2"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2"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2"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2"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2"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2"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2"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2"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2" memberValueDatatype="20" unbalanced="0"/>
    <cacheHierarchy uniqueName="[play_by_play_2026].[away_score]" caption="away_score" attribute="1" defaultMemberUniqueName="[play_by_play_2026].[away_score].[All]" allUniqueName="[play_by_play_2026].[away_score].[All]" dimensionUniqueName="[play_by_play_2026]" displayFolder="" count="2" memberValueDatatype="20" unbalanced="0"/>
    <cacheHierarchy uniqueName="[play_by_play_2026].[home_score]" caption="home_score" attribute="1" defaultMemberUniqueName="[play_by_play_2026].[home_score].[All]" allUniqueName="[play_by_play_2026].[home_score].[All]" dimensionUniqueName="[play_by_play_2026]" displayFolder="" count="2" memberValueDatatype="20" unbalanced="0"/>
    <cacheHierarchy uniqueName="[play_by_play_2026].[location]" caption="location" attribute="1" defaultMemberUniqueName="[play_by_play_2026].[location].[All]" allUniqueName="[play_by_play_2026].[location].[All]" dimensionUniqueName="[play_by_play_2026]" displayFolder="" count="2" memberValueDatatype="130" unbalanced="0"/>
    <cacheHierarchy uniqueName="[play_by_play_2026].[result]" caption="result" attribute="1" defaultMemberUniqueName="[play_by_play_2026].[result].[All]" allUniqueName="[play_by_play_2026].[result].[All]" dimensionUniqueName="[play_by_play_2026]" displayFolder="" count="2" memberValueDatatype="20" unbalanced="0"/>
    <cacheHierarchy uniqueName="[play_by_play_2026].[total]" caption="total" attribute="1" defaultMemberUniqueName="[play_by_play_2026].[total].[All]" allUniqueName="[play_by_play_2026].[total].[All]" dimensionUniqueName="[play_by_play_2026]" displayFolder="" count="2" memberValueDatatype="20" unbalanced="0"/>
    <cacheHierarchy uniqueName="[play_by_play_2026].[spread_line]" caption="spread_line" attribute="1" defaultMemberUniqueName="[play_by_play_2026].[spread_line].[All]" allUniqueName="[play_by_play_2026].[spread_line].[All]" dimensionUniqueName="[play_by_play_2026]" displayFolder="" count="2" memberValueDatatype="5" unbalanced="0"/>
    <cacheHierarchy uniqueName="[play_by_play_2026].[total_line]" caption="total_line" attribute="1" defaultMemberUniqueName="[play_by_play_2026].[total_line].[All]" allUniqueName="[play_by_play_2026].[total_line].[All]" dimensionUniqueName="[play_by_play_2026]" displayFolder="" count="2" memberValueDatatype="5" unbalanced="0"/>
    <cacheHierarchy uniqueName="[play_by_play_2026].[div_game]" caption="div_game" attribute="1" defaultMemberUniqueName="[play_by_play_2026].[div_game].[All]" allUniqueName="[play_by_play_2026].[div_game].[All]" dimensionUniqueName="[play_by_play_2026]" displayFolder="" count="2" memberValueDatatype="20" unbalanced="0"/>
    <cacheHierarchy uniqueName="[play_by_play_2026].[roof]" caption="roof" attribute="1" defaultMemberUniqueName="[play_by_play_2026].[roof].[All]" allUniqueName="[play_by_play_2026].[roof].[All]" dimensionUniqueName="[play_by_play_2026]" displayFolder="" count="2" memberValueDatatype="130" unbalanced="0"/>
    <cacheHierarchy uniqueName="[play_by_play_2026].[surface]" caption="surface" attribute="1" defaultMemberUniqueName="[play_by_play_2026].[surface].[All]" allUniqueName="[play_by_play_2026].[surface].[All]" dimensionUniqueName="[play_by_play_2026]" displayFolder="" count="2" memberValueDatatype="130" unbalanced="0"/>
    <cacheHierarchy uniqueName="[play_by_play_2026].[temp]" caption="temp" attribute="1" defaultMemberUniqueName="[play_by_play_2026].[temp].[All]" allUniqueName="[play_by_play_2026].[temp].[All]" dimensionUniqueName="[play_by_play_2026]" displayFolder="" count="2" memberValueDatatype="20" unbalanced="0"/>
    <cacheHierarchy uniqueName="[play_by_play_2026].[wind]" caption="wind" attribute="1" defaultMemberUniqueName="[play_by_play_2026].[wind].[All]" allUniqueName="[play_by_play_2026].[wind].[All]" dimensionUniqueName="[play_by_play_2026]" displayFolder="" count="2" memberValueDatatype="20" unbalanced="0"/>
    <cacheHierarchy uniqueName="[play_by_play_2026].[home_coach]" caption="home_coach" attribute="1" defaultMemberUniqueName="[play_by_play_2026].[home_coach].[All]" allUniqueName="[play_by_play_2026].[home_coach].[All]" dimensionUniqueName="[play_by_play_2026]" displayFolder="" count="2" memberValueDatatype="130" unbalanced="0"/>
    <cacheHierarchy uniqueName="[play_by_play_2026].[away_coach]" caption="away_coach" attribute="1" defaultMemberUniqueName="[play_by_play_2026].[away_coach].[All]" allUniqueName="[play_by_play_2026].[away_coach].[All]" dimensionUniqueName="[play_by_play_2026]" displayFolder="" count="2" memberValueDatatype="130" unbalanced="0"/>
    <cacheHierarchy uniqueName="[play_by_play_2026].[stadium_id]" caption="stadium_id" attribute="1" defaultMemberUniqueName="[play_by_play_2026].[stadium_id].[All]" allUniqueName="[play_by_play_2026].[stadium_id].[All]" dimensionUniqueName="[play_by_play_2026]" displayFolder="" count="2"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2"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2" memberValueDatatype="20" unbalanced="0"/>
    <cacheHierarchy uniqueName="[play_by_play_2026].[success]" caption="success" attribute="1" defaultMemberUniqueName="[play_by_play_2026].[success].[All]" allUniqueName="[play_by_play_2026].[success].[All]" dimensionUniqueName="[play_by_play_2026]" displayFolder="" count="2" memberValueDatatype="20" unbalanced="0"/>
    <cacheHierarchy uniqueName="[play_by_play_2026].[passer]" caption="passer" attribute="1" defaultMemberUniqueName="[play_by_play_2026].[passer].[All]" allUniqueName="[play_by_play_2026].[passer].[All]" dimensionUniqueName="[play_by_play_2026]" displayFolder="" count="2"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2" memberValueDatatype="20" unbalanced="0"/>
    <cacheHierarchy uniqueName="[play_by_play_2026].[rusher]" caption="rusher" attribute="1" defaultMemberUniqueName="[play_by_play_2026].[rusher].[All]" allUniqueName="[play_by_play_2026].[rusher].[All]" dimensionUniqueName="[play_by_play_2026]" displayFolder="" count="2"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2" memberValueDatatype="20" unbalanced="0"/>
    <cacheHierarchy uniqueName="[play_by_play_2026].[receiver]" caption="receiver" attribute="1" defaultMemberUniqueName="[play_by_play_2026].[receiver].[All]" allUniqueName="[play_by_play_2026].[receiver].[All]" dimensionUniqueName="[play_by_play_2026]" displayFolder="" count="2"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2" memberValueDatatype="20" unbalanced="0"/>
    <cacheHierarchy uniqueName="[play_by_play_2026].[pass]" caption="pass" attribute="1" defaultMemberUniqueName="[play_by_play_2026].[pass].[All]" allUniqueName="[play_by_play_2026].[pass].[All]" dimensionUniqueName="[play_by_play_2026]" displayFolder="" count="2" memberValueDatatype="20" unbalanced="0"/>
    <cacheHierarchy uniqueName="[play_by_play_2026].[rush]" caption="rush" attribute="1" defaultMemberUniqueName="[play_by_play_2026].[rush].[All]" allUniqueName="[play_by_play_2026].[rush].[All]" dimensionUniqueName="[play_by_play_2026]" displayFolder="" count="2" memberValueDatatype="20" unbalanced="0"/>
    <cacheHierarchy uniqueName="[play_by_play_2026].[first_down]" caption="first_down" attribute="1" defaultMemberUniqueName="[play_by_play_2026].[first_down].[All]" allUniqueName="[play_by_play_2026].[first_down].[All]" dimensionUniqueName="[play_by_play_2026]" displayFolder="" count="2" memberValueDatatype="20" unbalanced="0"/>
    <cacheHierarchy uniqueName="[play_by_play_2026].[special]" caption="special" attribute="1" defaultMemberUniqueName="[play_by_play_2026].[special].[All]" allUniqueName="[play_by_play_2026].[special].[All]" dimensionUniqueName="[play_by_play_2026]" displayFolder="" count="2" memberValueDatatype="20" unbalanced="0"/>
    <cacheHierarchy uniqueName="[play_by_play_2026].[play]" caption="play" attribute="1" defaultMemberUniqueName="[play_by_play_2026].[play].[All]" allUniqueName="[play_by_play_2026].[play].[All]" dimensionUniqueName="[play_by_play_2026]" displayFolder="" count="2" memberValueDatatype="20" unbalanced="0"/>
    <cacheHierarchy uniqueName="[play_by_play_2026].[passer_id]" caption="passer_id" attribute="1" defaultMemberUniqueName="[play_by_play_2026].[passer_id].[All]" allUniqueName="[play_by_play_2026].[passer_id].[All]" dimensionUniqueName="[play_by_play_2026]" displayFolder="" count="2" memberValueDatatype="130" unbalanced="0"/>
    <cacheHierarchy uniqueName="[play_by_play_2026].[rusher_id]" caption="rusher_id" attribute="1" defaultMemberUniqueName="[play_by_play_2026].[rusher_id].[All]" allUniqueName="[play_by_play_2026].[rusher_id].[All]" dimensionUniqueName="[play_by_play_2026]" displayFolder="" count="2" memberValueDatatype="130" unbalanced="0"/>
    <cacheHierarchy uniqueName="[play_by_play_2026].[receiver_id]" caption="receiver_id" attribute="1" defaultMemberUniqueName="[play_by_play_2026].[receiver_id].[All]" allUniqueName="[play_by_play_2026].[receiver_id].[All]" dimensionUniqueName="[play_by_play_2026]" displayFolder="" count="2" memberValueDatatype="130" unbalanced="0"/>
    <cacheHierarchy uniqueName="[play_by_play_2026].[name]" caption="name" attribute="1" defaultMemberUniqueName="[play_by_play_2026].[name].[All]" allUniqueName="[play_by_play_2026].[name].[All]" dimensionUniqueName="[play_by_play_2026]" displayFolder="" count="2"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2" memberValueDatatype="20" unbalanced="0"/>
    <cacheHierarchy uniqueName="[play_by_play_2026].[id]" caption="id" attribute="1" defaultMemberUniqueName="[play_by_play_2026].[id].[All]" allUniqueName="[play_by_play_2026].[id].[All]" dimensionUniqueName="[play_by_play_2026]" displayFolder="" count="2"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2"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2" memberValueDatatype="130" unbalanced="0"/>
    <cacheHierarchy uniqueName="[play_by_play_2026].[fantasy]" caption="fantasy" attribute="1" defaultMemberUniqueName="[play_by_play_2026].[fantasy].[All]" allUniqueName="[play_by_play_2026].[fantasy].[All]" dimensionUniqueName="[play_by_play_2026]" displayFolder="" count="2" memberValueDatatype="130" unbalanced="0"/>
    <cacheHierarchy uniqueName="[play_by_play_2026].[fantasy_id]" caption="fantasy_id" attribute="1" defaultMemberUniqueName="[play_by_play_2026].[fantasy_id].[All]" allUniqueName="[play_by_play_2026].[fantasy_id].[All]" dimensionUniqueName="[play_by_play_2026]" displayFolder="" count="2"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2"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2" memberValueDatatype="20" unbalanced="0"/>
    <cacheHierarchy uniqueName="[play_by_play_2026].[qb_epa]" caption="qb_epa" attribute="1" defaultMemberUniqueName="[play_by_play_2026].[qb_epa].[All]" allUniqueName="[play_by_play_2026].[qb_epa].[All]" dimensionUniqueName="[play_by_play_2026]" displayFolder="" count="2" memberValueDatatype="5" unbalanced="0"/>
    <cacheHierarchy uniqueName="[play_by_play_2026].[xyac_epa]" caption="xyac_epa" attribute="1" defaultMemberUniqueName="[play_by_play_2026].[xyac_epa].[All]" allUniqueName="[play_by_play_2026].[xyac_epa].[All]" dimensionUniqueName="[play_by_play_2026]" displayFolder="" count="2"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2"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2" memberValueDatatype="20" unbalanced="0"/>
    <cacheHierarchy uniqueName="[play_by_play_2026].[xyac_success]" caption="xyac_success" attribute="1" defaultMemberUniqueName="[play_by_play_2026].[xyac_success].[All]" allUniqueName="[play_by_play_2026].[xyac_success].[All]" dimensionUniqueName="[play_by_play_2026]" displayFolder="" count="2" memberValueDatatype="5" unbalanced="0"/>
    <cacheHierarchy uniqueName="[play_by_play_2026].[xyac_fd]" caption="xyac_fd" attribute="1" defaultMemberUniqueName="[play_by_play_2026].[xyac_fd].[All]" allUniqueName="[play_by_play_2026].[xyac_fd].[All]" dimensionUniqueName="[play_by_play_2026]" displayFolder="" count="2" memberValueDatatype="5" unbalanced="0"/>
    <cacheHierarchy uniqueName="[play_by_play_2026].[xpass]" caption="xpass" attribute="1" defaultMemberUniqueName="[play_by_play_2026].[xpass].[All]" allUniqueName="[play_by_play_2026].[xpass].[All]" dimensionUniqueName="[play_by_play_2026]" displayFolder="" count="2" memberValueDatatype="5" unbalanced="0"/>
    <cacheHierarchy uniqueName="[play_by_play_2026].[pass_oe]" caption="pass_oe" attribute="1" defaultMemberUniqueName="[play_by_play_2026].[pass_oe].[All]" allUniqueName="[play_by_play_2026].[pass_oe].[All]" dimensionUniqueName="[play_by_play_2026]" displayFolder="" count="2" memberValueDatatype="5" unbalanced="0"/>
    <cacheHierarchy uniqueName="[play_by_play_2026].[play_key]" caption="play_key" attribute="1" defaultMemberUniqueName="[play_by_play_2026].[play_key].[All]" allUniqueName="[play_by_play_2026].[play_key].[All]" dimensionUniqueName="[play_by_play_2026]" displayFolder="" count="2" memberValueDatatype="130" unbalanced="0"/>
    <cacheHierarchy uniqueName="[play_by_play_2026].[season_week]" caption="season_week" attribute="1" defaultMemberUniqueName="[play_by_play_2026].[season_week].[All]" allUniqueName="[play_by_play_2026].[season_week].[All]" dimensionUniqueName="[play_by_play_2026]" displayFolder="" count="2" memberValueDatatype="130" unbalanced="0"/>
    <cacheHierarchy uniqueName="[schedules].[game_id]" caption="game_id" attribute="1" defaultMemberUniqueName="[schedules].[game_id].[All]" allUniqueName="[schedules].[game_id].[All]" dimensionUniqueName="[schedules]" displayFolder="" count="2" memberValueDatatype="130" unbalanced="0"/>
    <cacheHierarchy uniqueName="[schedules].[week]" caption="week" attribute="1" defaultMemberUniqueName="[schedules].[week].[All]" allUniqueName="[schedules].[week].[All]" dimensionUniqueName="[schedules]" displayFolder="" count="2" memberValueDatatype="20" unbalanced="0"/>
    <cacheHierarchy uniqueName="[schedules].[gameday]" caption="gameday" attribute="1" time="1" defaultMemberUniqueName="[schedules].[gameday].[All]" allUniqueName="[schedules].[gameday].[All]" dimensionUniqueName="[schedules]" displayFolder="" count="2" memberValueDatatype="7" unbalanced="0"/>
    <cacheHierarchy uniqueName="[schedules].[away_team]" caption="away_team" attribute="1" defaultMemberUniqueName="[schedules].[away_team].[All]" allUniqueName="[schedules].[away_team].[All]" dimensionUniqueName="[schedules]" displayFolder="" count="2" memberValueDatatype="130" unbalanced="0"/>
    <cacheHierarchy uniqueName="[schedules].[away_score]" caption="away_score" attribute="1" defaultMemberUniqueName="[schedules].[away_score].[All]" allUniqueName="[schedules].[away_score].[All]" dimensionUniqueName="[schedules]" displayFolder="" count="2" memberValueDatatype="20" unbalanced="0"/>
    <cacheHierarchy uniqueName="[schedules].[home_team]" caption="home_team" attribute="1" defaultMemberUniqueName="[schedules].[home_team].[All]" allUniqueName="[schedules].[home_team].[All]" dimensionUniqueName="[schedules]" displayFolder="" count="2" memberValueDatatype="130" unbalanced="0"/>
    <cacheHierarchy uniqueName="[schedules].[home_score]" caption="home_score" attribute="1" defaultMemberUniqueName="[schedules].[home_score].[All]" allUniqueName="[schedules].[home_score].[All]" dimensionUniqueName="[schedules]" displayFolder="" count="2" memberValueDatatype="20" unbalanced="0"/>
    <cacheHierarchy uniqueName="[schedules].[location]" caption="location" attribute="1" defaultMemberUniqueName="[schedules].[location].[All]" allUniqueName="[schedules].[location].[All]" dimensionUniqueName="[schedules]" displayFolder="" count="2" memberValueDatatype="130" unbalanced="0"/>
    <cacheHierarchy uniqueName="[schedules].[div_game]" caption="div_game" attribute="1" defaultMemberUniqueName="[schedules].[div_game].[All]" allUniqueName="[schedules].[div_game].[All]" dimensionUniqueName="[schedules]" displayFolder="" count="2" memberValueDatatype="20" unbalanced="0"/>
    <cacheHierarchy uniqueName="[schedules].[roof]" caption="roof" attribute="1" defaultMemberUniqueName="[schedules].[roof].[All]" allUniqueName="[schedules].[roof].[All]" dimensionUniqueName="[schedules]" displayFolder="" count="2" memberValueDatatype="130" unbalanced="0"/>
    <cacheHierarchy uniqueName="[snap_counts_2026].[game_id]" caption="game_id" attribute="1" defaultMemberUniqueName="[snap_counts_2026].[game_id].[All]" allUniqueName="[snap_counts_2026].[game_id].[All]" dimensionUniqueName="[snap_counts_2026]" displayFolder="" count="2" memberValueDatatype="130" unbalanced="0"/>
    <cacheHierarchy uniqueName="[snap_counts_2026].[pfr_game_id]" caption="pfr_game_id" attribute="1" defaultMemberUniqueName="[snap_counts_2026].[pfr_game_id].[All]" allUniqueName="[snap_counts_2026].[pfr_game_id].[All]" dimensionUniqueName="[snap_counts_2026]" displayFolder="" count="2" memberValueDatatype="130" unbalanced="0"/>
    <cacheHierarchy uniqueName="[snap_counts_2026].[season]" caption="season" attribute="1" defaultMemberUniqueName="[snap_counts_2026].[season].[All]" allUniqueName="[snap_counts_2026].[season].[All]" dimensionUniqueName="[snap_counts_2026]" displayFolder="" count="2" memberValueDatatype="20" unbalanced="0"/>
    <cacheHierarchy uniqueName="[snap_counts_2026].[game_type]" caption="game_type" attribute="1" defaultMemberUniqueName="[snap_counts_2026].[game_type].[All]" allUniqueName="[snap_counts_2026].[game_type].[All]" dimensionUniqueName="[snap_counts_2026]" displayFolder="" count="2" memberValueDatatype="130" unbalanced="0"/>
    <cacheHierarchy uniqueName="[snap_counts_2026].[week]" caption="week" attribute="1" defaultMemberUniqueName="[snap_counts_2026].[week].[All]" allUniqueName="[snap_counts_2026].[week].[All]" dimensionUniqueName="[snap_counts_2026]" displayFolder="" count="2" memberValueDatatype="20" unbalanced="0"/>
    <cacheHierarchy uniqueName="[snap_counts_2026].[player]" caption="player" attribute="1" defaultMemberUniqueName="[snap_counts_2026].[player].[All]" allUniqueName="[snap_counts_2026].[player].[All]" dimensionUniqueName="[snap_counts_2026]" displayFolder="" count="2"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2" memberValueDatatype="130" unbalanced="0"/>
    <cacheHierarchy uniqueName="[snap_counts_2026].[position]" caption="position" attribute="1" defaultMemberUniqueName="[snap_counts_2026].[position].[All]" allUniqueName="[snap_counts_2026].[position].[All]" dimensionUniqueName="[snap_counts_2026]" displayFolder="" count="2" memberValueDatatype="130" unbalanced="0"/>
    <cacheHierarchy uniqueName="[snap_counts_2026].[team]" caption="team" attribute="1" defaultMemberUniqueName="[snap_counts_2026].[team].[All]" allUniqueName="[snap_counts_2026].[team].[All]" dimensionUniqueName="[snap_counts_2026]" displayFolder="" count="2" memberValueDatatype="130" unbalanced="0"/>
    <cacheHierarchy uniqueName="[snap_counts_2026].[opponent]" caption="opponent" attribute="1" defaultMemberUniqueName="[snap_counts_2026].[opponent].[All]" allUniqueName="[snap_counts_2026].[opponent].[All]" dimensionUniqueName="[snap_counts_2026]" displayFolder="" count="2"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2" memberValueDatatype="20" unbalanced="0"/>
    <cacheHierarchy uniqueName="[snap_counts_2026].[offense_pct]" caption="offense_pct" attribute="1" defaultMemberUniqueName="[snap_counts_2026].[offense_pct].[All]" allUniqueName="[snap_counts_2026].[offense_pct].[All]" dimensionUniqueName="[snap_counts_2026]" displayFolder="" count="2" memberValueDatatype="5" unbalanced="0"/>
    <cacheHierarchy uniqueName="[snap_counts_2026].[defense_snaps]" caption="defense_snaps" attribute="1" defaultMemberUniqueName="[snap_counts_2026].[defense_snaps].[All]" allUniqueName="[snap_counts_2026].[defense_snaps].[All]" dimensionUniqueName="[snap_counts_2026]" displayFolder="" count="2" memberValueDatatype="20" unbalanced="0"/>
    <cacheHierarchy uniqueName="[snap_counts_2026].[defense_pct]" caption="defense_pct" attribute="1" defaultMemberUniqueName="[snap_counts_2026].[defense_pct].[All]" allUniqueName="[snap_counts_2026].[defense_pct].[All]" dimensionUniqueName="[snap_counts_2026]" displayFolder="" count="2" memberValueDatatype="5" unbalanced="0"/>
    <cacheHierarchy uniqueName="[snap_counts_2026].[st_snaps]" caption="st_snaps" attribute="1" defaultMemberUniqueName="[snap_counts_2026].[st_snaps].[All]" allUniqueName="[snap_counts_2026].[st_snaps].[All]" dimensionUniqueName="[snap_counts_2026]" displayFolder="" count="2" memberValueDatatype="20" unbalanced="0"/>
    <cacheHierarchy uniqueName="[snap_counts_2026].[st_pct]" caption="st_pct" attribute="1" defaultMemberUniqueName="[snap_counts_2026].[st_pct].[All]" allUniqueName="[snap_counts_2026].[st_pct].[All]" dimensionUniqueName="[snap_counts_2026]" displayFolder="" count="2" memberValueDatatype="5" unbalanced="0"/>
    <cacheHierarchy uniqueName="[snap_counts_2026].[gsis_id]" caption="gsis_id" attribute="1" defaultMemberUniqueName="[snap_counts_2026].[gsis_id].[All]" allUniqueName="[snap_counts_2026].[gsis_id].[All]" dimensionUniqueName="[snap_counts_2026]" displayFolder="" count="2" memberValueDatatype="130" unbalanced="0"/>
    <cacheHierarchy uniqueName="[snap_counts_2026].[season_week]" caption="season_week" attribute="1" defaultMemberUniqueName="[snap_counts_2026].[season_week].[All]" allUniqueName="[snap_counts_2026].[season_week].[All]" dimensionUniqueName="[snap_counts_2026]" displayFolder="" count="2"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2"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2"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2"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2"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2"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2" memberValueDatatype="130" unbalanced="0"/>
    <cacheHierarchy uniqueName="[stats_player_week_2026].[season]" caption="season" attribute="1" defaultMemberUniqueName="[stats_player_week_2026].[season].[All]" allUniqueName="[stats_player_week_2026].[season].[All]" dimensionUniqueName="[stats_player_week_2026]" displayFolder="" count="2" memberValueDatatype="20" unbalanced="0"/>
    <cacheHierarchy uniqueName="[stats_player_week_2026].[week]" caption="week" attribute="1" defaultMemberUniqueName="[stats_player_week_2026].[week].[All]" allUniqueName="[stats_player_week_2026].[week].[All]" dimensionUniqueName="[stats_player_week_2026]" displayFolder="" count="2"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2"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2" memberValueDatatype="130" unbalanced="0"/>
    <cacheHierarchy uniqueName="[stats_player_week_2026].[team]" caption="team" attribute="1" defaultMemberUniqueName="[stats_player_week_2026].[team].[All]" allUniqueName="[stats_player_week_2026].[team].[All]" dimensionUniqueName="[stats_player_week_2026]" displayFolder="" count="2"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2"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2"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2"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2"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2"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2"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2"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2"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2"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2"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2"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2"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2"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2"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2"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2" memberValueDatatype="20" unbalanced="0"/>
    <cacheHierarchy uniqueName="[stats_player_week_2026].[pacr]" caption="pacr" attribute="1" defaultMemberUniqueName="[stats_player_week_2026].[pacr].[All]" allUniqueName="[stats_player_week_2026].[pacr].[All]" dimensionUniqueName="[stats_player_week_2026]" displayFolder="" count="2"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2"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2"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2"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2" memberValueDatatype="20" unbalanced="0"/>
    <cacheHierarchy uniqueName="[stats_player_week_2026].[carries]" caption="carries" attribute="1" defaultMemberUniqueName="[stats_player_week_2026].[carries].[All]" allUniqueName="[stats_player_week_2026].[carries].[All]" dimensionUniqueName="[stats_player_week_2026]" displayFolder="" count="2"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2"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2"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2"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2"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2"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2"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2"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2"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2"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2"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2"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2" memberValueDatatype="20" unbalanced="0"/>
    <cacheHierarchy uniqueName="[stats_player_week_2026].[targets]" caption="targets" attribute="1" defaultMemberUniqueName="[stats_player_week_2026].[targets].[All]" allUniqueName="[stats_player_week_2026].[targets].[All]" dimensionUniqueName="[stats_player_week_2026]" displayFolder="" count="2"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2"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2"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2"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2"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2"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2"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2"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2"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2"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2"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2"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2"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2" memberValueDatatype="20" unbalanced="0"/>
    <cacheHierarchy uniqueName="[stats_player_week_2026].[racr]" caption="racr" attribute="1" defaultMemberUniqueName="[stats_player_week_2026].[racr].[All]" allUniqueName="[stats_player_week_2026].[racr].[All]" dimensionUniqueName="[stats_player_week_2026]" displayFolder="" count="2"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2"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2" memberValueDatatype="5" unbalanced="0"/>
    <cacheHierarchy uniqueName="[stats_player_week_2026].[wopr]" caption="wopr" attribute="1" defaultMemberUniqueName="[stats_player_week_2026].[wopr].[All]" allUniqueName="[stats_player_week_2026].[wopr].[All]" dimensionUniqueName="[stats_player_week_2026]" displayFolder="" count="2"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2"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2"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2"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2"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2"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2"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2"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2"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2"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2"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2"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2"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2" memberValueDatatype="20" unbalanced="0"/>
    <cacheHierarchy uniqueName="[stats_player_week_2026].[def_tds]" caption="def_tds" attribute="1" defaultMemberUniqueName="[stats_player_week_2026].[def_tds].[All]" allUniqueName="[stats_player_week_2026].[def_tds].[All]" dimensionUniqueName="[stats_player_week_2026]" displayFolder="" count="2"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2"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2"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2"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2"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2"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2"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2"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2"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2"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2"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2"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2"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2"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2"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2"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2"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2"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2"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2"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2"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2"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2"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2"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2" memberValueDatatype="20" unbalanced="0"/>
    <cacheHierarchy uniqueName="[stats_player_week_2026].[fg_made]" caption="fg_made" attribute="1" defaultMemberUniqueName="[stats_player_week_2026].[fg_made].[All]" allUniqueName="[stats_player_week_2026].[fg_made].[All]" dimensionUniqueName="[stats_player_week_2026]" displayFolder="" count="2" memberValueDatatype="20" unbalanced="0"/>
    <cacheHierarchy uniqueName="[stats_player_week_2026].[fg_att]" caption="fg_att" attribute="1" defaultMemberUniqueName="[stats_player_week_2026].[fg_att].[All]" allUniqueName="[stats_player_week_2026].[fg_att].[All]" dimensionUniqueName="[stats_player_week_2026]" displayFolder="" count="2"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2"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2" memberValueDatatype="20" unbalanced="0"/>
    <cacheHierarchy uniqueName="[stats_player_week_2026].[fg_long]" caption="fg_long" attribute="1" defaultMemberUniqueName="[stats_player_week_2026].[fg_long].[All]" allUniqueName="[stats_player_week_2026].[fg_long].[All]" dimensionUniqueName="[stats_player_week_2026]" displayFolder="" count="2" memberValueDatatype="20" unbalanced="0"/>
    <cacheHierarchy uniqueName="[stats_player_week_2026].[fg_pct]" caption="fg_pct" attribute="1" defaultMemberUniqueName="[stats_player_week_2026].[fg_pct].[All]" allUniqueName="[stats_player_week_2026].[fg_pct].[All]" dimensionUniqueName="[stats_player_week_2026]" displayFolder="" count="2"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2"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2"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2"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2"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2"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2"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2"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2"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2"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2"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2"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2"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2"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2"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2"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2"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2"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2"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2" memberValueDatatype="20" unbalanced="0"/>
    <cacheHierarchy uniqueName="[stats_player_week_2026].[pat_att]" caption="pat_att" attribute="1" defaultMemberUniqueName="[stats_player_week_2026].[pat_att].[All]" allUniqueName="[stats_player_week_2026].[pat_att].[All]" dimensionUniqueName="[stats_player_week_2026]" displayFolder="" count="2"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2"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2" memberValueDatatype="20" unbalanced="0"/>
    <cacheHierarchy uniqueName="[stats_player_week_2026].[pat_pct]" caption="pat_pct" attribute="1" defaultMemberUniqueName="[stats_player_week_2026].[pat_pct].[All]" allUniqueName="[stats_player_week_2026].[pat_pct].[All]" dimensionUniqueName="[stats_player_week_2026]" displayFolder="" count="2"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2"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2"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2"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2"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2" memberValueDatatype="20" unbalanced="0"/>
    <cacheHierarchy uniqueName="[stats_player_week_2026].[pt_att]" caption="pt_att" attribute="1" defaultMemberUniqueName="[stats_player_week_2026].[pt_att].[All]" allUniqueName="[stats_player_week_2026].[pt_att].[All]" dimensionUniqueName="[stats_player_week_2026]" displayFolder="" count="2"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2" memberValueDatatype="20" unbalanced="0"/>
    <cacheHierarchy uniqueName="[stats_player_week_2026].[pt_long]" caption="pt_long" attribute="1" defaultMemberUniqueName="[stats_player_week_2026].[pt_long].[All]" allUniqueName="[stats_player_week_2026].[pt_long].[All]" dimensionUniqueName="[stats_player_week_2026]" displayFolder="" count="2"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2"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2"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2"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2"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2"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2"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2"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2"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2"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2"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2"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2"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2" memberValueDatatype="130" unbalanced="0"/>
    <cacheHierarchy uniqueName="[stats_team_reg_2026].[season]" caption="season" attribute="1" defaultMemberUniqueName="[stats_team_reg_2026].[season].[All]" allUniqueName="[stats_team_reg_2026].[season].[All]" dimensionUniqueName="[stats_team_reg_2026]" displayFolder="" count="2" memberValueDatatype="20" unbalanced="0"/>
    <cacheHierarchy uniqueName="[stats_team_reg_2026].[team]" caption="team" attribute="1" defaultMemberUniqueName="[stats_team_reg_2026].[team].[All]" allUniqueName="[stats_team_reg_2026].[team].[All]" dimensionUniqueName="[stats_team_reg_2026]" displayFolder="" count="2"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2" memberValueDatatype="130" unbalanced="0"/>
    <cacheHierarchy uniqueName="[stats_team_reg_2026].[games]" caption="games" attribute="1" defaultMemberUniqueName="[stats_team_reg_2026].[games].[All]" allUniqueName="[stats_team_reg_2026].[games].[All]" dimensionUniqueName="[stats_team_reg_2026]" displayFolder="" count="2"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2" memberValueDatatype="20" unbalanced="0"/>
    <cacheHierarchy uniqueName="[stats_team_reg_2026].[attempts]" caption="attempts" attribute="1" defaultMemberUniqueName="[stats_team_reg_2026].[attempts].[All]" allUniqueName="[stats_team_reg_2026].[attempts].[All]" dimensionUniqueName="[stats_team_reg_2026]" displayFolder="" count="2"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2"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2"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2"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2"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2"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2"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2"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2"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2"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2"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2"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2"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2" memberValueDatatype="20" unbalanced="0"/>
    <cacheHierarchy uniqueName="[stats_team_reg_2026].[passing_10]" caption="passing_10" attribute="1" defaultMemberUniqueName="[stats_team_reg_2026].[passing_10].[All]" allUniqueName="[stats_team_reg_2026].[passing_10].[All]" dimensionUniqueName="[stats_team_reg_2026]" displayFolder="" count="2" memberValueDatatype="20" unbalanced="0"/>
    <cacheHierarchy uniqueName="[stats_team_reg_2026].[passing_16]" caption="passing_16" attribute="1" defaultMemberUniqueName="[stats_team_reg_2026].[passing_16].[All]" allUniqueName="[stats_team_reg_2026].[passing_16].[All]" dimensionUniqueName="[stats_team_reg_2026]" displayFolder="" count="2" memberValueDatatype="20" unbalanced="0"/>
    <cacheHierarchy uniqueName="[stats_team_reg_2026].[passing_20]" caption="passing_20" attribute="1" defaultMemberUniqueName="[stats_team_reg_2026].[passing_20].[All]" allUniqueName="[stats_team_reg_2026].[passing_20].[All]" dimensionUniqueName="[stats_team_reg_2026]" displayFolder="" count="2" memberValueDatatype="20" unbalanced="0"/>
    <cacheHierarchy uniqueName="[stats_team_reg_2026].[passing_40]" caption="passing_40" attribute="1" defaultMemberUniqueName="[stats_team_reg_2026].[passing_40].[All]" allUniqueName="[stats_team_reg_2026].[passing_40].[All]" dimensionUniqueName="[stats_team_reg_2026]" displayFolder="" count="2" memberValueDatatype="20" unbalanced="0"/>
    <cacheHierarchy uniqueName="[stats_team_reg_2026].[carries]" caption="carries" attribute="1" defaultMemberUniqueName="[stats_team_reg_2026].[carries].[All]" allUniqueName="[stats_team_reg_2026].[carries].[All]" dimensionUniqueName="[stats_team_reg_2026]" displayFolder="" count="2"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2"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2"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2"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2"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2"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2"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2" memberValueDatatype="20" unbalanced="0"/>
    <cacheHierarchy uniqueName="[stats_team_reg_2026].[rushing_10]" caption="rushing_10" attribute="1" defaultMemberUniqueName="[stats_team_reg_2026].[rushing_10].[All]" allUniqueName="[stats_team_reg_2026].[rushing_10].[All]" dimensionUniqueName="[stats_team_reg_2026]" displayFolder="" count="2" memberValueDatatype="20" unbalanced="0"/>
    <cacheHierarchy uniqueName="[stats_team_reg_2026].[rushing_12]" caption="rushing_12" attribute="1" defaultMemberUniqueName="[stats_team_reg_2026].[rushing_12].[All]" allUniqueName="[stats_team_reg_2026].[rushing_12].[All]" dimensionUniqueName="[stats_team_reg_2026]" displayFolder="" count="2" memberValueDatatype="20" unbalanced="0"/>
    <cacheHierarchy uniqueName="[stats_team_reg_2026].[rushing_20]" caption="rushing_20" attribute="1" defaultMemberUniqueName="[stats_team_reg_2026].[rushing_20].[All]" allUniqueName="[stats_team_reg_2026].[rushing_20].[All]" dimensionUniqueName="[stats_team_reg_2026]" displayFolder="" count="2" memberValueDatatype="20" unbalanced="0"/>
    <cacheHierarchy uniqueName="[stats_team_reg_2026].[rushing_40]" caption="rushing_40" attribute="1" defaultMemberUniqueName="[stats_team_reg_2026].[rushing_40].[All]" allUniqueName="[stats_team_reg_2026].[rushing_40].[All]" dimensionUniqueName="[stats_team_reg_2026]" displayFolder="" count="2" memberValueDatatype="20" unbalanced="0"/>
    <cacheHierarchy uniqueName="[stats_team_reg_2026].[receptions]" caption="receptions" attribute="1" defaultMemberUniqueName="[stats_team_reg_2026].[receptions].[All]" allUniqueName="[stats_team_reg_2026].[receptions].[All]" dimensionUniqueName="[stats_team_reg_2026]" displayFolder="" count="2" memberValueDatatype="20" unbalanced="0"/>
    <cacheHierarchy uniqueName="[stats_team_reg_2026].[targets]" caption="targets" attribute="1" defaultMemberUniqueName="[stats_team_reg_2026].[targets].[All]" allUniqueName="[stats_team_reg_2026].[targets].[All]" dimensionUniqueName="[stats_team_reg_2026]" displayFolder="" count="2"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2"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2"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2"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2"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2"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2"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2"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2"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2"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2"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2"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2"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2"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2"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2"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2"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2"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2"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2"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2" memberValueDatatype="20" unbalanced="0"/>
    <cacheHierarchy uniqueName="[stats_team_reg_2026].[def_sacks]" caption="def_sacks" attribute="1" defaultMemberUniqueName="[stats_team_reg_2026].[def_sacks].[All]" allUniqueName="[stats_team_reg_2026].[def_sacks].[All]" dimensionUniqueName="[stats_team_reg_2026]" displayFolder="" count="2"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2"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2"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2"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2"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2" memberValueDatatype="20" unbalanced="0"/>
    <cacheHierarchy uniqueName="[stats_team_reg_2026].[def_tds]" caption="def_tds" attribute="1" defaultMemberUniqueName="[stats_team_reg_2026].[def_tds].[All]" allUniqueName="[stats_team_reg_2026].[def_tds].[All]" dimensionUniqueName="[stats_team_reg_2026]" displayFolder="" count="2"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2"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2"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2"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2"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2"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2"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2" memberValueDatatype="20" unbalanced="0"/>
    <cacheHierarchy uniqueName="[stats_team_reg_2026].[misc_yards]" caption="misc_yards" attribute="1" defaultMemberUniqueName="[stats_team_reg_2026].[misc_yards].[All]" allUniqueName="[stats_team_reg_2026].[misc_yards].[All]" dimensionUniqueName="[stats_team_reg_2026]" displayFolder="" count="2"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2"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2"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2"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2"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2" memberValueDatatype="20" unbalanced="0"/>
    <cacheHierarchy uniqueName="[stats_team_reg_2026].[penalties]" caption="penalties" attribute="1" defaultMemberUniqueName="[stats_team_reg_2026].[penalties].[All]" allUniqueName="[stats_team_reg_2026].[penalties].[All]" dimensionUniqueName="[stats_team_reg_2026]" displayFolder="" count="2"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2" memberValueDatatype="20" unbalanced="0"/>
    <cacheHierarchy uniqueName="[stats_team_reg_2026].[timeouts]" caption="timeouts" attribute="1" defaultMemberUniqueName="[stats_team_reg_2026].[timeouts].[All]" allUniqueName="[stats_team_reg_2026].[timeouts].[All]" dimensionUniqueName="[stats_team_reg_2026]" displayFolder="" count="2"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2"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2"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2"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2"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2"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2"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2"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2"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2" memberValueDatatype="20" unbalanced="0"/>
    <cacheHierarchy uniqueName="[stats_team_reg_2026].[fg_made]" caption="fg_made" attribute="1" defaultMemberUniqueName="[stats_team_reg_2026].[fg_made].[All]" allUniqueName="[stats_team_reg_2026].[fg_made].[All]" dimensionUniqueName="[stats_team_reg_2026]" displayFolder="" count="2" memberValueDatatype="20" unbalanced="0"/>
    <cacheHierarchy uniqueName="[stats_team_reg_2026].[fg_att]" caption="fg_att" attribute="1" defaultMemberUniqueName="[stats_team_reg_2026].[fg_att].[All]" allUniqueName="[stats_team_reg_2026].[fg_att].[All]" dimensionUniqueName="[stats_team_reg_2026]" displayFolder="" count="2" memberValueDatatype="20" unbalanced="0"/>
    <cacheHierarchy uniqueName="[stats_team_reg_2026].[fg_missed]" caption="fg_missed" attribute="1" defaultMemberUniqueName="[stats_team_reg_2026].[fg_missed].[All]" allUniqueName="[stats_team_reg_2026].[fg_missed].[All]" dimensionUniqueName="[stats_team_reg_2026]" displayFolder="" count="2" memberValueDatatype="20" unbalanced="0"/>
    <cacheHierarchy uniqueName="[stats_team_reg_2026].[fg_blocked]" caption="fg_blocked" attribute="1" defaultMemberUniqueName="[stats_team_reg_2026].[fg_blocked].[All]" allUniqueName="[stats_team_reg_2026].[fg_blocked].[All]" dimensionUniqueName="[stats_team_reg_2026]" displayFolder="" count="2" memberValueDatatype="20" unbalanced="0"/>
    <cacheHierarchy uniqueName="[stats_team_reg_2026].[fg_long]" caption="fg_long" attribute="1" defaultMemberUniqueName="[stats_team_reg_2026].[fg_long].[All]" allUniqueName="[stats_team_reg_2026].[fg_long].[All]" dimensionUniqueName="[stats_team_reg_2026]" displayFolder="" count="2" memberValueDatatype="20" unbalanced="0"/>
    <cacheHierarchy uniqueName="[stats_team_reg_2026].[fg_pct]" caption="fg_pct" attribute="1" defaultMemberUniqueName="[stats_team_reg_2026].[fg_pct].[All]" allUniqueName="[stats_team_reg_2026].[fg_pct].[All]" dimensionUniqueName="[stats_team_reg_2026]" displayFolder="" count="2"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2"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2"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2"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2"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2"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2"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2"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2"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2"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2"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2"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2"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2"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2"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2"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2"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2"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2" memberValueDatatype="20" unbalanced="0"/>
    <cacheHierarchy uniqueName="[stats_team_reg_2026].[pat_made]" caption="pat_made" attribute="1" defaultMemberUniqueName="[stats_team_reg_2026].[pat_made].[All]" allUniqueName="[stats_team_reg_2026].[pat_made].[All]" dimensionUniqueName="[stats_team_reg_2026]" displayFolder="" count="2" memberValueDatatype="20" unbalanced="0"/>
    <cacheHierarchy uniqueName="[stats_team_reg_2026].[pat_att]" caption="pat_att" attribute="1" defaultMemberUniqueName="[stats_team_reg_2026].[pat_att].[All]" allUniqueName="[stats_team_reg_2026].[pat_att].[All]" dimensionUniqueName="[stats_team_reg_2026]" displayFolder="" count="2" memberValueDatatype="20" unbalanced="0"/>
    <cacheHierarchy uniqueName="[stats_team_reg_2026].[pat_missed]" caption="pat_missed" attribute="1" defaultMemberUniqueName="[stats_team_reg_2026].[pat_missed].[All]" allUniqueName="[stats_team_reg_2026].[pat_missed].[All]" dimensionUniqueName="[stats_team_reg_2026]" displayFolder="" count="2"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2" memberValueDatatype="20" unbalanced="0"/>
    <cacheHierarchy uniqueName="[stats_team_reg_2026].[pat_pct]" caption="pat_pct" attribute="1" defaultMemberUniqueName="[stats_team_reg_2026].[pat_pct].[All]" allUniqueName="[stats_team_reg_2026].[pat_pct].[All]" dimensionUniqueName="[stats_team_reg_2026]" displayFolder="" count="2" memberValueDatatype="5" unbalanced="0"/>
    <cacheHierarchy uniqueName="[stats_team_reg_2026].[gwfg_made]" caption="gwfg_made" attribute="1" defaultMemberUniqueName="[stats_team_reg_2026].[gwfg_made].[All]" allUniqueName="[stats_team_reg_2026].[gwfg_made].[All]" dimensionUniqueName="[stats_team_reg_2026]" displayFolder="" count="2" memberValueDatatype="20" unbalanced="0"/>
    <cacheHierarchy uniqueName="[stats_team_reg_2026].[gwfg_att]" caption="gwfg_att" attribute="1" defaultMemberUniqueName="[stats_team_reg_2026].[gwfg_att].[All]" allUniqueName="[stats_team_reg_2026].[gwfg_att].[All]" dimensionUniqueName="[stats_team_reg_2026]" displayFolder="" count="2"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2"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2"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2" memberValueDatatype="20" unbalanced="0"/>
    <cacheHierarchy uniqueName="[stats_team_reg_2026].[pt_att]" caption="pt_att" attribute="1" defaultMemberUniqueName="[stats_team_reg_2026].[pt_att].[All]" allUniqueName="[stats_team_reg_2026].[pt_att].[All]" dimensionUniqueName="[stats_team_reg_2026]" displayFolder="" count="2" memberValueDatatype="20" unbalanced="0"/>
    <cacheHierarchy uniqueName="[stats_team_reg_2026].[pt_blocked]" caption="pt_blocked" attribute="1" defaultMemberUniqueName="[stats_team_reg_2026].[pt_blocked].[All]" allUniqueName="[stats_team_reg_2026].[pt_blocked].[All]" dimensionUniqueName="[stats_team_reg_2026]" displayFolder="" count="2" memberValueDatatype="20" unbalanced="0"/>
    <cacheHierarchy uniqueName="[stats_team_reg_2026].[pt_long]" caption="pt_long" attribute="1" defaultMemberUniqueName="[stats_team_reg_2026].[pt_long].[All]" allUniqueName="[stats_team_reg_2026].[pt_long].[All]" dimensionUniqueName="[stats_team_reg_2026]" displayFolder="" count="2" memberValueDatatype="20" unbalanced="0"/>
    <cacheHierarchy uniqueName="[stats_team_reg_2026].[pt_yards]" caption="pt_yards" attribute="1" defaultMemberUniqueName="[stats_team_reg_2026].[pt_yards].[All]" allUniqueName="[stats_team_reg_2026].[pt_yards].[All]" dimensionUniqueName="[stats_team_reg_2026]" displayFolder="" count="2"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2"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2" memberValueDatatype="20" unbalanced="0"/>
    <cacheHierarchy uniqueName="[stats_team_reg_2026].[pt_downed]" caption="pt_downed" attribute="1" defaultMemberUniqueName="[stats_team_reg_2026].[pt_downed].[All]" allUniqueName="[stats_team_reg_2026].[pt_downed].[All]" dimensionUniqueName="[stats_team_reg_2026]" displayFolder="" count="2"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2"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2"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2"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2"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2"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2" memberValueDatatype="20" unbalanced="0"/>
    <cacheHierarchy uniqueName="[stats_team_week_2026].[season]" caption="season" attribute="1" defaultMemberUniqueName="[stats_team_week_2026].[season].[All]" allUniqueName="[stats_team_week_2026].[season].[All]" dimensionUniqueName="[stats_team_week_2026]" displayFolder="" count="2" memberValueDatatype="20" unbalanced="0"/>
    <cacheHierarchy uniqueName="[stats_team_week_2026].[week]" caption="week" attribute="1" defaultMemberUniqueName="[stats_team_week_2026].[week].[All]" allUniqueName="[stats_team_week_2026].[week].[All]" dimensionUniqueName="[stats_team_week_2026]" displayFolder="" count="2" memberValueDatatype="20" unbalanced="0"/>
    <cacheHierarchy uniqueName="[stats_team_week_2026].[team]" caption="team" attribute="1" defaultMemberUniqueName="[stats_team_week_2026].[team].[All]" allUniqueName="[stats_team_week_2026].[team].[All]" dimensionUniqueName="[stats_team_week_2026]" displayFolder="" count="2"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2" memberValueDatatype="130" unbalanced="0"/>
    <cacheHierarchy uniqueName="[stats_team_week_2026].[game_id]" caption="game_id" attribute="1" defaultMemberUniqueName="[stats_team_week_2026].[game_id].[All]" allUniqueName="[stats_team_week_2026].[game_id].[All]" dimensionUniqueName="[stats_team_week_2026]" displayFolder="" count="2"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2"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2" memberValueDatatype="20" unbalanced="0"/>
    <cacheHierarchy uniqueName="[stats_team_week_2026].[attempts]" caption="attempts" attribute="1" defaultMemberUniqueName="[stats_team_week_2026].[attempts].[All]" allUniqueName="[stats_team_week_2026].[attempts].[All]" dimensionUniqueName="[stats_team_week_2026]" displayFolder="" count="2"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2"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2"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2"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2"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2"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2"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2"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2"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2"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2"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2"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2"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2"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2"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2"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2"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2" memberValueDatatype="20" unbalanced="0"/>
    <cacheHierarchy uniqueName="[stats_team_week_2026].[carries]" caption="carries" attribute="1" defaultMemberUniqueName="[stats_team_week_2026].[carries].[All]" allUniqueName="[stats_team_week_2026].[carries].[All]" dimensionUniqueName="[stats_team_week_2026]" displayFolder="" count="2"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2"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2"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2"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2"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2"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2"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2"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2"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2"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2"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2"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2" memberValueDatatype="20" unbalanced="0"/>
    <cacheHierarchy uniqueName="[stats_team_week_2026].[targets]" caption="targets" attribute="1" defaultMemberUniqueName="[stats_team_week_2026].[targets].[All]" allUniqueName="[stats_team_week_2026].[targets].[All]" dimensionUniqueName="[stats_team_week_2026]" displayFolder="" count="2"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2"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2"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2"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2"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2"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2"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2"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2"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2"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2"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2"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2"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2"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2"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2"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2"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2"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2"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2"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2" memberValueDatatype="20" unbalanced="0"/>
    <cacheHierarchy uniqueName="[stats_team_week_2026].[def_sacks]" caption="def_sacks" attribute="1" defaultMemberUniqueName="[stats_team_week_2026].[def_sacks].[All]" allUniqueName="[stats_team_week_2026].[def_sacks].[All]" dimensionUniqueName="[stats_team_week_2026]" displayFolder="" count="2"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2"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2"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2"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2"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2" memberValueDatatype="20" unbalanced="0"/>
    <cacheHierarchy uniqueName="[stats_team_week_2026].[def_tds]" caption="def_tds" attribute="1" defaultMemberUniqueName="[stats_team_week_2026].[def_tds].[All]" allUniqueName="[stats_team_week_2026].[def_tds].[All]" dimensionUniqueName="[stats_team_week_2026]" displayFolder="" count="2"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2"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2"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2"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2"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2"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2"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2"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2"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2"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2"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2"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2"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2" memberValueDatatype="20" unbalanced="0"/>
    <cacheHierarchy uniqueName="[stats_team_week_2026].[penalties]" caption="penalties" attribute="1" defaultMemberUniqueName="[stats_team_week_2026].[penalties].[All]" allUniqueName="[stats_team_week_2026].[penalties].[All]" dimensionUniqueName="[stats_team_week_2026]" displayFolder="" count="2"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2" memberValueDatatype="20" unbalanced="0"/>
    <cacheHierarchy uniqueName="[stats_team_week_2026].[timeouts]" caption="timeouts" attribute="1" defaultMemberUniqueName="[stats_team_week_2026].[timeouts].[All]" allUniqueName="[stats_team_week_2026].[timeouts].[All]" dimensionUniqueName="[stats_team_week_2026]" displayFolder="" count="2"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2"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2"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2"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2"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2"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2"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2"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2"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2" memberValueDatatype="20" unbalanced="0"/>
    <cacheHierarchy uniqueName="[stats_team_week_2026].[fg_made]" caption="fg_made" attribute="1" defaultMemberUniqueName="[stats_team_week_2026].[fg_made].[All]" allUniqueName="[stats_team_week_2026].[fg_made].[All]" dimensionUniqueName="[stats_team_week_2026]" displayFolder="" count="2" memberValueDatatype="20" unbalanced="0"/>
    <cacheHierarchy uniqueName="[stats_team_week_2026].[fg_att]" caption="fg_att" attribute="1" defaultMemberUniqueName="[stats_team_week_2026].[fg_att].[All]" allUniqueName="[stats_team_week_2026].[fg_att].[All]" dimensionUniqueName="[stats_team_week_2026]" displayFolder="" count="2" memberValueDatatype="20" unbalanced="0"/>
    <cacheHierarchy uniqueName="[stats_team_week_2026].[fg_missed]" caption="fg_missed" attribute="1" defaultMemberUniqueName="[stats_team_week_2026].[fg_missed].[All]" allUniqueName="[stats_team_week_2026].[fg_missed].[All]" dimensionUniqueName="[stats_team_week_2026]" displayFolder="" count="2"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2" memberValueDatatype="20" unbalanced="0"/>
    <cacheHierarchy uniqueName="[stats_team_week_2026].[fg_long]" caption="fg_long" attribute="1" defaultMemberUniqueName="[stats_team_week_2026].[fg_long].[All]" allUniqueName="[stats_team_week_2026].[fg_long].[All]" dimensionUniqueName="[stats_team_week_2026]" displayFolder="" count="2" memberValueDatatype="20" unbalanced="0"/>
    <cacheHierarchy uniqueName="[stats_team_week_2026].[fg_pct]" caption="fg_pct" attribute="1" defaultMemberUniqueName="[stats_team_week_2026].[fg_pct].[All]" allUniqueName="[stats_team_week_2026].[fg_pct].[All]" dimensionUniqueName="[stats_team_week_2026]" displayFolder="" count="2"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2"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2"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2"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2"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2"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2"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2"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2"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2"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2"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2"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2"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2"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2"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2"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2"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2"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2" memberValueDatatype="20" unbalanced="0"/>
    <cacheHierarchy uniqueName="[stats_team_week_2026].[pat_made]" caption="pat_made" attribute="1" defaultMemberUniqueName="[stats_team_week_2026].[pat_made].[All]" allUniqueName="[stats_team_week_2026].[pat_made].[All]" dimensionUniqueName="[stats_team_week_2026]" displayFolder="" count="2" memberValueDatatype="20" unbalanced="0"/>
    <cacheHierarchy uniqueName="[stats_team_week_2026].[pat_att]" caption="pat_att" attribute="1" defaultMemberUniqueName="[stats_team_week_2026].[pat_att].[All]" allUniqueName="[stats_team_week_2026].[pat_att].[All]" dimensionUniqueName="[stats_team_week_2026]" displayFolder="" count="2"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2"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2" memberValueDatatype="20" unbalanced="0"/>
    <cacheHierarchy uniqueName="[stats_team_week_2026].[pat_pct]" caption="pat_pct" attribute="1" defaultMemberUniqueName="[stats_team_week_2026].[pat_pct].[All]" allUniqueName="[stats_team_week_2026].[pat_pct].[All]" dimensionUniqueName="[stats_team_week_2026]" displayFolder="" count="2" memberValueDatatype="5" unbalanced="0"/>
    <cacheHierarchy uniqueName="[stats_team_week_2026].[gwfg_made]" caption="gwfg_made" attribute="1" defaultMemberUniqueName="[stats_team_week_2026].[gwfg_made].[All]" allUniqueName="[stats_team_week_2026].[gwfg_made].[All]" dimensionUniqueName="[stats_team_week_2026]" displayFolder="" count="2" memberValueDatatype="20" unbalanced="0"/>
    <cacheHierarchy uniqueName="[stats_team_week_2026].[gwfg_att]" caption="gwfg_att" attribute="1" defaultMemberUniqueName="[stats_team_week_2026].[gwfg_att].[All]" allUniqueName="[stats_team_week_2026].[gwfg_att].[All]" dimensionUniqueName="[stats_team_week_2026]" displayFolder="" count="2"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2"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2"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2" memberValueDatatype="20" unbalanced="0"/>
    <cacheHierarchy uniqueName="[stats_team_week_2026].[pt_att]" caption="pt_att" attribute="1" defaultMemberUniqueName="[stats_team_week_2026].[pt_att].[All]" allUniqueName="[stats_team_week_2026].[pt_att].[All]" dimensionUniqueName="[stats_team_week_2026]" displayFolder="" count="2"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2" memberValueDatatype="20" unbalanced="0"/>
    <cacheHierarchy uniqueName="[stats_team_week_2026].[pt_long]" caption="pt_long" attribute="1" defaultMemberUniqueName="[stats_team_week_2026].[pt_long].[All]" allUniqueName="[stats_team_week_2026].[pt_long].[All]" dimensionUniqueName="[stats_team_week_2026]" displayFolder="" count="2" memberValueDatatype="20" unbalanced="0"/>
    <cacheHierarchy uniqueName="[stats_team_week_2026].[pt_yards]" caption="pt_yards" attribute="1" defaultMemberUniqueName="[stats_team_week_2026].[pt_yards].[All]" allUniqueName="[stats_team_week_2026].[pt_yards].[All]" dimensionUniqueName="[stats_team_week_2026]" displayFolder="" count="2"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2"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2" memberValueDatatype="20" unbalanced="0"/>
    <cacheHierarchy uniqueName="[stats_team_week_2026].[pt_downed]" caption="pt_downed" attribute="1" defaultMemberUniqueName="[stats_team_week_2026].[pt_downed].[All]" allUniqueName="[stats_team_week_2026].[pt_downed].[All]" dimensionUniqueName="[stats_team_week_2026]" displayFolder="" count="2"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2"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2"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2"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2"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2"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2" memberValueDatatype="20" unbalanced="0"/>
    <cacheHierarchy uniqueName="[TeamGames].[game_id]" caption="game_id" attribute="1" defaultMemberUniqueName="[TeamGames].[game_id].[All]" allUniqueName="[TeamGames].[game_id].[All]" dimensionUniqueName="[TeamGames]" displayFolder="" count="2" memberValueDatatype="130" unbalanced="0"/>
    <cacheHierarchy uniqueName="[TeamGames].[week]" caption="week" attribute="1" defaultMemberUniqueName="[TeamGames].[week].[All]" allUniqueName="[TeamGames].[week].[All]" dimensionUniqueName="[TeamGames]" displayFolder="" count="2" memberValueDatatype="20" unbalanced="0"/>
    <cacheHierarchy uniqueName="[TeamGames].[gameday]" caption="gameday" attribute="1" time="1" defaultMemberUniqueName="[TeamGames].[gameday].[All]" allUniqueName="[TeamGames].[gameday].[All]" dimensionUniqueName="[TeamGames]" displayFolder="" count="2" memberValueDatatype="7" unbalanced="0"/>
    <cacheHierarchy uniqueName="[TeamGames].[opponent]" caption="opponent" attribute="1" defaultMemberUniqueName="[TeamGames].[opponent].[All]" allUniqueName="[TeamGames].[opponent].[All]" dimensionUniqueName="[TeamGames]" displayFolder="" count="2" memberValueDatatype="130" unbalanced="0"/>
    <cacheHierarchy uniqueName="[TeamGames].[points_against]" caption="points_against" attribute="1" defaultMemberUniqueName="[TeamGames].[points_against].[All]" allUniqueName="[TeamGames].[points_against].[All]" dimensionUniqueName="[TeamGames]" displayFolder="" count="2" memberValueDatatype="20" unbalanced="0"/>
    <cacheHierarchy uniqueName="[TeamGames].[team]" caption="team" attribute="1" defaultMemberUniqueName="[TeamGames].[team].[All]" allUniqueName="[TeamGames].[team].[All]" dimensionUniqueName="[TeamGames]" displayFolder="" count="2" memberValueDatatype="130" unbalanced="0"/>
    <cacheHierarchy uniqueName="[TeamGames].[points_for]" caption="points_for" attribute="1" defaultMemberUniqueName="[TeamGames].[points_for].[All]" allUniqueName="[TeamGames].[points_for].[All]" dimensionUniqueName="[TeamGames]" displayFolder="" count="2" memberValueDatatype="20" unbalanced="0"/>
    <cacheHierarchy uniqueName="[TeamGames].[site]" caption="site" attribute="1" defaultMemberUniqueName="[TeamGames].[site].[All]" allUniqueName="[TeamGames].[site].[All]" dimensionUniqueName="[TeamGames]" displayFolder="" count="2" memberValueDatatype="130" unbalanced="0"/>
    <cacheHierarchy uniqueName="[TeamGames].[div_game]" caption="div_game" attribute="1" defaultMemberUniqueName="[TeamGames].[div_game].[All]" allUniqueName="[TeamGames].[div_game].[All]" dimensionUniqueName="[TeamGames]" displayFolder="" count="2" memberValueDatatype="20" unbalanced="0"/>
    <cacheHierarchy uniqueName="[TeamGames].[roof]" caption="roof" attribute="1" defaultMemberUniqueName="[TeamGames].[roof].[All]" allUniqueName="[TeamGames].[roof].[All]" dimensionUniqueName="[TeamGames]" displayFolder="" count="2" memberValueDatatype="130" unbalanced="0"/>
    <cacheHierarchy uniqueName="[TeamGames].[home_away]" caption="home_away" attribute="1" defaultMemberUniqueName="[TeamGames].[home_away].[All]" allUniqueName="[TeamGames].[home_away].[All]" dimensionUniqueName="[TeamGames]" displayFolder="" count="2" memberValueDatatype="130" unbalanced="0"/>
    <cacheHierarchy uniqueName="[TeamGames].[location]" caption="location" attribute="1" defaultMemberUniqueName="[TeamGames].[location].[All]" allUniqueName="[TeamGames].[location].[All]" dimensionUniqueName="[TeamGames]" displayFolder="" count="2" memberValueDatatype="130" unbalanced="0"/>
    <cacheHierarchy uniqueName="[TeamGames].[diff]" caption="diff" attribute="1" defaultMemberUniqueName="[TeamGames].[diff].[All]" allUniqueName="[TeamGames].[diff].[All]" dimensionUniqueName="[TeamGames]" displayFolder="" count="2" memberValueDatatype="20" unbalanced="0"/>
    <cacheHierarchy uniqueName="[TeamGames].[win]" caption="win" attribute="1" defaultMemberUniqueName="[TeamGames].[win].[All]" allUniqueName="[TeamGames].[win].[All]" dimensionUniqueName="[TeamGames]" displayFolder="" count="2" memberValueDatatype="20" unbalanced="0"/>
    <cacheHierarchy uniqueName="[TeamGames].[loss]" caption="loss" attribute="1" defaultMemberUniqueName="[TeamGames].[loss].[All]" allUniqueName="[TeamGames].[loss].[All]" dimensionUniqueName="[TeamGames]" displayFolder="" count="2" memberValueDatatype="20" unbalanced="0"/>
    <cacheHierarchy uniqueName="[TeamGames].[tie]" caption="tie" attribute="1" defaultMemberUniqueName="[TeamGames].[tie].[All]" allUniqueName="[TeamGames].[tie].[All]" dimensionUniqueName="[TeamGames]" displayFolder="" count="2" memberValueDatatype="20" unbalanced="0"/>
    <cacheHierarchy uniqueName="[TeamGames].[passing_yards]" caption="passing_yards" attribute="1" defaultMemberUniqueName="[TeamGames].[passing_yards].[All]" allUniqueName="[TeamGames].[passing_yards].[All]" dimensionUniqueName="[TeamGames]" displayFolder="" count="2"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2" memberValueDatatype="20" unbalanced="0"/>
    <cacheHierarchy uniqueName="[TeamGames].[rushing_yards]" caption="rushing_yards" attribute="1" defaultMemberUniqueName="[TeamGames].[rushing_yards].[All]" allUniqueName="[TeamGames].[rushing_yards].[All]" dimensionUniqueName="[TeamGames]" displayFolder="" count="2" memberValueDatatype="20" unbalanced="0"/>
    <cacheHierarchy uniqueName="[TeamGames].[fumbles_lost_total]" caption="fumbles_lost_total" attribute="1" defaultMemberUniqueName="[TeamGames].[fumbles_lost_total].[All]" allUniqueName="[TeamGames].[fumbles_lost_total].[All]" dimensionUniqueName="[TeamGames]" displayFolder="" count="2" memberValueDatatype="20" unbalanced="0"/>
    <cacheHierarchy uniqueName="[TeamGames].[opp.passing_yards]" caption="opp.passing_yards" attribute="1" defaultMemberUniqueName="[TeamGames].[opp.passing_yards].[All]" allUniqueName="[TeamGames].[opp.passing_yards].[All]" dimensionUniqueName="[TeamGames]" displayFolder="" count="2"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2" memberValueDatatype="20" unbalanced="0"/>
    <cacheHierarchy uniqueName="[TeamGames].[opp.rushing_yards]" caption="opp.rushing_yards" attribute="1" defaultMemberUniqueName="[TeamGames].[opp.rushing_yards].[All]" allUniqueName="[TeamGames].[opp.rushing_yards].[All]" dimensionUniqueName="[TeamGames]" displayFolder="" count="2"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2" memberValueDatatype="20" unbalanced="0"/>
    <cacheHierarchy uniqueName="[TeamGames].[yards]" caption="yards" attribute="1" defaultMemberUniqueName="[TeamGames].[yards].[All]" allUniqueName="[TeamGames].[yards].[All]" dimensionUniqueName="[TeamGames]" displayFolder="" count="2" memberValueDatatype="20" unbalanced="0"/>
    <cacheHierarchy uniqueName="[TeamGames].[yards_allowed]" caption="yards_allowed" attribute="1" defaultMemberUniqueName="[TeamGames].[yards_allowed].[All]" allUniqueName="[TeamGames].[yards_allowed].[All]" dimensionUniqueName="[TeamGames]" displayFolder="" count="2" memberValueDatatype="20" unbalanced="0"/>
    <cacheHierarchy uniqueName="[TeamGames].[to_margin]" caption="to_margin" attribute="1" defaultMemberUniqueName="[TeamGames].[to_margin].[All]" allUniqueName="[TeamGames].[to_margin].[All]" dimensionUniqueName="[TeamGames]" displayFolder="" count="2"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60"/>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4"/>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3"/>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8"/>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1"/>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6"/>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8"/>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7"/>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5"/>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9"/>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8"/>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8"/>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6"/>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8"/>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1"/>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6"/>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7"/>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7"/>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4"/>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9"/>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6"/>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6"/>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9"/>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tupleCache>
    <entries count="91">
      <n v="7" in="0">
        <tpls c="1">
          <tpl fld="0" item="0"/>
        </tpls>
      </n>
      <n v="7" in="0">
        <tpls c="4">
          <tpl hier="172" item="1"/>
          <tpl hier="173" item="2"/>
          <tpl hier="182" item="0"/>
          <tpl fld="0" item="1"/>
        </tpls>
      </n>
      <s v="Minnesota Vikings" in="0">
        <tpls c="4">
          <tpl hier="172" item="1"/>
          <tpl hier="173" item="2"/>
          <tpl hier="182" item="0"/>
          <tpl fld="0" item="2"/>
        </tpls>
      </s>
      <s v="Minnesota Vikings" in="0">
        <tpls c="4">
          <tpl hier="172" item="1"/>
          <tpl hier="173" item="2"/>
          <tpl hier="182" item="0"/>
          <tpl fld="0" item="5"/>
        </tpls>
      </s>
      <n v="12.333333333333334" in="0">
        <tpls c="4">
          <tpl hier="172" item="1"/>
          <tpl hier="173" item="2"/>
          <tpl hier="182" item="0"/>
          <tpl fld="0" item="6"/>
        </tpls>
      </n>
      <n v="32.833333333333336" in="0">
        <tpls c="4">
          <tpl hier="172" item="1"/>
          <tpl hier="173" item="2"/>
          <tpl hier="182" item="0"/>
          <tpl fld="0" item="3"/>
        </tpls>
      </n>
      <s v="Buffalo Bills" in="0">
        <tpls c="4">
          <tpl hier="172" item="1"/>
          <tpl hier="173" item="2"/>
          <tpl hier="182" item="0"/>
          <tpl fld="0" item="7"/>
        </tpls>
      </s>
      <s v="6-0" in="0">
        <tpls c="4">
          <tpl hier="172" item="1"/>
          <tpl hier="173" item="2"/>
          <tpl hier="182" item="0"/>
          <tpl fld="0" item="4"/>
        </tpls>
      </s>
      <n v="8.5" in="0">
        <tpls c="4">
          <tpl hier="172" item="1"/>
          <tpl hier="173" item="2"/>
          <tpl hier="182" item="0"/>
          <tpl fld="0" item="8"/>
        </tpls>
      </n>
      <s v="Minnesota Vikings" in="0">
        <tpls c="4">
          <tpl hier="172" item="1"/>
          <tpl hier="173" item="2"/>
          <tpl hier="182" item="0"/>
          <tpl fld="0" item="9"/>
        </tpls>
      </s>
      <n v="3" in="0">
        <tpls c="4">
          <tpl hier="172" item="1"/>
          <tpl hier="173" item="2"/>
          <tpl hier="182" item="3"/>
          <tpl fld="0" item="1"/>
        </tpls>
      </n>
      <s v="Denver Broncos, New Orleans Saints" in="0">
        <tpls c="4">
          <tpl hier="172" item="1"/>
          <tpl hier="173" item="2"/>
          <tpl hier="182" item="3"/>
          <tpl fld="0" item="2"/>
        </tpls>
      </s>
      <n v="6" in="0">
        <tpls c="4">
          <tpl hier="172" item="1"/>
          <tpl hier="173" item="2"/>
          <tpl hier="182" item="3"/>
          <tpl fld="0" item="6"/>
        </tpls>
      </n>
      <n v="34" in="0">
        <tpls c="4">
          <tpl hier="172" item="1"/>
          <tpl hier="173" item="2"/>
          <tpl hier="182" item="3"/>
          <tpl fld="0" item="3"/>
        </tpls>
      </n>
      <s v="Houston Texans, New Orleans Saints" in="0">
        <tpls c="4">
          <tpl hier="172" item="1"/>
          <tpl hier="173" item="2"/>
          <tpl hier="182" item="3"/>
          <tpl fld="0" item="7"/>
        </tpls>
      </s>
      <s v="1-0" in="0">
        <tpls c="4">
          <tpl hier="172" item="1"/>
          <tpl hier="173" item="2"/>
          <tpl hier="182" item="3"/>
          <tpl fld="0" item="4"/>
        </tpls>
      </s>
      <n v="16" in="0">
        <tpls c="4">
          <tpl hier="172" item="1"/>
          <tpl hier="173" item="2"/>
          <tpl hier="182" item="3"/>
          <tpl fld="0" item="8"/>
        </tpls>
      </n>
      <s v="Kansas City Chiefs" in="0">
        <tpls c="4">
          <tpl hier="172" item="1"/>
          <tpl hier="173" item="2"/>
          <tpl hier="182" item="3"/>
          <tpl fld="0" item="9"/>
        </tpls>
      </s>
      <s v="Kansas City Chiefs" in="0">
        <tpls c="4">
          <tpl hier="172" item="1"/>
          <tpl hier="173" item="2"/>
          <tpl hier="182" item="3"/>
          <tpl fld="0" item="5"/>
        </tpls>
      </s>
      <n v="5" in="0">
        <tpls c="4">
          <tpl hier="172" item="1"/>
          <tpl hier="173" item="2"/>
          <tpl hier="182" item="4"/>
          <tpl fld="0" item="1"/>
        </tpls>
      </n>
      <s v="Green Bay Packers" in="0">
        <tpls c="4">
          <tpl hier="172" item="1"/>
          <tpl hier="173" item="2"/>
          <tpl hier="182" item="4"/>
          <tpl fld="0" item="2"/>
        </tpls>
      </s>
      <s v="Houston Texans" in="0">
        <tpls c="4">
          <tpl hier="172" item="1"/>
          <tpl hier="173" item="2"/>
          <tpl hier="182" item="4"/>
          <tpl fld="0" item="5"/>
        </tpls>
      </s>
      <n v="3" in="0">
        <tpls c="4">
          <tpl hier="172" item="1"/>
          <tpl hier="173" item="2"/>
          <tpl hier="182" item="4"/>
          <tpl fld="0" item="6"/>
        </tpls>
      </n>
      <n v="45" in="0">
        <tpls c="4">
          <tpl hier="172" item="1"/>
          <tpl hier="173" item="2"/>
          <tpl hier="182" item="4"/>
          <tpl fld="0" item="3"/>
        </tpls>
      </n>
      <s v="Detroit Lions, New England Patriots" in="0">
        <tpls c="4">
          <tpl hier="172" item="1"/>
          <tpl hier="173" item="2"/>
          <tpl hier="182" item="4"/>
          <tpl fld="0" item="7"/>
        </tpls>
      </s>
      <s v="1-0" in="0">
        <tpls c="4">
          <tpl hier="172" item="1"/>
          <tpl hier="173" item="2"/>
          <tpl hier="182" item="4"/>
          <tpl fld="0" item="4"/>
        </tpls>
      </s>
      <n v="28" in="0">
        <tpls c="4">
          <tpl hier="172" item="1"/>
          <tpl hier="173" item="2"/>
          <tpl hier="182" item="4"/>
          <tpl fld="0" item="8"/>
        </tpls>
      </n>
      <s v="New England Patriots" in="0">
        <tpls c="4">
          <tpl hier="172" item="1"/>
          <tpl hier="173" item="2"/>
          <tpl hier="182" item="4"/>
          <tpl fld="0" item="9"/>
        </tpls>
      </s>
      <n v="4" in="0">
        <tpls c="4">
          <tpl hier="172" item="1"/>
          <tpl hier="173" item="2"/>
          <tpl hier="182" item="5"/>
          <tpl fld="0" item="1"/>
        </tpls>
      </n>
      <s v="Los Angeles Chargers" in="0">
        <tpls c="4">
          <tpl hier="172" item="1"/>
          <tpl hier="173" item="2"/>
          <tpl hier="182" item="5"/>
          <tpl fld="0" item="2"/>
        </tpls>
      </s>
      <s v="San Francisco 49ers" in="0">
        <tpls c="4">
          <tpl hier="172" item="1"/>
          <tpl hier="173" item="2"/>
          <tpl hier="182" item="5"/>
          <tpl fld="0" item="7"/>
        </tpls>
      </s>
      <n v="29" in="0">
        <tpls c="4">
          <tpl hier="172" item="1"/>
          <tpl hier="173" item="2"/>
          <tpl hier="182" item="5"/>
          <tpl fld="0" item="8"/>
        </tpls>
      </n>
      <s v="Jacksonville Jaguars" in="0">
        <tpls c="4">
          <tpl hier="172" item="1"/>
          <tpl hier="173" item="2"/>
          <tpl hier="182" item="5"/>
          <tpl fld="0" item="9"/>
        </tpls>
      </s>
      <s v="Jacksonville Jaguars" in="0">
        <tpls c="4">
          <tpl hier="172" item="1"/>
          <tpl hier="173" item="2"/>
          <tpl hier="182" item="5"/>
          <tpl fld="0" item="5"/>
        </tpls>
      </s>
      <n v="6" in="0">
        <tpls c="4">
          <tpl hier="172" item="1"/>
          <tpl hier="173" item="2"/>
          <tpl hier="182" item="5"/>
          <tpl fld="0" item="6"/>
        </tpls>
      </n>
      <n v="36" in="0">
        <tpls c="4">
          <tpl hier="172" item="1"/>
          <tpl hier="173" item="2"/>
          <tpl hier="182" item="5"/>
          <tpl fld="0" item="3"/>
        </tpls>
      </n>
      <s v="1-0" in="0">
        <tpls c="4">
          <tpl hier="172" item="1"/>
          <tpl hier="173" item="2"/>
          <tpl hier="182" item="5"/>
          <tpl fld="0" item="4"/>
        </tpls>
      </s>
      <n v="4" in="0">
        <tpls c="4">
          <tpl hier="172" item="1"/>
          <tpl hier="173" item="2"/>
          <tpl hier="182" item="6"/>
          <tpl fld="0" item="1"/>
        </tpls>
      </n>
      <s v="Atlanta Falcons, Tampa Bay Buccaneers" in="0">
        <tpls c="4">
          <tpl hier="172" item="1"/>
          <tpl hier="173" item="2"/>
          <tpl hier="182" item="6"/>
          <tpl fld="0" item="2"/>
        </tpls>
      </s>
      <s v="Seattle Seahawks" in="0">
        <tpls c="4">
          <tpl hier="172" item="1"/>
          <tpl hier="173" item="2"/>
          <tpl hier="182" item="6"/>
          <tpl fld="0" item="5"/>
        </tpls>
      </s>
      <n v="3" in="0">
        <tpls c="4">
          <tpl hier="172" item="1"/>
          <tpl hier="173" item="2"/>
          <tpl hier="182" item="6"/>
          <tpl fld="0" item="6"/>
        </tpls>
      </n>
      <n v="43" in="0">
        <tpls c="4">
          <tpl hier="172" item="1"/>
          <tpl hier="173" item="2"/>
          <tpl hier="182" item="6"/>
          <tpl fld="0" item="3"/>
        </tpls>
      </n>
      <s v="Tampa Bay Buccaneers" in="0">
        <tpls c="4">
          <tpl hier="172" item="1"/>
          <tpl hier="173" item="2"/>
          <tpl hier="182" item="6"/>
          <tpl fld="0" item="7"/>
        </tpls>
      </s>
      <s v="1-0" in="0">
        <tpls c="4">
          <tpl hier="172" item="1"/>
          <tpl hier="173" item="2"/>
          <tpl hier="182" item="6"/>
          <tpl fld="0" item="4"/>
        </tpls>
      </s>
      <n v="30" in="0">
        <tpls c="4">
          <tpl hier="172" item="1"/>
          <tpl hier="173" item="2"/>
          <tpl hier="182" item="6"/>
          <tpl fld="0" item="8"/>
        </tpls>
      </n>
      <s v="Tampa Bay Buccaneers" in="0">
        <tpls c="4">
          <tpl hier="172" item="1"/>
          <tpl hier="173" item="2"/>
          <tpl hier="182" item="6"/>
          <tpl fld="0" item="9"/>
        </tpls>
      </s>
      <n v="5" in="0">
        <tpls c="4">
          <tpl hier="172" item="1"/>
          <tpl hier="173" item="7"/>
          <tpl hier="182" item="0"/>
          <tpl fld="0" item="1"/>
        </tpls>
      </n>
      <s v="Jacksonville Jaguars" in="0">
        <tpls c="4">
          <tpl hier="172" item="1"/>
          <tpl hier="173" item="7"/>
          <tpl hier="182" item="0"/>
          <tpl fld="0" item="2"/>
        </tpls>
      </s>
      <s v="Jacksonville Jaguars" in="0">
        <tpls c="4">
          <tpl hier="172" item="1"/>
          <tpl hier="173" item="7"/>
          <tpl hier="182" item="0"/>
          <tpl fld="0" item="5"/>
        </tpls>
      </s>
      <n v="17.333333333333332" in="0">
        <tpls c="4">
          <tpl hier="172" item="1"/>
          <tpl hier="173" item="7"/>
          <tpl hier="182" item="0"/>
          <tpl fld="0" item="6"/>
        </tpls>
      </n>
      <n v="25.666666666666668" in="0">
        <tpls c="4">
          <tpl hier="172" item="1"/>
          <tpl hier="173" item="7"/>
          <tpl hier="182" item="0"/>
          <tpl fld="0" item="3"/>
        </tpls>
      </n>
      <s v="Jacksonville Jaguars" in="0">
        <tpls c="4">
          <tpl hier="172" item="1"/>
          <tpl hier="173" item="7"/>
          <tpl hier="182" item="0"/>
          <tpl fld="0" item="7"/>
        </tpls>
      </s>
      <s v="4-2" in="0">
        <tpls c="4">
          <tpl hier="172" item="1"/>
          <tpl hier="173" item="7"/>
          <tpl hier="182" item="0"/>
          <tpl fld="0" item="4"/>
        </tpls>
      </s>
      <n v="8.3333333333333339" in="0">
        <tpls c="4">
          <tpl hier="172" item="1"/>
          <tpl hier="173" item="7"/>
          <tpl hier="182" item="0"/>
          <tpl fld="0" item="8"/>
        </tpls>
      </n>
      <s v="Jacksonville Jaguars" in="0">
        <tpls c="4">
          <tpl hier="172" item="1"/>
          <tpl hier="173" item="7"/>
          <tpl hier="182" item="0"/>
          <tpl fld="0" item="9"/>
        </tpls>
      </s>
      <s v="5-1" in="0">
        <tpls c="4">
          <tpl hier="172" item="1"/>
          <tpl hier="173" item="8"/>
          <tpl hier="182" item="0"/>
          <tpl fld="0" item="4"/>
        </tpls>
      </s>
      <n v="6.666666666666667" in="0">
        <tpls c="4">
          <tpl hier="172" item="1"/>
          <tpl hier="173" item="8"/>
          <tpl hier="182" item="0"/>
          <tpl fld="0" item="8"/>
        </tpls>
      </n>
      <s v="Kansas City Chiefs" in="0">
        <tpls c="4">
          <tpl hier="172" item="1"/>
          <tpl hier="173" item="8"/>
          <tpl hier="182" item="0"/>
          <tpl fld="0" item="9"/>
        </tpls>
      </s>
      <n v="5" in="0">
        <tpls c="4">
          <tpl hier="172" item="1"/>
          <tpl hier="173" item="8"/>
          <tpl hier="182" item="0"/>
          <tpl fld="0" item="1"/>
        </tpls>
      </n>
      <s v="Kansas City Chiefs" in="0">
        <tpls c="4">
          <tpl hier="172" item="1"/>
          <tpl hier="173" item="8"/>
          <tpl hier="182" item="0"/>
          <tpl fld="0" item="2"/>
        </tpls>
      </s>
      <s v="Kansas City Chiefs" in="0">
        <tpls c="4">
          <tpl hier="172" item="1"/>
          <tpl hier="173" item="8"/>
          <tpl hier="182" item="0"/>
          <tpl fld="0" item="5"/>
        </tpls>
      </s>
      <n v="17.166666666666668" in="0">
        <tpls c="4">
          <tpl hier="172" item="1"/>
          <tpl hier="173" item="8"/>
          <tpl hier="182" item="0"/>
          <tpl fld="0" item="6"/>
        </tpls>
      </n>
      <n v="26.142857142857142" in="0">
        <tpls c="4">
          <tpl hier="172" item="1"/>
          <tpl hier="173" item="8"/>
          <tpl hier="182" item="0"/>
          <tpl fld="0" item="3"/>
        </tpls>
      </n>
      <s v="Las Vegas Raiders" in="0">
        <tpls c="4">
          <tpl hier="172" item="1"/>
          <tpl hier="173" item="8"/>
          <tpl hier="182" item="0"/>
          <tpl fld="0" item="7"/>
        </tpls>
      </s>
      <n v="3" in="0">
        <tpls c="4">
          <tpl hier="172" item="1"/>
          <tpl hier="173" item="8"/>
          <tpl hier="182" item="3"/>
          <tpl fld="0" item="1"/>
        </tpls>
      </n>
      <s v="Denver Broncos" in="0">
        <tpls c="4">
          <tpl hier="172" item="1"/>
          <tpl hier="173" item="8"/>
          <tpl hier="182" item="3"/>
          <tpl fld="0" item="2"/>
        </tpls>
      </s>
      <s v="Kansas City Chiefs" in="0">
        <tpls c="4">
          <tpl hier="172" item="1"/>
          <tpl hier="173" item="8"/>
          <tpl hier="182" item="3"/>
          <tpl fld="0" item="5"/>
        </tpls>
      </s>
      <n v="6" in="0">
        <tpls c="4">
          <tpl hier="172" item="1"/>
          <tpl hier="173" item="8"/>
          <tpl hier="182" item="3"/>
          <tpl fld="0" item="6"/>
        </tpls>
      </n>
      <n v="30" in="0">
        <tpls c="4">
          <tpl hier="172" item="1"/>
          <tpl hier="173" item="8"/>
          <tpl hier="182" item="3"/>
          <tpl fld="0" item="3"/>
        </tpls>
      </n>
      <s v="Las Vegas Raiders" in="0">
        <tpls c="4">
          <tpl hier="172" item="1"/>
          <tpl hier="173" item="8"/>
          <tpl hier="182" item="3"/>
          <tpl fld="0" item="7"/>
        </tpls>
      </s>
      <s v="1-0" in="0">
        <tpls c="4">
          <tpl hier="172" item="1"/>
          <tpl hier="173" item="8"/>
          <tpl hier="182" item="3"/>
          <tpl fld="0" item="4"/>
        </tpls>
      </s>
      <n v="16" in="0">
        <tpls c="4">
          <tpl hier="172" item="1"/>
          <tpl hier="173" item="8"/>
          <tpl hier="182" item="3"/>
          <tpl fld="0" item="8"/>
        </tpls>
      </n>
      <s v="Kansas City Chiefs" in="0">
        <tpls c="4">
          <tpl hier="172" item="1"/>
          <tpl hier="173" item="8"/>
          <tpl hier="182" item="3"/>
          <tpl fld="0" item="9"/>
        </tpls>
      </s>
      <n v="7" in="0">
        <tpls c="4">
          <tpl hier="172" item="9"/>
          <tpl hier="173" item="2"/>
          <tpl hier="182" item="0"/>
          <tpl fld="0" item="1"/>
        </tpls>
      </n>
      <s v="Minnesota Vikings" in="0">
        <tpls c="4">
          <tpl hier="172" item="9"/>
          <tpl hier="173" item="2"/>
          <tpl hier="182" item="0"/>
          <tpl fld="0" item="5"/>
        </tpls>
      </s>
      <n v="12.333333333333334" in="0">
        <tpls c="4">
          <tpl hier="172" item="9"/>
          <tpl hier="173" item="2"/>
          <tpl hier="182" item="0"/>
          <tpl fld="0" item="6"/>
        </tpls>
      </n>
      <n v="30.666666666666668" in="0">
        <tpls c="4">
          <tpl hier="172" item="9"/>
          <tpl hier="173" item="2"/>
          <tpl hier="182" item="0"/>
          <tpl fld="0" item="3"/>
        </tpls>
      </n>
      <s v="Detroit Lions" in="0">
        <tpls c="4">
          <tpl hier="172" item="9"/>
          <tpl hier="173" item="2"/>
          <tpl hier="182" item="0"/>
          <tpl fld="0" item="7"/>
        </tpls>
      </s>
      <s v="6-0" in="0">
        <tpls c="4">
          <tpl hier="172" item="9"/>
          <tpl hier="173" item="2"/>
          <tpl hier="182" item="0"/>
          <tpl fld="0" item="4"/>
        </tpls>
      </s>
      <n v="8.5" in="0">
        <tpls c="4">
          <tpl hier="172" item="9"/>
          <tpl hier="173" item="2"/>
          <tpl hier="182" item="0"/>
          <tpl fld="0" item="8"/>
        </tpls>
      </n>
      <s v="Minnesota Vikings" in="0">
        <tpls c="4">
          <tpl hier="172" item="9"/>
          <tpl hier="173" item="2"/>
          <tpl hier="182" item="0"/>
          <tpl fld="0" item="9"/>
        </tpls>
      </s>
      <s v="Minnesota Vikings" in="0">
        <tpls c="4">
          <tpl hier="172" item="9"/>
          <tpl hier="173" item="2"/>
          <tpl hier="182" item="0"/>
          <tpl fld="0" item="2"/>
        </tpls>
      </s>
      <s v="Kansas City Chiefs" in="0">
        <tpls c="4">
          <tpl hier="172" item="10"/>
          <tpl hier="173" item="2"/>
          <tpl hier="182" item="0"/>
          <tpl fld="0" item="5"/>
        </tpls>
      </s>
      <s v="4-2" in="0">
        <tpls c="4">
          <tpl hier="172" item="10"/>
          <tpl hier="173" item="2"/>
          <tpl hier="182" item="0"/>
          <tpl fld="0" item="4"/>
        </tpls>
      </s>
      <n v="8.3333333333333339" in="0">
        <tpls c="4">
          <tpl hier="172" item="10"/>
          <tpl hier="173" item="2"/>
          <tpl hier="182" item="0"/>
          <tpl fld="0" item="8"/>
        </tpls>
      </n>
      <s v="Jacksonville Jaguars" in="0">
        <tpls c="4">
          <tpl hier="172" item="10"/>
          <tpl hier="173" item="2"/>
          <tpl hier="182" item="0"/>
          <tpl fld="0" item="9"/>
        </tpls>
      </s>
      <n v="5" in="0">
        <tpls c="4">
          <tpl hier="172" item="10"/>
          <tpl hier="173" item="2"/>
          <tpl hier="182" item="0"/>
          <tpl fld="0" item="1"/>
        </tpls>
      </n>
      <s v="Jacksonville Jaguars, Kansas City Chiefs" in="0">
        <tpls c="4">
          <tpl hier="172" item="10"/>
          <tpl hier="173" item="2"/>
          <tpl hier="182" item="0"/>
          <tpl fld="0" item="2"/>
        </tpls>
      </s>
      <n v="17.166666666666668" in="0">
        <tpls c="4">
          <tpl hier="172" item="10"/>
          <tpl hier="173" item="2"/>
          <tpl hier="182" item="0"/>
          <tpl fld="0" item="6"/>
        </tpls>
      </n>
      <n v="32.833333333333336" in="0">
        <tpls c="4">
          <tpl hier="172" item="10"/>
          <tpl hier="173" item="2"/>
          <tpl hier="182" item="0"/>
          <tpl fld="0" item="3"/>
        </tpls>
      </n>
      <s v="Buffalo Bills" in="0">
        <tpls c="4">
          <tpl hier="172" item="10"/>
          <tpl hier="173" item="2"/>
          <tpl hier="182" item="0"/>
          <tpl fld="0" item="7"/>
        </tpls>
      </s>
    </entries>
    <sets count="11">
      <set count="1" maxRank="1" setDefinition="{[DimWeek].[week].[All]}">
        <tpls c="1">
          <tpl hier="182" item="4294967295"/>
        </tpls>
      </set>
      <set count="1" maxRank="1" setDefinition="{[DimTeam].[team_conf].[All]}">
        <tpls c="1">
          <tpl hier="172" item="4294967295"/>
        </tpls>
      </set>
      <set count="1" maxRank="1" setDefinition="{[DimTeam].[team_division].[All]}">
        <tpls c="1">
          <tpl hier="173" item="4294967295"/>
        </tpls>
      </set>
      <set count="1" maxRank="1" setDefinition="{[DimWeek].[week].&amp;[6]}">
        <tpls c="1">
          <tpl fld="1" item="0"/>
        </tpls>
      </set>
      <set count="1" maxRank="1" setDefinition="{[DimWeek].[week].&amp;[5]}">
        <tpls c="1">
          <tpl fld="1" item="1"/>
        </tpls>
      </set>
      <set count="1" maxRank="1" setDefinition="{[DimWeek].[week].&amp;[3]}">
        <tpls c="1">
          <tpl fld="1" item="2"/>
        </tpls>
      </set>
      <set count="1" maxRank="1" setDefinition="{[DimWeek].[week].&amp;[7]}">
        <tpls c="1">
          <tpl fld="1" item="3"/>
        </tpls>
      </set>
      <set count="1" maxRank="1" setDefinition="{[DimTeam].[team_division].&amp;[AFC South]}">
        <tpls c="1">
          <tpl fld="2" item="0"/>
        </tpls>
      </set>
      <set count="1" maxRank="1" setDefinition="{[DimTeam].[team_division].&amp;[AFC West]}">
        <tpls c="1">
          <tpl fld="2" item="1"/>
        </tpls>
      </set>
      <set count="1" maxRank="1" setDefinition="{[DimTeam].[team_conf].&amp;[NFC]}">
        <tpls c="1">
          <tpl fld="3" item="0"/>
        </tpls>
      </set>
      <set count="1" maxRank="1" setDefinition="{[DimTeam].[team_conf].&amp;[AFC]}">
        <tpls c="1">
          <tpl fld="3" item="1"/>
        </tpls>
      </set>
    </sets>
    <queryCache count="10">
      <query mdx="[Measures].[Latest Week]">
        <tpls c="1">
          <tpl fld="0" item="0"/>
        </tpls>
      </query>
      <query mdx="[Measures].[Lead TO Value]">
        <tpls c="1">
          <tpl fld="0" item="1"/>
        </tpls>
      </query>
      <query mdx="[Measures].[Lead TO Team]">
        <tpls c="1">
          <tpl fld="0" item="2"/>
        </tpls>
      </query>
      <query mdx="[Measures].[Lead Off Value]">
        <tpls c="1">
          <tpl fld="0" item="3"/>
        </tpls>
      </query>
      <query mdx="[Measures].[Lead Diff W-L]">
        <tpls c="1">
          <tpl fld="0" item="4"/>
        </tpls>
      </query>
      <query mdx="[Measures].[Lead Def Team]">
        <tpls c="1">
          <tpl fld="0" item="5"/>
        </tpls>
      </query>
      <query mdx="[Measures].[Lead Def Value]">
        <tpls c="1">
          <tpl fld="0" item="6"/>
        </tpls>
      </query>
      <query mdx="[Measures].[Lead Off Team]">
        <tpls c="1">
          <tpl fld="0" item="7"/>
        </tpls>
      </query>
      <query mdx="[Measures].[Lead Diff Value]">
        <tpls c="1">
          <tpl fld="0" item="8"/>
        </tpls>
      </query>
      <query mdx="[Measures].[Lead Diff Team]">
        <tpls c="1">
          <tpl fld="0" item="9"/>
        </tpls>
      </query>
    </queryCache>
    <serverFormats count="1">
      <serverFormat forma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3078705" backgroundQuery="1" createdVersion="8" refreshedVersion="8" minRefreshableVersion="3" recordCount="0" supportSubquery="1" supportAdvancedDrill="1" xr:uid="{07C8E4A4-F22C-414E-9201-2031BAB3B73F}">
  <cacheSource type="external" connectionId="31"/>
  <cacheFields count="3">
    <cacheField name="[DimPlayer].[display_name].[display_name]" caption="display_name" numFmtId="0" hierarchy="151" level="1">
      <sharedItems count="1">
        <s v="Matthew Stafford"/>
      </sharedItems>
      <extLst>
        <ext xmlns:x15="http://schemas.microsoft.com/office/spreadsheetml/2010/11/main" uri="{4F2E5C28-24EA-4eb8-9CBF-B6C8F9C3D259}">
          <x15:cachedUniqueNames>
            <x15:cachedUniqueName index="0" name="[DimPlayer].[display_name].&amp;[Matthew Stafford]"/>
          </x15:cachedUniqueNames>
        </ext>
      </extLst>
    </cacheField>
    <cacheField name="[DimTeam].[team_name].[team_name]" caption="team_name" numFmtId="0" hierarchy="170" level="1">
      <sharedItems count="1">
        <s v="Los Angeles Rams"/>
      </sharedItems>
      <extLst>
        <ext xmlns:x15="http://schemas.microsoft.com/office/spreadsheetml/2010/11/main" uri="{4F2E5C28-24EA-4eb8-9CBF-B6C8F9C3D259}">
          <x15:cachedUniqueNames>
            <x15:cachedUniqueName index="0" name="[DimTeam].[team_name].&amp;[Los Angeles Rams]"/>
          </x15:cachedUniqueNames>
        </ext>
      </extLst>
    </cacheField>
    <cacheField name="[Measures].[Sum of passing_yards]" caption="Sum of passing_yards" numFmtId="0" hierarchy="1162" level="32767"/>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oneField="1">
      <fieldsUsage count="1">
        <fieldUsage x="2"/>
      </fieldsUsage>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5162038" backgroundQuery="1" createdVersion="8" refreshedVersion="8" minRefreshableVersion="3" recordCount="0" supportSubquery="1" supportAdvancedDrill="1" xr:uid="{CAC56EE2-FBDE-41F1-9F23-2870354D7303}">
  <cacheSource type="external" connectionId="31"/>
  <cacheFields count="3">
    <cacheField name="[DimPlayer].[display_name].[display_name]" caption="display_name" numFmtId="0" hierarchy="151" level="1">
      <sharedItems count="1">
        <s v="Jaxon Smith-Njigba"/>
      </sharedItems>
      <extLst>
        <ext xmlns:x15="http://schemas.microsoft.com/office/spreadsheetml/2010/11/main" uri="{4F2E5C28-24EA-4eb8-9CBF-B6C8F9C3D259}">
          <x15:cachedUniqueNames>
            <x15:cachedUniqueName index="0" name="[DimPlayer].[display_name].&amp;[Jaxon Smith-Njigba]"/>
          </x15:cachedUniqueNames>
        </ext>
      </extLst>
    </cacheField>
    <cacheField name="[DimTeam].[team_name].[team_name]" caption="team_name" numFmtId="0" hierarchy="170" level="1">
      <sharedItems count="1">
        <s v="Seattle Seahawks"/>
      </sharedItems>
      <extLst>
        <ext xmlns:x15="http://schemas.microsoft.com/office/spreadsheetml/2010/11/main" uri="{4F2E5C28-24EA-4eb8-9CBF-B6C8F9C3D259}">
          <x15:cachedUniqueNames>
            <x15:cachedUniqueName index="0" name="[DimTeam].[team_name].&amp;[Seattle Seahawks]"/>
          </x15:cachedUniqueNames>
        </ext>
      </extLst>
    </cacheField>
    <cacheField name="[Measures].[Sum of receiving_yards]" caption="Sum of receiving_yards" numFmtId="0" hierarchy="1177" level="32767"/>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2"/>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7708332" backgroundQuery="1" createdVersion="8" refreshedVersion="8" minRefreshableVersion="3" recordCount="0" supportSubquery="1" supportAdvancedDrill="1" xr:uid="{17F2FBAB-6B08-4665-A588-B1B23EB10081}">
  <cacheSource type="external" connectionId="31"/>
  <cacheFields count="4">
    <cacheField name="[DimPlayer].[display_name].[display_name]" caption="display_name" numFmtId="0" hierarchy="151" level="1">
      <sharedItems count="1">
        <s v="Trey McBride"/>
      </sharedItems>
      <extLst>
        <ext xmlns:x15="http://schemas.microsoft.com/office/spreadsheetml/2010/11/main" uri="{4F2E5C28-24EA-4eb8-9CBF-B6C8F9C3D259}">
          <x15:cachedUniqueNames>
            <x15:cachedUniqueName index="0" name="[DimPlayer].[display_name].&amp;[Trey McBride]"/>
          </x15:cachedUniqueNames>
        </ext>
      </extLst>
    </cacheField>
    <cacheField name="[DimTeam].[team_name].[team_name]" caption="team_name" numFmtId="0" hierarchy="170" level="1">
      <sharedItems count="1">
        <s v="Arizona Cardinals"/>
      </sharedItems>
      <extLst>
        <ext xmlns:x15="http://schemas.microsoft.com/office/spreadsheetml/2010/11/main" uri="{4F2E5C28-24EA-4eb8-9CBF-B6C8F9C3D259}">
          <x15:cachedUniqueNames>
            <x15:cachedUniqueName index="0" name="[DimTeam].[team_name].&amp;[Arizona Cardinals]"/>
          </x15:cachedUniqueNames>
        </ext>
      </extLst>
    </cacheField>
    <cacheField name="[Measures].[Sum of receiving_yards]" caption="Sum of receiving_yards" numFmtId="0" hierarchy="1177" level="32767"/>
    <cacheField name="[DimPlayer].[position].[position]" caption="position" numFmtId="0" hierarchy="154" level="1">
      <sharedItems containsSemiMixedTypes="0" containsNonDate="0" containsString="0"/>
    </cacheField>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3"/>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2"/>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9560187" backgroundQuery="1" createdVersion="8" refreshedVersion="8" minRefreshableVersion="3" recordCount="0" supportSubquery="1" supportAdvancedDrill="1" xr:uid="{33BC402A-861F-4E9F-90E3-5F624C2BC987}">
  <cacheSource type="external" connectionId="31"/>
  <cacheFields count="3">
    <cacheField name="[DimPlayer].[display_name].[display_name]" caption="display_name" numFmtId="0" hierarchy="151" level="1">
      <sharedItems count="1">
        <s v="Bijan Robinson"/>
      </sharedItems>
      <extLst>
        <ext xmlns:x15="http://schemas.microsoft.com/office/spreadsheetml/2010/11/main" uri="{4F2E5C28-24EA-4eb8-9CBF-B6C8F9C3D259}">
          <x15:cachedUniqueNames>
            <x15:cachedUniqueName index="0" name="[DimPlayer].[display_name].&amp;[Bijan Robinson]"/>
          </x15:cachedUniqueNames>
        </ext>
      </extLst>
    </cacheField>
    <cacheField name="[DimTeam].[team_name].[team_name]" caption="team_name" numFmtId="0" hierarchy="170" level="1">
      <sharedItems count="1">
        <s v="Atlanta Falcons"/>
      </sharedItems>
      <extLst>
        <ext xmlns:x15="http://schemas.microsoft.com/office/spreadsheetml/2010/11/main" uri="{4F2E5C28-24EA-4eb8-9CBF-B6C8F9C3D259}">
          <x15:cachedUniqueNames>
            <x15:cachedUniqueName index="0" name="[DimTeam].[team_name].&amp;[Atlanta Falcons]"/>
          </x15:cachedUniqueNames>
        </ext>
      </extLst>
    </cacheField>
    <cacheField name="[Measures].[Sum of rushing_yards]" caption="Sum of rushing_yards" numFmtId="0" hierarchy="1172" level="32767"/>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2"/>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24074074" backgroundQuery="1" createdVersion="8" refreshedVersion="8" minRefreshableVersion="3" recordCount="0" supportSubquery="1" supportAdvancedDrill="1" xr:uid="{668A8051-93C0-4FAA-9409-3AFB7F7F36E3}">
  <cacheSource type="external" connectionId="31"/>
  <cacheFields count="17">
    <cacheField name="[DimPlayer].[display_name].[display_name]" caption="display_name" numFmtId="0" hierarchy="151" level="1">
      <sharedItems count="132">
        <s v="Aaron Jones"/>
        <s v="AJ Dillon"/>
        <s v="Alvin Kamara"/>
        <s v="Ameer Abdullah"/>
        <s v="Anthony Tyus III"/>
        <s v="Ashton Jeanty"/>
        <s v="Audric EstimÃ©"/>
        <s v="Austin Ekeler"/>
        <s v="Bam Knight"/>
        <s v="Ben VanSumeren"/>
        <s v="Bhayshul Tuten"/>
        <s v="Bijan Robinson"/>
        <s v="Blake Corum"/>
        <s v="Brady Russell"/>
        <s v="Braelon Allen"/>
        <s v="Brashard Smith"/>
        <s v="Breece Hall"/>
        <s v="Brian Robinson"/>
        <s v="British Brooks"/>
        <s v="Bucky Irving"/>
        <s v="Cam Skattebo"/>
        <s v="Carson Steele"/>
        <s v="Chase Brown"/>
        <s v="Chris Brooks"/>
        <s v="Chris Rodriguez Jr."/>
        <s v="Christian McCaffrey"/>
        <s v="Chuba Hubbard"/>
        <s v="CJ Donaldson"/>
        <s v="Corey Kiner"/>
        <s v="Craig Reynolds"/>
        <s v="Dameon Pierce"/>
        <s v="D'Andre Swift"/>
        <s v="Dare Ogunbowale"/>
        <s v="David Montgomery"/>
        <s v="Dean Connors"/>
        <s v="DeeJay Dallas"/>
        <s v="Demond Claiborne"/>
        <s v="Derrick Henry"/>
        <s v="Devin Singletary"/>
        <s v="De'Von Achane"/>
        <s v="DJ Herman"/>
        <s v="Dylan Laube"/>
        <s v="Dylan Sampson"/>
        <s v="Eli Heidenreich"/>
        <s v="Emanuel Wilson"/>
        <s v="Emari Demercado"/>
        <s v="Emmett Johnson"/>
        <s v="Frank Gore Jr."/>
        <s v="George Holani"/>
        <s v="Hunter Luepke"/>
        <s v="Isaiah Davis"/>
        <s v="J.K. Dobbins"/>
        <s v="Jacob Saylors"/>
        <s v="Jacory Croskey-Merritt"/>
        <s v="Jadarian Price"/>
        <s v="Jahmyr Gibbs"/>
        <s v="Jaleel McLaughlin"/>
        <s v="James Cook"/>
        <s v="Javonte Williams"/>
        <s v="Jawhar Jordan"/>
        <s v="Jaylen Warren"/>
        <s v="Jaylen Wright"/>
        <s v="Jeremiyah Love"/>
        <s v="Jeremy McNichols"/>
        <s v="Jonah Coleman"/>
        <s v="Jonathan Taylor"/>
        <s v="Jonathon Brooks"/>
        <s v="Jordan James"/>
        <s v="Jordan Mason"/>
        <s v="Josh Jacobs"/>
        <s v="Josh Williams"/>
        <s v="Julius Chestnut"/>
        <s v="Justice Hill"/>
        <s v="Kaelon Black"/>
        <s v="Kaleb Johnson"/>
        <s v="Kalel Mullings"/>
        <s v="Kaytron Allen"/>
        <s v="Keaton Mitchell"/>
        <s v="Kendre Miller"/>
        <s v="Kene Nwangwu"/>
        <s v="Kenneth Walker III"/>
        <s v="Kenny Gainwell"/>
        <s v="Khalil Herbert"/>
        <s v="Kimani Vidal"/>
        <s v="Kyle Monangai"/>
        <s v="Kyren Williams"/>
        <s v="Lan Larison"/>
        <s v="LeQuint Allen Jr."/>
        <s v="Lew Nichols III"/>
        <s v="MarShawn Lloyd"/>
        <s v="Max Bredeson"/>
        <s v="Michael Carter"/>
        <s v="Mike Washington Jr."/>
        <s v="Najee Harris"/>
        <s v="Nicholas Singleton"/>
        <s v="Ollie Gordon II"/>
        <s v="Omarion Hampton"/>
        <s v="Patrick Ricard"/>
        <s v="Pierre Strong"/>
        <s v="Quinshon Judkins"/>
        <s v="Rachaad White"/>
        <s v="Raheim Sanders"/>
        <s v="Rasheen Ali"/>
        <s v="Ray Davis"/>
        <s v="Reggie Gilliam"/>
        <s v="Rhamondre Stevenson"/>
        <s v="Rico Dowdle"/>
        <s v="RJ Harvey"/>
        <s v="Ronnie Rivers"/>
        <s v="Roschon Johnson"/>
        <s v="Samaje Perine"/>
        <s v="Saquon Barkley"/>
        <s v="Sean Tucker"/>
        <s v="Seth McGowan"/>
        <s v="Sione Vaki"/>
        <s v="Tahj Brooks"/>
        <s v="Tank Bigsby"/>
        <s v="Tony Pollard"/>
        <s v="Travis Etienne"/>
        <s v="Travis Homer"/>
        <s v="TreVeyon Henderson"/>
        <s v="Trevor Etienne"/>
        <s v="Ty Johnson"/>
        <s v="Tyjae Spears"/>
        <s v="Tyler Allgeier"/>
        <s v="Tyler Badie"/>
        <s v="Tyler Goodson"/>
        <s v="Tyrone Tracy Jr."/>
        <s v="Velus Jones Jr."/>
        <s v="Will Shipley"/>
        <s v="Woody Marks"/>
        <s v="Zavier Scott"/>
      </sharedItems>
      <extLst>
        <ext xmlns:x15="http://schemas.microsoft.com/office/spreadsheetml/2010/11/main" uri="{4F2E5C28-24EA-4eb8-9CBF-B6C8F9C3D259}">
          <x15:cachedUniqueNames>
            <x15:cachedUniqueName index="0" name="[DimPlayer].[display_name].&amp;[Aaron Jones]"/>
            <x15:cachedUniqueName index="1" name="[DimPlayer].[display_name].&amp;[AJ Dillon]"/>
            <x15:cachedUniqueName index="2" name="[DimPlayer].[display_name].&amp;[Alvin Kamara]"/>
            <x15:cachedUniqueName index="3" name="[DimPlayer].[display_name].&amp;[Ameer Abdullah]"/>
            <x15:cachedUniqueName index="4" name="[DimPlayer].[display_name].&amp;[Anthony Tyus III]"/>
            <x15:cachedUniqueName index="5" name="[DimPlayer].[display_name].&amp;[Ashton Jeanty]"/>
            <x15:cachedUniqueName index="6" name="[DimPlayer].[display_name].&amp;[Audric EstimÃ©]"/>
            <x15:cachedUniqueName index="7" name="[DimPlayer].[display_name].&amp;[Austin Ekeler]"/>
            <x15:cachedUniqueName index="8" name="[DimPlayer].[display_name].&amp;[Bam Knight]"/>
            <x15:cachedUniqueName index="9" name="[DimPlayer].[display_name].&amp;[Ben VanSumeren]"/>
            <x15:cachedUniqueName index="10" name="[DimPlayer].[display_name].&amp;[Bhayshul Tuten]"/>
            <x15:cachedUniqueName index="11" name="[DimPlayer].[display_name].&amp;[Bijan Robinson]"/>
            <x15:cachedUniqueName index="12" name="[DimPlayer].[display_name].&amp;[Blake Corum]"/>
            <x15:cachedUniqueName index="13" name="[DimPlayer].[display_name].&amp;[Brady Russell]"/>
            <x15:cachedUniqueName index="14" name="[DimPlayer].[display_name].&amp;[Braelon Allen]"/>
            <x15:cachedUniqueName index="15" name="[DimPlayer].[display_name].&amp;[Brashard Smith]"/>
            <x15:cachedUniqueName index="16" name="[DimPlayer].[display_name].&amp;[Breece Hall]"/>
            <x15:cachedUniqueName index="17" name="[DimPlayer].[display_name].&amp;[Brian Robinson]"/>
            <x15:cachedUniqueName index="18" name="[DimPlayer].[display_name].&amp;[British Brooks]"/>
            <x15:cachedUniqueName index="19" name="[DimPlayer].[display_name].&amp;[Bucky Irving]"/>
            <x15:cachedUniqueName index="20" name="[DimPlayer].[display_name].&amp;[Cam Skattebo]"/>
            <x15:cachedUniqueName index="21" name="[DimPlayer].[display_name].&amp;[Carson Steele]"/>
            <x15:cachedUniqueName index="22" name="[DimPlayer].[display_name].&amp;[Chase Brown]"/>
            <x15:cachedUniqueName index="23" name="[DimPlayer].[display_name].&amp;[Chris Brooks]"/>
            <x15:cachedUniqueName index="24" name="[DimPlayer].[display_name].&amp;[Chris Rodriguez Jr.]"/>
            <x15:cachedUniqueName index="25" name="[DimPlayer].[display_name].&amp;[Christian McCaffrey]"/>
            <x15:cachedUniqueName index="26" name="[DimPlayer].[display_name].&amp;[Chuba Hubbard]"/>
            <x15:cachedUniqueName index="27" name="[DimPlayer].[display_name].&amp;[CJ Donaldson]"/>
            <x15:cachedUniqueName index="28" name="[DimPlayer].[display_name].&amp;[Corey Kiner]"/>
            <x15:cachedUniqueName index="29" name="[DimPlayer].[display_name].&amp;[Craig Reynolds]"/>
            <x15:cachedUniqueName index="30" name="[DimPlayer].[display_name].&amp;[Dameon Pierce]"/>
            <x15:cachedUniqueName index="31" name="[DimPlayer].[display_name].&amp;[D'Andre Swift]"/>
            <x15:cachedUniqueName index="32" name="[DimPlayer].[display_name].&amp;[Dare Ogunbowale]"/>
            <x15:cachedUniqueName index="33" name="[DimPlayer].[display_name].&amp;[David Montgomery]"/>
            <x15:cachedUniqueName index="34" name="[DimPlayer].[display_name].&amp;[Dean Connors]"/>
            <x15:cachedUniqueName index="35" name="[DimPlayer].[display_name].&amp;[DeeJay Dallas]"/>
            <x15:cachedUniqueName index="36" name="[DimPlayer].[display_name].&amp;[Demond Claiborne]"/>
            <x15:cachedUniqueName index="37" name="[DimPlayer].[display_name].&amp;[Derrick Henry]"/>
            <x15:cachedUniqueName index="38" name="[DimPlayer].[display_name].&amp;[Devin Singletary]"/>
            <x15:cachedUniqueName index="39" name="[DimPlayer].[display_name].&amp;[De'Von Achane]"/>
            <x15:cachedUniqueName index="40" name="[DimPlayer].[display_name].&amp;[DJ Herman]"/>
            <x15:cachedUniqueName index="41" name="[DimPlayer].[display_name].&amp;[Dylan Laube]"/>
            <x15:cachedUniqueName index="42" name="[DimPlayer].[display_name].&amp;[Dylan Sampson]"/>
            <x15:cachedUniqueName index="43" name="[DimPlayer].[display_name].&amp;[Eli Heidenreich]"/>
            <x15:cachedUniqueName index="44" name="[DimPlayer].[display_name].&amp;[Emanuel Wilson]"/>
            <x15:cachedUniqueName index="45" name="[DimPlayer].[display_name].&amp;[Emari Demercado]"/>
            <x15:cachedUniqueName index="46" name="[DimPlayer].[display_name].&amp;[Emmett Johnson]"/>
            <x15:cachedUniqueName index="47" name="[DimPlayer].[display_name].&amp;[Frank Gore Jr.]"/>
            <x15:cachedUniqueName index="48" name="[DimPlayer].[display_name].&amp;[George Holani]"/>
            <x15:cachedUniqueName index="49" name="[DimPlayer].[display_name].&amp;[Hunter Luepke]"/>
            <x15:cachedUniqueName index="50" name="[DimPlayer].[display_name].&amp;[Isaiah Davis]"/>
            <x15:cachedUniqueName index="51" name="[DimPlayer].[display_name].&amp;[J.K. Dobbins]"/>
            <x15:cachedUniqueName index="52" name="[DimPlayer].[display_name].&amp;[Jacob Saylors]"/>
            <x15:cachedUniqueName index="53" name="[DimPlayer].[display_name].&amp;[Jacory Croskey-Merritt]"/>
            <x15:cachedUniqueName index="54" name="[DimPlayer].[display_name].&amp;[Jadarian Price]"/>
            <x15:cachedUniqueName index="55" name="[DimPlayer].[display_name].&amp;[Jahmyr Gibbs]"/>
            <x15:cachedUniqueName index="56" name="[DimPlayer].[display_name].&amp;[Jaleel McLaughlin]"/>
            <x15:cachedUniqueName index="57" name="[DimPlayer].[display_name].&amp;[James Cook]"/>
            <x15:cachedUniqueName index="58" name="[DimPlayer].[display_name].&amp;[Javonte Williams]"/>
            <x15:cachedUniqueName index="59" name="[DimPlayer].[display_name].&amp;[Jawhar Jordan]"/>
            <x15:cachedUniqueName index="60" name="[DimPlayer].[display_name].&amp;[Jaylen Warren]"/>
            <x15:cachedUniqueName index="61" name="[DimPlayer].[display_name].&amp;[Jaylen Wright]"/>
            <x15:cachedUniqueName index="62" name="[DimPlayer].[display_name].&amp;[Jeremiyah Love]"/>
            <x15:cachedUniqueName index="63" name="[DimPlayer].[display_name].&amp;[Jeremy McNichols]"/>
            <x15:cachedUniqueName index="64" name="[DimPlayer].[display_name].&amp;[Jonah Coleman]"/>
            <x15:cachedUniqueName index="65" name="[DimPlayer].[display_name].&amp;[Jonathan Taylor]"/>
            <x15:cachedUniqueName index="66" name="[DimPlayer].[display_name].&amp;[Jonathon Brooks]"/>
            <x15:cachedUniqueName index="67" name="[DimPlayer].[display_name].&amp;[Jordan James]"/>
            <x15:cachedUniqueName index="68" name="[DimPlayer].[display_name].&amp;[Jordan Mason]"/>
            <x15:cachedUniqueName index="69" name="[DimPlayer].[display_name].&amp;[Josh Jacobs]"/>
            <x15:cachedUniqueName index="70" name="[DimPlayer].[display_name].&amp;[Josh Williams]"/>
            <x15:cachedUniqueName index="71" name="[DimPlayer].[display_name].&amp;[Julius Chestnut]"/>
            <x15:cachedUniqueName index="72" name="[DimPlayer].[display_name].&amp;[Justice Hill]"/>
            <x15:cachedUniqueName index="73" name="[DimPlayer].[display_name].&amp;[Kaelon Black]"/>
            <x15:cachedUniqueName index="74" name="[DimPlayer].[display_name].&amp;[Kaleb Johnson]"/>
            <x15:cachedUniqueName index="75" name="[DimPlayer].[display_name].&amp;[Kalel Mullings]"/>
            <x15:cachedUniqueName index="76" name="[DimPlayer].[display_name].&amp;[Kaytron Allen]"/>
            <x15:cachedUniqueName index="77" name="[DimPlayer].[display_name].&amp;[Keaton Mitchell]"/>
            <x15:cachedUniqueName index="78" name="[DimPlayer].[display_name].&amp;[Kendre Miller]"/>
            <x15:cachedUniqueName index="79" name="[DimPlayer].[display_name].&amp;[Kene Nwangwu]"/>
            <x15:cachedUniqueName index="80" name="[DimPlayer].[display_name].&amp;[Kenneth Walker III]"/>
            <x15:cachedUniqueName index="81" name="[DimPlayer].[display_name].&amp;[Kenny Gainwell]"/>
            <x15:cachedUniqueName index="82" name="[DimPlayer].[display_name].&amp;[Khalil Herbert]"/>
            <x15:cachedUniqueName index="83" name="[DimPlayer].[display_name].&amp;[Kimani Vidal]"/>
            <x15:cachedUniqueName index="84" name="[DimPlayer].[display_name].&amp;[Kyle Monangai]"/>
            <x15:cachedUniqueName index="85" name="[DimPlayer].[display_name].&amp;[Kyren Williams]"/>
            <x15:cachedUniqueName index="86" name="[DimPlayer].[display_name].&amp;[Lan Larison]"/>
            <x15:cachedUniqueName index="87" name="[DimPlayer].[display_name].&amp;[LeQuint Allen Jr.]"/>
            <x15:cachedUniqueName index="88" name="[DimPlayer].[display_name].&amp;[Lew Nichols III]"/>
            <x15:cachedUniqueName index="89" name="[DimPlayer].[display_name].&amp;[MarShawn Lloyd]"/>
            <x15:cachedUniqueName index="90" name="[DimPlayer].[display_name].&amp;[Max Bredeson]"/>
            <x15:cachedUniqueName index="91" name="[DimPlayer].[display_name].&amp;[Michael Carter]"/>
            <x15:cachedUniqueName index="92" name="[DimPlayer].[display_name].&amp;[Mike Washington Jr.]"/>
            <x15:cachedUniqueName index="93" name="[DimPlayer].[display_name].&amp;[Najee Harris]"/>
            <x15:cachedUniqueName index="94" name="[DimPlayer].[display_name].&amp;[Nicholas Singleton]"/>
            <x15:cachedUniqueName index="95" name="[DimPlayer].[display_name].&amp;[Ollie Gordon II]"/>
            <x15:cachedUniqueName index="96" name="[DimPlayer].[display_name].&amp;[Omarion Hampton]"/>
            <x15:cachedUniqueName index="97" name="[DimPlayer].[display_name].&amp;[Patrick Ricard]"/>
            <x15:cachedUniqueName index="98" name="[DimPlayer].[display_name].&amp;[Pierre Strong]"/>
            <x15:cachedUniqueName index="99" name="[DimPlayer].[display_name].&amp;[Quinshon Judkins]"/>
            <x15:cachedUniqueName index="100" name="[DimPlayer].[display_name].&amp;[Rachaad White]"/>
            <x15:cachedUniqueName index="101" name="[DimPlayer].[display_name].&amp;[Raheim Sanders]"/>
            <x15:cachedUniqueName index="102" name="[DimPlayer].[display_name].&amp;[Rasheen Ali]"/>
            <x15:cachedUniqueName index="103" name="[DimPlayer].[display_name].&amp;[Ray Davis]"/>
            <x15:cachedUniqueName index="104" name="[DimPlayer].[display_name].&amp;[Reggie Gilliam]"/>
            <x15:cachedUniqueName index="105" name="[DimPlayer].[display_name].&amp;[Rhamondre Stevenson]"/>
            <x15:cachedUniqueName index="106" name="[DimPlayer].[display_name].&amp;[Rico Dowdle]"/>
            <x15:cachedUniqueName index="107" name="[DimPlayer].[display_name].&amp;[RJ Harvey]"/>
            <x15:cachedUniqueName index="108" name="[DimPlayer].[display_name].&amp;[Ronnie Rivers]"/>
            <x15:cachedUniqueName index="109" name="[DimPlayer].[display_name].&amp;[Roschon Johnson]"/>
            <x15:cachedUniqueName index="110" name="[DimPlayer].[display_name].&amp;[Samaje Perine]"/>
            <x15:cachedUniqueName index="111" name="[DimPlayer].[display_name].&amp;[Saquon Barkley]"/>
            <x15:cachedUniqueName index="112" name="[DimPlayer].[display_name].&amp;[Sean Tucker]"/>
            <x15:cachedUniqueName index="113" name="[DimPlayer].[display_name].&amp;[Seth McGowan]"/>
            <x15:cachedUniqueName index="114" name="[DimPlayer].[display_name].&amp;[Sione Vaki]"/>
            <x15:cachedUniqueName index="115" name="[DimPlayer].[display_name].&amp;[Tahj Brooks]"/>
            <x15:cachedUniqueName index="116" name="[DimPlayer].[display_name].&amp;[Tank Bigsby]"/>
            <x15:cachedUniqueName index="117" name="[DimPlayer].[display_name].&amp;[Tony Pollard]"/>
            <x15:cachedUniqueName index="118" name="[DimPlayer].[display_name].&amp;[Travis Etienne]"/>
            <x15:cachedUniqueName index="119" name="[DimPlayer].[display_name].&amp;[Travis Homer]"/>
            <x15:cachedUniqueName index="120" name="[DimPlayer].[display_name].&amp;[TreVeyon Henderson]"/>
            <x15:cachedUniqueName index="121" name="[DimPlayer].[display_name].&amp;[Trevor Etienne]"/>
            <x15:cachedUniqueName index="122" name="[DimPlayer].[display_name].&amp;[Ty Johnson]"/>
            <x15:cachedUniqueName index="123" name="[DimPlayer].[display_name].&amp;[Tyjae Spears]"/>
            <x15:cachedUniqueName index="124" name="[DimPlayer].[display_name].&amp;[Tyler Allgeier]"/>
            <x15:cachedUniqueName index="125" name="[DimPlayer].[display_name].&amp;[Tyler Badie]"/>
            <x15:cachedUniqueName index="126" name="[DimPlayer].[display_name].&amp;[Tyler Goodson]"/>
            <x15:cachedUniqueName index="127" name="[DimPlayer].[display_name].&amp;[Tyrone Tracy Jr.]"/>
            <x15:cachedUniqueName index="128" name="[DimPlayer].[display_name].&amp;[Velus Jones Jr.]"/>
            <x15:cachedUniqueName index="129" name="[DimPlayer].[display_name].&amp;[Will Shipley]"/>
            <x15:cachedUniqueName index="130" name="[DimPlayer].[display_name].&amp;[Woody Marks]"/>
            <x15:cachedUniqueName index="131" name="[DimPlayer].[display_name].&amp;[Zavier Scott]"/>
          </x15:cachedUniqueNames>
        </ext>
      </extLst>
    </cacheField>
    <cacheField name="[DimTeam].[team_name].[team_name]" caption="team_name" numFmtId="0" hierarchy="170" level="1">
      <sharedItems count="32">
        <s v="Minnesota Vikings"/>
        <s v="Carolina Panthers"/>
        <s v="New Orleans Saints"/>
        <s v="Jacksonville Jaguars"/>
        <s v="Las Vegas Raiders"/>
        <s v="Cleveland Browns"/>
        <s v="Washington Commanders"/>
        <s v="Arizona Cardinals"/>
        <s v="Kansas City Chiefs"/>
        <s v="Atlanta Falcons"/>
        <s v="Los Angeles Rams"/>
        <s v="Seattle Seahawks"/>
        <s v="New York Jets"/>
        <s v="Houston Texans"/>
        <s v="Tampa Bay Buccaneers"/>
        <s v="New York Giants"/>
        <s v="Philadelphia Eagles"/>
        <s v="Cincinnati Bengals"/>
        <s v="Green Bay Packers"/>
        <s v="San Francisco 49ers"/>
        <s v="New England Patriots"/>
        <s v="Chicago Bears"/>
        <s v="Baltimore Ravens"/>
        <s v="Miami Dolphins"/>
        <s v="Pittsburgh Steelers"/>
        <s v="Dallas Cowboys"/>
        <s v="Buffalo Bills"/>
        <s v="Denver Broncos"/>
        <s v="Detroit Lions"/>
        <s v="Indianapolis Colts"/>
        <s v="Tennessee Titans"/>
        <s v="Los Angeles Chargers"/>
      </sharedItems>
      <extLst>
        <ext xmlns:x15="http://schemas.microsoft.com/office/spreadsheetml/2010/11/main" uri="{4F2E5C28-24EA-4eb8-9CBF-B6C8F9C3D259}">
          <x15:cachedUniqueNames>
            <x15:cachedUniqueName index="0" name="[DimTeam].[team_name].&amp;[Minnesota Vikings]"/>
            <x15:cachedUniqueName index="1" name="[DimTeam].[team_name].&amp;[Carolina Panthers]"/>
            <x15:cachedUniqueName index="2" name="[DimTeam].[team_name].&amp;[New Orleans Saints]"/>
            <x15:cachedUniqueName index="3" name="[DimTeam].[team_name].&amp;[Jacksonville Jaguars]"/>
            <x15:cachedUniqueName index="4" name="[DimTeam].[team_name].&amp;[Las Vegas Raiders]"/>
            <x15:cachedUniqueName index="5" name="[DimTeam].[team_name].&amp;[Cleveland Browns]"/>
            <x15:cachedUniqueName index="6" name="[DimTeam].[team_name].&amp;[Washington Commanders]"/>
            <x15:cachedUniqueName index="7" name="[DimTeam].[team_name].&amp;[Arizona Cardinals]"/>
            <x15:cachedUniqueName index="8" name="[DimTeam].[team_name].&amp;[Kansas City Chiefs]"/>
            <x15:cachedUniqueName index="9" name="[DimTeam].[team_name].&amp;[Atlanta Falcons]"/>
            <x15:cachedUniqueName index="10" name="[DimTeam].[team_name].&amp;[Los Angeles Rams]"/>
            <x15:cachedUniqueName index="11" name="[DimTeam].[team_name].&amp;[Seattle Seahawks]"/>
            <x15:cachedUniqueName index="12" name="[DimTeam].[team_name].&amp;[New York Jets]"/>
            <x15:cachedUniqueName index="13" name="[DimTeam].[team_name].&amp;[Houston Texans]"/>
            <x15:cachedUniqueName index="14" name="[DimTeam].[team_name].&amp;[Tampa Bay Buccaneers]"/>
            <x15:cachedUniqueName index="15" name="[DimTeam].[team_name].&amp;[New York Giants]"/>
            <x15:cachedUniqueName index="16" name="[DimTeam].[team_name].&amp;[Philadelphia Eagles]"/>
            <x15:cachedUniqueName index="17" name="[DimTeam].[team_name].&amp;[Cincinnati Bengals]"/>
            <x15:cachedUniqueName index="18" name="[DimTeam].[team_name].&amp;[Green Bay Packers]"/>
            <x15:cachedUniqueName index="19" name="[DimTeam].[team_name].&amp;[San Francisco 49ers]"/>
            <x15:cachedUniqueName index="20" name="[DimTeam].[team_name].&amp;[New England Patriots]"/>
            <x15:cachedUniqueName index="21" name="[DimTeam].[team_name].&amp;[Chicago Bears]"/>
            <x15:cachedUniqueName index="22" name="[DimTeam].[team_name].&amp;[Baltimore Ravens]"/>
            <x15:cachedUniqueName index="23" name="[DimTeam].[team_name].&amp;[Miami Dolphins]"/>
            <x15:cachedUniqueName index="24" name="[DimTeam].[team_name].&amp;[Pittsburgh Steelers]"/>
            <x15:cachedUniqueName index="25" name="[DimTeam].[team_name].&amp;[Dallas Cowboys]"/>
            <x15:cachedUniqueName index="26" name="[DimTeam].[team_name].&amp;[Buffalo Bills]"/>
            <x15:cachedUniqueName index="27" name="[DimTeam].[team_name].&amp;[Denver Broncos]"/>
            <x15:cachedUniqueName index="28" name="[DimTeam].[team_name].&amp;[Detroit Lions]"/>
            <x15:cachedUniqueName index="29" name="[DimTeam].[team_name].&amp;[Indianapolis Colts]"/>
            <x15:cachedUniqueName index="30" name="[DimTeam].[team_name].&amp;[Tennessee Titans]"/>
            <x15:cachedUniqueName index="31" name="[DimTeam].[team_name].&amp;[Los Angeles Chargers]"/>
          </x15:cachedUniqueNames>
        </ext>
      </extLst>
    </cacheField>
    <cacheField name="[DimPlayer].[position].[position]" caption="position" numFmtId="0" hierarchy="154" level="1">
      <sharedItems containsSemiMixedTypes="0" containsNonDate="0" containsString="0"/>
    </cacheField>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 name="[Measures].[Sum of targets]" caption="Sum of targets" numFmtId="0" hierarchy="1175" level="32767"/>
    <cacheField name="[Measures].[Sum of receptions]" caption="Sum of receptions" numFmtId="0" hierarchy="1176" level="32767"/>
    <cacheField name="[Measures].[Sum of receiving_yards]" caption="Sum of receiving_yards" numFmtId="0" hierarchy="1177" level="32767"/>
    <cacheField name="[Measures].[Sum of receiving_tds]" caption="Sum of receiving_tds" numFmtId="0" hierarchy="1178" level="32767"/>
    <cacheField name="[Measures].[Yards Per Carry]" caption="Yards Per Carry" numFmtId="0" hierarchy="1199" level="32767"/>
    <cacheField name="[DimWeek].[week].[week]" caption="week" numFmtId="0" hierarchy="182" level="1">
      <sharedItems containsSemiMixedTypes="0" containsNonDate="0" containsString="0"/>
    </cacheField>
    <cacheField name="[DimTeam].[team_abbr].[team_abbr]" caption="team_abbr" numFmtId="0" hierarchy="169" level="1">
      <sharedItems containsSemiMixedTypes="0" containsNonDate="0" containsString="0"/>
    </cacheField>
    <cacheField name="[DimWeek].[season].[season]" caption="season" numFmtId="0" hierarchy="181" level="1">
      <sharedItems containsSemiMixedTypes="0" containsNonDate="0" containsString="0"/>
    </cacheField>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15"/>
      </fieldsUsage>
    </cacheHierarchy>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fieldsUsage count="2">
        <fieldUsage x="-1"/>
        <fieldUsage x="16"/>
      </fieldsUsage>
    </cacheHierarchy>
    <cacheHierarchy uniqueName="[DimWeek].[week]" caption="week" attribute="1" defaultMemberUniqueName="[DimWeek].[week].[All]" allUniqueName="[DimWeek].[week].[All]" dimensionUniqueName="[DimWeek]" displayFolder="" count="2" memberValueDatatype="20" unbalanced="0">
      <fieldsUsage count="2">
        <fieldUsage x="-1"/>
        <fieldUsage x="14"/>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oneField="1">
      <fieldsUsage count="1">
        <fieldUsage x="13"/>
      </fieldsUsage>
    </cacheHierarchy>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32523149" backgroundQuery="1" createdVersion="8" refreshedVersion="8" minRefreshableVersion="3" recordCount="0" supportSubquery="1" supportAdvancedDrill="1" xr:uid="{28352A11-9C7E-4DA8-80BA-AB007179E3B0}">
  <cacheSource type="external" connectionId="31"/>
  <cacheFields count="18">
    <cacheField name="[DimPlayer].[display_name].[display_name]" caption="display_name" numFmtId="0" hierarchy="151" level="1">
      <sharedItems count="214">
        <s v="A.J. Brown"/>
        <s v="Adonai Mitchell"/>
        <s v="Alec Pierce"/>
        <s v="Alex Bachman"/>
        <s v="Amon-Ra St. Brown"/>
        <s v="Andrei Iosivas"/>
        <s v="Andrew Armstrong"/>
        <s v="Anthony Gould"/>
        <s v="Antonio Williams"/>
        <s v="Arian Smith"/>
        <s v="Ashton Dulin"/>
        <s v="Barion Brown"/>
        <s v="Ben Skowronek"/>
        <s v="Bo Melton"/>
        <s v="Brandin Cooks"/>
        <s v="Brandon Smith"/>
        <s v="Braxton Berrios"/>
        <s v="Brenen Thompson"/>
        <s v="Brian Thomas Jr."/>
        <s v="Britain Covey"/>
        <s v="Bryce Lance"/>
        <s v="Brycen Tremayne"/>
        <s v="Caleb Douglas"/>
        <s v="Calvin Ridley"/>
        <s v="Carnell Tate"/>
        <s v="CeeDee Lamb"/>
        <s v="Charlie Jones"/>
        <s v="Chimere Dike"/>
        <s v="Chris Bell"/>
        <s v="Chris Blair"/>
        <s v="Chris Godwin Jr."/>
        <s v="Chris Moore"/>
        <s v="Chris Olave"/>
        <s v="Christian Watson"/>
        <s v="Cody White"/>
        <s v="Colbie Young"/>
        <s v="Coleman Owen"/>
        <s v="Cooper Kupp"/>
        <s v="Courtland Sutton"/>
        <s v="Cyrus Allen"/>
        <s v="Dalen Cambre"/>
        <s v="Dareke Young"/>
        <s v="Darius Cooper"/>
        <s v="Darnell Mooney"/>
        <s v="Davante Adams"/>
        <s v="David Moore"/>
        <s v="David Sills"/>
        <s v="DeAndre Carter"/>
        <s v="Deebo Samuel Sr."/>
        <s v="Deion Burks"/>
        <s v="Demarcus Robinson"/>
        <s v="DeMario Douglas"/>
        <s v="Denzel Boston"/>
        <s v="Derius Davis"/>
        <s v="Devaughn Vele"/>
        <s v="Deven Thompkins"/>
        <s v="Devin Duvernay"/>
        <s v="DeVonta Smith"/>
        <s v="Devontez Walker"/>
        <s v="DJ Moore"/>
        <s v="DK Metcalf"/>
        <s v="Dohnte Meyers"/>
        <s v="Dontayvion Wicks"/>
        <s v="Drake London"/>
        <s v="Dyami Brown"/>
        <s v="Efton Chism III"/>
        <s v="Elic Ayomanor"/>
        <s v="Elijah Moore"/>
        <s v="Elijah Sarratt"/>
        <s v="Emeka Egbuka"/>
        <s v="Garrett Wilson"/>
        <s v="George Pickens"/>
        <s v="Germie Bernard"/>
        <s v="Greg Dortch"/>
        <s v="Irvin Charles"/>
        <s v="Isaac TeSlaa"/>
        <s v="Isaiah Bond"/>
        <s v="Isaiah Williams"/>
        <s v="J. Michael Sturdivant"/>
        <s v="Jack Bech"/>
        <s v="Jacob Cowing"/>
        <s v="Jahan Dotson"/>
        <s v="Jahdae Walker"/>
        <s v="Ja'Kobi Lane"/>
        <s v="Jakobi Meyers"/>
        <s v="Jalen Brooks"/>
        <s v="Jalen Coker"/>
        <s v="Jalen Cropper"/>
        <s v="Jalen McMillan"/>
        <s v="Jalen Nailor"/>
        <s v="Jalen Royals"/>
        <s v="Jalen Tolbert"/>
        <s v="Jamaal Pritchett"/>
        <s v="Ja'Marr Chase"/>
        <s v="Jameson Williams"/>
        <s v="Jared Wayne"/>
        <s v="Ja'Seem Reed"/>
        <s v="Jauan Jennings"/>
        <s v="Jaxon Smith-Njigba"/>
        <s v="Jayden Reed"/>
        <s v="Jaylen Waddle"/>
        <s v="Jaylin Lane"/>
        <s v="Jaylin Noel"/>
        <s v="Jerry Jeudy"/>
        <s v="Jeshaun Jones"/>
        <s v="Jimmy Horn Jr."/>
        <s v="John Metchie III"/>
        <s v="Jonathan Mingo"/>
        <s v="Jordan Addison"/>
        <s v="Jordan Watkins"/>
        <s v="Jordan Whittington"/>
        <s v="Josh Cameron"/>
        <s v="Josh Downs"/>
        <s v="Josh Palmer"/>
        <s v="Justin Jefferson"/>
        <s v="Justin Watson"/>
        <s v="Kaden Davis"/>
        <s v="Kaden Wetjen"/>
        <s v="Kalif Raymond"/>
        <s v="Kameron Johnson"/>
        <s v="KaVontae Turpin"/>
        <s v="Kayshon Boutte"/>
        <s v="KC Concepcion"/>
        <s v="KeAndre Lambert-Smith"/>
        <s v="Keenan Allen"/>
        <s v="Kendrick Bourne"/>
        <s v="Keon Coleman"/>
        <s v="Ke'Shawn Williams"/>
        <s v="Kevin Austin Jr."/>
        <s v="Kevin Coleman Jr."/>
        <s v="KhaDarel Hodge"/>
        <s v="Khalil Shakir"/>
        <s v="Kolbe Katsis"/>
        <s v="Konata Mumpfield"/>
        <s v="Kyle Williams"/>
        <s v="Ladd McConkey"/>
        <s v="LaJohntay Wester"/>
        <s v="Laquon Treadwell"/>
        <s v="Lewis Bond"/>
        <s v="Lil'Jordan Humphrey"/>
        <s v="Luke McCaffrey"/>
        <s v="Luther Burden III"/>
        <s v="Mack Hollins"/>
        <s v="Makai Lemon"/>
        <s v="Malachi Corley"/>
        <s v="Malachi Fields"/>
        <s v="Malik Benson"/>
        <s v="Malik McClain"/>
        <s v="Malik Nabers"/>
        <s v="Malik Washington"/>
        <s v="Marquez Valdes-Scantling"/>
        <s v="Marquise Brown"/>
        <s v="Marvin Harrison Jr."/>
        <s v="Marvin Mims Jr."/>
        <s v="Matthew Golden"/>
        <s v="Michael Pittman"/>
        <s v="Michael Wilson"/>
        <s v="Mike Evans"/>
        <s v="Mitchell Tinsley"/>
        <s v="Montorie Foster Jr"/>
        <s v="Myles Price"/>
        <s v="Nick Westbrook-Ikhine"/>
        <s v="Nico Collins"/>
        <s v="Nikko Remigio"/>
        <s v="Odell Beckham Jr."/>
        <s v="Olamide Zaccheaus"/>
        <s v="Omar Cooper Jr."/>
        <s v="Parker Washington"/>
        <s v="Pat Bryant"/>
        <s v="Puka Nacua"/>
        <s v="Quentin Johnston"/>
        <s v="Rashee Rice"/>
        <s v="Rashid Shaheed"/>
        <s v="Rashod Bateman"/>
        <s v="Reggie Virgil"/>
        <s v="Roman Wilson"/>
        <s v="Rome Odunze"/>
        <s v="Romeo Doubs"/>
        <s v="Ryan Flournoy"/>
        <s v="Ryan Miller"/>
        <s v="Savion Williams"/>
        <s v="Simi Fehoko"/>
        <s v="Skyler Bell"/>
        <s v="Skyy Moore"/>
        <s v="Stefon Diggs"/>
        <s v="Sterling Shepard"/>
        <s v="Tai Felton"/>
        <s v="Tank Dell"/>
        <s v="Tay Martin"/>
        <s v="Ted Hurst III"/>
        <s v="Tee Higgins"/>
        <s v="Terry McLaurin"/>
        <s v="Tetairoa McMillan"/>
        <s v="Tez Johnson"/>
        <s v="Theo Wease Jr."/>
        <s v="Tim Patrick"/>
        <s v="Tom Kennedy"/>
        <s v="Tory Horton"/>
        <s v="Tre Harris"/>
        <s v="Tre Tucker"/>
        <s v="Trent Sherfield"/>
        <s v="Treylon Burks"/>
        <s v="Troy Franklin"/>
        <s v="Tutu Atwell"/>
        <s v="Tylan Wallace"/>
        <s v="Tyquan Thornton"/>
        <s v="Wan'Dale Robinson"/>
        <s v="Xavier Hutchinson"/>
        <s v="Xavier Legette"/>
        <s v="Xavier Smith"/>
        <s v="Xavier Worthy"/>
        <s v="Zachariah Branch"/>
        <s v="Zavion Thomas"/>
        <s v="Zay Flowers"/>
      </sharedItems>
      <extLst>
        <ext xmlns:x15="http://schemas.microsoft.com/office/spreadsheetml/2010/11/main" uri="{4F2E5C28-24EA-4eb8-9CBF-B6C8F9C3D259}">
          <x15:cachedUniqueNames>
            <x15:cachedUniqueName index="0" name="[DimPlayer].[display_name].&amp;[A.J. Brown]"/>
            <x15:cachedUniqueName index="1" name="[DimPlayer].[display_name].&amp;[Adonai Mitchell]"/>
            <x15:cachedUniqueName index="2" name="[DimPlayer].[display_name].&amp;[Alec Pierce]"/>
            <x15:cachedUniqueName index="3" name="[DimPlayer].[display_name].&amp;[Alex Bachman]"/>
            <x15:cachedUniqueName index="4" name="[DimPlayer].[display_name].&amp;[Amon-Ra St. Brown]"/>
            <x15:cachedUniqueName index="5" name="[DimPlayer].[display_name].&amp;[Andrei Iosivas]"/>
            <x15:cachedUniqueName index="6" name="[DimPlayer].[display_name].&amp;[Andrew Armstrong]"/>
            <x15:cachedUniqueName index="7" name="[DimPlayer].[display_name].&amp;[Anthony Gould]"/>
            <x15:cachedUniqueName index="8" name="[DimPlayer].[display_name].&amp;[Antonio Williams]"/>
            <x15:cachedUniqueName index="9" name="[DimPlayer].[display_name].&amp;[Arian Smith]"/>
            <x15:cachedUniqueName index="10" name="[DimPlayer].[display_name].&amp;[Ashton Dulin]"/>
            <x15:cachedUniqueName index="11" name="[DimPlayer].[display_name].&amp;[Barion Brown]"/>
            <x15:cachedUniqueName index="12" name="[DimPlayer].[display_name].&amp;[Ben Skowronek]"/>
            <x15:cachedUniqueName index="13" name="[DimPlayer].[display_name].&amp;[Bo Melton]"/>
            <x15:cachedUniqueName index="14" name="[DimPlayer].[display_name].&amp;[Brandin Cooks]"/>
            <x15:cachedUniqueName index="15" name="[DimPlayer].[display_name].&amp;[Brandon Smith]"/>
            <x15:cachedUniqueName index="16" name="[DimPlayer].[display_name].&amp;[Braxton Berrios]"/>
            <x15:cachedUniqueName index="17" name="[DimPlayer].[display_name].&amp;[Brenen Thompson]"/>
            <x15:cachedUniqueName index="18" name="[DimPlayer].[display_name].&amp;[Brian Thomas Jr.]"/>
            <x15:cachedUniqueName index="19" name="[DimPlayer].[display_name].&amp;[Britain Covey]"/>
            <x15:cachedUniqueName index="20" name="[DimPlayer].[display_name].&amp;[Bryce Lance]"/>
            <x15:cachedUniqueName index="21" name="[DimPlayer].[display_name].&amp;[Brycen Tremayne]"/>
            <x15:cachedUniqueName index="22" name="[DimPlayer].[display_name].&amp;[Caleb Douglas]"/>
            <x15:cachedUniqueName index="23" name="[DimPlayer].[display_name].&amp;[Calvin Ridley]"/>
            <x15:cachedUniqueName index="24" name="[DimPlayer].[display_name].&amp;[Carnell Tate]"/>
            <x15:cachedUniqueName index="25" name="[DimPlayer].[display_name].&amp;[CeeDee Lamb]"/>
            <x15:cachedUniqueName index="26" name="[DimPlayer].[display_name].&amp;[Charlie Jones]"/>
            <x15:cachedUniqueName index="27" name="[DimPlayer].[display_name].&amp;[Chimere Dike]"/>
            <x15:cachedUniqueName index="28" name="[DimPlayer].[display_name].&amp;[Chris Bell]"/>
            <x15:cachedUniqueName index="29" name="[DimPlayer].[display_name].&amp;[Chris Blair]"/>
            <x15:cachedUniqueName index="30" name="[DimPlayer].[display_name].&amp;[Chris Godwin Jr.]"/>
            <x15:cachedUniqueName index="31" name="[DimPlayer].[display_name].&amp;[Chris Moore]"/>
            <x15:cachedUniqueName index="32" name="[DimPlayer].[display_name].&amp;[Chris Olave]"/>
            <x15:cachedUniqueName index="33" name="[DimPlayer].[display_name].&amp;[Christian Watson]"/>
            <x15:cachedUniqueName index="34" name="[DimPlayer].[display_name].&amp;[Cody White]"/>
            <x15:cachedUniqueName index="35" name="[DimPlayer].[display_name].&amp;[Colbie Young]"/>
            <x15:cachedUniqueName index="36" name="[DimPlayer].[display_name].&amp;[Coleman Owen]"/>
            <x15:cachedUniqueName index="37" name="[DimPlayer].[display_name].&amp;[Cooper Kupp]"/>
            <x15:cachedUniqueName index="38" name="[DimPlayer].[display_name].&amp;[Courtland Sutton]"/>
            <x15:cachedUniqueName index="39" name="[DimPlayer].[display_name].&amp;[Cyrus Allen]"/>
            <x15:cachedUniqueName index="40" name="[DimPlayer].[display_name].&amp;[Dalen Cambre]"/>
            <x15:cachedUniqueName index="41" name="[DimPlayer].[display_name].&amp;[Dareke Young]"/>
            <x15:cachedUniqueName index="42" name="[DimPlayer].[display_name].&amp;[Darius Cooper]"/>
            <x15:cachedUniqueName index="43" name="[DimPlayer].[display_name].&amp;[Darnell Mooney]"/>
            <x15:cachedUniqueName index="44" name="[DimPlayer].[display_name].&amp;[Davante Adams]"/>
            <x15:cachedUniqueName index="45" name="[DimPlayer].[display_name].&amp;[David Moore]"/>
            <x15:cachedUniqueName index="46" name="[DimPlayer].[display_name].&amp;[David Sills]"/>
            <x15:cachedUniqueName index="47" name="[DimPlayer].[display_name].&amp;[DeAndre Carter]"/>
            <x15:cachedUniqueName index="48" name="[DimPlayer].[display_name].&amp;[Deebo Samuel Sr.]"/>
            <x15:cachedUniqueName index="49" name="[DimPlayer].[display_name].&amp;[Deion Burks]"/>
            <x15:cachedUniqueName index="50" name="[DimPlayer].[display_name].&amp;[Demarcus Robinson]"/>
            <x15:cachedUniqueName index="51" name="[DimPlayer].[display_name].&amp;[DeMario Douglas]"/>
            <x15:cachedUniqueName index="52" name="[DimPlayer].[display_name].&amp;[Denzel Boston]"/>
            <x15:cachedUniqueName index="53" name="[DimPlayer].[display_name].&amp;[Derius Davis]"/>
            <x15:cachedUniqueName index="54" name="[DimPlayer].[display_name].&amp;[Devaughn Vele]"/>
            <x15:cachedUniqueName index="55" name="[DimPlayer].[display_name].&amp;[Deven Thompkins]"/>
            <x15:cachedUniqueName index="56" name="[DimPlayer].[display_name].&amp;[Devin Duvernay]"/>
            <x15:cachedUniqueName index="57" name="[DimPlayer].[display_name].&amp;[DeVonta Smith]"/>
            <x15:cachedUniqueName index="58" name="[DimPlayer].[display_name].&amp;[Devontez Walker]"/>
            <x15:cachedUniqueName index="59" name="[DimPlayer].[display_name].&amp;[DJ Moore]"/>
            <x15:cachedUniqueName index="60" name="[DimPlayer].[display_name].&amp;[DK Metcalf]"/>
            <x15:cachedUniqueName index="61" name="[DimPlayer].[display_name].&amp;[Dohnte Meyers]"/>
            <x15:cachedUniqueName index="62" name="[DimPlayer].[display_name].&amp;[Dontayvion Wicks]"/>
            <x15:cachedUniqueName index="63" name="[DimPlayer].[display_name].&amp;[Drake London]"/>
            <x15:cachedUniqueName index="64" name="[DimPlayer].[display_name].&amp;[Dyami Brown]"/>
            <x15:cachedUniqueName index="65" name="[DimPlayer].[display_name].&amp;[Efton Chism III]"/>
            <x15:cachedUniqueName index="66" name="[DimPlayer].[display_name].&amp;[Elic Ayomanor]"/>
            <x15:cachedUniqueName index="67" name="[DimPlayer].[display_name].&amp;[Elijah Moore]"/>
            <x15:cachedUniqueName index="68" name="[DimPlayer].[display_name].&amp;[Elijah Sarratt]"/>
            <x15:cachedUniqueName index="69" name="[DimPlayer].[display_name].&amp;[Emeka Egbuka]"/>
            <x15:cachedUniqueName index="70" name="[DimPlayer].[display_name].&amp;[Garrett Wilson]"/>
            <x15:cachedUniqueName index="71" name="[DimPlayer].[display_name].&amp;[George Pickens]"/>
            <x15:cachedUniqueName index="72" name="[DimPlayer].[display_name].&amp;[Germie Bernard]"/>
            <x15:cachedUniqueName index="73" name="[DimPlayer].[display_name].&amp;[Greg Dortch]"/>
            <x15:cachedUniqueName index="74" name="[DimPlayer].[display_name].&amp;[Irvin Charles]"/>
            <x15:cachedUniqueName index="75" name="[DimPlayer].[display_name].&amp;[Isaac TeSlaa]"/>
            <x15:cachedUniqueName index="76" name="[DimPlayer].[display_name].&amp;[Isaiah Bond]"/>
            <x15:cachedUniqueName index="77" name="[DimPlayer].[display_name].&amp;[Isaiah Williams]"/>
            <x15:cachedUniqueName index="78" name="[DimPlayer].[display_name].&amp;[J. Michael Sturdivant]"/>
            <x15:cachedUniqueName index="79" name="[DimPlayer].[display_name].&amp;[Jack Bech]"/>
            <x15:cachedUniqueName index="80" name="[DimPlayer].[display_name].&amp;[Jacob Cowing]"/>
            <x15:cachedUniqueName index="81" name="[DimPlayer].[display_name].&amp;[Jahan Dotson]"/>
            <x15:cachedUniqueName index="82" name="[DimPlayer].[display_name].&amp;[Jahdae Walker]"/>
            <x15:cachedUniqueName index="83" name="[DimPlayer].[display_name].&amp;[Ja'Kobi Lane]"/>
            <x15:cachedUniqueName index="84" name="[DimPlayer].[display_name].&amp;[Jakobi Meyers]"/>
            <x15:cachedUniqueName index="85" name="[DimPlayer].[display_name].&amp;[Jalen Brooks]"/>
            <x15:cachedUniqueName index="86" name="[DimPlayer].[display_name].&amp;[Jalen Coker]"/>
            <x15:cachedUniqueName index="87" name="[DimPlayer].[display_name].&amp;[Jalen Cropper]"/>
            <x15:cachedUniqueName index="88" name="[DimPlayer].[display_name].&amp;[Jalen McMillan]"/>
            <x15:cachedUniqueName index="89" name="[DimPlayer].[display_name].&amp;[Jalen Nailor]"/>
            <x15:cachedUniqueName index="90" name="[DimPlayer].[display_name].&amp;[Jalen Royals]"/>
            <x15:cachedUniqueName index="91" name="[DimPlayer].[display_name].&amp;[Jalen Tolbert]"/>
            <x15:cachedUniqueName index="92" name="[DimPlayer].[display_name].&amp;[Jamaal Pritchett]"/>
            <x15:cachedUniqueName index="93" name="[DimPlayer].[display_name].&amp;[Ja'Marr Chase]"/>
            <x15:cachedUniqueName index="94" name="[DimPlayer].[display_name].&amp;[Jameson Williams]"/>
            <x15:cachedUniqueName index="95" name="[DimPlayer].[display_name].&amp;[Jared Wayne]"/>
            <x15:cachedUniqueName index="96" name="[DimPlayer].[display_name].&amp;[Ja'Seem Reed]"/>
            <x15:cachedUniqueName index="97" name="[DimPlayer].[display_name].&amp;[Jauan Jennings]"/>
            <x15:cachedUniqueName index="98" name="[DimPlayer].[display_name].&amp;[Jaxon Smith-Njigba]"/>
            <x15:cachedUniqueName index="99" name="[DimPlayer].[display_name].&amp;[Jayden Reed]"/>
            <x15:cachedUniqueName index="100" name="[DimPlayer].[display_name].&amp;[Jaylen Waddle]"/>
            <x15:cachedUniqueName index="101" name="[DimPlayer].[display_name].&amp;[Jaylin Lane]"/>
            <x15:cachedUniqueName index="102" name="[DimPlayer].[display_name].&amp;[Jaylin Noel]"/>
            <x15:cachedUniqueName index="103" name="[DimPlayer].[display_name].&amp;[Jerry Jeudy]"/>
            <x15:cachedUniqueName index="104" name="[DimPlayer].[display_name].&amp;[Jeshaun Jones]"/>
            <x15:cachedUniqueName index="105" name="[DimPlayer].[display_name].&amp;[Jimmy Horn Jr.]"/>
            <x15:cachedUniqueName index="106" name="[DimPlayer].[display_name].&amp;[John Metchie III]"/>
            <x15:cachedUniqueName index="107" name="[DimPlayer].[display_name].&amp;[Jonathan Mingo]"/>
            <x15:cachedUniqueName index="108" name="[DimPlayer].[display_name].&amp;[Jordan Addison]"/>
            <x15:cachedUniqueName index="109" name="[DimPlayer].[display_name].&amp;[Jordan Watkins]"/>
            <x15:cachedUniqueName index="110" name="[DimPlayer].[display_name].&amp;[Jordan Whittington]"/>
            <x15:cachedUniqueName index="111" name="[DimPlayer].[display_name].&amp;[Josh Cameron]"/>
            <x15:cachedUniqueName index="112" name="[DimPlayer].[display_name].&amp;[Josh Downs]"/>
            <x15:cachedUniqueName index="113" name="[DimPlayer].[display_name].&amp;[Josh Palmer]"/>
            <x15:cachedUniqueName index="114" name="[DimPlayer].[display_name].&amp;[Justin Jefferson]"/>
            <x15:cachedUniqueName index="115" name="[DimPlayer].[display_name].&amp;[Justin Watson]"/>
            <x15:cachedUniqueName index="116" name="[DimPlayer].[display_name].&amp;[Kaden Davis]"/>
            <x15:cachedUniqueName index="117" name="[DimPlayer].[display_name].&amp;[Kaden Wetjen]"/>
            <x15:cachedUniqueName index="118" name="[DimPlayer].[display_name].&amp;[Kalif Raymond]"/>
            <x15:cachedUniqueName index="119" name="[DimPlayer].[display_name].&amp;[Kameron Johnson]"/>
            <x15:cachedUniqueName index="120" name="[DimPlayer].[display_name].&amp;[KaVontae Turpin]"/>
            <x15:cachedUniqueName index="121" name="[DimPlayer].[display_name].&amp;[Kayshon Boutte]"/>
            <x15:cachedUniqueName index="122" name="[DimPlayer].[display_name].&amp;[KC Concepcion]"/>
            <x15:cachedUniqueName index="123" name="[DimPlayer].[display_name].&amp;[KeAndre Lambert-Smith]"/>
            <x15:cachedUniqueName index="124" name="[DimPlayer].[display_name].&amp;[Keenan Allen]"/>
            <x15:cachedUniqueName index="125" name="[DimPlayer].[display_name].&amp;[Kendrick Bourne]"/>
            <x15:cachedUniqueName index="126" name="[DimPlayer].[display_name].&amp;[Keon Coleman]"/>
            <x15:cachedUniqueName index="127" name="[DimPlayer].[display_name].&amp;[Ke'Shawn Williams]"/>
            <x15:cachedUniqueName index="128" name="[DimPlayer].[display_name].&amp;[Kevin Austin Jr.]"/>
            <x15:cachedUniqueName index="129" name="[DimPlayer].[display_name].&amp;[Kevin Coleman Jr.]"/>
            <x15:cachedUniqueName index="130" name="[DimPlayer].[display_name].&amp;[KhaDarel Hodge]"/>
            <x15:cachedUniqueName index="131" name="[DimPlayer].[display_name].&amp;[Khalil Shakir]"/>
            <x15:cachedUniqueName index="132" name="[DimPlayer].[display_name].&amp;[Kolbe Katsis]"/>
            <x15:cachedUniqueName index="133" name="[DimPlayer].[display_name].&amp;[Konata Mumpfield]"/>
            <x15:cachedUniqueName index="134" name="[DimPlayer].[display_name].&amp;[Kyle Williams]"/>
            <x15:cachedUniqueName index="135" name="[DimPlayer].[display_name].&amp;[Ladd McConkey]"/>
            <x15:cachedUniqueName index="136" name="[DimPlayer].[display_name].&amp;[LaJohntay Wester]"/>
            <x15:cachedUniqueName index="137" name="[DimPlayer].[display_name].&amp;[Laquon Treadwell]"/>
            <x15:cachedUniqueName index="138" name="[DimPlayer].[display_name].&amp;[Lewis Bond]"/>
            <x15:cachedUniqueName index="139" name="[DimPlayer].[display_name].&amp;[Lil'Jordan Humphrey]"/>
            <x15:cachedUniqueName index="140" name="[DimPlayer].[display_name].&amp;[Luke McCaffrey]"/>
            <x15:cachedUniqueName index="141" name="[DimPlayer].[display_name].&amp;[Luther Burden III]"/>
            <x15:cachedUniqueName index="142" name="[DimPlayer].[display_name].&amp;[Mack Hollins]"/>
            <x15:cachedUniqueName index="143" name="[DimPlayer].[display_name].&amp;[Makai Lemon]"/>
            <x15:cachedUniqueName index="144" name="[DimPlayer].[display_name].&amp;[Malachi Corley]"/>
            <x15:cachedUniqueName index="145" name="[DimPlayer].[display_name].&amp;[Malachi Fields]"/>
            <x15:cachedUniqueName index="146" name="[DimPlayer].[display_name].&amp;[Malik Benson]"/>
            <x15:cachedUniqueName index="147" name="[DimPlayer].[display_name].&amp;[Malik McClain]"/>
            <x15:cachedUniqueName index="148" name="[DimPlayer].[display_name].&amp;[Malik Nabers]"/>
            <x15:cachedUniqueName index="149" name="[DimPlayer].[display_name].&amp;[Malik Washington]"/>
            <x15:cachedUniqueName index="150" name="[DimPlayer].[display_name].&amp;[Marquez Valdes-Scantling]"/>
            <x15:cachedUniqueName index="151" name="[DimPlayer].[display_name].&amp;[Marquise Brown]"/>
            <x15:cachedUniqueName index="152" name="[DimPlayer].[display_name].&amp;[Marvin Harrison Jr.]"/>
            <x15:cachedUniqueName index="153" name="[DimPlayer].[display_name].&amp;[Marvin Mims Jr.]"/>
            <x15:cachedUniqueName index="154" name="[DimPlayer].[display_name].&amp;[Matthew Golden]"/>
            <x15:cachedUniqueName index="155" name="[DimPlayer].[display_name].&amp;[Michael Pittman]"/>
            <x15:cachedUniqueName index="156" name="[DimPlayer].[display_name].&amp;[Michael Wilson]"/>
            <x15:cachedUniqueName index="157" name="[DimPlayer].[display_name].&amp;[Mike Evans]"/>
            <x15:cachedUniqueName index="158" name="[DimPlayer].[display_name].&amp;[Mitchell Tinsley]"/>
            <x15:cachedUniqueName index="159" name="[DimPlayer].[display_name].&amp;[Montorie Foster Jr]"/>
            <x15:cachedUniqueName index="160" name="[DimPlayer].[display_name].&amp;[Myles Price]"/>
            <x15:cachedUniqueName index="161" name="[DimPlayer].[display_name].&amp;[Nick Westbrook-Ikhine]"/>
            <x15:cachedUniqueName index="162" name="[DimPlayer].[display_name].&amp;[Nico Collins]"/>
            <x15:cachedUniqueName index="163" name="[DimPlayer].[display_name].&amp;[Nikko Remigio]"/>
            <x15:cachedUniqueName index="164" name="[DimPlayer].[display_name].&amp;[Odell Beckham Jr.]"/>
            <x15:cachedUniqueName index="165" name="[DimPlayer].[display_name].&amp;[Olamide Zaccheaus]"/>
            <x15:cachedUniqueName index="166" name="[DimPlayer].[display_name].&amp;[Omar Cooper Jr.]"/>
            <x15:cachedUniqueName index="167" name="[DimPlayer].[display_name].&amp;[Parker Washington]"/>
            <x15:cachedUniqueName index="168" name="[DimPlayer].[display_name].&amp;[Pat Bryant]"/>
            <x15:cachedUniqueName index="169" name="[DimPlayer].[display_name].&amp;[Puka Nacua]"/>
            <x15:cachedUniqueName index="170" name="[DimPlayer].[display_name].&amp;[Quentin Johnston]"/>
            <x15:cachedUniqueName index="171" name="[DimPlayer].[display_name].&amp;[Rashee Rice]"/>
            <x15:cachedUniqueName index="172" name="[DimPlayer].[display_name].&amp;[Rashid Shaheed]"/>
            <x15:cachedUniqueName index="173" name="[DimPlayer].[display_name].&amp;[Rashod Bateman]"/>
            <x15:cachedUniqueName index="174" name="[DimPlayer].[display_name].&amp;[Reggie Virgil]"/>
            <x15:cachedUniqueName index="175" name="[DimPlayer].[display_name].&amp;[Roman Wilson]"/>
            <x15:cachedUniqueName index="176" name="[DimPlayer].[display_name].&amp;[Rome Odunze]"/>
            <x15:cachedUniqueName index="177" name="[DimPlayer].[display_name].&amp;[Romeo Doubs]"/>
            <x15:cachedUniqueName index="178" name="[DimPlayer].[display_name].&amp;[Ryan Flournoy]"/>
            <x15:cachedUniqueName index="179" name="[DimPlayer].[display_name].&amp;[Ryan Miller]"/>
            <x15:cachedUniqueName index="180" name="[DimPlayer].[display_name].&amp;[Savion Williams]"/>
            <x15:cachedUniqueName index="181" name="[DimPlayer].[display_name].&amp;[Simi Fehoko]"/>
            <x15:cachedUniqueName index="182" name="[DimPlayer].[display_name].&amp;[Skyler Bell]"/>
            <x15:cachedUniqueName index="183" name="[DimPlayer].[display_name].&amp;[Skyy Moore]"/>
            <x15:cachedUniqueName index="184" name="[DimPlayer].[display_name].&amp;[Stefon Diggs]"/>
            <x15:cachedUniqueName index="185" name="[DimPlayer].[display_name].&amp;[Sterling Shepard]"/>
            <x15:cachedUniqueName index="186" name="[DimPlayer].[display_name].&amp;[Tai Felton]"/>
            <x15:cachedUniqueName index="187" name="[DimPlayer].[display_name].&amp;[Tank Dell]"/>
            <x15:cachedUniqueName index="188" name="[DimPlayer].[display_name].&amp;[Tay Martin]"/>
            <x15:cachedUniqueName index="189" name="[DimPlayer].[display_name].&amp;[Ted Hurst III]"/>
            <x15:cachedUniqueName index="190" name="[DimPlayer].[display_name].&amp;[Tee Higgins]"/>
            <x15:cachedUniqueName index="191" name="[DimPlayer].[display_name].&amp;[Terry McLaurin]"/>
            <x15:cachedUniqueName index="192" name="[DimPlayer].[display_name].&amp;[Tetairoa McMillan]"/>
            <x15:cachedUniqueName index="193" name="[DimPlayer].[display_name].&amp;[Tez Johnson]"/>
            <x15:cachedUniqueName index="194" name="[DimPlayer].[display_name].&amp;[Theo Wease Jr.]"/>
            <x15:cachedUniqueName index="195" name="[DimPlayer].[display_name].&amp;[Tim Patrick]"/>
            <x15:cachedUniqueName index="196" name="[DimPlayer].[display_name].&amp;[Tom Kennedy]"/>
            <x15:cachedUniqueName index="197" name="[DimPlayer].[display_name].&amp;[Tory Horton]"/>
            <x15:cachedUniqueName index="198" name="[DimPlayer].[display_name].&amp;[Tre Harris]"/>
            <x15:cachedUniqueName index="199" name="[DimPlayer].[display_name].&amp;[Tre Tucker]"/>
            <x15:cachedUniqueName index="200" name="[DimPlayer].[display_name].&amp;[Trent Sherfield]"/>
            <x15:cachedUniqueName index="201" name="[DimPlayer].[display_name].&amp;[Treylon Burks]"/>
            <x15:cachedUniqueName index="202" name="[DimPlayer].[display_name].&amp;[Troy Franklin]"/>
            <x15:cachedUniqueName index="203" name="[DimPlayer].[display_name].&amp;[Tutu Atwell]"/>
            <x15:cachedUniqueName index="204" name="[DimPlayer].[display_name].&amp;[Tylan Wallace]"/>
            <x15:cachedUniqueName index="205" name="[DimPlayer].[display_name].&amp;[Tyquan Thornton]"/>
            <x15:cachedUniqueName index="206" name="[DimPlayer].[display_name].&amp;[Wan'Dale Robinson]"/>
            <x15:cachedUniqueName index="207" name="[DimPlayer].[display_name].&amp;[Xavier Hutchinson]"/>
            <x15:cachedUniqueName index="208" name="[DimPlayer].[display_name].&amp;[Xavier Legette]"/>
            <x15:cachedUniqueName index="209" name="[DimPlayer].[display_name].&amp;[Xavier Smith]"/>
            <x15:cachedUniqueName index="210" name="[DimPlayer].[display_name].&amp;[Xavier Worthy]"/>
            <x15:cachedUniqueName index="211" name="[DimPlayer].[display_name].&amp;[Zachariah Branch]"/>
            <x15:cachedUniqueName index="212" name="[DimPlayer].[display_name].&amp;[Zavion Thomas]"/>
            <x15:cachedUniqueName index="213" name="[DimPlayer].[display_name].&amp;[Zay Flowers]"/>
          </x15:cachedUniqueNames>
        </ext>
      </extLst>
    </cacheField>
    <cacheField name="[DimTeam].[team_name].[team_name]" caption="team_name" numFmtId="0" hierarchy="170" level="1">
      <sharedItems count="32">
        <s v="New England Patriots"/>
        <s v="New York Jets"/>
        <s v="Indianapolis Colts"/>
        <s v="Los Angeles Rams"/>
        <s v="Detroit Lions"/>
        <s v="Cincinnati Bengals"/>
        <s v="Kansas City Chiefs"/>
        <s v="Washington Commanders"/>
        <s v="New Orleans Saints"/>
        <s v="Pittsburgh Steelers"/>
        <s v="Green Bay Packers"/>
        <s v="San Francisco 49ers"/>
        <s v="New York Giants"/>
        <s v="Los Angeles Chargers"/>
        <s v="Jacksonville Jaguars"/>
        <s v="Philadelphia Eagles"/>
        <s v="Carolina Panthers"/>
        <s v="Miami Dolphins"/>
        <s v="Tennessee Titans"/>
        <s v="Dallas Cowboys"/>
        <s v="Atlanta Falcons"/>
        <s v="Tampa Bay Buccaneers"/>
        <s v="Baltimore Ravens"/>
        <s v="Las Vegas Raiders"/>
        <s v="Seattle Seahawks"/>
        <s v="Denver Broncos"/>
        <s v="Cleveland Browns"/>
        <s v="Arizona Cardinals"/>
        <s v="Buffalo Bills"/>
        <s v="Chicago Bears"/>
        <s v="Houston Texans"/>
        <s v="Minnesota Vikings"/>
      </sharedItems>
      <extLst>
        <ext xmlns:x15="http://schemas.microsoft.com/office/spreadsheetml/2010/11/main" uri="{4F2E5C28-24EA-4eb8-9CBF-B6C8F9C3D259}">
          <x15:cachedUniqueNames>
            <x15:cachedUniqueName index="0" name="[DimTeam].[team_name].&amp;[New England Patriots]"/>
            <x15:cachedUniqueName index="1" name="[DimTeam].[team_name].&amp;[New York Jets]"/>
            <x15:cachedUniqueName index="2" name="[DimTeam].[team_name].&amp;[Indianapolis Colts]"/>
            <x15:cachedUniqueName index="3" name="[DimTeam].[team_name].&amp;[Los Angeles Rams]"/>
            <x15:cachedUniqueName index="4" name="[DimTeam].[team_name].&amp;[Detroit Lions]"/>
            <x15:cachedUniqueName index="5" name="[DimTeam].[team_name].&amp;[Cincinnati Bengals]"/>
            <x15:cachedUniqueName index="6" name="[DimTeam].[team_name].&amp;[Kansas City Chiefs]"/>
            <x15:cachedUniqueName index="7" name="[DimTeam].[team_name].&amp;[Washington Commanders]"/>
            <x15:cachedUniqueName index="8" name="[DimTeam].[team_name].&amp;[New Orleans Saints]"/>
            <x15:cachedUniqueName index="9" name="[DimTeam].[team_name].&amp;[Pittsburgh Steelers]"/>
            <x15:cachedUniqueName index="10" name="[DimTeam].[team_name].&amp;[Green Bay Packers]"/>
            <x15:cachedUniqueName index="11" name="[DimTeam].[team_name].&amp;[San Francisco 49ers]"/>
            <x15:cachedUniqueName index="12" name="[DimTeam].[team_name].&amp;[New York Giants]"/>
            <x15:cachedUniqueName index="13" name="[DimTeam].[team_name].&amp;[Los Angeles Chargers]"/>
            <x15:cachedUniqueName index="14" name="[DimTeam].[team_name].&amp;[Jacksonville Jaguars]"/>
            <x15:cachedUniqueName index="15" name="[DimTeam].[team_name].&amp;[Philadelphia Eagles]"/>
            <x15:cachedUniqueName index="16" name="[DimTeam].[team_name].&amp;[Carolina Panthers]"/>
            <x15:cachedUniqueName index="17" name="[DimTeam].[team_name].&amp;[Miami Dolphins]"/>
            <x15:cachedUniqueName index="18" name="[DimTeam].[team_name].&amp;[Tennessee Titans]"/>
            <x15:cachedUniqueName index="19" name="[DimTeam].[team_name].&amp;[Dallas Cowboys]"/>
            <x15:cachedUniqueName index="20" name="[DimTeam].[team_name].&amp;[Atlanta Falcons]"/>
            <x15:cachedUniqueName index="21" name="[DimTeam].[team_name].&amp;[Tampa Bay Buccaneers]"/>
            <x15:cachedUniqueName index="22" name="[DimTeam].[team_name].&amp;[Baltimore Ravens]"/>
            <x15:cachedUniqueName index="23" name="[DimTeam].[team_name].&amp;[Las Vegas Raiders]"/>
            <x15:cachedUniqueName index="24" name="[DimTeam].[team_name].&amp;[Seattle Seahawks]"/>
            <x15:cachedUniqueName index="25" name="[DimTeam].[team_name].&amp;[Denver Broncos]"/>
            <x15:cachedUniqueName index="26" name="[DimTeam].[team_name].&amp;[Cleveland Browns]"/>
            <x15:cachedUniqueName index="27" name="[DimTeam].[team_name].&amp;[Arizona Cardinals]"/>
            <x15:cachedUniqueName index="28" name="[DimTeam].[team_name].&amp;[Buffalo Bills]"/>
            <x15:cachedUniqueName index="29" name="[DimTeam].[team_name].&amp;[Chicago Bears]"/>
            <x15:cachedUniqueName index="30" name="[DimTeam].[team_name].&amp;[Houston Texans]"/>
            <x15:cachedUniqueName index="31" name="[DimTeam].[team_name].&amp;[Minnesota Vikings]"/>
          </x15:cachedUniqueNames>
        </ext>
      </extLst>
    </cacheField>
    <cacheField name="[DimPlayer].[position].[position]" caption="position" numFmtId="0" hierarchy="154" level="1">
      <sharedItems containsSemiMixedTypes="0" containsNonDate="0" containsString="0"/>
    </cacheField>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 name="[Measures].[Sum of targets]" caption="Sum of targets" numFmtId="0" hierarchy="1175" level="32767"/>
    <cacheField name="[Measures].[Sum of receptions]" caption="Sum of receptions" numFmtId="0" hierarchy="1176" level="32767"/>
    <cacheField name="[Measures].[Sum of receiving_yards]" caption="Sum of receiving_yards" numFmtId="0" hierarchy="1177" level="32767"/>
    <cacheField name="[Measures].[Sum of receiving_tds]" caption="Sum of receiving_tds" numFmtId="0" hierarchy="1178" level="32767"/>
    <cacheField name="[Measures].[Catch Percentage]" caption="Catch Percentage" numFmtId="0" hierarchy="1200" level="32767"/>
    <cacheField name="[Measures].[Yards Per Reception]" caption="Yards Per Reception" numFmtId="0" hierarchy="1201" level="32767"/>
    <cacheField name="[DimWeek].[week].[week]" caption="week" numFmtId="0" hierarchy="182" level="1">
      <sharedItems containsSemiMixedTypes="0" containsNonDate="0" containsString="0"/>
    </cacheField>
    <cacheField name="[DimTeam].[team_abbr].[team_abbr]" caption="team_abbr" numFmtId="0" hierarchy="169" level="1">
      <sharedItems containsSemiMixedTypes="0" containsNonDate="0" containsString="0"/>
    </cacheField>
    <cacheField name="[DimWeek].[season].[season]" caption="season" numFmtId="0" hierarchy="181" level="1">
      <sharedItems containsSemiMixedTypes="0" containsNonDate="0" containsString="0"/>
    </cacheField>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16"/>
      </fieldsUsage>
    </cacheHierarchy>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fieldsUsage count="2">
        <fieldUsage x="-1"/>
        <fieldUsage x="17"/>
      </fieldsUsage>
    </cacheHierarchy>
    <cacheHierarchy uniqueName="[DimWeek].[week]" caption="week" attribute="1" defaultMemberUniqueName="[DimWeek].[week].[All]" allUniqueName="[DimWeek].[week].[All]" dimensionUniqueName="[DimWeek]" displayFolder="" count="2" memberValueDatatype="20" unbalanced="0">
      <fieldsUsage count="2">
        <fieldUsage x="-1"/>
        <fieldUsage x="15"/>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oneField="1">
      <fieldsUsage count="1">
        <fieldUsage x="13"/>
      </fieldsUsage>
    </cacheHierarchy>
    <cacheHierarchy uniqueName="[Measures].[Yards Per Reception]" caption="Yards Per Reception" measure="1" displayFolder="" measureGroup="stats_player_week_2026" count="0" oneField="1">
      <fieldsUsage count="1">
        <fieldUsage x="14"/>
      </fieldsUsage>
    </cacheHierarchy>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39930554" backgroundQuery="1" createdVersion="8" refreshedVersion="8" minRefreshableVersion="3" recordCount="0" supportSubquery="1" supportAdvancedDrill="1" xr:uid="{1A8864CA-16AF-4646-95EE-28CF205B8D14}">
  <cacheSource type="external" connectionId="31"/>
  <cacheFields count="18">
    <cacheField name="[DimPlayer].[display_name].[display_name]" caption="display_name" numFmtId="0" hierarchy="151" level="1">
      <sharedItems count="118">
        <s v="Adam Trautman"/>
        <s v="AJ Barner"/>
        <s v="Andrew Ogletree"/>
        <s v="Austin Hooper"/>
        <s v="Bauer Sharp"/>
        <s v="Ben Sinnott"/>
        <s v="Ben Yurosek"/>
        <s v="Blake Whiteheart"/>
        <s v="Brayden Willis"/>
        <s v="Brenton Strange"/>
        <s v="Brevin Jordan"/>
        <s v="Brevyn Spann-Ford"/>
        <s v="Brock Bowers"/>
        <s v="Brock Wright"/>
        <s v="Cade Otton"/>
        <s v="Cade Stover"/>
        <s v="Cameron Latu"/>
        <s v="Carsen Ryan"/>
        <s v="Charlie Kolar"/>
        <s v="Charlie Woerner"/>
        <s v="Chig Okonkwo"/>
        <s v="Chris Manhertz"/>
        <s v="Colby Parkinson"/>
        <s v="Cole Kmet"/>
        <s v="Colson Yankoff"/>
        <s v="Colston Loveland"/>
        <s v="Dallas Goedert"/>
        <s v="Dalton Kincaid"/>
        <s v="Dalton Schultz"/>
        <s v="Daniel Bellinger"/>
        <s v="Darnell Washington"/>
        <s v="Darren Waller"/>
        <s v="David Njoku"/>
        <s v="Davis Allen"/>
        <s v="Dawson Knox"/>
        <s v="Drew Sample"/>
        <s v="Durham Smythe"/>
        <s v="E.J. Jenkins"/>
        <s v="Eli Raridon"/>
        <s v="Elijah Arroyo"/>
        <s v="Elijah Higgins"/>
        <s v="Eric Saubert"/>
        <s v="Erick All"/>
        <s v="Evan Engram"/>
        <s v="Feleipe Franks"/>
        <s v="Foster Moreau"/>
        <s v="Gavin Bartholomew"/>
        <s v="George Kittle"/>
        <s v="Greg Dulcich"/>
        <s v="Gunnar Helm"/>
        <s v="Harold Fannin Jr."/>
        <s v="Hayden Rucci"/>
        <s v="Hunter Henry"/>
        <s v="Hunter Long"/>
        <s v="Ian Thomas"/>
        <s v="Isaiah Likely"/>
        <s v="Jackson Hawes"/>
        <s v="Jackson Meeks"/>
        <s v="Jake Briningstool"/>
        <s v="Jake Ferguson"/>
        <s v="Jelani Woods"/>
        <s v="Jeremy Ruckert"/>
        <s v="John Bates"/>
        <s v="Johnny Mundt"/>
        <s v="Jonnu Smith"/>
        <s v="Josh Cuevas"/>
        <s v="Josh Oliver"/>
        <s v="Juwan Johnson"/>
        <s v="Keleki Latu"/>
        <s v="Kenyon Sadiq"/>
        <s v="Ko Kieft"/>
        <s v="Kyle Pitts"/>
        <s v="Kylen Granson"/>
        <s v="Luke Farrell"/>
        <s v="Luke Schoonmaker"/>
        <s v="Mark Andrews"/>
        <s v="Mark Redman"/>
        <s v="Marlin Klein"/>
        <s v="Mason Taylor"/>
        <s v="Matthew Hibner"/>
        <s v="Michael Mayer"/>
        <s v="Mike Gesicki"/>
        <s v="Mitchell Evans"/>
        <s v="Mo Alie-Cox"/>
        <s v="Nate Adkins"/>
        <s v="Nate Boerkircher"/>
        <s v="Nick Muse"/>
        <s v="Noah Fant"/>
        <s v="Noah Gray"/>
        <s v="Oronde Gadsden II"/>
        <s v="Oscar Delp"/>
        <s v="Pat Freiermuth"/>
        <s v="Patrick Herbert"/>
        <s v="Payne Durham"/>
        <s v="Pharaoh Brown"/>
        <s v="Quintin Morris"/>
        <s v="Robert Tonyan"/>
        <s v="Sam LaPorta"/>
        <s v="Sam Roush"/>
        <s v="Seydou Traore"/>
        <s v="T.J. Hockenson"/>
        <s v="Tanner Arkin"/>
        <s v="Tanner Hudson"/>
        <s v="Teagan Quitoriano"/>
        <s v="Terrance Ferguson"/>
        <s v="Theo Johnson"/>
        <s v="Thomas Fidone II"/>
        <s v="Tommy Tremble"/>
        <s v="Travis Kelce"/>
        <s v="Trey McBride"/>
        <s v="Treyton Welch"/>
        <s v="Tucker Kraft"/>
        <s v="Tyler Conklin"/>
        <s v="Tyler Higbee"/>
        <s v="Tyler Warren"/>
        <s v="Will Kacmarek"/>
        <s v="Will Mallory"/>
        <s v="Zach Ertz"/>
      </sharedItems>
      <extLst>
        <ext xmlns:x15="http://schemas.microsoft.com/office/spreadsheetml/2010/11/main" uri="{4F2E5C28-24EA-4eb8-9CBF-B6C8F9C3D259}">
          <x15:cachedUniqueNames>
            <x15:cachedUniqueName index="0" name="[DimPlayer].[display_name].&amp;[Adam Trautman]"/>
            <x15:cachedUniqueName index="1" name="[DimPlayer].[display_name].&amp;[AJ Barner]"/>
            <x15:cachedUniqueName index="2" name="[DimPlayer].[display_name].&amp;[Andrew Ogletree]"/>
            <x15:cachedUniqueName index="3" name="[DimPlayer].[display_name].&amp;[Austin Hooper]"/>
            <x15:cachedUniqueName index="4" name="[DimPlayer].[display_name].&amp;[Bauer Sharp]"/>
            <x15:cachedUniqueName index="5" name="[DimPlayer].[display_name].&amp;[Ben Sinnott]"/>
            <x15:cachedUniqueName index="6" name="[DimPlayer].[display_name].&amp;[Ben Yurosek]"/>
            <x15:cachedUniqueName index="7" name="[DimPlayer].[display_name].&amp;[Blake Whiteheart]"/>
            <x15:cachedUniqueName index="8" name="[DimPlayer].[display_name].&amp;[Brayden Willis]"/>
            <x15:cachedUniqueName index="9" name="[DimPlayer].[display_name].&amp;[Brenton Strange]"/>
            <x15:cachedUniqueName index="10" name="[DimPlayer].[display_name].&amp;[Brevin Jordan]"/>
            <x15:cachedUniqueName index="11" name="[DimPlayer].[display_name].&amp;[Brevyn Spann-Ford]"/>
            <x15:cachedUniqueName index="12" name="[DimPlayer].[display_name].&amp;[Brock Bowers]"/>
            <x15:cachedUniqueName index="13" name="[DimPlayer].[display_name].&amp;[Brock Wright]"/>
            <x15:cachedUniqueName index="14" name="[DimPlayer].[display_name].&amp;[Cade Otton]"/>
            <x15:cachedUniqueName index="15" name="[DimPlayer].[display_name].&amp;[Cade Stover]"/>
            <x15:cachedUniqueName index="16" name="[DimPlayer].[display_name].&amp;[Cameron Latu]"/>
            <x15:cachedUniqueName index="17" name="[DimPlayer].[display_name].&amp;[Carsen Ryan]"/>
            <x15:cachedUniqueName index="18" name="[DimPlayer].[display_name].&amp;[Charlie Kolar]"/>
            <x15:cachedUniqueName index="19" name="[DimPlayer].[display_name].&amp;[Charlie Woerner]"/>
            <x15:cachedUniqueName index="20" name="[DimPlayer].[display_name].&amp;[Chig Okonkwo]"/>
            <x15:cachedUniqueName index="21" name="[DimPlayer].[display_name].&amp;[Chris Manhertz]"/>
            <x15:cachedUniqueName index="22" name="[DimPlayer].[display_name].&amp;[Colby Parkinson]"/>
            <x15:cachedUniqueName index="23" name="[DimPlayer].[display_name].&amp;[Cole Kmet]"/>
            <x15:cachedUniqueName index="24" name="[DimPlayer].[display_name].&amp;[Colson Yankoff]"/>
            <x15:cachedUniqueName index="25" name="[DimPlayer].[display_name].&amp;[Colston Loveland]"/>
            <x15:cachedUniqueName index="26" name="[DimPlayer].[display_name].&amp;[Dallas Goedert]"/>
            <x15:cachedUniqueName index="27" name="[DimPlayer].[display_name].&amp;[Dalton Kincaid]"/>
            <x15:cachedUniqueName index="28" name="[DimPlayer].[display_name].&amp;[Dalton Schultz]"/>
            <x15:cachedUniqueName index="29" name="[DimPlayer].[display_name].&amp;[Daniel Bellinger]"/>
            <x15:cachedUniqueName index="30" name="[DimPlayer].[display_name].&amp;[Darnell Washington]"/>
            <x15:cachedUniqueName index="31" name="[DimPlayer].[display_name].&amp;[Darren Waller]"/>
            <x15:cachedUniqueName index="32" name="[DimPlayer].[display_name].&amp;[David Njoku]"/>
            <x15:cachedUniqueName index="33" name="[DimPlayer].[display_name].&amp;[Davis Allen]"/>
            <x15:cachedUniqueName index="34" name="[DimPlayer].[display_name].&amp;[Dawson Knox]"/>
            <x15:cachedUniqueName index="35" name="[DimPlayer].[display_name].&amp;[Drew Sample]"/>
            <x15:cachedUniqueName index="36" name="[DimPlayer].[display_name].&amp;[Durham Smythe]"/>
            <x15:cachedUniqueName index="37" name="[DimPlayer].[display_name].&amp;[E.J. Jenkins]"/>
            <x15:cachedUniqueName index="38" name="[DimPlayer].[display_name].&amp;[Eli Raridon]"/>
            <x15:cachedUniqueName index="39" name="[DimPlayer].[display_name].&amp;[Elijah Arroyo]"/>
            <x15:cachedUniqueName index="40" name="[DimPlayer].[display_name].&amp;[Elijah Higgins]"/>
            <x15:cachedUniqueName index="41" name="[DimPlayer].[display_name].&amp;[Eric Saubert]"/>
            <x15:cachedUniqueName index="42" name="[DimPlayer].[display_name].&amp;[Erick All]"/>
            <x15:cachedUniqueName index="43" name="[DimPlayer].[display_name].&amp;[Evan Engram]"/>
            <x15:cachedUniqueName index="44" name="[DimPlayer].[display_name].&amp;[Feleipe Franks]"/>
            <x15:cachedUniqueName index="45" name="[DimPlayer].[display_name].&amp;[Foster Moreau]"/>
            <x15:cachedUniqueName index="46" name="[DimPlayer].[display_name].&amp;[Gavin Bartholomew]"/>
            <x15:cachedUniqueName index="47" name="[DimPlayer].[display_name].&amp;[George Kittle]"/>
            <x15:cachedUniqueName index="48" name="[DimPlayer].[display_name].&amp;[Greg Dulcich]"/>
            <x15:cachedUniqueName index="49" name="[DimPlayer].[display_name].&amp;[Gunnar Helm]"/>
            <x15:cachedUniqueName index="50" name="[DimPlayer].[display_name].&amp;[Harold Fannin Jr.]"/>
            <x15:cachedUniqueName index="51" name="[DimPlayer].[display_name].&amp;[Hayden Rucci]"/>
            <x15:cachedUniqueName index="52" name="[DimPlayer].[display_name].&amp;[Hunter Henry]"/>
            <x15:cachedUniqueName index="53" name="[DimPlayer].[display_name].&amp;[Hunter Long]"/>
            <x15:cachedUniqueName index="54" name="[DimPlayer].[display_name].&amp;[Ian Thomas]"/>
            <x15:cachedUniqueName index="55" name="[DimPlayer].[display_name].&amp;[Isaiah Likely]"/>
            <x15:cachedUniqueName index="56" name="[DimPlayer].[display_name].&amp;[Jackson Hawes]"/>
            <x15:cachedUniqueName index="57" name="[DimPlayer].[display_name].&amp;[Jackson Meeks]"/>
            <x15:cachedUniqueName index="58" name="[DimPlayer].[display_name].&amp;[Jake Briningstool]"/>
            <x15:cachedUniqueName index="59" name="[DimPlayer].[display_name].&amp;[Jake Ferguson]"/>
            <x15:cachedUniqueName index="60" name="[DimPlayer].[display_name].&amp;[Jelani Woods]"/>
            <x15:cachedUniqueName index="61" name="[DimPlayer].[display_name].&amp;[Jeremy Ruckert]"/>
            <x15:cachedUniqueName index="62" name="[DimPlayer].[display_name].&amp;[John Bates]"/>
            <x15:cachedUniqueName index="63" name="[DimPlayer].[display_name].&amp;[Johnny Mundt]"/>
            <x15:cachedUniqueName index="64" name="[DimPlayer].[display_name].&amp;[Jonnu Smith]"/>
            <x15:cachedUniqueName index="65" name="[DimPlayer].[display_name].&amp;[Josh Cuevas]"/>
            <x15:cachedUniqueName index="66" name="[DimPlayer].[display_name].&amp;[Josh Oliver]"/>
            <x15:cachedUniqueName index="67" name="[DimPlayer].[display_name].&amp;[Juwan Johnson]"/>
            <x15:cachedUniqueName index="68" name="[DimPlayer].[display_name].&amp;[Keleki Latu]"/>
            <x15:cachedUniqueName index="69" name="[DimPlayer].[display_name].&amp;[Kenyon Sadiq]"/>
            <x15:cachedUniqueName index="70" name="[DimPlayer].[display_name].&amp;[Ko Kieft]"/>
            <x15:cachedUniqueName index="71" name="[DimPlayer].[display_name].&amp;[Kyle Pitts]"/>
            <x15:cachedUniqueName index="72" name="[DimPlayer].[display_name].&amp;[Kylen Granson]"/>
            <x15:cachedUniqueName index="73" name="[DimPlayer].[display_name].&amp;[Luke Farrell]"/>
            <x15:cachedUniqueName index="74" name="[DimPlayer].[display_name].&amp;[Luke Schoonmaker]"/>
            <x15:cachedUniqueName index="75" name="[DimPlayer].[display_name].&amp;[Mark Andrews]"/>
            <x15:cachedUniqueName index="76" name="[DimPlayer].[display_name].&amp;[Mark Redman]"/>
            <x15:cachedUniqueName index="77" name="[DimPlayer].[display_name].&amp;[Marlin Klein]"/>
            <x15:cachedUniqueName index="78" name="[DimPlayer].[display_name].&amp;[Mason Taylor]"/>
            <x15:cachedUniqueName index="79" name="[DimPlayer].[display_name].&amp;[Matthew Hibner]"/>
            <x15:cachedUniqueName index="80" name="[DimPlayer].[display_name].&amp;[Michael Mayer]"/>
            <x15:cachedUniqueName index="81" name="[DimPlayer].[display_name].&amp;[Mike Gesicki]"/>
            <x15:cachedUniqueName index="82" name="[DimPlayer].[display_name].&amp;[Mitchell Evans]"/>
            <x15:cachedUniqueName index="83" name="[DimPlayer].[display_name].&amp;[Mo Alie-Cox]"/>
            <x15:cachedUniqueName index="84" name="[DimPlayer].[display_name].&amp;[Nate Adkins]"/>
            <x15:cachedUniqueName index="85" name="[DimPlayer].[display_name].&amp;[Nate Boerkircher]"/>
            <x15:cachedUniqueName index="86" name="[DimPlayer].[display_name].&amp;[Nick Muse]"/>
            <x15:cachedUniqueName index="87" name="[DimPlayer].[display_name].&amp;[Noah Fant]"/>
            <x15:cachedUniqueName index="88" name="[DimPlayer].[display_name].&amp;[Noah Gray]"/>
            <x15:cachedUniqueName index="89" name="[DimPlayer].[display_name].&amp;[Oronde Gadsden II]"/>
            <x15:cachedUniqueName index="90" name="[DimPlayer].[display_name].&amp;[Oscar Delp]"/>
            <x15:cachedUniqueName index="91" name="[DimPlayer].[display_name].&amp;[Pat Freiermuth]"/>
            <x15:cachedUniqueName index="92" name="[DimPlayer].[display_name].&amp;[Patrick Herbert]"/>
            <x15:cachedUniqueName index="93" name="[DimPlayer].[display_name].&amp;[Payne Durham]"/>
            <x15:cachedUniqueName index="94" name="[DimPlayer].[display_name].&amp;[Pharaoh Brown]"/>
            <x15:cachedUniqueName index="95" name="[DimPlayer].[display_name].&amp;[Quintin Morris]"/>
            <x15:cachedUniqueName index="96" name="[DimPlayer].[display_name].&amp;[Robert Tonyan]"/>
            <x15:cachedUniqueName index="97" name="[DimPlayer].[display_name].&amp;[Sam LaPorta]"/>
            <x15:cachedUniqueName index="98" name="[DimPlayer].[display_name].&amp;[Sam Roush]"/>
            <x15:cachedUniqueName index="99" name="[DimPlayer].[display_name].&amp;[Seydou Traore]"/>
            <x15:cachedUniqueName index="100" name="[DimPlayer].[display_name].&amp;[T.J. Hockenson]"/>
            <x15:cachedUniqueName index="101" name="[DimPlayer].[display_name].&amp;[Tanner Arkin]"/>
            <x15:cachedUniqueName index="102" name="[DimPlayer].[display_name].&amp;[Tanner Hudson]"/>
            <x15:cachedUniqueName index="103" name="[DimPlayer].[display_name].&amp;[Teagan Quitoriano]"/>
            <x15:cachedUniqueName index="104" name="[DimPlayer].[display_name].&amp;[Terrance Ferguson]"/>
            <x15:cachedUniqueName index="105" name="[DimPlayer].[display_name].&amp;[Theo Johnson]"/>
            <x15:cachedUniqueName index="106" name="[DimPlayer].[display_name].&amp;[Thomas Fidone II]"/>
            <x15:cachedUniqueName index="107" name="[DimPlayer].[display_name].&amp;[Tommy Tremble]"/>
            <x15:cachedUniqueName index="108" name="[DimPlayer].[display_name].&amp;[Travis Kelce]"/>
            <x15:cachedUniqueName index="109" name="[DimPlayer].[display_name].&amp;[Trey McBride]"/>
            <x15:cachedUniqueName index="110" name="[DimPlayer].[display_name].&amp;[Treyton Welch]"/>
            <x15:cachedUniqueName index="111" name="[DimPlayer].[display_name].&amp;[Tucker Kraft]"/>
            <x15:cachedUniqueName index="112" name="[DimPlayer].[display_name].&amp;[Tyler Conklin]"/>
            <x15:cachedUniqueName index="113" name="[DimPlayer].[display_name].&amp;[Tyler Higbee]"/>
            <x15:cachedUniqueName index="114" name="[DimPlayer].[display_name].&amp;[Tyler Warren]"/>
            <x15:cachedUniqueName index="115" name="[DimPlayer].[display_name].&amp;[Will Kacmarek]"/>
            <x15:cachedUniqueName index="116" name="[DimPlayer].[display_name].&amp;[Will Mallory]"/>
            <x15:cachedUniqueName index="117" name="[DimPlayer].[display_name].&amp;[Zach Ertz]"/>
          </x15:cachedUniqueNames>
        </ext>
      </extLst>
    </cacheField>
    <cacheField name="[DimTeam].[team_name].[team_name]" caption="team_name" numFmtId="0" hierarchy="170" level="1">
      <sharedItems count="32">
        <s v="Denver Broncos"/>
        <s v="Seattle Seahawks"/>
        <s v="Indianapolis Colts"/>
        <s v="Atlanta Falcons"/>
        <s v="Tampa Bay Buccaneers"/>
        <s v="Washington Commanders"/>
        <s v="Minnesota Vikings"/>
        <s v="Cleveland Browns"/>
        <s v="San Francisco 49ers"/>
        <s v="Jacksonville Jaguars"/>
        <s v="Houston Texans"/>
        <s v="Dallas Cowboys"/>
        <s v="Las Vegas Raiders"/>
        <s v="Detroit Lions"/>
        <s v="New England Patriots"/>
        <s v="Los Angeles Chargers"/>
        <s v="New York Giants"/>
        <s v="Los Angeles Rams"/>
        <s v="Chicago Bears"/>
        <s v="Philadelphia Eagles"/>
        <s v="Buffalo Bills"/>
        <s v="Tennessee Titans"/>
        <s v="Pittsburgh Steelers"/>
        <s v="Carolina Panthers"/>
        <s v="Cincinnati Bengals"/>
        <s v="Baltimore Ravens"/>
        <s v="Arizona Cardinals"/>
        <s v="Miami Dolphins"/>
        <s v="Kansas City Chiefs"/>
        <s v="New York Jets"/>
        <s v="Green Bay Packers"/>
        <s v="New Orleans Saints"/>
      </sharedItems>
      <extLst>
        <ext xmlns:x15="http://schemas.microsoft.com/office/spreadsheetml/2010/11/main" uri="{4F2E5C28-24EA-4eb8-9CBF-B6C8F9C3D259}">
          <x15:cachedUniqueNames>
            <x15:cachedUniqueName index="0" name="[DimTeam].[team_name].&amp;[Denver Broncos]"/>
            <x15:cachedUniqueName index="1" name="[DimTeam].[team_name].&amp;[Seattle Seahawks]"/>
            <x15:cachedUniqueName index="2" name="[DimTeam].[team_name].&amp;[Indianapolis Colts]"/>
            <x15:cachedUniqueName index="3" name="[DimTeam].[team_name].&amp;[Atlanta Falcons]"/>
            <x15:cachedUniqueName index="4" name="[DimTeam].[team_name].&amp;[Tampa Bay Buccaneers]"/>
            <x15:cachedUniqueName index="5" name="[DimTeam].[team_name].&amp;[Washington Commanders]"/>
            <x15:cachedUniqueName index="6" name="[DimTeam].[team_name].&amp;[Minnesota Vikings]"/>
            <x15:cachedUniqueName index="7" name="[DimTeam].[team_name].&amp;[Cleveland Browns]"/>
            <x15:cachedUniqueName index="8" name="[DimTeam].[team_name].&amp;[San Francisco 49ers]"/>
            <x15:cachedUniqueName index="9" name="[DimTeam].[team_name].&amp;[Jacksonville Jaguars]"/>
            <x15:cachedUniqueName index="10" name="[DimTeam].[team_name].&amp;[Houston Texans]"/>
            <x15:cachedUniqueName index="11" name="[DimTeam].[team_name].&amp;[Dallas Cowboys]"/>
            <x15:cachedUniqueName index="12" name="[DimTeam].[team_name].&amp;[Las Vegas Raiders]"/>
            <x15:cachedUniqueName index="13" name="[DimTeam].[team_name].&amp;[Detroit Lions]"/>
            <x15:cachedUniqueName index="14" name="[DimTeam].[team_name].&amp;[New England Patriots]"/>
            <x15:cachedUniqueName index="15" name="[DimTeam].[team_name].&amp;[Los Angeles Chargers]"/>
            <x15:cachedUniqueName index="16" name="[DimTeam].[team_name].&amp;[New York Giants]"/>
            <x15:cachedUniqueName index="17" name="[DimTeam].[team_name].&amp;[Los Angeles Rams]"/>
            <x15:cachedUniqueName index="18" name="[DimTeam].[team_name].&amp;[Chicago Bears]"/>
            <x15:cachedUniqueName index="19" name="[DimTeam].[team_name].&amp;[Philadelphia Eagles]"/>
            <x15:cachedUniqueName index="20" name="[DimTeam].[team_name].&amp;[Buffalo Bills]"/>
            <x15:cachedUniqueName index="21" name="[DimTeam].[team_name].&amp;[Tennessee Titans]"/>
            <x15:cachedUniqueName index="22" name="[DimTeam].[team_name].&amp;[Pittsburgh Steelers]"/>
            <x15:cachedUniqueName index="23" name="[DimTeam].[team_name].&amp;[Carolina Panthers]"/>
            <x15:cachedUniqueName index="24" name="[DimTeam].[team_name].&amp;[Cincinnati Bengals]"/>
            <x15:cachedUniqueName index="25" name="[DimTeam].[team_name].&amp;[Baltimore Ravens]"/>
            <x15:cachedUniqueName index="26" name="[DimTeam].[team_name].&amp;[Arizona Cardinals]"/>
            <x15:cachedUniqueName index="27" name="[DimTeam].[team_name].&amp;[Miami Dolphins]"/>
            <x15:cachedUniqueName index="28" name="[DimTeam].[team_name].&amp;[Kansas City Chiefs]"/>
            <x15:cachedUniqueName index="29" name="[DimTeam].[team_name].&amp;[New York Jets]"/>
            <x15:cachedUniqueName index="30" name="[DimTeam].[team_name].&amp;[Green Bay Packers]"/>
            <x15:cachedUniqueName index="31" name="[DimTeam].[team_name].&amp;[New Orleans Saints]"/>
          </x15:cachedUniqueNames>
        </ext>
      </extLst>
    </cacheField>
    <cacheField name="[DimPlayer].[position].[position]" caption="position" numFmtId="0" hierarchy="154" level="1">
      <sharedItems containsSemiMixedTypes="0" containsNonDate="0" containsString="0"/>
    </cacheField>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 name="[Measures].[Sum of targets]" caption="Sum of targets" numFmtId="0" hierarchy="1175" level="32767"/>
    <cacheField name="[Measures].[Sum of receptions]" caption="Sum of receptions" numFmtId="0" hierarchy="1176" level="32767"/>
    <cacheField name="[Measures].[Sum of receiving_yards]" caption="Sum of receiving_yards" numFmtId="0" hierarchy="1177" level="32767"/>
    <cacheField name="[Measures].[Sum of receiving_tds]" caption="Sum of receiving_tds" numFmtId="0" hierarchy="1178" level="32767"/>
    <cacheField name="[Measures].[Catch Percentage]" caption="Catch Percentage" numFmtId="0" hierarchy="1200" level="32767"/>
    <cacheField name="[Measures].[Yards Per Reception]" caption="Yards Per Reception" numFmtId="0" hierarchy="1201" level="32767"/>
    <cacheField name="[DimWeek].[week].[week]" caption="week" numFmtId="0" hierarchy="182" level="1">
      <sharedItems containsSemiMixedTypes="0" containsNonDate="0" containsString="0"/>
    </cacheField>
    <cacheField name="[DimTeam].[team_abbr].[team_abbr]" caption="team_abbr" numFmtId="0" hierarchy="169" level="1">
      <sharedItems containsSemiMixedTypes="0" containsNonDate="0" containsString="0"/>
    </cacheField>
    <cacheField name="[DimWeek].[season].[season]" caption="season" numFmtId="0" hierarchy="181" level="1">
      <sharedItems containsSemiMixedTypes="0" containsNonDate="0" containsString="0"/>
    </cacheField>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16"/>
      </fieldsUsage>
    </cacheHierarchy>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fieldsUsage count="2">
        <fieldUsage x="-1"/>
        <fieldUsage x="17"/>
      </fieldsUsage>
    </cacheHierarchy>
    <cacheHierarchy uniqueName="[DimWeek].[week]" caption="week" attribute="1" defaultMemberUniqueName="[DimWeek].[week].[All]" allUniqueName="[DimWeek].[week].[All]" dimensionUniqueName="[DimWeek]" displayFolder="" count="2" memberValueDatatype="20" unbalanced="0">
      <fieldsUsage count="2">
        <fieldUsage x="-1"/>
        <fieldUsage x="15"/>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oneField="1">
      <fieldsUsage count="1">
        <fieldUsage x="13"/>
      </fieldsUsage>
    </cacheHierarchy>
    <cacheHierarchy uniqueName="[Measures].[Yards Per Reception]" caption="Yards Per Reception" measure="1" displayFolder="" measureGroup="stats_player_week_2026" count="0" oneField="1">
      <fieldsUsage count="1">
        <fieldUsage x="14"/>
      </fieldsUsage>
    </cacheHierarchy>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47916667" backgroundQuery="1" createdVersion="8" refreshedVersion="8" minRefreshableVersion="3" recordCount="0" supportSubquery="1" supportAdvancedDrill="1" xr:uid="{BD5137C3-ED6B-414C-ACE7-1A79FA1E8C6A}">
  <cacheSource type="external" connectionId="31"/>
  <cacheFields count="19">
    <cacheField name="[DimPlayer].[display_name].[display_name]" caption="display_name" numFmtId="0" hierarchy="151" level="1">
      <sharedItems count="29">
        <s v="Aaron Rodgers"/>
        <s v="Bo Nix"/>
        <s v="Brock Purdy"/>
        <s v="Bryce Young"/>
        <s v="C.J. Stroud"/>
        <s v="Caleb Williams"/>
        <s v="Cam Ward"/>
        <s v="Dak Prescott"/>
        <s v="Daniel Jones"/>
        <s v="Deshaun Watson"/>
        <s v="Drake Maye"/>
        <s v="Geno Smith"/>
        <s v="J.J. McCarthy"/>
        <s v="Jacoby Brissett"/>
        <s v="Jalon Daniels"/>
        <s v="Jameis Winston"/>
        <s v="Jayden Daniels"/>
        <s v="Jordan Love"/>
        <s v="Josh Allen"/>
        <s v="Justin Herbert"/>
        <s v="Kirk Cousins"/>
        <s v="Matthew Stafford"/>
        <s v="Michael Penix Jr."/>
        <s v="Patrick Mahomes"/>
        <s v="Sam Darnold"/>
        <s v="Tanner McKee"/>
        <s v="Trevor Lawrence"/>
        <s v="Tyler Huntley"/>
        <s v="Tyler Shough"/>
      </sharedItems>
      <extLst>
        <ext xmlns:x15="http://schemas.microsoft.com/office/spreadsheetml/2010/11/main" uri="{4F2E5C28-24EA-4eb8-9CBF-B6C8F9C3D259}">
          <x15:cachedUniqueNames>
            <x15:cachedUniqueName index="0" name="[DimPlayer].[display_name].&amp;[Aaron Rodgers]"/>
            <x15:cachedUniqueName index="1" name="[DimPlayer].[display_name].&amp;[Bo Nix]"/>
            <x15:cachedUniqueName index="2" name="[DimPlayer].[display_name].&amp;[Brock Purdy]"/>
            <x15:cachedUniqueName index="3" name="[DimPlayer].[display_name].&amp;[Bryce Young]"/>
            <x15:cachedUniqueName index="4" name="[DimPlayer].[display_name].&amp;[C.J. Stroud]"/>
            <x15:cachedUniqueName index="5" name="[DimPlayer].[display_name].&amp;[Caleb Williams]"/>
            <x15:cachedUniqueName index="6" name="[DimPlayer].[display_name].&amp;[Cam Ward]"/>
            <x15:cachedUniqueName index="7" name="[DimPlayer].[display_name].&amp;[Dak Prescott]"/>
            <x15:cachedUniqueName index="8" name="[DimPlayer].[display_name].&amp;[Daniel Jones]"/>
            <x15:cachedUniqueName index="9" name="[DimPlayer].[display_name].&amp;[Deshaun Watson]"/>
            <x15:cachedUniqueName index="10" name="[DimPlayer].[display_name].&amp;[Drake Maye]"/>
            <x15:cachedUniqueName index="11" name="[DimPlayer].[display_name].&amp;[Geno Smith]"/>
            <x15:cachedUniqueName index="12" name="[DimPlayer].[display_name].&amp;[J.J. McCarthy]"/>
            <x15:cachedUniqueName index="13" name="[DimPlayer].[display_name].&amp;[Jacoby Brissett]"/>
            <x15:cachedUniqueName index="14" name="[DimPlayer].[display_name].&amp;[Jalon Daniels]"/>
            <x15:cachedUniqueName index="15" name="[DimPlayer].[display_name].&amp;[Jameis Winston]"/>
            <x15:cachedUniqueName index="16" name="[DimPlayer].[display_name].&amp;[Jayden Daniels]"/>
            <x15:cachedUniqueName index="17" name="[DimPlayer].[display_name].&amp;[Jordan Love]"/>
            <x15:cachedUniqueName index="18" name="[DimPlayer].[display_name].&amp;[Josh Allen]"/>
            <x15:cachedUniqueName index="19" name="[DimPlayer].[display_name].&amp;[Justin Herbert]"/>
            <x15:cachedUniqueName index="20" name="[DimPlayer].[display_name].&amp;[Kirk Cousins]"/>
            <x15:cachedUniqueName index="21" name="[DimPlayer].[display_name].&amp;[Matthew Stafford]"/>
            <x15:cachedUniqueName index="22" name="[DimPlayer].[display_name].&amp;[Michael Penix Jr.]"/>
            <x15:cachedUniqueName index="23" name="[DimPlayer].[display_name].&amp;[Patrick Mahomes]"/>
            <x15:cachedUniqueName index="24" name="[DimPlayer].[display_name].&amp;[Sam Darnold]"/>
            <x15:cachedUniqueName index="25" name="[DimPlayer].[display_name].&amp;[Tanner McKee]"/>
            <x15:cachedUniqueName index="26" name="[DimPlayer].[display_name].&amp;[Trevor Lawrence]"/>
            <x15:cachedUniqueName index="27" name="[DimPlayer].[display_name].&amp;[Tyler Huntley]"/>
            <x15:cachedUniqueName index="28" name="[DimPlayer].[display_name].&amp;[Tyler Shough]"/>
          </x15:cachedUniqueNames>
        </ext>
      </extLst>
    </cacheField>
    <cacheField name="[DimTeam].[team_name].[team_name]" caption="team_name" numFmtId="0" hierarchy="170" level="1">
      <sharedItems count="28">
        <s v="Pittsburgh Steelers"/>
        <s v="Denver Broncos"/>
        <s v="San Francisco 49ers"/>
        <s v="Carolina Panthers"/>
        <s v="Houston Texans"/>
        <s v="Chicago Bears"/>
        <s v="Tennessee Titans"/>
        <s v="Dallas Cowboys"/>
        <s v="Indianapolis Colts"/>
        <s v="Cleveland Browns"/>
        <s v="New England Patriots"/>
        <s v="New York Jets"/>
        <s v="New York Giants"/>
        <s v="Arizona Cardinals"/>
        <s v="Tampa Bay Buccaneers"/>
        <s v="Washington Commanders"/>
        <s v="Green Bay Packers"/>
        <s v="Buffalo Bills"/>
        <s v="Los Angeles Chargers"/>
        <s v="Las Vegas Raiders"/>
        <s v="Los Angeles Rams"/>
        <s v="Atlanta Falcons"/>
        <s v="Kansas City Chiefs"/>
        <s v="Seattle Seahawks"/>
        <s v="Philadelphia Eagles"/>
        <s v="Jacksonville Jaguars"/>
        <s v="Baltimore Ravens"/>
        <s v="New Orleans Saints"/>
      </sharedItems>
      <extLst>
        <ext xmlns:x15="http://schemas.microsoft.com/office/spreadsheetml/2010/11/main" uri="{4F2E5C28-24EA-4eb8-9CBF-B6C8F9C3D259}">
          <x15:cachedUniqueNames>
            <x15:cachedUniqueName index="0" name="[DimTeam].[team_name].&amp;[Pittsburgh Steelers]"/>
            <x15:cachedUniqueName index="1" name="[DimTeam].[team_name].&amp;[Denver Broncos]"/>
            <x15:cachedUniqueName index="2" name="[DimTeam].[team_name].&amp;[San Francisco 49ers]"/>
            <x15:cachedUniqueName index="3" name="[DimTeam].[team_name].&amp;[Carolina Panthers]"/>
            <x15:cachedUniqueName index="4" name="[DimTeam].[team_name].&amp;[Houston Texans]"/>
            <x15:cachedUniqueName index="5" name="[DimTeam].[team_name].&amp;[Chicago Bears]"/>
            <x15:cachedUniqueName index="6" name="[DimTeam].[team_name].&amp;[Tennessee Titans]"/>
            <x15:cachedUniqueName index="7" name="[DimTeam].[team_name].&amp;[Dallas Cowboys]"/>
            <x15:cachedUniqueName index="8" name="[DimTeam].[team_name].&amp;[Indianapolis Colts]"/>
            <x15:cachedUniqueName index="9" name="[DimTeam].[team_name].&amp;[Cleveland Browns]"/>
            <x15:cachedUniqueName index="10" name="[DimTeam].[team_name].&amp;[New England Patriots]"/>
            <x15:cachedUniqueName index="11" name="[DimTeam].[team_name].&amp;[New York Jets]"/>
            <x15:cachedUniqueName index="12" name="[DimTeam].[team_name].&amp;[New York Giants]"/>
            <x15:cachedUniqueName index="13" name="[DimTeam].[team_name].&amp;[Arizona Cardinals]"/>
            <x15:cachedUniqueName index="14" name="[DimTeam].[team_name].&amp;[Tampa Bay Buccaneers]"/>
            <x15:cachedUniqueName index="15" name="[DimTeam].[team_name].&amp;[Washington Commanders]"/>
            <x15:cachedUniqueName index="16" name="[DimTeam].[team_name].&amp;[Green Bay Packers]"/>
            <x15:cachedUniqueName index="17" name="[DimTeam].[team_name].&amp;[Buffalo Bills]"/>
            <x15:cachedUniqueName index="18" name="[DimTeam].[team_name].&amp;[Los Angeles Chargers]"/>
            <x15:cachedUniqueName index="19" name="[DimTeam].[team_name].&amp;[Las Vegas Raiders]"/>
            <x15:cachedUniqueName index="20" name="[DimTeam].[team_name].&amp;[Los Angeles Rams]"/>
            <x15:cachedUniqueName index="21" name="[DimTeam].[team_name].&amp;[Atlanta Falcons]"/>
            <x15:cachedUniqueName index="22" name="[DimTeam].[team_name].&amp;[Kansas City Chiefs]"/>
            <x15:cachedUniqueName index="23" name="[DimTeam].[team_name].&amp;[Seattle Seahawks]"/>
            <x15:cachedUniqueName index="24" name="[DimTeam].[team_name].&amp;[Philadelphia Eagles]"/>
            <x15:cachedUniqueName index="25" name="[DimTeam].[team_name].&amp;[Jacksonville Jaguars]"/>
            <x15:cachedUniqueName index="26" name="[DimTeam].[team_name].&amp;[Baltimore Ravens]"/>
            <x15:cachedUniqueName index="27" name="[DimTeam].[team_name].&amp;[New Orleans Saints]"/>
          </x15:cachedUniqueNames>
        </ext>
      </extLst>
    </cacheField>
    <cacheField name="[Measures].[Sum of passing_yards]" caption="Sum of passing_yards" numFmtId="0" hierarchy="1162" level="32767"/>
    <cacheField name="[DimPlayer].[position].[position]" caption="position" numFmtId="0" hierarchy="154" level="1">
      <sharedItems containsSemiMixedTypes="0" containsNonDate="0" containsString="0"/>
    </cacheField>
    <cacheField name="[Measures].[Sum of attempts]" caption="Sum of attempts" numFmtId="0" hierarchy="1164" level="32767"/>
    <cacheField name="[Measures].[Sum of completions]" caption="Sum of completions" numFmtId="0" hierarchy="1165" level="32767"/>
    <cacheField name="[Measures].[Completion %]" caption="Completion %" numFmtId="0" hierarchy="1195" level="32767"/>
    <cacheField name="[Measures].[Yards Per Attempt]" caption="Yards Per Attempt" numFmtId="0" hierarchy="1196" level="32767"/>
    <cacheField name="[Measures].[Sum of passing_tds]" caption="Sum of passing_tds" numFmtId="0" hierarchy="1168" level="32767"/>
    <cacheField name="[Measures].[Sum of passing_interceptions]" caption="Sum of passing_interceptions" numFmtId="0" hierarchy="1170" level="32767"/>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 name="[DimWeek].[week].[week]" caption="week" numFmtId="0" hierarchy="182" level="1">
      <sharedItems containsSemiMixedTypes="0" containsNonDate="0" containsString="0"/>
    </cacheField>
    <cacheField name="[DimTeam].[team_abbr].[team_abbr]" caption="team_abbr" numFmtId="0" hierarchy="169" level="1">
      <sharedItems containsSemiMixedTypes="0" containsNonDate="0" containsString="0"/>
    </cacheField>
    <cacheField name="[DimWeek].[season].[season]" caption="season" numFmtId="0" hierarchy="181" level="1">
      <sharedItems containsSemiMixedTypes="0" containsNonDate="0" containsString="0"/>
    </cacheField>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3"/>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17"/>
      </fieldsUsage>
    </cacheHierarchy>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fieldsUsage count="2">
        <fieldUsage x="-1"/>
        <fieldUsage x="18"/>
      </fieldsUsage>
    </cacheHierarchy>
    <cacheHierarchy uniqueName="[DimWeek].[week]" caption="week" attribute="1" defaultMemberUniqueName="[DimWeek].[week].[All]" allUniqueName="[DimWeek].[week].[All]" dimensionUniqueName="[DimWeek]" displayFolder="" count="2" memberValueDatatype="20" unbalanced="0">
      <fieldsUsage count="2">
        <fieldUsage x="-1"/>
        <fieldUsage x="16"/>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oneField="1">
      <fieldsUsage count="1">
        <fieldUsage x="2"/>
      </fieldsUsage>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oneField="1">
      <fieldsUsage count="1">
        <fieldUsage x="4"/>
      </fieldsUsage>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oneField="1">
      <fieldsUsage count="1">
        <fieldUsage x="5"/>
      </fieldsUsage>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oneField="1">
      <fieldsUsage count="1">
        <fieldUsage x="8"/>
      </fieldsUsage>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oneField="1">
      <fieldsUsage count="1">
        <fieldUsage x="9"/>
      </fieldsUsage>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11"/>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12"/>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13"/>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14"/>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oneField="1">
      <fieldsUsage count="1">
        <fieldUsage x="6"/>
      </fieldsUsage>
    </cacheHierarchy>
    <cacheHierarchy uniqueName="[Measures].[Yards Per Attempt]" caption="Yards Per Attempt" measure="1" displayFolder="" measureGroup="stats_player_week_2026" count="0" oneField="1">
      <fieldsUsage count="1">
        <fieldUsage x="7"/>
      </fieldsUsage>
    </cacheHierarchy>
    <cacheHierarchy uniqueName="[Measures].[Games Played]" caption="Games Played" measure="1" displayFolder="" measureGroup="stats_player_week_2026" count="0" oneField="1">
      <fieldsUsage count="1">
        <fieldUsage x="10"/>
      </fieldsUsage>
    </cacheHierarchy>
    <cacheHierarchy uniqueName="[Measures].[Fantasy Points Per Game]" caption="Fantasy Points Per Game" measure="1" displayFolder="" measureGroup="stats_player_week_2026" count="0" oneField="1">
      <fieldsUsage count="1">
        <fieldUsage x="15"/>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83328009256" backgroundQuery="1" createdVersion="8" refreshedVersion="8" minRefreshableVersion="3" recordCount="0" supportSubquery="1" supportAdvancedDrill="1" xr:uid="{5ADCB325-FFCD-4810-B51F-0EB232CF583A}">
  <cacheSource type="external" connectionId="31"/>
  <cacheFields count="9">
    <cacheField name="[DimTeam].[team_abbr].[team_abbr]" caption="team_abbr" numFmtId="0" hierarchy="169" level="1">
      <sharedItems count="32">
        <s v="ARI"/>
        <s v="ATL"/>
        <s v="BAL"/>
        <s v="BUF"/>
        <s v="CAR"/>
        <s v="CHI"/>
        <s v="CIN"/>
        <s v="CLE"/>
        <s v="DAL"/>
        <s v="DEN"/>
        <s v="DET"/>
        <s v="GB"/>
        <s v="HOU"/>
        <s v="IND"/>
        <s v="JAX"/>
        <s v="KC"/>
        <s v="LA"/>
        <s v="LAC"/>
        <s v="LV"/>
        <s v="MIA"/>
        <s v="MIN"/>
        <s v="NE"/>
        <s v="NO"/>
        <s v="NYG"/>
        <s v="NYJ"/>
        <s v="PHI"/>
        <s v="PIT"/>
        <s v="SEA"/>
        <s v="SF"/>
        <s v="TB"/>
        <s v="TEN"/>
        <s v="WAS"/>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BUF]"/>
            <x15:cachedUniqueName index="4" name="[DimTeam].[team_abbr].&amp;[CAR]"/>
            <x15:cachedUniqueName index="5" name="[DimTeam].[team_abbr].&amp;[CHI]"/>
            <x15:cachedUniqueName index="6" name="[DimTeam].[team_abbr].&amp;[CIN]"/>
            <x15:cachedUniqueName index="7" name="[DimTeam].[team_abbr].&amp;[CLE]"/>
            <x15:cachedUniqueName index="8" name="[DimTeam].[team_abbr].&amp;[DAL]"/>
            <x15:cachedUniqueName index="9" name="[DimTeam].[team_abbr].&amp;[DEN]"/>
            <x15:cachedUniqueName index="10" name="[DimTeam].[team_abbr].&amp;[DET]"/>
            <x15:cachedUniqueName index="11" name="[DimTeam].[team_abbr].&amp;[GB]"/>
            <x15:cachedUniqueName index="12" name="[DimTeam].[team_abbr].&amp;[HOU]"/>
            <x15:cachedUniqueName index="13" name="[DimTeam].[team_abbr].&amp;[IND]"/>
            <x15:cachedUniqueName index="14" name="[DimTeam].[team_abbr].&amp;[JAX]"/>
            <x15:cachedUniqueName index="15" name="[DimTeam].[team_abbr].&amp;[KC]"/>
            <x15:cachedUniqueName index="16" name="[DimTeam].[team_abbr].&amp;[LA]"/>
            <x15:cachedUniqueName index="17" name="[DimTeam].[team_abbr].&amp;[LAC]"/>
            <x15:cachedUniqueName index="18" name="[DimTeam].[team_abbr].&amp;[LV]"/>
            <x15:cachedUniqueName index="19" name="[DimTeam].[team_abbr].&amp;[MIA]"/>
            <x15:cachedUniqueName index="20" name="[DimTeam].[team_abbr].&amp;[MIN]"/>
            <x15:cachedUniqueName index="21" name="[DimTeam].[team_abbr].&amp;[NE]"/>
            <x15:cachedUniqueName index="22" name="[DimTeam].[team_abbr].&amp;[NO]"/>
            <x15:cachedUniqueName index="23" name="[DimTeam].[team_abbr].&amp;[NYG]"/>
            <x15:cachedUniqueName index="24" name="[DimTeam].[team_abbr].&amp;[NYJ]"/>
            <x15:cachedUniqueName index="25" name="[DimTeam].[team_abbr].&amp;[PHI]"/>
            <x15:cachedUniqueName index="26" name="[DimTeam].[team_abbr].&amp;[PIT]"/>
            <x15:cachedUniqueName index="27" name="[DimTeam].[team_abbr].&amp;[SEA]"/>
            <x15:cachedUniqueName index="28" name="[DimTeam].[team_abbr].&amp;[SF]"/>
            <x15:cachedUniqueName index="29" name="[DimTeam].[team_abbr].&amp;[TB]"/>
            <x15:cachedUniqueName index="30" name="[DimTeam].[team_abbr].&amp;[TEN]"/>
            <x15:cachedUniqueName index="31" name="[DimTeam].[team_abbr].&amp;[WAS]"/>
          </x15:cachedUniqueNames>
        </ext>
      </extLst>
    </cacheField>
    <cacheField name="[Measures].[W-L]" caption="W-L" numFmtId="0" hierarchy="1210" level="32767"/>
    <cacheField name="[Measures].[Pts/G]" caption="Pts/G" numFmtId="0" hierarchy="1214" level="32767"/>
    <cacheField name="[Measures].[Yds Allowed/G]" caption="Yds Allowed/G" numFmtId="0" hierarchy="1218" level="32767"/>
    <cacheField name="[Measures].[Diff/G]" caption="Diff/G" numFmtId="0" hierarchy="1216" level="32767"/>
    <cacheField name="[Measures].[Pts Allowed/G]" caption="Pts Allowed/G" numFmtId="0" hierarchy="1215" level="32767"/>
    <cacheField name="[Measures].[Yds/G]" caption="Yds/G" numFmtId="0" hierarchy="1217" level="32767"/>
    <cacheField name="[Measures].[TO Margin]" caption="TO Margin" numFmtId="0" hierarchy="1219" level="32767"/>
    <cacheField name="[DimWeek].[week].[week]" caption="week" numFmtId="0" hierarchy="182" level="1">
      <sharedItems containsSemiMixedTypes="0" containsNonDate="0" containsString="0"/>
    </cacheField>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8"/>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oneField="1">
      <fieldsUsage count="1">
        <fieldUsage x="1"/>
      </fieldsUsage>
    </cacheHierarchy>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oneField="1">
      <fieldsUsage count="1">
        <fieldUsage x="2"/>
      </fieldsUsage>
    </cacheHierarchy>
    <cacheHierarchy uniqueName="[Measures].[Pts Allowed/G]" caption="Pts Allowed/G" measure="1" displayFolder="" measureGroup="TeamGames" count="0" oneField="1">
      <fieldsUsage count="1">
        <fieldUsage x="5"/>
      </fieldsUsage>
    </cacheHierarchy>
    <cacheHierarchy uniqueName="[Measures].[Diff/G]" caption="Diff/G" measure="1" displayFolder="" measureGroup="TeamGames" count="0" oneField="1">
      <fieldsUsage count="1">
        <fieldUsage x="4"/>
      </fieldsUsage>
    </cacheHierarchy>
    <cacheHierarchy uniqueName="[Measures].[Yds/G]" caption="Yds/G" measure="1" displayFolder="" measureGroup="TeamGames" count="0" oneField="1">
      <fieldsUsage count="1">
        <fieldUsage x="6"/>
      </fieldsUsage>
    </cacheHierarchy>
    <cacheHierarchy uniqueName="[Measures].[Yds Allowed/G]" caption="Yds Allowed/G" measure="1" displayFolder="" measureGroup="TeamGames" count="0" oneField="1">
      <fieldsUsage count="1">
        <fieldUsage x="3"/>
      </fieldsUsage>
    </cacheHierarchy>
    <cacheHierarchy uniqueName="[Measures].[TO Margin]" caption="TO Margin" measure="1" displayFolder="" measureGroup="TeamGames" count="0" oneField="1">
      <fieldsUsage count="1">
        <fieldUsage x="7"/>
      </fieldsUsage>
    </cacheHierarchy>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83328472225" backgroundQuery="1" createdVersion="8" refreshedVersion="8" minRefreshableVersion="3" recordCount="0" supportSubquery="1" supportAdvancedDrill="1" xr:uid="{AC9404E2-48E1-4D14-B89E-473A4B1DF2CD}">
  <cacheSource type="external" connectionId="31"/>
  <cacheFields count="3">
    <cacheField name="[DimTeam].[team_abbr].[team_abbr]" caption="team_abbr" numFmtId="0" hierarchy="169" level="1">
      <sharedItems count="32">
        <s v="ARI"/>
        <s v="ATL"/>
        <s v="BAL"/>
        <s v="BUF"/>
        <s v="CAR"/>
        <s v="CHI"/>
        <s v="CIN"/>
        <s v="CLE"/>
        <s v="DAL"/>
        <s v="DEN"/>
        <s v="DET"/>
        <s v="GB"/>
        <s v="HOU"/>
        <s v="IND"/>
        <s v="JAX"/>
        <s v="KC"/>
        <s v="LA"/>
        <s v="LAC"/>
        <s v="LV"/>
        <s v="MIA"/>
        <s v="MIN"/>
        <s v="NE"/>
        <s v="NO"/>
        <s v="NYG"/>
        <s v="NYJ"/>
        <s v="PHI"/>
        <s v="PIT"/>
        <s v="SEA"/>
        <s v="SF"/>
        <s v="TB"/>
        <s v="TEN"/>
        <s v="WAS"/>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BUF]"/>
            <x15:cachedUniqueName index="4" name="[DimTeam].[team_abbr].&amp;[CAR]"/>
            <x15:cachedUniqueName index="5" name="[DimTeam].[team_abbr].&amp;[CHI]"/>
            <x15:cachedUniqueName index="6" name="[DimTeam].[team_abbr].&amp;[CIN]"/>
            <x15:cachedUniqueName index="7" name="[DimTeam].[team_abbr].&amp;[CLE]"/>
            <x15:cachedUniqueName index="8" name="[DimTeam].[team_abbr].&amp;[DAL]"/>
            <x15:cachedUniqueName index="9" name="[DimTeam].[team_abbr].&amp;[DEN]"/>
            <x15:cachedUniqueName index="10" name="[DimTeam].[team_abbr].&amp;[DET]"/>
            <x15:cachedUniqueName index="11" name="[DimTeam].[team_abbr].&amp;[GB]"/>
            <x15:cachedUniqueName index="12" name="[DimTeam].[team_abbr].&amp;[HOU]"/>
            <x15:cachedUniqueName index="13" name="[DimTeam].[team_abbr].&amp;[IND]"/>
            <x15:cachedUniqueName index="14" name="[DimTeam].[team_abbr].&amp;[JAX]"/>
            <x15:cachedUniqueName index="15" name="[DimTeam].[team_abbr].&amp;[KC]"/>
            <x15:cachedUniqueName index="16" name="[DimTeam].[team_abbr].&amp;[LA]"/>
            <x15:cachedUniqueName index="17" name="[DimTeam].[team_abbr].&amp;[LAC]"/>
            <x15:cachedUniqueName index="18" name="[DimTeam].[team_abbr].&amp;[LV]"/>
            <x15:cachedUniqueName index="19" name="[DimTeam].[team_abbr].&amp;[MIA]"/>
            <x15:cachedUniqueName index="20" name="[DimTeam].[team_abbr].&amp;[MIN]"/>
            <x15:cachedUniqueName index="21" name="[DimTeam].[team_abbr].&amp;[NE]"/>
            <x15:cachedUniqueName index="22" name="[DimTeam].[team_abbr].&amp;[NO]"/>
            <x15:cachedUniqueName index="23" name="[DimTeam].[team_abbr].&amp;[NYG]"/>
            <x15:cachedUniqueName index="24" name="[DimTeam].[team_abbr].&amp;[NYJ]"/>
            <x15:cachedUniqueName index="25" name="[DimTeam].[team_abbr].&amp;[PHI]"/>
            <x15:cachedUniqueName index="26" name="[DimTeam].[team_abbr].&amp;[PIT]"/>
            <x15:cachedUniqueName index="27" name="[DimTeam].[team_abbr].&amp;[SEA]"/>
            <x15:cachedUniqueName index="28" name="[DimTeam].[team_abbr].&amp;[SF]"/>
            <x15:cachedUniqueName index="29" name="[DimTeam].[team_abbr].&amp;[TB]"/>
            <x15:cachedUniqueName index="30" name="[DimTeam].[team_abbr].&amp;[TEN]"/>
            <x15:cachedUniqueName index="31" name="[DimTeam].[team_abbr].&amp;[WAS]"/>
          </x15:cachedUniqueNames>
        </ext>
      </extLst>
    </cacheField>
    <cacheField name="[Measures].[Diff/G]" caption="Diff/G" numFmtId="0" hierarchy="1216" level="32767"/>
    <cacheField name="[DimWeek].[week].[week]" caption="week" numFmtId="0" hierarchy="182" level="1">
      <sharedItems containsSemiMixedTypes="0" containsNonDate="0" containsString="0"/>
    </cacheField>
  </cacheFields>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2"/>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oneField="1">
      <fieldsUsage count="1">
        <fieldUsage x="1"/>
      </fieldsUsage>
    </cacheHierarchy>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21296296" backgroundQuery="1" createdVersion="3" refreshedVersion="8" minRefreshableVersion="3" recordCount="0" supportSubquery="1" supportAdvancedDrill="1" xr:uid="{4D714E39-5834-4476-91E0-80C19D5545C7}">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37571244"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29629632" backgroundQuery="1" createdVersion="3" refreshedVersion="8" minRefreshableVersion="3" recordCount="0" supportSubquery="1" supportAdvancedDrill="1" xr:uid="{7149F094-0C02-4859-8FE8-A4D70008D7DB}">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87261726"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3738426" backgroundQuery="1" createdVersion="3" refreshedVersion="8" minRefreshableVersion="3" recordCount="0" supportSubquery="1" supportAdvancedDrill="1" xr:uid="{B08CA18F-DED7-4B05-9305-D1DE88D1427D}">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56677116"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45254627" backgroundQuery="1" createdVersion="3" refreshedVersion="8" minRefreshableVersion="3" recordCount="0" supportSubquery="1" supportAdvancedDrill="1" xr:uid="{6702E9B4-E41A-4444-8A81-6963CFF3C012}">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3195837"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52546293" backgroundQuery="1" createdVersion="3" refreshedVersion="8" minRefreshableVersion="3" recordCount="0" supportSubquery="1" supportAdvancedDrill="1" xr:uid="{CABC5383-3ADC-408A-A72D-8A70610BD060}">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197435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836394-BCEC-4126-AF4E-A6DCF51B0717}" name="PosNeg_Pivot" cacheId="1503" applyNumberFormats="0" applyBorderFormats="0" applyFontFormats="0" applyPatternFormats="0" applyAlignmentFormats="0" applyWidthHeightFormats="1" dataCaption="Values" tag="2984af50-0da1-464f-9e91-b606b4152e0a" updatedVersion="8" minRefreshableVersion="3" useAutoFormatting="1" itemPrintTitles="1" createdVersion="8" indent="0" outline="1" outlineData="1" multipleFieldFilters="0" chartFormat="7">
  <location ref="D12:E45" firstHeaderRow="1" firstDataRow="1" firstDataCol="1"/>
  <pivotFields count="3">
    <pivotField axis="axisRow" allDrilled="1" subtotalTop="0" showAll="0"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3">
    <i>
      <x v="17"/>
    </i>
    <i>
      <x v="19"/>
    </i>
    <i>
      <x/>
    </i>
    <i>
      <x v="30"/>
    </i>
    <i>
      <x v="31"/>
    </i>
    <i>
      <x v="25"/>
    </i>
    <i>
      <x v="22"/>
    </i>
    <i>
      <x v="13"/>
    </i>
    <i>
      <x v="18"/>
    </i>
    <i>
      <x v="7"/>
    </i>
    <i>
      <x v="24"/>
    </i>
    <i>
      <x v="8"/>
    </i>
    <i>
      <x v="4"/>
    </i>
    <i>
      <x v="12"/>
    </i>
    <i>
      <x v="1"/>
    </i>
    <i>
      <x v="11"/>
    </i>
    <i>
      <x v="2"/>
    </i>
    <i>
      <x v="23"/>
    </i>
    <i>
      <x v="9"/>
    </i>
    <i>
      <x v="16"/>
    </i>
    <i>
      <x v="29"/>
    </i>
    <i>
      <x v="26"/>
    </i>
    <i>
      <x v="21"/>
    </i>
    <i>
      <x v="10"/>
    </i>
    <i>
      <x v="3"/>
    </i>
    <i>
      <x v="5"/>
    </i>
    <i>
      <x v="27"/>
    </i>
    <i>
      <x v="15"/>
    </i>
    <i>
      <x v="6"/>
    </i>
    <i>
      <x v="28"/>
    </i>
    <i>
      <x v="14"/>
    </i>
    <i>
      <x v="20"/>
    </i>
    <i t="grand">
      <x/>
    </i>
  </rowItems>
  <colItems count="1">
    <i/>
  </colItems>
  <dataFields count="1">
    <dataField fld="1" subtotal="count" baseField="0" baseItem="0"/>
  </dataFields>
  <chartFormats count="2">
    <chartFormat chart="3"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TeamGames]"/>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393AD5-AA2F-4FAC-B53C-923A073A718A}" name="PivotTable4" cacheId="1325" applyNumberFormats="0" applyBorderFormats="0" applyFontFormats="0" applyPatternFormats="0" applyAlignmentFormats="0" applyWidthHeightFormats="1" dataCaption="Values" tag="d4e7e418-a764-4f3d-b86c-4fc52befbb09" updatedVersion="8" minRefreshableVersion="3" useAutoFormatting="1" itemPrintTitles="1" createdVersion="8" indent="0" compact="0" compactData="0" multipleFieldFilters="0">
  <location ref="D2:F4"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passing_yards" fld="2"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162">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A59660-768D-43BA-9FED-F2C78E8B6D45}" name="PivotTable7" cacheId="1328" applyNumberFormats="0" applyBorderFormats="0" applyFontFormats="0" applyPatternFormats="0" applyAlignmentFormats="0" applyWidthHeightFormats="1" dataCaption="Values" tag="e1da87b7-826a-4711-94f1-f2aba638e107" updatedVersion="8" minRefreshableVersion="3" useAutoFormatting="1" itemPrintTitles="1" createdVersion="8" indent="0" compact="0" compactData="0" multipleFieldFilters="0">
  <location ref="D6:F8"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receiving_yards" fld="2"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77">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823318-B973-4A39-A47C-582E1EC699C3}" name="PivotTable6" cacheId="1331" applyNumberFormats="0" applyBorderFormats="0" applyFontFormats="0" applyPatternFormats="0" applyAlignmentFormats="0" applyWidthHeightFormats="1" dataCaption="Values" tag="54a7a6c2-5dd2-4032-add2-461fd4ac0033" updatedVersion="8" minRefreshableVersion="3" itemPrintTitles="1" createdVersion="8" indent="0" compact="0" compactData="0" multipleFieldFilters="0">
  <location ref="L8:N10" firstHeaderRow="1" firstDataRow="1" firstDataCol="2" rowPageCount="1" colPageCount="1"/>
  <pivotFields count="4">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 axis="axisPage" compact="0" allDrilled="1" outline="0" subtotalTop="0" showAll="0" dataSourceSort="1" defaultSubtotal="0" defaultAttributeDrillState="1"/>
  </pivotFields>
  <rowFields count="2">
    <field x="0"/>
    <field x="1"/>
  </rowFields>
  <rowItems count="2">
    <i>
      <x/>
      <x/>
    </i>
    <i t="grand">
      <x/>
    </i>
  </rowItems>
  <colItems count="1">
    <i/>
  </colItems>
  <pageFields count="1">
    <pageField fld="3" hier="154" name="[DimPlayer].[position].&amp;[TE]" cap="TE"/>
  </pageFields>
  <dataFields count="1">
    <dataField name="Sum of receiving_yards" fld="2"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Player].[position].&amp;[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77">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FF57952-1C9E-4D45-93C5-83ABDD305CA0}" name="PivotTable5" cacheId="1334" applyNumberFormats="0" applyBorderFormats="0" applyFontFormats="0" applyPatternFormats="0" applyAlignmentFormats="0" applyWidthHeightFormats="1" dataCaption="Values" tag="3146ee6d-b4d0-4c82-83e5-fe009eda00be" updatedVersion="8" minRefreshableVersion="3" subtotalHiddenItems="1" itemPrintTitles="1" createdVersion="8" indent="0" compact="0" compactData="0" multipleFieldFilters="0">
  <location ref="H2:J4"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rushing_yards" fld="2"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72">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99CC710-230E-45B4-8D38-49D7DC1CA6ED}" name="PivotTable1" cacheId="1500" applyNumberFormats="0" applyBorderFormats="0" applyFontFormats="0" applyPatternFormats="0" applyAlignmentFormats="0" applyWidthHeightFormats="1" dataCaption="Values" tag="8fe469d2-5488-4985-ba70-7cb2dca18a3b" updatedVersion="8" minRefreshableVersion="3" subtotalHiddenItems="1" rowGrandTotals="0" colGrandTotals="0" itemPrintTitles="1" createdVersion="8" indent="0" compact="0" compactData="0" multipleFieldFilters="0">
  <location ref="C20:J52" firstHeaderRow="0" firstDataRow="1" firstDataCol="1"/>
  <pivotFields count="9">
    <pivotField name="TEAM" axis="axisRow" compact="0" allDrilled="1" outline="0"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3"/>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32">
    <i>
      <x v="20"/>
    </i>
    <i>
      <x v="14"/>
    </i>
    <i>
      <x v="28"/>
    </i>
    <i>
      <x v="6"/>
    </i>
    <i>
      <x v="15"/>
    </i>
    <i>
      <x v="27"/>
    </i>
    <i>
      <x v="5"/>
    </i>
    <i>
      <x v="3"/>
    </i>
    <i>
      <x v="10"/>
    </i>
    <i>
      <x v="21"/>
    </i>
    <i>
      <x v="26"/>
    </i>
    <i>
      <x v="29"/>
    </i>
    <i>
      <x v="16"/>
    </i>
    <i>
      <x v="9"/>
    </i>
    <i>
      <x v="23"/>
    </i>
    <i>
      <x v="2"/>
    </i>
    <i>
      <x v="11"/>
    </i>
    <i>
      <x v="1"/>
    </i>
    <i>
      <x v="12"/>
    </i>
    <i>
      <x v="4"/>
    </i>
    <i>
      <x v="8"/>
    </i>
    <i>
      <x v="7"/>
    </i>
    <i>
      <x v="24"/>
    </i>
    <i>
      <x v="18"/>
    </i>
    <i>
      <x v="13"/>
    </i>
    <i>
      <x v="22"/>
    </i>
    <i>
      <x v="25"/>
    </i>
    <i>
      <x v="31"/>
    </i>
    <i>
      <x v="30"/>
    </i>
    <i>
      <x/>
    </i>
    <i>
      <x v="19"/>
    </i>
    <i>
      <x v="17"/>
    </i>
  </rowItems>
  <colFields count="1">
    <field x="-2"/>
  </colFields>
  <colItems count="7">
    <i>
      <x/>
    </i>
    <i i="1">
      <x v="1"/>
    </i>
    <i i="2">
      <x v="2"/>
    </i>
    <i i="3">
      <x v="3"/>
    </i>
    <i i="4">
      <x v="4"/>
    </i>
    <i i="5">
      <x v="5"/>
    </i>
    <i i="6">
      <x v="6"/>
    </i>
  </colItems>
  <dataFields count="7">
    <dataField fld="1" subtotal="count" baseField="0" baseItem="0"/>
    <dataField fld="2" subtotal="count" baseField="0" baseItem="0"/>
    <dataField fld="5" subtotal="count" baseField="0" baseItem="0"/>
    <dataField fld="4" subtotal="count" baseField="0" baseItem="0" numFmtId="169"/>
    <dataField fld="6" subtotal="count" baseField="0" baseItem="0"/>
    <dataField fld="3" subtotal="count" baseField="0" baseItem="0"/>
    <dataField fld="7" subtotal="count" baseField="0" baseItem="0" numFmtId="168"/>
  </dataFields>
  <formats count="3">
    <format dxfId="60">
      <pivotArea dataOnly="0" labelOnly="1" outline="0" fieldPosition="0">
        <references count="1">
          <reference field="4294967294" count="7">
            <x v="0"/>
            <x v="1"/>
            <x v="2"/>
            <x v="3"/>
            <x v="4"/>
            <x v="5"/>
            <x v="6"/>
          </reference>
        </references>
      </pivotArea>
    </format>
    <format dxfId="61">
      <pivotArea outline="0" fieldPosition="0">
        <references count="1">
          <reference field="4294967294" count="1">
            <x v="6"/>
          </reference>
        </references>
      </pivotArea>
    </format>
    <format dxfId="62">
      <pivotArea outline="0" fieldPosition="0">
        <references count="1">
          <reference field="4294967294" count="1">
            <x v="3"/>
          </reference>
        </references>
      </pivotArea>
    </format>
  </formats>
  <conditionalFormats count="4">
    <conditionalFormat scope="field" priority="4">
      <pivotAreas count="1">
        <pivotArea outline="0" collapsedLevelsAreSubtotals="1" fieldPosition="0">
          <references count="2">
            <reference field="4294967294" count="1" selected="0">
              <x v="3"/>
            </reference>
            <reference field="0" count="0" selected="0"/>
          </references>
        </pivotArea>
      </pivotAreas>
    </conditionalFormat>
    <conditionalFormat scope="field" priority="3">
      <pivotAreas count="1">
        <pivotArea outline="0" collapsedLevelsAreSubtotals="1" fieldPosition="0">
          <references count="2">
            <reference field="4294967294" count="1" selected="0">
              <x v="3"/>
            </reference>
            <reference field="0" count="0" selected="0"/>
          </references>
        </pivotArea>
      </pivotAreas>
    </conditionalFormat>
    <conditionalFormat scope="field" priority="2">
      <pivotAreas count="1">
        <pivotArea outline="0" collapsedLevelsAreSubtotals="1" fieldPosition="0">
          <references count="2">
            <reference field="4294967294" count="1" selected="0">
              <x v="6"/>
            </reference>
            <reference field="0" count="0" selected="0"/>
          </references>
        </pivotArea>
      </pivotAreas>
    </conditionalFormat>
    <conditionalFormat scope="field" priority="1">
      <pivotAreas count="1">
        <pivotArea outline="0" collapsedLevelsAreSubtotals="1" fieldPosition="0">
          <references count="2">
            <reference field="4294967294" count="1" selected="0">
              <x v="6"/>
            </reference>
            <reference field="0" count="0" selected="0"/>
          </references>
        </pivotArea>
      </pivotAreas>
    </conditionalFormat>
  </conditionalFormat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0" showColHeaders="1" showRowStripes="0" showColStripes="0" showLastColumn="1"/>
  <rowHierarchiesUsage count="1">
    <rowHierarchyUsage hierarchyUsage="1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TeamGames]"/>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C7DC8C-C4A4-4342-B9DB-651069D68BEF}" name="Pivot_QB" cacheId="1350" applyNumberFormats="0" applyBorderFormats="0" applyFontFormats="0" applyPatternFormats="0" applyAlignmentFormats="0" applyWidthHeightFormats="1" dataCaption="Values" tag="0150b329-b4e9-4c6f-b682-ccc6d7efc05f" updatedVersion="8" minRefreshableVersion="3" useAutoFormatting="1" itemPrintTitles="1" createdVersion="8" indent="0" compact="0" compactData="0" multipleFieldFilters="0">
  <location ref="A21:O51" firstHeaderRow="0" firstDataRow="1" firstDataCol="2" rowPageCount="1" colPageCount="1"/>
  <pivotFields count="19">
    <pivotField name="Player" axis="axisRow" compact="0" allDrilled="1" outline="0" subtotalTop="0" showAll="0" sortType="descending"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autoSortScope>
        <pivotArea dataOnly="0" outline="0" fieldPosition="0">
          <references count="1">
            <reference field="4294967294" count="1" selected="0">
              <x v="3"/>
            </reference>
          </references>
        </pivotArea>
      </autoSortScope>
    </pivotField>
    <pivotField name="TEAM" axis="axisRow" compact="0" allDrilled="1" outline="0" subtotalTop="0" showAll="0" sortType="descending"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autoSortScope>
        <pivotArea dataOnly="0" outline="0" fieldPosition="0">
          <references count="1">
            <reference field="4294967294" count="1" selected="0">
              <x v="3"/>
            </reference>
          </references>
        </pivotArea>
      </autoSortScope>
    </pivotField>
    <pivotField dataField="1" compact="0" outline="0" subtotalTop="0" showAll="0" defaultSubtotal="0"/>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30">
    <i>
      <x v="20"/>
      <x v="19"/>
    </i>
    <i>
      <x v="4"/>
      <x v="4"/>
    </i>
    <i>
      <x v="26"/>
      <x v="25"/>
    </i>
    <i>
      <x v="5"/>
      <x v="5"/>
    </i>
    <i>
      <x v="16"/>
      <x v="15"/>
    </i>
    <i>
      <x v="3"/>
      <x v="3"/>
    </i>
    <i>
      <x v="24"/>
      <x v="23"/>
    </i>
    <i>
      <x v="17"/>
      <x v="16"/>
    </i>
    <i>
      <x v="23"/>
      <x v="22"/>
    </i>
    <i>
      <x v="8"/>
      <x v="8"/>
    </i>
    <i>
      <x v="2"/>
      <x v="2"/>
    </i>
    <i>
      <x v="7"/>
      <x v="7"/>
    </i>
    <i>
      <x v="18"/>
      <x v="17"/>
    </i>
    <i>
      <x/>
      <x/>
    </i>
    <i>
      <x v="11"/>
      <x v="11"/>
    </i>
    <i>
      <x v="12"/>
      <x v="12"/>
    </i>
    <i>
      <x v="10"/>
      <x v="10"/>
    </i>
    <i>
      <x v="22"/>
      <x v="21"/>
    </i>
    <i>
      <x v="21"/>
      <x v="20"/>
    </i>
    <i>
      <x v="13"/>
      <x v="13"/>
    </i>
    <i>
      <x v="25"/>
      <x v="24"/>
    </i>
    <i>
      <x v="19"/>
      <x v="18"/>
    </i>
    <i>
      <x v="27"/>
      <x v="26"/>
    </i>
    <i>
      <x v="9"/>
      <x v="9"/>
    </i>
    <i>
      <x v="14"/>
      <x v="14"/>
    </i>
    <i>
      <x v="15"/>
      <x v="12"/>
    </i>
    <i>
      <x v="28"/>
      <x v="27"/>
    </i>
    <i>
      <x v="1"/>
      <x v="1"/>
    </i>
    <i>
      <x v="6"/>
      <x v="6"/>
    </i>
    <i t="grand">
      <x/>
    </i>
  </rowItems>
  <colFields count="1">
    <field x="-2"/>
  </colFields>
  <colItems count="13">
    <i>
      <x/>
    </i>
    <i i="1">
      <x v="1"/>
    </i>
    <i i="2">
      <x v="2"/>
    </i>
    <i i="3">
      <x v="3"/>
    </i>
    <i i="4">
      <x v="4"/>
    </i>
    <i i="5">
      <x v="5"/>
    </i>
    <i i="6">
      <x v="6"/>
    </i>
    <i i="7">
      <x v="7"/>
    </i>
    <i i="8">
      <x v="8"/>
    </i>
    <i i="9">
      <x v="9"/>
    </i>
    <i i="10">
      <x v="10"/>
    </i>
    <i i="11">
      <x v="11"/>
    </i>
    <i i="12">
      <x v="12"/>
    </i>
  </colItems>
  <pageFields count="1">
    <pageField fld="3" hier="154" name="[DimPlayer].[position].&amp;[QB]" cap="QB"/>
  </pageFields>
  <dataFields count="13">
    <dataField name="CMP" fld="5" baseField="0" baseItem="0"/>
    <dataField name="ATT" fld="4" baseField="0" baseItem="0"/>
    <dataField name="CMP%" fld="6" subtotal="count" baseField="0" baseItem="0"/>
    <dataField name="YDS" fld="2" baseField="0" baseItem="0"/>
    <dataField name="Y/A" fld="7" subtotal="count" baseField="0" baseItem="0"/>
    <dataField name="TD" fld="8" baseField="0" baseItem="0"/>
    <dataField name="INT" fld="9" baseField="0" baseItem="0"/>
    <dataField name="R ATT" fld="11" baseField="0" baseItem="0"/>
    <dataField name="R YDS" fld="12" baseField="0" baseItem="0"/>
    <dataField name="R TD" fld="13" baseField="0" baseItem="0"/>
    <dataField name="G" fld="10" subtotal="count" baseField="0" baseItem="0"/>
    <dataField name="FPTS" fld="14" baseField="0" baseItem="0"/>
    <dataField name="FPTS/G" fld="15" subtotal="count"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QB]"/>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imWeek].[week].&amp;[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D19956A-8214-49B9-B0C3-852E4F684F17}" name="Pivot_RB" cacheId="1338" applyNumberFormats="0" applyBorderFormats="0" applyFontFormats="0" applyPatternFormats="0" applyAlignmentFormats="0" applyWidthHeightFormats="1" dataCaption="Values" tag="31f8ac2f-9706-4bb8-8c7f-06d6f4395e58" updatedVersion="8" minRefreshableVersion="3" useAutoFormatting="1" itemPrintTitles="1" createdVersion="8" indent="0" compact="0" compactData="0" multipleFieldFilters="0">
  <location ref="A21:M154" firstHeaderRow="0" firstDataRow="1" firstDataCol="2" rowPageCount="1" colPageCount="1"/>
  <pivotFields count="17">
    <pivotField name="Player" axis="axisRow" compact="0" allDrilled="1" outline="0" subtotalTop="0" showAll="0" sortType="descending" defaultSubtotal="0" defaultAttributeDrillState="1">
      <items count="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s>
      <autoSortScope>
        <pivotArea dataOnly="0" outline="0" fieldPosition="0">
          <references count="1">
            <reference field="4294967294" count="1" selected="0">
              <x v="1"/>
            </reference>
          </references>
        </pivotArea>
      </autoSortScope>
    </pivotField>
    <pivotField name="TEAM" axis="axisRow" compact="0" allDrilled="1" outline="0" subtotalTop="0" showAll="0" defaultSubtotal="0" defaultAttributeDrillState="1">
      <items count="32">
        <item x="0"/>
        <item x="2"/>
        <item x="3"/>
        <item x="4"/>
        <item x="6"/>
        <item x="7"/>
        <item x="9"/>
        <item x="11"/>
        <item x="12"/>
        <item x="13"/>
        <item x="14"/>
        <item x="15"/>
        <item x="17"/>
        <item x="18"/>
        <item x="19"/>
        <item x="20"/>
        <item x="21"/>
        <item x="22"/>
        <item x="23"/>
        <item x="5"/>
        <item x="24"/>
        <item x="25"/>
        <item x="27"/>
        <item x="28"/>
        <item x="29"/>
        <item x="30"/>
        <item x="31"/>
        <item x="16"/>
        <item x="1"/>
        <item x="8"/>
        <item x="10"/>
        <item x="26"/>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133">
    <i>
      <x v="11"/>
      <x v="6"/>
    </i>
    <i>
      <x v="80"/>
      <x v="29"/>
    </i>
    <i>
      <x v="57"/>
      <x v="31"/>
    </i>
    <i>
      <x v="55"/>
      <x v="23"/>
    </i>
    <i>
      <x v="65"/>
      <x v="24"/>
    </i>
    <i>
      <x v="37"/>
      <x v="17"/>
    </i>
    <i>
      <x v="60"/>
      <x v="20"/>
    </i>
    <i>
      <x v="19"/>
      <x v="10"/>
    </i>
    <i>
      <x v="85"/>
      <x v="30"/>
    </i>
    <i>
      <x v="117"/>
      <x v="25"/>
    </i>
    <i>
      <x v="31"/>
      <x v="16"/>
    </i>
    <i>
      <x v="26"/>
      <x v="28"/>
    </i>
    <i>
      <x/>
      <x/>
    </i>
    <i>
      <x v="14"/>
      <x v="8"/>
    </i>
    <i>
      <x v="20"/>
      <x v="11"/>
    </i>
    <i>
      <x v="44"/>
      <x v="7"/>
    </i>
    <i>
      <x v="25"/>
      <x v="14"/>
    </i>
    <i>
      <x v="10"/>
      <x v="2"/>
    </i>
    <i>
      <x v="95"/>
      <x v="18"/>
    </i>
    <i>
      <x v="5"/>
      <x v="3"/>
    </i>
    <i>
      <x v="84"/>
      <x v="16"/>
    </i>
    <i>
      <x v="58"/>
      <x v="21"/>
    </i>
    <i>
      <x v="99"/>
      <x v="19"/>
    </i>
    <i>
      <x v="12"/>
      <x v="30"/>
    </i>
    <i>
      <x v="51"/>
      <x v="22"/>
    </i>
    <i>
      <x v="96"/>
      <x v="26"/>
    </i>
    <i>
      <x v="105"/>
      <x v="15"/>
    </i>
    <i>
      <x v="22"/>
      <x v="12"/>
    </i>
    <i>
      <x v="130"/>
      <x v="9"/>
    </i>
    <i>
      <x v="62"/>
      <x v="5"/>
    </i>
    <i>
      <x v="53"/>
      <x v="4"/>
    </i>
    <i>
      <x v="73"/>
      <x v="14"/>
    </i>
    <i>
      <x v="17"/>
      <x v="6"/>
    </i>
    <i>
      <x v="120"/>
      <x v="15"/>
    </i>
    <i>
      <x v="92"/>
      <x v="3"/>
    </i>
    <i>
      <x v="111"/>
      <x v="27"/>
    </i>
    <i>
      <x v="124"/>
      <x v="5"/>
    </i>
    <i>
      <x v="24"/>
      <x v="2"/>
    </i>
    <i>
      <x v="16"/>
      <x v="8"/>
    </i>
    <i>
      <x v="8"/>
      <x v="5"/>
    </i>
    <i>
      <x v="78"/>
      <x v="1"/>
    </i>
    <i>
      <x v="28"/>
      <x v="15"/>
    </i>
    <i>
      <x v="81"/>
      <x v="10"/>
    </i>
    <i>
      <x v="100"/>
      <x v="4"/>
    </i>
    <i>
      <x v="89"/>
      <x v="13"/>
    </i>
    <i>
      <x v="72"/>
      <x v="17"/>
    </i>
    <i>
      <x v="77"/>
      <x v="26"/>
    </i>
    <i>
      <x v="33"/>
      <x v="9"/>
    </i>
    <i>
      <x v="113"/>
      <x v="24"/>
    </i>
    <i>
      <x v="118"/>
      <x v="1"/>
    </i>
    <i>
      <x v="39"/>
      <x v="18"/>
    </i>
    <i>
      <x v="68"/>
      <x/>
    </i>
    <i>
      <x v="110"/>
      <x v="12"/>
    </i>
    <i>
      <x v="2"/>
      <x v="1"/>
    </i>
    <i>
      <x v="54"/>
      <x v="7"/>
    </i>
    <i>
      <x v="106"/>
      <x v="20"/>
    </i>
    <i>
      <x v="83"/>
      <x v="26"/>
    </i>
    <i>
      <x v="48"/>
      <x v="7"/>
    </i>
    <i>
      <x v="74"/>
      <x v="13"/>
    </i>
    <i>
      <x v="93"/>
      <x v="11"/>
    </i>
    <i>
      <x v="64"/>
      <x v="22"/>
    </i>
    <i>
      <x v="116"/>
      <x v="27"/>
    </i>
    <i>
      <x v="107"/>
      <x v="22"/>
    </i>
    <i>
      <x v="109"/>
      <x v="16"/>
    </i>
    <i>
      <x v="27"/>
      <x v="1"/>
    </i>
    <i>
      <x v="38"/>
      <x v="11"/>
    </i>
    <i>
      <x v="112"/>
      <x v="10"/>
    </i>
    <i>
      <x v="56"/>
      <x v="19"/>
    </i>
    <i>
      <x v="23"/>
      <x v="13"/>
    </i>
    <i>
      <x v="123"/>
      <x v="25"/>
    </i>
    <i>
      <x v="46"/>
      <x v="29"/>
    </i>
    <i>
      <x v="129"/>
      <x v="27"/>
    </i>
    <i>
      <x v="114"/>
      <x v="23"/>
    </i>
    <i>
      <x v="127"/>
      <x v="11"/>
    </i>
    <i>
      <x v="30"/>
      <x v="27"/>
    </i>
    <i>
      <x v="42"/>
      <x v="19"/>
    </i>
    <i>
      <x v="3"/>
      <x v="2"/>
    </i>
    <i>
      <x v="101"/>
      <x v="19"/>
    </i>
    <i>
      <x v="1"/>
      <x v="28"/>
    </i>
    <i>
      <x v="59"/>
      <x v="9"/>
    </i>
    <i>
      <x v="76"/>
      <x v="4"/>
    </i>
    <i>
      <x v="61"/>
      <x v="18"/>
    </i>
    <i>
      <x v="69"/>
      <x v="13"/>
    </i>
    <i>
      <x v="98"/>
      <x v="13"/>
    </i>
    <i>
      <x v="126"/>
      <x v="21"/>
    </i>
    <i>
      <x v="7"/>
      <x v="4"/>
    </i>
    <i>
      <x v="66"/>
      <x v="28"/>
    </i>
    <i>
      <x v="50"/>
      <x v="8"/>
    </i>
    <i>
      <x v="128"/>
      <x v="7"/>
    </i>
    <i>
      <x v="4"/>
      <x v="28"/>
    </i>
    <i>
      <x v="125"/>
      <x v="22"/>
    </i>
    <i>
      <x v="67"/>
      <x v="14"/>
    </i>
    <i>
      <x v="102"/>
      <x v="17"/>
    </i>
    <i>
      <x v="6"/>
      <x v="19"/>
    </i>
    <i>
      <x v="108"/>
      <x v="30"/>
    </i>
    <i>
      <x v="119"/>
      <x v="20"/>
    </i>
    <i>
      <x v="45"/>
      <x v="21"/>
    </i>
    <i>
      <x v="49"/>
      <x v="21"/>
    </i>
    <i>
      <x v="36"/>
      <x/>
    </i>
    <i>
      <x v="63"/>
      <x v="4"/>
    </i>
    <i>
      <x v="103"/>
      <x v="31"/>
    </i>
    <i>
      <x v="94"/>
      <x v="25"/>
    </i>
    <i>
      <x v="35"/>
      <x/>
    </i>
    <i>
      <x v="41"/>
      <x v="3"/>
    </i>
    <i>
      <x v="82"/>
      <x v="6"/>
    </i>
    <i>
      <x v="121"/>
      <x v="28"/>
    </i>
    <i>
      <x v="91"/>
      <x v="25"/>
    </i>
    <i>
      <x v="88"/>
      <x v="20"/>
    </i>
    <i>
      <x v="122"/>
      <x v="31"/>
    </i>
    <i>
      <x v="115"/>
      <x v="12"/>
    </i>
    <i>
      <x v="29"/>
      <x v="4"/>
    </i>
    <i>
      <x v="75"/>
      <x v="25"/>
    </i>
    <i>
      <x v="47"/>
      <x v="31"/>
    </i>
    <i>
      <x v="87"/>
      <x v="2"/>
    </i>
    <i>
      <x v="18"/>
      <x v="9"/>
    </i>
    <i>
      <x v="52"/>
      <x v="23"/>
    </i>
    <i>
      <x v="43"/>
      <x v="20"/>
    </i>
    <i>
      <x v="70"/>
      <x v="10"/>
    </i>
    <i>
      <x v="34"/>
      <x v="30"/>
    </i>
    <i>
      <x v="40"/>
      <x v="18"/>
    </i>
    <i>
      <x v="90"/>
      <x/>
    </i>
    <i>
      <x v="86"/>
      <x v="15"/>
    </i>
    <i>
      <x v="32"/>
      <x v="9"/>
    </i>
    <i>
      <x v="15"/>
      <x v="29"/>
    </i>
    <i>
      <x v="9"/>
      <x v="29"/>
    </i>
    <i>
      <x v="104"/>
      <x v="15"/>
    </i>
    <i>
      <x v="21"/>
      <x v="27"/>
    </i>
    <i>
      <x v="13"/>
      <x v="7"/>
    </i>
    <i>
      <x v="71"/>
      <x v="25"/>
    </i>
    <i>
      <x v="131"/>
      <x v="16"/>
    </i>
    <i>
      <x v="79"/>
      <x v="8"/>
    </i>
    <i>
      <x v="97"/>
      <x v="11"/>
    </i>
    <i t="grand">
      <x/>
    </i>
  </rowItems>
  <colFields count="1">
    <field x="-2"/>
  </colFields>
  <colItems count="11">
    <i>
      <x/>
    </i>
    <i i="1">
      <x v="1"/>
    </i>
    <i i="2">
      <x v="2"/>
    </i>
    <i i="3">
      <x v="3"/>
    </i>
    <i i="4">
      <x v="4"/>
    </i>
    <i i="5">
      <x v="5"/>
    </i>
    <i i="6">
      <x v="6"/>
    </i>
    <i i="7">
      <x v="7"/>
    </i>
    <i i="8">
      <x v="8"/>
    </i>
    <i i="9">
      <x v="9"/>
    </i>
    <i i="10">
      <x v="10"/>
    </i>
  </colItems>
  <pageFields count="1">
    <pageField fld="2" hier="154" name="[DimPlayer].[position].&amp;[RB]" cap="RB"/>
  </pageFields>
  <dataFields count="11">
    <dataField name="R ATT" fld="4" baseField="0" baseItem="0"/>
    <dataField name="R YDS" fld="5" baseField="0" baseItem="0"/>
    <dataField name="YPC" fld="13" subtotal="count" baseField="0" baseItem="0"/>
    <dataField name="R TD" fld="6" baseField="0" baseItem="0"/>
    <dataField name="TGT" fld="9" baseField="0" baseItem="0"/>
    <dataField name="REC" fld="10" baseField="0" baseItem="0"/>
    <dataField name="REC YDS" fld="11" baseField="0" baseItem="0"/>
    <dataField name="REC TD" fld="12" baseField="0" baseItem="0"/>
    <dataField name="G" fld="3" subtotal="count" baseField="0" baseItem="0"/>
    <dataField name="FPTS" fld="7" baseField="0" baseItem="0"/>
    <dataField name="FPTS/G" fld="8" subtotal="count"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RB]"/>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CB6BFED-97EF-4B80-A0CC-E14ABFE82064}" name="Pivot_WR" cacheId="1342" applyNumberFormats="0" applyBorderFormats="0" applyFontFormats="0" applyPatternFormats="0" applyAlignmentFormats="0" applyWidthHeightFormats="1" dataCaption="Values" tag="bf29fe9f-102e-49d0-8c52-73d84661521e" updatedVersion="8" minRefreshableVersion="3" useAutoFormatting="1" itemPrintTitles="1" createdVersion="8" indent="0" compact="0" compactData="0" multipleFieldFilters="0">
  <location ref="A21:N237" firstHeaderRow="0" firstDataRow="1" firstDataCol="2" rowPageCount="1" colPageCount="1"/>
  <pivotFields count="18">
    <pivotField name="Player" axis="axisRow" compact="0" allDrilled="1" outline="0" subtotalTop="0" showAll="0" sortType="descending" defaultSubtotal="0" defaultAttributeDrillState="1">
      <items count="2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s>
      <autoSortScope>
        <pivotArea dataOnly="0" outline="0" fieldPosition="0">
          <references count="1">
            <reference field="4294967294" count="1" selected="0">
              <x v="3"/>
            </reference>
          </references>
        </pivotArea>
      </autoSortScope>
    </pivotField>
    <pivotField name="TEAM" axis="axisRow" compact="0" allDrilled="1" outline="0" subtotalTop="0" showAll="0" defaultSubtotal="0" defaultAttributeDrillState="1">
      <items count="32">
        <item x="31"/>
        <item x="16"/>
        <item x="8"/>
        <item x="14"/>
        <item x="23"/>
        <item x="7"/>
        <item x="27"/>
        <item x="6"/>
        <item x="20"/>
        <item x="3"/>
        <item x="24"/>
        <item x="1"/>
        <item x="30"/>
        <item x="21"/>
        <item x="12"/>
        <item x="5"/>
        <item x="10"/>
        <item x="11"/>
        <item x="0"/>
        <item x="29"/>
        <item x="22"/>
        <item x="17"/>
        <item x="26"/>
        <item x="9"/>
        <item x="19"/>
        <item x="28"/>
        <item x="25"/>
        <item x="4"/>
        <item x="2"/>
        <item x="18"/>
        <item x="13"/>
        <item x="15"/>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216">
    <i>
      <x v="98"/>
      <x v="10"/>
    </i>
    <i>
      <x v="32"/>
      <x v="2"/>
    </i>
    <i>
      <x v="63"/>
      <x v="8"/>
    </i>
    <i>
      <x v="213"/>
      <x v="20"/>
    </i>
    <i>
      <x v="148"/>
      <x v="14"/>
    </i>
    <i>
      <x v="33"/>
      <x v="16"/>
    </i>
    <i>
      <x v="25"/>
      <x v="24"/>
    </i>
    <i>
      <x v="190"/>
      <x v="15"/>
    </i>
    <i>
      <x v="154"/>
      <x v="16"/>
    </i>
    <i>
      <x v="4"/>
      <x v="27"/>
    </i>
    <i>
      <x v="192"/>
      <x v="1"/>
    </i>
    <i>
      <x v="141"/>
      <x v="19"/>
    </i>
    <i>
      <x v="169"/>
      <x v="9"/>
    </i>
    <i>
      <x v="44"/>
      <x v="9"/>
    </i>
    <i>
      <x v="199"/>
      <x v="4"/>
    </i>
    <i>
      <x v="70"/>
      <x v="11"/>
    </i>
    <i>
      <x v="71"/>
      <x v="24"/>
    </i>
    <i>
      <x v="157"/>
      <x v="17"/>
    </i>
    <i>
      <x v="167"/>
      <x v="3"/>
    </i>
    <i>
      <x v="24"/>
      <x v="29"/>
    </i>
    <i>
      <x v="176"/>
      <x v="19"/>
    </i>
    <i>
      <x v="156"/>
      <x v="6"/>
    </i>
    <i>
      <x v="60"/>
      <x v="23"/>
    </i>
    <i>
      <x v="52"/>
      <x v="22"/>
    </i>
    <i>
      <x v="94"/>
      <x v="27"/>
    </i>
    <i>
      <x v="93"/>
      <x v="15"/>
    </i>
    <i>
      <x v="54"/>
      <x v="2"/>
    </i>
    <i>
      <x v="102"/>
      <x v="12"/>
    </i>
    <i>
      <x v="162"/>
      <x v="12"/>
    </i>
    <i>
      <x v="86"/>
      <x v="1"/>
    </i>
    <i>
      <x v="122"/>
      <x v="22"/>
    </i>
    <i>
      <x v="57"/>
      <x v="31"/>
    </i>
    <i>
      <x v="112"/>
      <x v="28"/>
    </i>
    <i>
      <x v="114"/>
      <x/>
    </i>
    <i>
      <x v="131"/>
      <x v="25"/>
    </i>
    <i>
      <x v="149"/>
      <x v="21"/>
    </i>
    <i>
      <x v="84"/>
      <x v="3"/>
    </i>
    <i>
      <x v="62"/>
      <x v="31"/>
    </i>
    <i>
      <x v="126"/>
      <x v="25"/>
    </i>
    <i>
      <x v="100"/>
      <x v="26"/>
    </i>
    <i>
      <x v="173"/>
      <x v="20"/>
    </i>
    <i>
      <x v="177"/>
      <x v="18"/>
    </i>
    <i>
      <x v="124"/>
      <x v="28"/>
    </i>
    <i>
      <x v="207"/>
      <x v="12"/>
    </i>
    <i>
      <x v="51"/>
      <x v="18"/>
    </i>
    <i>
      <x v="72"/>
      <x v="23"/>
    </i>
    <i>
      <x v="145"/>
      <x v="14"/>
    </i>
    <i>
      <x v="166"/>
      <x v="11"/>
    </i>
    <i>
      <x v="118"/>
      <x v="19"/>
    </i>
    <i>
      <x v="30"/>
      <x v="13"/>
    </i>
    <i>
      <x v="81"/>
      <x v="8"/>
    </i>
    <i>
      <x v="69"/>
      <x v="13"/>
    </i>
    <i>
      <x v="178"/>
      <x v="24"/>
    </i>
    <i>
      <x v="125"/>
      <x v="6"/>
    </i>
    <i>
      <x v="191"/>
      <x v="5"/>
    </i>
    <i>
      <x v="198"/>
      <x v="30"/>
    </i>
    <i>
      <x v="205"/>
      <x v="7"/>
    </i>
    <i>
      <x v="210"/>
      <x v="7"/>
    </i>
    <i>
      <x v="184"/>
      <x v="5"/>
    </i>
    <i>
      <x v="142"/>
      <x v="18"/>
    </i>
    <i>
      <x v="48"/>
      <x v="17"/>
    </i>
    <i>
      <x v="206"/>
      <x v="29"/>
    </i>
    <i>
      <x v="8"/>
      <x v="5"/>
    </i>
    <i>
      <x v="135"/>
      <x v="30"/>
    </i>
    <i>
      <x v="37"/>
      <x v="10"/>
    </i>
    <i>
      <x v="137"/>
      <x v="28"/>
    </i>
    <i>
      <x v="75"/>
      <x v="27"/>
    </i>
    <i>
      <x v="121"/>
      <x v="12"/>
    </i>
    <i>
      <x v="171"/>
      <x v="7"/>
    </i>
    <i>
      <x v="175"/>
      <x v="23"/>
    </i>
    <i>
      <x v="22"/>
      <x v="21"/>
    </i>
    <i>
      <x v="108"/>
      <x/>
    </i>
    <i>
      <x v="59"/>
      <x v="25"/>
    </i>
    <i>
      <x v="193"/>
      <x v="13"/>
    </i>
    <i>
      <x v="66"/>
      <x v="29"/>
    </i>
    <i>
      <x v="103"/>
      <x v="22"/>
    </i>
    <i>
      <x v="189"/>
      <x v="13"/>
    </i>
    <i>
      <x v="38"/>
      <x v="26"/>
    </i>
    <i>
      <x v="170"/>
      <x v="30"/>
    </i>
    <i>
      <x v="172"/>
      <x v="10"/>
    </i>
    <i>
      <x v="201"/>
      <x v="5"/>
    </i>
    <i>
      <x v="77"/>
      <x v="11"/>
    </i>
    <i>
      <x v="134"/>
      <x v="18"/>
    </i>
    <i>
      <x v="133"/>
      <x v="9"/>
    </i>
    <i>
      <x v="61"/>
      <x v="15"/>
    </i>
    <i>
      <x v="42"/>
      <x v="31"/>
    </i>
    <i>
      <x v="109"/>
      <x v="17"/>
    </i>
    <i>
      <x v="168"/>
      <x v="26"/>
    </i>
    <i>
      <x v="143"/>
      <x v="31"/>
    </i>
    <i>
      <x v="152"/>
      <x v="6"/>
    </i>
    <i r="1">
      <x v="12"/>
    </i>
    <i>
      <x v="1"/>
      <x v="11"/>
    </i>
    <i>
      <x v="113"/>
      <x v="25"/>
    </i>
    <i>
      <x v="28"/>
      <x v="21"/>
    </i>
    <i>
      <x v="111"/>
      <x v="3"/>
    </i>
    <i>
      <x v="21"/>
      <x v="1"/>
    </i>
    <i>
      <x v="65"/>
      <x v="18"/>
    </i>
    <i>
      <x v="43"/>
      <x v="14"/>
    </i>
    <i>
      <x v="34"/>
      <x v="4"/>
    </i>
    <i>
      <x v="18"/>
      <x v="3"/>
    </i>
    <i>
      <x/>
      <x v="18"/>
    </i>
    <i>
      <x v="106"/>
      <x v="1"/>
    </i>
    <i>
      <x v="64"/>
      <x v="5"/>
    </i>
    <i>
      <x v="179"/>
      <x v="21"/>
    </i>
    <i>
      <x v="155"/>
      <x v="23"/>
    </i>
    <i>
      <x v="76"/>
      <x v="22"/>
    </i>
    <i>
      <x v="50"/>
      <x v="17"/>
    </i>
    <i>
      <x v="153"/>
      <x v="26"/>
    </i>
    <i>
      <x v="23"/>
      <x v="29"/>
    </i>
    <i>
      <x v="85"/>
      <x v="6"/>
    </i>
    <i>
      <x v="180"/>
      <x v="16"/>
    </i>
    <i>
      <x v="20"/>
      <x v="2"/>
    </i>
    <i>
      <x v="83"/>
      <x v="20"/>
    </i>
    <i>
      <x v="89"/>
      <x v="4"/>
    </i>
    <i>
      <x v="58"/>
      <x v="20"/>
    </i>
    <i>
      <x v="2"/>
      <x v="28"/>
    </i>
    <i>
      <x v="197"/>
      <x v="10"/>
    </i>
    <i>
      <x v="202"/>
      <x v="26"/>
    </i>
    <i>
      <x v="26"/>
      <x v="14"/>
    </i>
    <i>
      <x v="95"/>
      <x v="12"/>
    </i>
    <i>
      <x v="211"/>
      <x v="8"/>
    </i>
    <i>
      <x v="208"/>
      <x v="1"/>
    </i>
    <i>
      <x v="31"/>
      <x v="20"/>
    </i>
    <i>
      <x v="11"/>
      <x v="2"/>
    </i>
    <i>
      <x v="49"/>
      <x v="28"/>
    </i>
    <i>
      <x v="158"/>
      <x v="15"/>
    </i>
    <i>
      <x v="27"/>
      <x v="29"/>
    </i>
    <i>
      <x v="79"/>
      <x v="4"/>
    </i>
    <i>
      <x v="80"/>
      <x v="17"/>
    </i>
    <i>
      <x v="39"/>
      <x v="7"/>
    </i>
    <i>
      <x v="136"/>
      <x v="20"/>
    </i>
    <i>
      <x v="187"/>
      <x v="12"/>
    </i>
    <i>
      <x v="97"/>
      <x/>
    </i>
    <i>
      <x v="90"/>
      <x v="7"/>
    </i>
    <i>
      <x v="186"/>
      <x/>
    </i>
    <i>
      <x v="195"/>
      <x v="11"/>
    </i>
    <i>
      <x v="120"/>
      <x v="24"/>
    </i>
    <i>
      <x v="212"/>
      <x v="19"/>
    </i>
    <i>
      <x v="194"/>
      <x v="30"/>
    </i>
    <i>
      <x v="129"/>
      <x v="21"/>
    </i>
    <i>
      <x v="41"/>
      <x v="4"/>
    </i>
    <i>
      <x v="183"/>
      <x v="16"/>
    </i>
    <i>
      <x v="13"/>
      <x v="16"/>
    </i>
    <i>
      <x v="14"/>
      <x v="17"/>
    </i>
    <i>
      <x v="104"/>
      <x/>
    </i>
    <i>
      <x v="12"/>
      <x v="23"/>
    </i>
    <i>
      <x v="123"/>
      <x v="30"/>
    </i>
    <i>
      <x v="203"/>
      <x v="9"/>
    </i>
    <i>
      <x v="107"/>
      <x v="24"/>
    </i>
    <i>
      <x v="174"/>
      <x v="6"/>
    </i>
    <i>
      <x v="10"/>
      <x v="28"/>
    </i>
    <i>
      <x v="45"/>
      <x v="1"/>
    </i>
    <i>
      <x v="160"/>
      <x/>
    </i>
    <i>
      <x v="101"/>
      <x v="5"/>
    </i>
    <i>
      <x v="15"/>
      <x v="23"/>
    </i>
    <i>
      <x v="99"/>
      <x v="16"/>
    </i>
    <i>
      <x v="91"/>
      <x v="21"/>
    </i>
    <i>
      <x v="150"/>
      <x v="30"/>
    </i>
    <i>
      <x v="78"/>
      <x v="16"/>
    </i>
    <i>
      <x v="5"/>
      <x v="15"/>
    </i>
    <i>
      <x v="130"/>
      <x v="17"/>
    </i>
    <i>
      <x v="165"/>
      <x v="8"/>
    </i>
    <i>
      <x v="6"/>
      <x v="7"/>
    </i>
    <i>
      <x v="68"/>
      <x v="20"/>
    </i>
    <i>
      <x v="139"/>
      <x v="26"/>
    </i>
    <i>
      <x v="17"/>
      <x v="30"/>
    </i>
    <i>
      <x v="110"/>
      <x v="9"/>
    </i>
    <i>
      <x v="204"/>
      <x v="22"/>
    </i>
    <i>
      <x v="146"/>
      <x v="4"/>
    </i>
    <i>
      <x v="35"/>
      <x v="15"/>
    </i>
    <i>
      <x v="55"/>
      <x v="4"/>
    </i>
    <i>
      <x v="128"/>
      <x v="2"/>
    </i>
    <i>
      <x v="115"/>
      <x v="7"/>
    </i>
    <i>
      <x v="53"/>
      <x v="30"/>
    </i>
    <i>
      <x v="29"/>
      <x v="8"/>
    </i>
    <i>
      <x v="67"/>
      <x v="31"/>
    </i>
    <i>
      <x v="185"/>
      <x v="11"/>
    </i>
    <i>
      <x v="119"/>
      <x v="13"/>
    </i>
    <i>
      <x v="82"/>
      <x v="19"/>
    </i>
    <i>
      <x v="92"/>
      <x v="11"/>
    </i>
    <i>
      <x v="9"/>
      <x v="11"/>
    </i>
    <i>
      <x v="40"/>
      <x v="14"/>
    </i>
    <i>
      <x v="105"/>
      <x v="1"/>
    </i>
    <i>
      <x v="138"/>
      <x v="12"/>
    </i>
    <i>
      <x v="151"/>
      <x v="31"/>
    </i>
    <i>
      <x v="56"/>
      <x v="6"/>
    </i>
    <i>
      <x v="181"/>
      <x v="6"/>
    </i>
    <i>
      <x v="200"/>
      <x v="25"/>
    </i>
    <i>
      <x v="182"/>
      <x v="25"/>
    </i>
    <i>
      <x v="117"/>
      <x v="23"/>
    </i>
    <i>
      <x v="127"/>
      <x v="15"/>
    </i>
    <i>
      <x v="159"/>
      <x v="10"/>
    </i>
    <i>
      <x v="87"/>
      <x v="2"/>
    </i>
    <i>
      <x v="132"/>
      <x v="26"/>
    </i>
    <i>
      <x v="3"/>
      <x v="9"/>
    </i>
    <i>
      <x v="196"/>
      <x v="27"/>
    </i>
    <i>
      <x v="163"/>
      <x v="7"/>
    </i>
    <i>
      <x v="46"/>
      <x v="13"/>
    </i>
    <i>
      <x v="164"/>
      <x v="14"/>
    </i>
    <i>
      <x v="19"/>
      <x v="31"/>
    </i>
    <i>
      <x v="116"/>
      <x v="19"/>
    </i>
    <i>
      <x v="209"/>
      <x v="9"/>
    </i>
    <i>
      <x v="147"/>
      <x v="11"/>
    </i>
    <i>
      <x v="140"/>
      <x v="5"/>
    </i>
    <i>
      <x v="96"/>
      <x v="1"/>
    </i>
    <i>
      <x v="161"/>
      <x v="28"/>
    </i>
    <i>
      <x v="16"/>
      <x v="14"/>
    </i>
    <i>
      <x v="7"/>
      <x v="28"/>
    </i>
    <i>
      <x v="144"/>
      <x v="22"/>
    </i>
    <i>
      <x v="74"/>
      <x v="10"/>
    </i>
    <i>
      <x v="188"/>
      <x v="27"/>
    </i>
    <i>
      <x v="36"/>
      <x v="16"/>
    </i>
    <i>
      <x v="88"/>
      <x v="13"/>
    </i>
    <i>
      <x v="47"/>
      <x v="27"/>
    </i>
    <i>
      <x v="73"/>
      <x v="25"/>
    </i>
    <i t="grand">
      <x/>
    </i>
  </rowItems>
  <colFields count="1">
    <field x="-2"/>
  </colFields>
  <colItems count="12">
    <i>
      <x/>
    </i>
    <i i="1">
      <x v="1"/>
    </i>
    <i i="2">
      <x v="2"/>
    </i>
    <i i="3">
      <x v="3"/>
    </i>
    <i i="4">
      <x v="4"/>
    </i>
    <i i="5">
      <x v="5"/>
    </i>
    <i i="6">
      <x v="6"/>
    </i>
    <i i="7">
      <x v="7"/>
    </i>
    <i i="8">
      <x v="8"/>
    </i>
    <i i="9">
      <x v="9"/>
    </i>
    <i i="10">
      <x v="10"/>
    </i>
    <i i="11">
      <x v="11"/>
    </i>
  </colItems>
  <pageFields count="1">
    <pageField fld="2" hier="154" name="[DimPlayer].[position].&amp;[WR]" cap="WR"/>
  </pageFields>
  <dataFields count="12">
    <dataField name="TGT" fld="9" baseField="0" baseItem="0"/>
    <dataField name="REC" fld="10" baseField="0" baseItem="0"/>
    <dataField name="CATCH%" fld="13" subtotal="count" baseField="0" baseItem="0"/>
    <dataField name="REC YDS" fld="11" baseField="0" baseItem="0"/>
    <dataField name="Y/R" fld="14" subtotal="count" baseField="0" baseItem="0"/>
    <dataField name="REC TD" fld="12" baseField="0" baseItem="0"/>
    <dataField name="R ATT" fld="4" baseField="0" baseItem="0"/>
    <dataField name="R YDS" fld="5" baseField="0" baseItem="0"/>
    <dataField name="R TD" fld="6" baseField="0" baseItem="0"/>
    <dataField name="G" fld="3" subtotal="count" baseField="0" baseItem="0"/>
    <dataField name="FPTS" fld="7" baseField="0" baseItem="0"/>
    <dataField name="FPTS/G" fld="8" subtotal="count"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W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caption="CATCH%"/>
    <pivotHierarchy dragToRow="0" dragToCol="0" dragToPage="0" dragToData="1" caption="Y/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1A698F6-645D-4D69-87C6-378C43416F6C}" name="Pivot_TE" cacheId="1346" applyNumberFormats="0" applyBorderFormats="0" applyFontFormats="0" applyPatternFormats="0" applyAlignmentFormats="0" applyWidthHeightFormats="1" dataCaption="Values" tag="42be03db-de8f-424c-82fd-1368f554476c" updatedVersion="8" minRefreshableVersion="3" useAutoFormatting="1" itemPrintTitles="1" createdVersion="8" indent="0" compact="0" compactData="0" multipleFieldFilters="0">
  <location ref="A21:N140" firstHeaderRow="0" firstDataRow="1" firstDataCol="2" rowPageCount="1" colPageCount="1"/>
  <pivotFields count="18">
    <pivotField name="Player" axis="axisRow" compact="0" allDrilled="1" outline="0" subtotalTop="0" showAll="0" sortType="descending" defaultSubtotal="0" defaultAttributeDrillState="1">
      <items count="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s>
      <autoSortScope>
        <pivotArea dataOnly="0" outline="0" fieldPosition="0">
          <references count="1">
            <reference field="4294967294" count="1" selected="0">
              <x v="3"/>
            </reference>
          </references>
        </pivotArea>
      </autoSortScope>
    </pivotField>
    <pivotField name="TEAM" axis="axisRow" compact="0" allDrilled="1" outline="0" subtotalTop="0" showAll="0" defaultSubtotal="0" defaultAttributeDrillState="1">
      <items count="32">
        <item x="6"/>
        <item x="23"/>
        <item x="31"/>
        <item x="9"/>
        <item x="12"/>
        <item x="5"/>
        <item x="26"/>
        <item x="28"/>
        <item x="3"/>
        <item x="17"/>
        <item x="1"/>
        <item x="29"/>
        <item x="10"/>
        <item x="4"/>
        <item x="16"/>
        <item x="24"/>
        <item x="30"/>
        <item x="8"/>
        <item x="14"/>
        <item x="18"/>
        <item x="25"/>
        <item x="27"/>
        <item x="7"/>
        <item x="22"/>
        <item x="11"/>
        <item x="20"/>
        <item x="0"/>
        <item x="13"/>
        <item x="2"/>
        <item x="21"/>
        <item x="15"/>
        <item x="19"/>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119">
    <i>
      <x v="109"/>
      <x v="6"/>
    </i>
    <i>
      <x v="12"/>
      <x v="4"/>
    </i>
    <i>
      <x v="47"/>
      <x v="17"/>
    </i>
    <i>
      <x v="55"/>
      <x v="14"/>
    </i>
    <i>
      <x v="108"/>
      <x v="7"/>
    </i>
    <i>
      <x v="97"/>
      <x v="27"/>
    </i>
    <i>
      <x v="28"/>
      <x v="12"/>
    </i>
    <i>
      <x v="27"/>
      <x v="25"/>
    </i>
    <i>
      <x v="80"/>
      <x v="4"/>
    </i>
    <i>
      <x v="111"/>
      <x v="16"/>
    </i>
    <i>
      <x v="52"/>
      <x v="18"/>
    </i>
    <i>
      <x v="9"/>
      <x v="3"/>
    </i>
    <i>
      <x v="113"/>
      <x v="9"/>
    </i>
    <i>
      <x v="50"/>
      <x v="22"/>
    </i>
    <i>
      <x v="67"/>
      <x v="2"/>
    </i>
    <i>
      <x v="25"/>
      <x v="19"/>
    </i>
    <i>
      <x v="100"/>
      <x/>
    </i>
    <i>
      <x v="114"/>
      <x v="28"/>
    </i>
    <i>
      <x v="48"/>
      <x v="21"/>
    </i>
    <i>
      <x v="75"/>
      <x v="20"/>
    </i>
    <i>
      <x v="91"/>
      <x v="23"/>
    </i>
    <i>
      <x v="31"/>
      <x v="1"/>
    </i>
    <i>
      <x v="71"/>
      <x v="8"/>
    </i>
    <i>
      <x v="14"/>
      <x v="13"/>
    </i>
    <i>
      <x v="26"/>
      <x v="31"/>
    </i>
    <i>
      <x v="1"/>
      <x v="10"/>
    </i>
    <i>
      <x v="38"/>
      <x v="18"/>
    </i>
    <i>
      <x v="81"/>
      <x v="15"/>
    </i>
    <i>
      <x v="69"/>
      <x v="11"/>
    </i>
    <i>
      <x v="30"/>
      <x v="23"/>
    </i>
    <i>
      <x v="88"/>
      <x v="7"/>
    </i>
    <i>
      <x v="20"/>
      <x v="5"/>
    </i>
    <i>
      <x v="40"/>
      <x v="6"/>
    </i>
    <i>
      <x v="43"/>
      <x v="26"/>
    </i>
    <i>
      <x v="107"/>
      <x v="1"/>
    </i>
    <i>
      <x v="65"/>
      <x v="20"/>
    </i>
    <i>
      <x v="78"/>
      <x v="11"/>
    </i>
    <i>
      <x v="59"/>
      <x v="24"/>
    </i>
    <i>
      <x v="82"/>
      <x v="1"/>
    </i>
    <i>
      <x v="89"/>
      <x v="30"/>
    </i>
    <i>
      <x v="22"/>
      <x v="9"/>
    </i>
    <i>
      <x v="64"/>
      <x v="16"/>
    </i>
    <i>
      <x v="23"/>
      <x v="19"/>
    </i>
    <i>
      <x v="87"/>
      <x v="2"/>
    </i>
    <i>
      <x v="49"/>
      <x v="29"/>
    </i>
    <i>
      <x v="33"/>
      <x v="9"/>
    </i>
    <i>
      <x v="18"/>
      <x v="30"/>
    </i>
    <i>
      <x v="45"/>
      <x v="12"/>
    </i>
    <i>
      <x v="79"/>
      <x v="20"/>
    </i>
    <i>
      <x v="11"/>
      <x v="24"/>
    </i>
    <i>
      <x v="3"/>
      <x v="8"/>
    </i>
    <i>
      <x v="32"/>
      <x v="30"/>
    </i>
    <i>
      <x v="104"/>
      <x v="9"/>
    </i>
    <i>
      <x v="54"/>
      <x v="4"/>
    </i>
    <i>
      <x v="42"/>
      <x v="15"/>
    </i>
    <i>
      <x v="105"/>
      <x v="14"/>
    </i>
    <i>
      <x v="46"/>
      <x/>
    </i>
    <i>
      <x v="85"/>
      <x v="3"/>
    </i>
    <i>
      <x v="61"/>
      <x v="11"/>
    </i>
    <i>
      <x v="35"/>
      <x v="15"/>
    </i>
    <i>
      <x v="66"/>
      <x/>
    </i>
    <i>
      <x v="84"/>
      <x v="26"/>
    </i>
    <i>
      <x v="7"/>
      <x v="22"/>
    </i>
    <i>
      <x v="60"/>
      <x v="11"/>
    </i>
    <i>
      <x v="34"/>
      <x v="25"/>
    </i>
    <i>
      <x v="29"/>
      <x v="29"/>
    </i>
    <i>
      <x v="102"/>
      <x v="15"/>
    </i>
    <i>
      <x v="73"/>
      <x v="17"/>
    </i>
    <i>
      <x v="98"/>
      <x v="19"/>
    </i>
    <i>
      <x v="13"/>
      <x v="27"/>
    </i>
    <i>
      <x v="83"/>
      <x v="28"/>
    </i>
    <i>
      <x v="74"/>
      <x v="24"/>
    </i>
    <i>
      <x v="106"/>
      <x v="14"/>
    </i>
    <i>
      <x v="76"/>
      <x v="16"/>
    </i>
    <i>
      <x v="62"/>
      <x v="5"/>
    </i>
    <i>
      <x v="115"/>
      <x v="21"/>
    </i>
    <i>
      <x v="117"/>
      <x v="31"/>
    </i>
    <i>
      <x v="19"/>
      <x v="8"/>
    </i>
    <i>
      <x v="4"/>
      <x v="13"/>
    </i>
    <i>
      <x v="41"/>
      <x v="10"/>
    </i>
    <i>
      <x v="116"/>
      <x v="28"/>
    </i>
    <i>
      <x v="90"/>
      <x v="2"/>
    </i>
    <i>
      <x v="15"/>
      <x v="12"/>
    </i>
    <i>
      <x v="39"/>
      <x v="10"/>
    </i>
    <i>
      <x v="63"/>
      <x v="31"/>
    </i>
    <i>
      <x v="2"/>
      <x v="28"/>
    </i>
    <i>
      <x v="77"/>
      <x v="12"/>
    </i>
    <i>
      <x v="24"/>
      <x v="5"/>
    </i>
    <i>
      <x v="103"/>
      <x v="6"/>
    </i>
    <i>
      <x v="53"/>
      <x v="6"/>
    </i>
    <i>
      <x v="10"/>
      <x v="12"/>
    </i>
    <i>
      <x v="6"/>
      <x/>
    </i>
    <i>
      <x/>
      <x v="26"/>
    </i>
    <i>
      <x v="58"/>
      <x v="7"/>
    </i>
    <i>
      <x v="57"/>
      <x v="27"/>
    </i>
    <i>
      <x v="95"/>
      <x v="3"/>
    </i>
    <i>
      <x v="51"/>
      <x v="30"/>
    </i>
    <i>
      <x v="94"/>
      <x v="28"/>
    </i>
    <i>
      <x v="5"/>
      <x v="5"/>
    </i>
    <i>
      <x v="93"/>
      <x v="13"/>
    </i>
    <i>
      <x v="112"/>
      <x v="27"/>
    </i>
    <i>
      <x v="36"/>
      <x v="20"/>
    </i>
    <i>
      <x v="86"/>
      <x v="8"/>
    </i>
    <i>
      <x v="96"/>
      <x v="23"/>
    </i>
    <i>
      <x v="8"/>
      <x v="17"/>
    </i>
    <i>
      <x v="56"/>
      <x v="25"/>
    </i>
    <i>
      <x v="21"/>
      <x v="14"/>
    </i>
    <i>
      <x v="99"/>
      <x v="21"/>
    </i>
    <i>
      <x v="110"/>
      <x v="2"/>
    </i>
    <i>
      <x v="92"/>
      <x v="30"/>
    </i>
    <i>
      <x v="101"/>
      <x v="18"/>
    </i>
    <i>
      <x v="44"/>
      <x v="1"/>
    </i>
    <i>
      <x v="16"/>
      <x v="18"/>
    </i>
    <i>
      <x v="37"/>
      <x v="31"/>
    </i>
    <i>
      <x v="68"/>
      <x v="25"/>
    </i>
    <i>
      <x v="72"/>
      <x v="29"/>
    </i>
    <i>
      <x v="17"/>
      <x v="22"/>
    </i>
    <i>
      <x v="70"/>
      <x v="13"/>
    </i>
    <i t="grand">
      <x/>
    </i>
  </rowItems>
  <colFields count="1">
    <field x="-2"/>
  </colFields>
  <colItems count="12">
    <i>
      <x/>
    </i>
    <i i="1">
      <x v="1"/>
    </i>
    <i i="2">
      <x v="2"/>
    </i>
    <i i="3">
      <x v="3"/>
    </i>
    <i i="4">
      <x v="4"/>
    </i>
    <i i="5">
      <x v="5"/>
    </i>
    <i i="6">
      <x v="6"/>
    </i>
    <i i="7">
      <x v="7"/>
    </i>
    <i i="8">
      <x v="8"/>
    </i>
    <i i="9">
      <x v="9"/>
    </i>
    <i i="10">
      <x v="10"/>
    </i>
    <i i="11">
      <x v="11"/>
    </i>
  </colItems>
  <pageFields count="1">
    <pageField fld="2" hier="154" name="[DimPlayer].[position].&amp;[TE]" cap="TE"/>
  </pageFields>
  <dataFields count="12">
    <dataField name="TGT" fld="9" baseField="0" baseItem="0"/>
    <dataField name="REC" fld="10" baseField="0" baseItem="0"/>
    <dataField name="CATCH%" fld="13" subtotal="count" baseField="0" baseItem="0"/>
    <dataField name="REC YDS" fld="11" baseField="0" baseItem="0"/>
    <dataField name="Y/R" fld="14" subtotal="count" baseField="0" baseItem="0"/>
    <dataField name="REC TD" fld="12" baseField="0" baseItem="0"/>
    <dataField name="R ATT" fld="4" baseField="0" baseItem="0"/>
    <dataField name="R YDS" fld="5" baseField="0" baseItem="0"/>
    <dataField name="R TD" fld="6" baseField="0" baseItem="0"/>
    <dataField name="G" fld="3" subtotal="count" baseField="0" baseItem="0"/>
    <dataField name="FPTS" fld="7" baseField="0" baseItem="0"/>
    <dataField name="FPTS/G" fld="8" subtotal="count" baseField="0" baseItem="0"/>
  </dataFields>
  <pivotHierarchies count="12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caption="CATCH%"/>
    <pivotHierarchy dragToRow="0" dragToCol="0" dragToPage="0" dragToData="1" caption="Y/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CCFA4D04-1D68-43BC-B0EE-464063FE387B}" sourceName="[DimWeek].[week]">
  <pivotTables>
    <pivotTable tabId="1" name="Pivot_QB"/>
  </pivotTables>
  <data>
    <olap pivotCacheId="133195837">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mp;[6]"/>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 xr10:uid="{1761DA75-C407-453D-9C53-00E35D6F76BA}" sourceName="[DimTeam].[team_abbr]">
  <pivotTables>
    <pivotTable tabId="1" name="Pivot_QB"/>
  </pivotTables>
  <data>
    <olap pivotCacheId="133195837">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LE]" c="CLE"/>
              <i n="[DimTeam].[team_abbr].&amp;[DAL]" c="DAL"/>
              <i n="[DimTeam].[team_abbr].&amp;[DEN]" c="DEN"/>
              <i n="[DimTeam].[team_abbr].&amp;[GB]" c="GB"/>
              <i n="[DimTeam].[team_abbr].&amp;[HOU]" c="HOU"/>
              <i n="[DimTeam].[team_abbr].&amp;[IND]" c="IND"/>
              <i n="[DimTeam].[team_abbr].&amp;[JAX]" c="JAX"/>
              <i n="[DimTeam].[team_abbr].&amp;[KC]" c="KC"/>
              <i n="[DimTeam].[team_abbr].&amp;[LA]" c="LA"/>
              <i n="[DimTeam].[team_abbr].&amp;[LAC]" c="LAC"/>
              <i n="[DimTeam].[team_abbr].&amp;[LV]" c="LV"/>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CIN]" c="CIN" nd="1"/>
              <i n="[DimTeam].[team_abbr].&amp;[DET]" c="DET" nd="1"/>
              <i n="[DimTeam].[team_abbr].&amp;[LAR]" c="LAR" nd="1"/>
              <i n="[DimTeam].[team_abbr].&amp;[MIA]" c="MIA" nd="1"/>
              <i n="[DimTeam].[team_abbr].&amp;[MIN]" c="MIN"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9"/>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51834B86-F3CE-48AE-8018-670346FD9FB1}" sourceName="[DimWeek].[season]">
  <pivotTables>
    <pivotTable tabId="1" name="Pivot_QB"/>
  </pivotTables>
  <data>
    <olap pivotCacheId="133195837">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6BF85DEE-67FE-4012-98DD-CFC9D82AC93F}" sourceName="[DimWeek].[week]">
  <pivotTables>
    <pivotTable tabId="3" name="Pivot_RB"/>
  </pivotTables>
  <data>
    <olap pivotCacheId="1237571244">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 xr10:uid="{5D74F642-90A9-4885-BD0C-DD22B0B02F23}" sourceName="[DimTeam].[team_abbr]">
  <pivotTables>
    <pivotTable tabId="3" name="Pivot_RB"/>
  </pivotTables>
  <data>
    <olap pivotCacheId="1237571244">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43B7149E-BF0B-4961-9C32-8EE562C466E7}" sourceName="[DimWeek].[season]">
  <pivotTables>
    <pivotTable tabId="3" name="Pivot_RB"/>
  </pivotTables>
  <data>
    <olap pivotCacheId="1237571244">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1" xr10:uid="{98C9A231-E440-4C9F-A40C-FF92810D8F77}" sourceName="[DimWeek].[week]">
  <pivotTables>
    <pivotTable tabId="5" name="Pivot_WR"/>
  </pivotTables>
  <data>
    <olap pivotCacheId="1387261726">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1" xr10:uid="{7CC8994D-09D4-41CF-8F21-42D2D73FC866}" sourceName="[DimTeam].[team_abbr]">
  <pivotTables>
    <pivotTable tabId="5" name="Pivot_WR"/>
  </pivotTables>
  <data>
    <olap pivotCacheId="1387261726">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1" xr10:uid="{3CAB1D3E-7D17-4581-A53F-1C174B8FA4B4}" sourceName="[DimWeek].[season]">
  <pivotTables>
    <pivotTable tabId="5" name="Pivot_WR"/>
  </pivotTables>
  <data>
    <olap pivotCacheId="1387261726">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11" xr10:uid="{D519CA75-692F-40DC-B60B-00A7F3609D1F}" sourceName="[DimWeek].[week]">
  <pivotTables>
    <pivotTable tabId="6" name="Pivot_TE"/>
  </pivotTables>
  <data>
    <olap pivotCacheId="756677116">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11" xr10:uid="{86C08331-4B33-4CB5-9631-BA8B6BCB29BF}" sourceName="[DimTeam].[team_abbr]">
  <pivotTables>
    <pivotTable tabId="6" name="Pivot_TE"/>
  </pivotTables>
  <data>
    <olap pivotCacheId="756677116">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11" xr10:uid="{471087F7-5A19-4055-89F6-702B456380E8}" sourceName="[DimWeek].[season]">
  <pivotTables>
    <pivotTable tabId="6" name="Pivot_TE"/>
  </pivotTables>
  <data>
    <olap pivotCacheId="756677116">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8FEF4C96-F4AD-40B8-9373-4CB4A609FFC6}" sourceName="[DimWeek].[week]">
  <pivotTables>
    <pivotTable tabId="8" name="PivotTable1"/>
    <pivotTable tabId="12" name="PosNeg_Pivot"/>
  </pivotTables>
  <data>
    <olap pivotCacheId="1819743533">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division" xr10:uid="{121DC342-D864-4947-A308-AB8A6E113224}" sourceName="[DimTeam].[team_division]">
  <pivotTables>
    <pivotTable tabId="8" name="PivotTable1"/>
    <pivotTable tabId="12" name="PosNeg_Pivot"/>
  </pivotTables>
  <data>
    <olap pivotCacheId="1819743533">
      <levels count="2">
        <level uniqueName="[DimTeam].[team_division].[(All)]" sourceCaption="(All)" count="0"/>
        <level uniqueName="[DimTeam].[team_division].[team_division]" sourceCaption="team_division" count="9">
          <ranges>
            <range startItem="0">
              <i n="[DimTeam].[team_division].&amp;[AFC East]" c="AFC East"/>
              <i n="[DimTeam].[team_division].&amp;[AFC North]" c="AFC North"/>
              <i n="[DimTeam].[team_division].&amp;[AFC South]" c="AFC South"/>
              <i n="[DimTeam].[team_division].&amp;[AFC West]" c="AFC West"/>
              <i n="[DimTeam].[team_division].&amp;[NFC East]" c="NFC East"/>
              <i n="[DimTeam].[team_division].&amp;[NFC North]" c="NFC North"/>
              <i n="[DimTeam].[team_division].&amp;[NFC South]" c="NFC South"/>
              <i n="[DimTeam].[team_division].&amp;[NFC West]" c="NFC West"/>
              <i n="[DimTeam].[team_division].&amp;" c="(blank)" nd="1"/>
            </range>
          </ranges>
        </level>
      </levels>
      <selections count="1">
        <selection n="[DimTeam].[team_division].[All]"/>
      </selections>
    </olap>
  </data>
  <extLst>
    <x:ext xmlns:x15="http://schemas.microsoft.com/office/spreadsheetml/2010/11/main" uri="{470722E0-AACD-4C17-9CDC-17EF765DBC7E}">
      <x15:slicerCacheHideItemsWithNoData count="1">
        <x15:slicerCacheOlapLevelName uniqueName="[DimTeam].[team_division].[team_division]" count="1"/>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conf" xr10:uid="{269E5B94-F14A-4DE8-890C-C86907CFF9A2}" sourceName="[DimTeam].[team_conf]">
  <pivotTables>
    <pivotTable tabId="8" name="PivotTable1"/>
    <pivotTable tabId="12" name="PosNeg_Pivot"/>
  </pivotTables>
  <data>
    <olap pivotCacheId="1819743533">
      <levels count="2">
        <level uniqueName="[DimTeam].[team_conf].[(All)]" sourceCaption="(All)" count="0"/>
        <level uniqueName="[DimTeam].[team_conf].[team_conf]" sourceCaption="team_conf" count="3">
          <ranges>
            <range startItem="0">
              <i n="[DimTeam].[team_conf].&amp;[AFC]" c="AFC"/>
              <i n="[DimTeam].[team_conf].&amp;[NFC]" c="NFC"/>
              <i n="[DimTeam].[team_conf].&amp;" c="(blank)" nd="1"/>
            </range>
          </ranges>
        </level>
      </levels>
      <selections count="1">
        <selection n="[DimTeam].[team_conf].[All]"/>
      </selections>
    </olap>
  </data>
  <extLst>
    <x:ext xmlns:x15="http://schemas.microsoft.com/office/spreadsheetml/2010/11/main" uri="{470722E0-AACD-4C17-9CDC-17EF765DBC7E}">
      <x15:slicerCacheHideItemsWithNoData count="1">
        <x15:slicerCacheOlapLevelName uniqueName="[DimTeam].[team_conf].[team_conf]"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Week" xr10:uid="{79204070-3264-4818-9971-A53433E30E2B}" cache="Slicer_week2" caption="Week" columnCount="9" level="1" style="NFL Dark Slicer" rowHeight="228600"/>
  <slicer name="Slicer_Division" xr10:uid="{88B60EA8-6185-42F1-A294-B2BE225272DD}" cache="Slicer_team_division" caption="Division" columnCount="4" level="1" style="NFL Dark Slicer" rowHeight="228600"/>
  <slicer name="Slicer_Conference" xr10:uid="{19389F15-E143-40CD-9223-58C5BF6379D8}" cache="Slicer_team_conf" caption="Conference" columnCount="2" level="1" style="NFL Dark Slicer"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xr10:uid="{2C0398FA-B8FE-4E25-A82A-75D7CB805CED}" cache="Slicer_week" caption="WEEK" columnCount="4" level="1" rowHeight="251883"/>
  <slicer name="team_abbr" xr10:uid="{9EB99B11-86F6-4A30-A6F0-947555AAB9A5}" cache="Slicer_team_abbr" caption="TEAM" columnCount="8" level="1" rowHeight="251883"/>
  <slicer name="season" xr10:uid="{3D43DB38-4365-4D1C-AFA8-9677EFE5D779}" cache="Slicer_season" caption="SEASON" level="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1" xr10:uid="{D8818000-F45B-43AC-B968-2FB83F0C84F5}" cache="Slicer_week1" caption="WEEK" columnCount="4" level="1" rowHeight="251883"/>
  <slicer name="team_abbr 1" xr10:uid="{26F1AEF2-9360-41FE-935F-F6345DDBF5F0}" cache="Slicer_team_abbr1" caption="TEAM" columnCount="8" level="1" rowHeight="251883"/>
  <slicer name="season 1" xr10:uid="{23B2DA1A-6A2B-47DE-A40C-3A3D41F99BE4}" cache="Slicer_season1" caption="SEASON" level="1"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2" xr10:uid="{2A3DEC9C-F54B-455E-8C45-E9D03BC2E7B9}" cache="Slicer_week11" caption="WEEK" columnCount="4" level="1" rowHeight="251883"/>
  <slicer name="team_abbr 2" xr10:uid="{7A871C11-B719-4C83-86E7-7CE9F5F0E970}" cache="Slicer_team_abbr11" caption="TEAM" columnCount="8" level="1" rowHeight="251883"/>
  <slicer name="season 2" xr10:uid="{53EA091C-4016-416A-9C48-F48375477A41}" cache="Slicer_season11" caption="SEASON" level="1"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3" xr10:uid="{60C8787B-E6ED-4438-8BA8-3FBC789CDB84}" cache="Slicer_week111" caption="WEEK" columnCount="4" level="1" rowHeight="251883"/>
  <slicer name="team_abbr 3" xr10:uid="{75CC39C9-1200-474C-85C8-2EA8F299238B}" cache="Slicer_team_abbr111" caption="TEAM" columnCount="8" level="1" rowHeight="251883"/>
  <slicer name="season 3" xr10:uid="{75C4CF43-69F4-400A-8D4F-B7A55F8974F3}" cache="Slicer_season111" caption="SEASON" level="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2.xml"/><Relationship Id="rId1" Type="http://schemas.openxmlformats.org/officeDocument/2006/relationships/pivotTable" Target="../pivotTables/pivotTable6.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ivotTable" Target="../pivotTables/pivotTable7.xml"/><Relationship Id="rId5" Type="http://schemas.microsoft.com/office/2007/relationships/slicer" Target="../slicers/slicer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ivotTable" Target="../pivotTables/pivotTable8.xml"/><Relationship Id="rId5" Type="http://schemas.microsoft.com/office/2007/relationships/slicer" Target="../slicers/slicer3.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ivotTable" Target="../pivotTables/pivotTable9.xml"/><Relationship Id="rId5" Type="http://schemas.microsoft.com/office/2007/relationships/slicer" Target="../slicers/slicer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ivotTable" Target="../pivotTables/pivotTable10.xml"/><Relationship Id="rId5" Type="http://schemas.microsoft.com/office/2007/relationships/slicer" Target="../slicers/slicer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96B17-00F9-45AA-AECF-0D7D07248F2E}">
  <dimension ref="B2:BS27"/>
  <sheetViews>
    <sheetView showGridLines="0" workbookViewId="0">
      <selection activeCell="Y14" sqref="Y14"/>
    </sheetView>
  </sheetViews>
  <sheetFormatPr defaultColWidth="3.6328125" defaultRowHeight="18" customHeight="1"/>
  <cols>
    <col min="1" max="2" width="3.6328125" style="5"/>
    <col min="3" max="3" width="17.26953125" style="5" bestFit="1" customWidth="1"/>
    <col min="4" max="15" width="3.6328125" style="5"/>
    <col min="16" max="16" width="15" style="5" bestFit="1" customWidth="1"/>
    <col min="17" max="28" width="3.6328125" style="5"/>
    <col min="29" max="29" width="14" style="5" bestFit="1" customWidth="1"/>
    <col min="30" max="41" width="3.6328125" style="5"/>
    <col min="42" max="42" width="14" style="5" bestFit="1" customWidth="1"/>
    <col min="43" max="16384" width="3.6328125" style="5"/>
  </cols>
  <sheetData>
    <row r="2" spans="2:71" ht="40" customHeight="1">
      <c r="B2" s="7" t="s">
        <v>534</v>
      </c>
    </row>
    <row r="3" spans="2:71" ht="18" customHeight="1">
      <c r="B3" s="16" t="str">
        <f>"2026 regular season · Data through Week "&amp;Calc!B2</f>
        <v>2026 regular season · Data through Week 7</v>
      </c>
    </row>
    <row r="4" spans="2:71" ht="18" customHeight="1">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P4" s="6"/>
      <c r="BQ4" s="6"/>
      <c r="BR4" s="6"/>
      <c r="BS4" s="6"/>
    </row>
    <row r="6" spans="2:71" ht="18" customHeight="1" thickBot="1">
      <c r="B6" s="11" t="s">
        <v>575</v>
      </c>
    </row>
    <row r="7" spans="2:71" ht="22" customHeight="1" thickTop="1">
      <c r="B7" s="9"/>
      <c r="C7" s="12" t="s">
        <v>568</v>
      </c>
      <c r="D7" s="10"/>
      <c r="E7" s="10"/>
      <c r="F7" s="10"/>
      <c r="G7" s="10"/>
      <c r="H7" s="9"/>
      <c r="I7" s="10"/>
      <c r="J7" s="10"/>
      <c r="K7" s="10"/>
      <c r="L7" s="10"/>
      <c r="M7" s="10"/>
      <c r="O7" s="9"/>
      <c r="P7" s="12" t="s">
        <v>569</v>
      </c>
      <c r="Q7" s="10"/>
      <c r="R7" s="10"/>
      <c r="S7" s="10"/>
      <c r="T7" s="10"/>
      <c r="U7" s="9"/>
      <c r="V7" s="10"/>
      <c r="W7" s="10"/>
      <c r="X7" s="10"/>
      <c r="Y7" s="10"/>
      <c r="Z7" s="10"/>
      <c r="AB7" s="9"/>
      <c r="AC7" s="12" t="s">
        <v>570</v>
      </c>
      <c r="AD7" s="10"/>
      <c r="AE7" s="10"/>
      <c r="AF7" s="10"/>
      <c r="AG7" s="10"/>
      <c r="AH7" s="9"/>
      <c r="AI7" s="10"/>
      <c r="AJ7" s="10"/>
      <c r="AK7" s="10"/>
      <c r="AL7" s="10"/>
      <c r="AM7" s="10"/>
      <c r="AO7" s="9"/>
      <c r="AP7" s="12" t="s">
        <v>571</v>
      </c>
      <c r="AQ7" s="10"/>
      <c r="AR7" s="10"/>
      <c r="AS7" s="10"/>
      <c r="AT7" s="10"/>
      <c r="AU7" s="9"/>
      <c r="AV7" s="10"/>
      <c r="AW7" s="10"/>
      <c r="AX7" s="10"/>
      <c r="AY7" s="10"/>
      <c r="AZ7" s="10"/>
    </row>
    <row r="8" spans="2:71" ht="4" customHeight="1">
      <c r="B8" s="8"/>
      <c r="C8" s="8"/>
      <c r="D8" s="8"/>
      <c r="E8" s="8"/>
      <c r="F8" s="8"/>
      <c r="G8" s="8"/>
      <c r="H8" s="8"/>
      <c r="I8" s="8"/>
      <c r="J8" s="8"/>
      <c r="K8" s="8"/>
      <c r="L8" s="8"/>
      <c r="M8" s="8"/>
      <c r="O8" s="8"/>
      <c r="P8" s="8"/>
      <c r="Q8" s="8"/>
      <c r="R8" s="8"/>
      <c r="S8" s="8"/>
      <c r="T8" s="8"/>
      <c r="U8" s="8"/>
      <c r="V8" s="8"/>
      <c r="W8" s="8"/>
      <c r="X8" s="8"/>
      <c r="Y8" s="8"/>
      <c r="Z8" s="8"/>
      <c r="AB8" s="8"/>
      <c r="AC8" s="8"/>
      <c r="AD8" s="8"/>
      <c r="AE8" s="8"/>
      <c r="AF8" s="8"/>
      <c r="AG8" s="8"/>
      <c r="AH8" s="8"/>
      <c r="AI8" s="8"/>
      <c r="AJ8" s="8"/>
      <c r="AK8" s="8"/>
      <c r="AL8" s="8"/>
      <c r="AM8" s="8"/>
      <c r="AO8" s="8"/>
      <c r="AP8" s="8"/>
      <c r="AQ8" s="8"/>
      <c r="AR8" s="8"/>
      <c r="AS8" s="8"/>
      <c r="AT8" s="8"/>
      <c r="AU8" s="8"/>
      <c r="AV8" s="8"/>
      <c r="AW8" s="8"/>
      <c r="AX8" s="8"/>
      <c r="AY8" s="8"/>
      <c r="AZ8" s="8"/>
    </row>
    <row r="9" spans="2:71" ht="24" customHeight="1">
      <c r="B9" s="8"/>
      <c r="C9" s="13" t="str">
        <f>Calc!D3</f>
        <v>Matthew Stafford</v>
      </c>
      <c r="D9" s="8"/>
      <c r="E9" s="8"/>
      <c r="F9" s="8"/>
      <c r="G9" s="8"/>
      <c r="H9" s="8"/>
      <c r="I9" s="8"/>
      <c r="J9" s="8"/>
      <c r="K9" s="8"/>
      <c r="L9" s="8"/>
      <c r="M9" s="8"/>
      <c r="O9" s="8"/>
      <c r="P9" s="13" t="str">
        <f>Calc!H3</f>
        <v>Bijan Robinson</v>
      </c>
      <c r="Q9" s="8"/>
      <c r="R9" s="8"/>
      <c r="S9" s="8"/>
      <c r="T9" s="8"/>
      <c r="U9" s="8"/>
      <c r="V9" s="8"/>
      <c r="W9" s="8"/>
      <c r="X9" s="8"/>
      <c r="Y9" s="8"/>
      <c r="Z9" s="8"/>
      <c r="AB9" s="8"/>
      <c r="AC9" s="13" t="str">
        <f>Calc!D7</f>
        <v>Jaxon Smith-Njigba</v>
      </c>
      <c r="AD9" s="8"/>
      <c r="AE9" s="8"/>
      <c r="AF9" s="8"/>
      <c r="AG9" s="8"/>
      <c r="AH9" s="8"/>
      <c r="AI9" s="8"/>
      <c r="AJ9" s="8"/>
      <c r="AK9" s="8"/>
      <c r="AL9" s="8"/>
      <c r="AM9" s="8"/>
      <c r="AO9" s="8"/>
      <c r="AP9" s="13" t="str">
        <f>Calc!L9</f>
        <v>Trey McBride</v>
      </c>
      <c r="AQ9" s="8"/>
      <c r="AR9" s="8"/>
      <c r="AS9" s="8"/>
      <c r="AT9" s="8"/>
      <c r="AU9" s="8"/>
      <c r="AV9" s="8"/>
      <c r="AW9" s="8"/>
      <c r="AX9" s="8"/>
      <c r="AY9" s="8"/>
      <c r="AZ9" s="8"/>
    </row>
    <row r="10" spans="2:71" ht="18" customHeight="1">
      <c r="B10" s="8"/>
      <c r="C10" s="14" t="str">
        <f>Calc!E3</f>
        <v>Los Angeles Rams</v>
      </c>
      <c r="D10" s="8"/>
      <c r="E10" s="8"/>
      <c r="F10" s="8"/>
      <c r="G10" s="8"/>
      <c r="H10" s="8"/>
      <c r="I10" s="8"/>
      <c r="J10" s="8"/>
      <c r="K10" s="8"/>
      <c r="L10" s="8"/>
      <c r="M10" s="8"/>
      <c r="O10" s="8"/>
      <c r="P10" s="14" t="str">
        <f>Calc!I3</f>
        <v>Atlanta Falcons</v>
      </c>
      <c r="Q10" s="8"/>
      <c r="R10" s="8"/>
      <c r="S10" s="8"/>
      <c r="T10" s="8"/>
      <c r="U10" s="8"/>
      <c r="V10" s="8"/>
      <c r="W10" s="8"/>
      <c r="X10" s="8"/>
      <c r="Y10" s="8"/>
      <c r="Z10" s="8"/>
      <c r="AB10" s="8"/>
      <c r="AC10" s="14" t="str">
        <f>Calc!E7</f>
        <v>Seattle Seahawks</v>
      </c>
      <c r="AD10" s="8"/>
      <c r="AE10" s="8"/>
      <c r="AF10" s="8"/>
      <c r="AG10" s="8"/>
      <c r="AH10" s="8"/>
      <c r="AI10" s="8"/>
      <c r="AJ10" s="8"/>
      <c r="AK10" s="8"/>
      <c r="AL10" s="8"/>
      <c r="AM10" s="8"/>
      <c r="AO10" s="8"/>
      <c r="AP10" s="14" t="str">
        <f>Calc!M9</f>
        <v>Arizona Cardinals</v>
      </c>
      <c r="AQ10" s="8"/>
      <c r="AR10" s="8"/>
      <c r="AS10" s="8"/>
      <c r="AT10" s="8"/>
      <c r="AU10" s="8"/>
      <c r="AV10" s="8"/>
      <c r="AW10" s="8"/>
      <c r="AX10" s="8"/>
      <c r="AY10" s="8"/>
      <c r="AZ10" s="8"/>
    </row>
    <row r="11" spans="2:71" ht="8" customHeight="1">
      <c r="B11" s="8"/>
      <c r="C11" s="14"/>
      <c r="D11" s="8"/>
      <c r="E11" s="8"/>
      <c r="F11" s="8"/>
      <c r="G11" s="8"/>
      <c r="H11" s="8"/>
      <c r="I11" s="8"/>
      <c r="J11" s="8"/>
      <c r="K11" s="8"/>
      <c r="L11" s="8"/>
      <c r="M11" s="8"/>
      <c r="O11" s="8"/>
      <c r="P11" s="14"/>
      <c r="Q11" s="8"/>
      <c r="R11" s="8"/>
      <c r="S11" s="8"/>
      <c r="T11" s="8"/>
      <c r="U11" s="8"/>
      <c r="V11" s="8"/>
      <c r="W11" s="8"/>
      <c r="X11" s="8"/>
      <c r="Y11" s="8"/>
      <c r="Z11" s="8"/>
      <c r="AB11" s="8"/>
      <c r="AC11" s="14"/>
      <c r="AD11" s="8"/>
      <c r="AE11" s="8"/>
      <c r="AF11" s="8"/>
      <c r="AG11" s="8"/>
      <c r="AH11" s="8"/>
      <c r="AI11" s="8"/>
      <c r="AJ11" s="8"/>
      <c r="AK11" s="8"/>
      <c r="AL11" s="8"/>
      <c r="AM11" s="8"/>
      <c r="AO11" s="8"/>
      <c r="AP11" s="14"/>
      <c r="AQ11" s="8"/>
      <c r="AR11" s="8"/>
      <c r="AS11" s="8"/>
      <c r="AT11" s="8"/>
      <c r="AU11" s="8"/>
      <c r="AV11" s="8"/>
      <c r="AW11" s="8"/>
      <c r="AX11" s="8"/>
      <c r="AY11" s="8"/>
      <c r="AZ11" s="8"/>
    </row>
    <row r="12" spans="2:71" ht="34" customHeight="1">
      <c r="B12" s="8"/>
      <c r="C12" s="15">
        <f>Calc!F3</f>
        <v>1989</v>
      </c>
      <c r="D12" s="8"/>
      <c r="E12" s="8"/>
      <c r="F12" s="8"/>
      <c r="G12" s="8"/>
      <c r="H12" s="8"/>
      <c r="I12" s="8"/>
      <c r="J12" s="8"/>
      <c r="K12" s="8"/>
      <c r="L12" s="8"/>
      <c r="M12" s="8"/>
      <c r="O12" s="8"/>
      <c r="P12" s="15">
        <f>Calc!J3</f>
        <v>704</v>
      </c>
      <c r="Q12" s="8"/>
      <c r="R12" s="8"/>
      <c r="S12" s="8"/>
      <c r="T12" s="8"/>
      <c r="U12" s="8"/>
      <c r="V12" s="8"/>
      <c r="W12" s="8"/>
      <c r="X12" s="8"/>
      <c r="Y12" s="8"/>
      <c r="Z12" s="8"/>
      <c r="AB12" s="8"/>
      <c r="AC12" s="15">
        <f>Calc!F7</f>
        <v>867</v>
      </c>
      <c r="AD12" s="8"/>
      <c r="AE12" s="8"/>
      <c r="AF12" s="8"/>
      <c r="AG12" s="8"/>
      <c r="AH12" s="8"/>
      <c r="AI12" s="8"/>
      <c r="AJ12" s="8"/>
      <c r="AK12" s="8"/>
      <c r="AL12" s="8"/>
      <c r="AM12" s="8"/>
      <c r="AO12" s="8"/>
      <c r="AP12" s="15">
        <f>Calc!N9</f>
        <v>472</v>
      </c>
      <c r="AQ12" s="8"/>
      <c r="AR12" s="8"/>
      <c r="AS12" s="8"/>
      <c r="AT12" s="8"/>
      <c r="AU12" s="8"/>
      <c r="AV12" s="8"/>
      <c r="AW12" s="8"/>
      <c r="AX12" s="8"/>
      <c r="AY12" s="8"/>
      <c r="AZ12" s="8"/>
    </row>
    <row r="13" spans="2:71" ht="10" customHeight="1">
      <c r="B13" s="8"/>
      <c r="C13" s="8"/>
      <c r="D13" s="8"/>
      <c r="E13" s="8"/>
      <c r="F13" s="8"/>
      <c r="G13" s="8"/>
      <c r="H13" s="8"/>
      <c r="I13" s="8"/>
      <c r="J13" s="8"/>
      <c r="K13" s="8"/>
      <c r="L13" s="8"/>
      <c r="M13" s="8"/>
      <c r="O13" s="8"/>
      <c r="P13" s="8"/>
      <c r="Q13" s="8"/>
      <c r="R13" s="8"/>
      <c r="S13" s="8"/>
      <c r="T13" s="8"/>
      <c r="U13" s="8"/>
      <c r="V13" s="8"/>
      <c r="W13" s="8"/>
      <c r="X13" s="8"/>
      <c r="Y13" s="8"/>
      <c r="Z13" s="8"/>
      <c r="AB13" s="8"/>
      <c r="AC13" s="8"/>
      <c r="AD13" s="8"/>
      <c r="AE13" s="8"/>
      <c r="AF13" s="8"/>
      <c r="AG13" s="8"/>
      <c r="AH13" s="8"/>
      <c r="AI13" s="8"/>
      <c r="AJ13" s="8"/>
      <c r="AK13" s="8"/>
      <c r="AL13" s="8"/>
      <c r="AM13" s="8"/>
      <c r="AO13" s="8"/>
      <c r="AP13" s="8"/>
      <c r="AQ13" s="8"/>
      <c r="AR13" s="8"/>
      <c r="AS13" s="8"/>
      <c r="AT13" s="8"/>
      <c r="AU13" s="8"/>
      <c r="AV13" s="8"/>
      <c r="AW13" s="8"/>
      <c r="AX13" s="8"/>
      <c r="AY13" s="8"/>
      <c r="AZ13" s="8"/>
    </row>
    <row r="15" spans="2:71" ht="18" customHeight="1">
      <c r="B15" s="11" t="s">
        <v>572</v>
      </c>
    </row>
    <row r="21" spans="2:2" ht="18" customHeight="1">
      <c r="B21" s="11" t="s">
        <v>573</v>
      </c>
    </row>
    <row r="27" spans="2:2" ht="18" customHeight="1">
      <c r="B27" s="11" t="s">
        <v>574</v>
      </c>
    </row>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2A067-EFAC-4E12-A165-8EC6AD491E75}">
  <dimension ref="A2:S45"/>
  <sheetViews>
    <sheetView workbookViewId="0">
      <selection activeCell="H23" sqref="H23"/>
    </sheetView>
  </sheetViews>
  <sheetFormatPr defaultRowHeight="14.5"/>
  <cols>
    <col min="1" max="1" width="10.81640625" bestFit="1" customWidth="1"/>
    <col min="4" max="4" width="12.453125" bestFit="1" customWidth="1"/>
    <col min="5" max="5" width="5.90625" bestFit="1" customWidth="1"/>
    <col min="6" max="6" width="12.453125" bestFit="1" customWidth="1"/>
    <col min="7" max="7" width="19.453125" bestFit="1" customWidth="1"/>
    <col min="9" max="9" width="15.54296875" bestFit="1" customWidth="1"/>
    <col min="10" max="10" width="21.08984375" bestFit="1" customWidth="1"/>
    <col min="16" max="18" width="50" bestFit="1" customWidth="1"/>
    <col min="19" max="19" width="17.90625" bestFit="1" customWidth="1"/>
    <col min="20" max="20" width="23.453125" bestFit="1" customWidth="1"/>
  </cols>
  <sheetData>
    <row r="2" spans="1:19" ht="25">
      <c r="A2" t="s">
        <v>567</v>
      </c>
      <c r="B2" vm="5">
        <f>CUBEVALUE("ThisWorkbookDataModel","[Measures].[Latest Week]")</f>
        <v>7</v>
      </c>
      <c r="D2" s="1" t="s">
        <v>501</v>
      </c>
      <c r="E2" s="1" t="s">
        <v>502</v>
      </c>
      <c r="F2" t="s">
        <v>498</v>
      </c>
      <c r="H2" s="1" t="s">
        <v>501</v>
      </c>
      <c r="I2" s="1" t="s">
        <v>502</v>
      </c>
      <c r="J2" t="s">
        <v>513</v>
      </c>
      <c r="P2" s="28" t="s">
        <v>610</v>
      </c>
      <c r="Q2" s="28" t="s">
        <v>611</v>
      </c>
      <c r="R2" s="28" t="s">
        <v>612</v>
      </c>
      <c r="S2" s="28" t="s">
        <v>613</v>
      </c>
    </row>
    <row r="3" spans="1:19">
      <c r="D3" t="s">
        <v>361</v>
      </c>
      <c r="E3" t="s">
        <v>484</v>
      </c>
      <c r="F3" s="18">
        <v>1989</v>
      </c>
      <c r="H3" t="s">
        <v>317</v>
      </c>
      <c r="I3" t="s">
        <v>467</v>
      </c>
      <c r="J3" s="18">
        <v>704</v>
      </c>
      <c r="P3" s="31" t="str" vm="6">
        <f>CUBEVALUE("ThisWorkbookDataModel","[Measures].[Lead Diff Team]",Slicer_week2,Slicer_team_conf,Slicer_team_division)</f>
        <v>Minnesota Vikings</v>
      </c>
      <c r="Q3" t="str" vm="8">
        <f>CUBEVALUE("ThisWorkbookDataModel","[Measures].[Lead Off Team]",Slicer_week2,Slicer_team_conf,Slicer_team_division)</f>
        <v>Buffalo Bills</v>
      </c>
      <c r="R3" s="29" t="str" vm="11">
        <f>CUBEVALUE("ThisWorkbookDataModel","[Measures].[Lead Def Team]",Slicer_week2,Slicer_team_conf,Slicer_team_division)</f>
        <v>Minnesota Vikings</v>
      </c>
      <c r="S3" s="29" t="str" vm="12">
        <f>CUBEVALUE("ThisWorkbookDataModel","[Measures].[Lead TO Team]",Slicer_week2,Slicer_team_conf,Slicer_team_division)</f>
        <v>Minnesota Vikings</v>
      </c>
    </row>
    <row r="4" spans="1:19">
      <c r="D4" t="s">
        <v>446</v>
      </c>
      <c r="F4" s="18">
        <v>1989</v>
      </c>
      <c r="H4" t="s">
        <v>446</v>
      </c>
      <c r="J4" s="18">
        <v>704</v>
      </c>
      <c r="P4" s="30" vm="7">
        <f>CUBEVALUE("ThisWorkbookDataModel","[Measures].[Lead Diff Value]",Slicer_week2,Slicer_team_conf,Slicer_team_division)</f>
        <v>8.5</v>
      </c>
      <c r="Q4" s="4" vm="9">
        <f>CUBEVALUE("ThisWorkbookDataModel","[Measures].[Lead Off Value]",Slicer_week2,Slicer_team_conf,Slicer_team_division)</f>
        <v>32.833333333333336</v>
      </c>
      <c r="R4" s="33" vm="10">
        <f>CUBEVALUE("ThisWorkbookDataModel","[Measures].[Lead Def Value]",Slicer_week2,Slicer_team_conf,Slicer_team_division)</f>
        <v>12.333333333333334</v>
      </c>
      <c r="S4" s="32" vm="13">
        <f>CUBEVALUE("ThisWorkbookDataModel","[Measures].[Lead TO Value]",Slicer_week2,Slicer_team_conf,Slicer_team_division)</f>
        <v>7</v>
      </c>
    </row>
    <row r="5" spans="1:19">
      <c r="P5" s="29" t="str">
        <f>"per game · "&amp;CUBEVALUE("ThisWorkbookDataModel","[Measures].[Lead Diff W-L]",Slicer_week2,Slicer_team_conf,Slicer_team_division)</f>
        <v>per game · 6-0</v>
      </c>
    </row>
    <row r="6" spans="1:19">
      <c r="D6" s="1" t="s">
        <v>501</v>
      </c>
      <c r="E6" s="1" t="s">
        <v>502</v>
      </c>
      <c r="F6" t="s">
        <v>523</v>
      </c>
      <c r="L6" s="1" t="s">
        <v>499</v>
      </c>
      <c r="M6" t="s" vm="4">
        <v>533</v>
      </c>
    </row>
    <row r="7" spans="1:19">
      <c r="D7" t="s">
        <v>356</v>
      </c>
      <c r="E7" t="s">
        <v>494</v>
      </c>
      <c r="F7" s="18">
        <v>867</v>
      </c>
    </row>
    <row r="8" spans="1:19">
      <c r="D8" t="s">
        <v>446</v>
      </c>
      <c r="F8" s="18">
        <v>867</v>
      </c>
      <c r="L8" s="1" t="s">
        <v>501</v>
      </c>
      <c r="M8" s="1" t="s">
        <v>502</v>
      </c>
      <c r="N8" t="s">
        <v>523</v>
      </c>
    </row>
    <row r="9" spans="1:19">
      <c r="L9" t="s">
        <v>245</v>
      </c>
      <c r="M9" t="s">
        <v>466</v>
      </c>
      <c r="N9" s="18">
        <v>472</v>
      </c>
    </row>
    <row r="10" spans="1:19">
      <c r="L10" t="s">
        <v>446</v>
      </c>
      <c r="N10" s="18">
        <v>472</v>
      </c>
    </row>
    <row r="12" spans="1:19">
      <c r="D12" s="1" t="s">
        <v>445</v>
      </c>
      <c r="E12" t="s">
        <v>604</v>
      </c>
    </row>
    <row r="13" spans="1:19">
      <c r="D13" s="2" t="s">
        <v>552</v>
      </c>
      <c r="E13" s="4">
        <v>-10.166666666666666</v>
      </c>
    </row>
    <row r="14" spans="1:19">
      <c r="D14" s="2" t="s">
        <v>554</v>
      </c>
      <c r="E14" s="4">
        <v>-9.8333333333333339</v>
      </c>
    </row>
    <row r="15" spans="1:19">
      <c r="D15" s="2" t="s">
        <v>535</v>
      </c>
      <c r="E15" s="4">
        <v>-9.4285714285714288</v>
      </c>
    </row>
    <row r="16" spans="1:19">
      <c r="D16" s="2" t="s">
        <v>565</v>
      </c>
      <c r="E16" s="4">
        <v>-6.8571428571428568</v>
      </c>
    </row>
    <row r="17" spans="4:5">
      <c r="D17" s="2" t="s">
        <v>566</v>
      </c>
      <c r="E17" s="4">
        <v>-6.666666666666667</v>
      </c>
    </row>
    <row r="18" spans="4:5">
      <c r="D18" s="2" t="s">
        <v>560</v>
      </c>
      <c r="E18" s="4">
        <v>-5.166666666666667</v>
      </c>
    </row>
    <row r="19" spans="4:5">
      <c r="D19" s="2" t="s">
        <v>557</v>
      </c>
      <c r="E19" s="4">
        <v>-4.5714285714285712</v>
      </c>
    </row>
    <row r="20" spans="4:5">
      <c r="D20" s="2" t="s">
        <v>548</v>
      </c>
      <c r="E20" s="4">
        <v>-3.7142857142857144</v>
      </c>
    </row>
    <row r="21" spans="4:5">
      <c r="D21" s="2" t="s">
        <v>553</v>
      </c>
      <c r="E21" s="4">
        <v>-2</v>
      </c>
    </row>
    <row r="22" spans="4:5">
      <c r="D22" s="2" t="s">
        <v>542</v>
      </c>
      <c r="E22" s="4">
        <v>-1.8571428571428572</v>
      </c>
    </row>
    <row r="23" spans="4:5">
      <c r="D23" s="2" t="s">
        <v>559</v>
      </c>
      <c r="E23" s="4">
        <v>-1.8571428571428572</v>
      </c>
    </row>
    <row r="24" spans="4:5">
      <c r="D24" s="2" t="s">
        <v>543</v>
      </c>
      <c r="E24" s="4">
        <v>-1.3333333333333333</v>
      </c>
    </row>
    <row r="25" spans="4:5">
      <c r="D25" s="2" t="s">
        <v>539</v>
      </c>
      <c r="E25" s="4">
        <v>-1.1666666666666667</v>
      </c>
    </row>
    <row r="26" spans="4:5">
      <c r="D26" s="2" t="s">
        <v>547</v>
      </c>
      <c r="E26" s="4">
        <v>-0.7142857142857143</v>
      </c>
    </row>
    <row r="27" spans="4:5">
      <c r="D27" s="2" t="s">
        <v>536</v>
      </c>
      <c r="E27" s="4">
        <v>-0.2857142857142857</v>
      </c>
    </row>
    <row r="28" spans="4:5">
      <c r="D28" s="2" t="s">
        <v>546</v>
      </c>
      <c r="E28" s="4">
        <v>-0.14285714285714285</v>
      </c>
    </row>
    <row r="29" spans="4:5">
      <c r="D29" s="2" t="s">
        <v>537</v>
      </c>
      <c r="E29" s="4">
        <v>0.2857142857142857</v>
      </c>
    </row>
    <row r="30" spans="4:5">
      <c r="D30" s="2" t="s">
        <v>558</v>
      </c>
      <c r="E30" s="4">
        <v>0.2857142857142857</v>
      </c>
    </row>
    <row r="31" spans="4:5">
      <c r="D31" s="2" t="s">
        <v>544</v>
      </c>
      <c r="E31" s="4">
        <v>0.42857142857142855</v>
      </c>
    </row>
    <row r="32" spans="4:5">
      <c r="D32" s="2" t="s">
        <v>551</v>
      </c>
      <c r="E32" s="4">
        <v>1.5714285714285714</v>
      </c>
    </row>
    <row r="33" spans="4:5">
      <c r="D33" s="2" t="s">
        <v>564</v>
      </c>
      <c r="E33" s="4">
        <v>1.5714285714285714</v>
      </c>
    </row>
    <row r="34" spans="4:5">
      <c r="D34" s="2" t="s">
        <v>561</v>
      </c>
      <c r="E34" s="4">
        <v>2.1428571428571428</v>
      </c>
    </row>
    <row r="35" spans="4:5">
      <c r="D35" s="2" t="s">
        <v>556</v>
      </c>
      <c r="E35" s="4">
        <v>2.4285714285714284</v>
      </c>
    </row>
    <row r="36" spans="4:5">
      <c r="D36" s="2" t="s">
        <v>545</v>
      </c>
      <c r="E36" s="4">
        <v>3.1666666666666665</v>
      </c>
    </row>
    <row r="37" spans="4:5">
      <c r="D37" s="2" t="s">
        <v>538</v>
      </c>
      <c r="E37" s="4">
        <v>4.333333333333333</v>
      </c>
    </row>
    <row r="38" spans="4:5">
      <c r="D38" s="2" t="s">
        <v>540</v>
      </c>
      <c r="E38" s="4">
        <v>5.2857142857142856</v>
      </c>
    </row>
    <row r="39" spans="4:5">
      <c r="D39" s="2" t="s">
        <v>562</v>
      </c>
      <c r="E39" s="4">
        <v>6.1428571428571432</v>
      </c>
    </row>
    <row r="40" spans="4:5">
      <c r="D40" s="2" t="s">
        <v>550</v>
      </c>
      <c r="E40" s="4">
        <v>6.666666666666667</v>
      </c>
    </row>
    <row r="41" spans="4:5">
      <c r="D41" s="2" t="s">
        <v>541</v>
      </c>
      <c r="E41" s="4">
        <v>6.833333333333333</v>
      </c>
    </row>
    <row r="42" spans="4:5">
      <c r="D42" s="2" t="s">
        <v>563</v>
      </c>
      <c r="E42" s="4">
        <v>8.2857142857142865</v>
      </c>
    </row>
    <row r="43" spans="4:5">
      <c r="D43" s="2" t="s">
        <v>549</v>
      </c>
      <c r="E43" s="4">
        <v>8.3333333333333339</v>
      </c>
    </row>
    <row r="44" spans="4:5">
      <c r="D44" s="2" t="s">
        <v>555</v>
      </c>
      <c r="E44" s="4">
        <v>8.5</v>
      </c>
    </row>
    <row r="45" spans="4:5">
      <c r="D45" s="2" t="s">
        <v>446</v>
      </c>
      <c r="E45" s="4">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A2884-1ED6-4B4F-8E8A-0931E4758C19}">
  <dimension ref="B2:O52"/>
  <sheetViews>
    <sheetView showGridLines="0" tabSelected="1" topLeftCell="A23" zoomScale="88" workbookViewId="0">
      <selection activeCell="J48" sqref="J48"/>
    </sheetView>
  </sheetViews>
  <sheetFormatPr defaultRowHeight="14.5"/>
  <cols>
    <col min="1" max="1" width="3.6328125" style="5" customWidth="1"/>
    <col min="2" max="2" width="4.7265625" style="5" bestFit="1" customWidth="1"/>
    <col min="3" max="3" width="12" style="5" bestFit="1" customWidth="1"/>
    <col min="4" max="4" width="5.26953125" style="5" bestFit="1" customWidth="1"/>
    <col min="5" max="5" width="5.36328125" style="5" bestFit="1" customWidth="1"/>
    <col min="6" max="6" width="12" style="5" bestFit="1" customWidth="1"/>
    <col min="7" max="7" width="5.54296875" style="5" bestFit="1" customWidth="1"/>
    <col min="8" max="8" width="5.6328125" style="5" bestFit="1" customWidth="1"/>
    <col min="9" max="9" width="12.26953125" style="5" customWidth="1"/>
    <col min="10" max="10" width="8.90625" style="5" bestFit="1" customWidth="1"/>
    <col min="11" max="11" width="17.54296875" style="5" bestFit="1" customWidth="1"/>
    <col min="12" max="12" width="26.7265625" style="5" bestFit="1" customWidth="1"/>
    <col min="13" max="13" width="26.54296875" style="5" bestFit="1" customWidth="1"/>
    <col min="14" max="14" width="25.36328125" style="5" bestFit="1" customWidth="1"/>
    <col min="15" max="15" width="25.1796875" style="5" bestFit="1" customWidth="1"/>
    <col min="16" max="16" width="18.90625" style="5" bestFit="1" customWidth="1"/>
    <col min="17" max="17" width="19.6328125" style="5" bestFit="1" customWidth="1"/>
    <col min="18" max="16384" width="8.7265625" style="5"/>
  </cols>
  <sheetData>
    <row r="2" spans="2:15" ht="37">
      <c r="B2" s="19" t="s">
        <v>594</v>
      </c>
    </row>
    <row r="3" spans="2:15" ht="16">
      <c r="B3" s="21" t="str">
        <f>"Who's winning, by the familiar stats  ·  Data through Week "&amp;Calc!B2</f>
        <v>Who's winning, by the familiar stats  ·  Data through Week 7</v>
      </c>
    </row>
    <row r="4" spans="2:15">
      <c r="B4" s="22"/>
      <c r="C4" s="22"/>
      <c r="D4" s="22"/>
      <c r="E4" s="22"/>
      <c r="F4" s="22"/>
      <c r="G4" s="22"/>
      <c r="H4" s="22"/>
      <c r="I4" s="22"/>
      <c r="J4" s="22"/>
      <c r="K4" s="22"/>
      <c r="L4" s="22"/>
      <c r="M4" s="22"/>
      <c r="N4" s="22"/>
      <c r="O4" s="22"/>
    </row>
    <row r="10" spans="2:15">
      <c r="B10" s="23" t="s">
        <v>608</v>
      </c>
    </row>
    <row r="18" spans="2:10">
      <c r="B18" s="23" t="s">
        <v>609</v>
      </c>
    </row>
    <row r="20" spans="2:10">
      <c r="B20" s="24"/>
      <c r="C20" s="1" t="s">
        <v>511</v>
      </c>
      <c r="D20" s="25" t="s">
        <v>595</v>
      </c>
      <c r="E20" s="25" t="s">
        <v>602</v>
      </c>
      <c r="F20" s="25" t="s">
        <v>605</v>
      </c>
      <c r="G20" s="25" t="s">
        <v>604</v>
      </c>
      <c r="H20" s="25" t="s">
        <v>606</v>
      </c>
      <c r="I20" s="25" t="s">
        <v>603</v>
      </c>
      <c r="J20" s="25" t="s">
        <v>607</v>
      </c>
    </row>
    <row r="21" spans="2:10">
      <c r="B21" s="24">
        <f t="shared" ref="B21:B52" si="0">IF(C21="","",ROW()-ROW($C$20))</f>
        <v>1</v>
      </c>
      <c r="C21" t="s">
        <v>555</v>
      </c>
      <c r="D21" s="18" t="s">
        <v>621</v>
      </c>
      <c r="E21" s="4">
        <v>20.833333333333332</v>
      </c>
      <c r="F21" s="4">
        <v>12.333333333333334</v>
      </c>
      <c r="G21" s="27">
        <v>8.5</v>
      </c>
      <c r="H21" s="20">
        <v>300.66666666666669</v>
      </c>
      <c r="I21" s="20">
        <v>278.66666666666669</v>
      </c>
      <c r="J21" s="26">
        <v>7</v>
      </c>
    </row>
    <row r="22" spans="2:10">
      <c r="B22" s="24">
        <f t="shared" si="0"/>
        <v>2</v>
      </c>
      <c r="C22" t="s">
        <v>549</v>
      </c>
      <c r="D22" s="18" t="s">
        <v>597</v>
      </c>
      <c r="E22" s="4">
        <v>25.666666666666668</v>
      </c>
      <c r="F22" s="4">
        <v>17.333333333333332</v>
      </c>
      <c r="G22" s="27">
        <v>8.3333333333333339</v>
      </c>
      <c r="H22" s="20">
        <v>359.5</v>
      </c>
      <c r="I22" s="20">
        <v>355.16666666666669</v>
      </c>
      <c r="J22" s="26">
        <v>5</v>
      </c>
    </row>
    <row r="23" spans="2:10">
      <c r="B23" s="24">
        <f t="shared" si="0"/>
        <v>3</v>
      </c>
      <c r="C23" t="s">
        <v>563</v>
      </c>
      <c r="D23" s="18" t="s">
        <v>614</v>
      </c>
      <c r="E23" s="4">
        <v>28.142857142857142</v>
      </c>
      <c r="F23" s="4">
        <v>19.857142857142858</v>
      </c>
      <c r="G23" s="27">
        <v>8.2857142857142865</v>
      </c>
      <c r="H23" s="20">
        <v>377.14285714285717</v>
      </c>
      <c r="I23" s="20">
        <v>312.85714285714283</v>
      </c>
      <c r="J23" s="26">
        <v>-3</v>
      </c>
    </row>
    <row r="24" spans="2:10">
      <c r="B24" s="24">
        <f t="shared" si="0"/>
        <v>4</v>
      </c>
      <c r="C24" t="s">
        <v>541</v>
      </c>
      <c r="D24" s="18" t="s">
        <v>597</v>
      </c>
      <c r="E24" s="4">
        <v>27.166666666666668</v>
      </c>
      <c r="F24" s="4">
        <v>20.333333333333332</v>
      </c>
      <c r="G24" s="27">
        <v>6.833333333333333</v>
      </c>
      <c r="H24" s="20">
        <v>356.66666666666669</v>
      </c>
      <c r="I24" s="20">
        <v>370.16666666666669</v>
      </c>
      <c r="J24" s="26">
        <v>3</v>
      </c>
    </row>
    <row r="25" spans="2:10">
      <c r="B25" s="24">
        <f t="shared" si="0"/>
        <v>5</v>
      </c>
      <c r="C25" t="s">
        <v>550</v>
      </c>
      <c r="D25" s="18" t="s">
        <v>598</v>
      </c>
      <c r="E25" s="4">
        <v>23.833333333333332</v>
      </c>
      <c r="F25" s="4">
        <v>17.166666666666668</v>
      </c>
      <c r="G25" s="27">
        <v>6.666666666666667</v>
      </c>
      <c r="H25" s="20">
        <v>387.16666666666669</v>
      </c>
      <c r="I25" s="20">
        <v>329</v>
      </c>
      <c r="J25" s="26">
        <v>5</v>
      </c>
    </row>
    <row r="26" spans="2:10">
      <c r="B26" s="24">
        <f t="shared" si="0"/>
        <v>6</v>
      </c>
      <c r="C26" t="s">
        <v>562</v>
      </c>
      <c r="D26" s="18" t="s">
        <v>617</v>
      </c>
      <c r="E26" s="4">
        <v>24</v>
      </c>
      <c r="F26" s="4">
        <v>17.857142857142858</v>
      </c>
      <c r="G26" s="27">
        <v>6.1428571428571432</v>
      </c>
      <c r="H26" s="20">
        <v>360.28571428571428</v>
      </c>
      <c r="I26" s="20">
        <v>247.42857142857142</v>
      </c>
      <c r="J26" s="26">
        <v>-1</v>
      </c>
    </row>
    <row r="27" spans="2:10">
      <c r="B27" s="24">
        <f t="shared" si="0"/>
        <v>7</v>
      </c>
      <c r="C27" t="s">
        <v>540</v>
      </c>
      <c r="D27" s="18" t="s">
        <v>616</v>
      </c>
      <c r="E27" s="4">
        <v>25.714285714285715</v>
      </c>
      <c r="F27" s="4">
        <v>20.428571428571427</v>
      </c>
      <c r="G27" s="27">
        <v>5.2857142857142856</v>
      </c>
      <c r="H27" s="20">
        <v>409.14285714285717</v>
      </c>
      <c r="I27" s="20">
        <v>328.85714285714283</v>
      </c>
      <c r="J27" s="26">
        <v>-1</v>
      </c>
    </row>
    <row r="28" spans="2:10">
      <c r="B28" s="24">
        <f t="shared" si="0"/>
        <v>8</v>
      </c>
      <c r="C28" t="s">
        <v>538</v>
      </c>
      <c r="D28" s="18" t="s">
        <v>598</v>
      </c>
      <c r="E28" s="4">
        <v>32.833333333333336</v>
      </c>
      <c r="F28" s="4">
        <v>28.5</v>
      </c>
      <c r="G28" s="27">
        <v>4.333333333333333</v>
      </c>
      <c r="H28" s="20">
        <v>399.5</v>
      </c>
      <c r="I28" s="20">
        <v>399.66666666666669</v>
      </c>
      <c r="J28" s="26">
        <v>-3</v>
      </c>
    </row>
    <row r="29" spans="2:10">
      <c r="B29" s="24">
        <f t="shared" si="0"/>
        <v>9</v>
      </c>
      <c r="C29" t="s">
        <v>545</v>
      </c>
      <c r="D29" s="18" t="s">
        <v>597</v>
      </c>
      <c r="E29" s="4">
        <v>30.666666666666668</v>
      </c>
      <c r="F29" s="4">
        <v>27.5</v>
      </c>
      <c r="G29" s="27">
        <v>3.1666666666666665</v>
      </c>
      <c r="H29" s="20">
        <v>413</v>
      </c>
      <c r="I29" s="20">
        <v>412.66666666666669</v>
      </c>
      <c r="J29" s="26">
        <v>3</v>
      </c>
    </row>
    <row r="30" spans="2:10">
      <c r="B30" s="24">
        <f t="shared" si="0"/>
        <v>10</v>
      </c>
      <c r="C30" t="s">
        <v>556</v>
      </c>
      <c r="D30" s="18" t="s">
        <v>617</v>
      </c>
      <c r="E30" s="4">
        <v>22.857142857142858</v>
      </c>
      <c r="F30" s="4">
        <v>20.428571428571427</v>
      </c>
      <c r="G30" s="27">
        <v>2.4285714285714284</v>
      </c>
      <c r="H30" s="20">
        <v>383.42857142857144</v>
      </c>
      <c r="I30" s="20">
        <v>334.28571428571428</v>
      </c>
      <c r="J30" s="26">
        <v>-7</v>
      </c>
    </row>
    <row r="31" spans="2:10">
      <c r="B31" s="24">
        <f t="shared" si="0"/>
        <v>11</v>
      </c>
      <c r="C31" t="s">
        <v>561</v>
      </c>
      <c r="D31" s="18" t="s">
        <v>616</v>
      </c>
      <c r="E31" s="4">
        <v>21.857142857142858</v>
      </c>
      <c r="F31" s="4">
        <v>19.714285714285715</v>
      </c>
      <c r="G31" s="27">
        <v>2.1428571428571428</v>
      </c>
      <c r="H31" s="20">
        <v>348.85714285714283</v>
      </c>
      <c r="I31" s="20">
        <v>321</v>
      </c>
      <c r="J31" s="26">
        <v>4</v>
      </c>
    </row>
    <row r="32" spans="2:10">
      <c r="B32" s="24">
        <f t="shared" si="0"/>
        <v>12</v>
      </c>
      <c r="C32" t="s">
        <v>564</v>
      </c>
      <c r="D32" s="18" t="s">
        <v>618</v>
      </c>
      <c r="E32" s="4">
        <v>23.142857142857142</v>
      </c>
      <c r="F32" s="4">
        <v>21.571428571428573</v>
      </c>
      <c r="G32" s="27">
        <v>1.5714285714285714</v>
      </c>
      <c r="H32" s="20">
        <v>315</v>
      </c>
      <c r="I32" s="20">
        <v>311</v>
      </c>
      <c r="J32" s="26">
        <v>1</v>
      </c>
    </row>
    <row r="33" spans="2:10">
      <c r="B33" s="24">
        <f t="shared" si="0"/>
        <v>13</v>
      </c>
      <c r="C33" t="s">
        <v>551</v>
      </c>
      <c r="D33" s="18" t="s">
        <v>615</v>
      </c>
      <c r="E33" s="4">
        <v>24.285714285714285</v>
      </c>
      <c r="F33" s="4">
        <v>22.714285714285715</v>
      </c>
      <c r="G33" s="27">
        <v>1.5714285714285714</v>
      </c>
      <c r="H33" s="20">
        <v>411</v>
      </c>
      <c r="I33" s="20">
        <v>308.71428571428572</v>
      </c>
      <c r="J33" s="26">
        <v>-5</v>
      </c>
    </row>
    <row r="34" spans="2:10">
      <c r="B34" s="24">
        <f t="shared" si="0"/>
        <v>14</v>
      </c>
      <c r="C34" t="s">
        <v>544</v>
      </c>
      <c r="D34" s="18" t="s">
        <v>616</v>
      </c>
      <c r="E34" s="4">
        <v>20.571428571428573</v>
      </c>
      <c r="F34" s="4">
        <v>20.142857142857142</v>
      </c>
      <c r="G34" s="27">
        <v>0.42857142857142855</v>
      </c>
      <c r="H34" s="20">
        <v>276.42857142857144</v>
      </c>
      <c r="I34" s="20">
        <v>369.28571428571428</v>
      </c>
      <c r="J34" s="26">
        <v>4</v>
      </c>
    </row>
    <row r="35" spans="2:10">
      <c r="B35" s="24">
        <f t="shared" si="0"/>
        <v>15</v>
      </c>
      <c r="C35" t="s">
        <v>558</v>
      </c>
      <c r="D35" s="18" t="s">
        <v>619</v>
      </c>
      <c r="E35" s="4">
        <v>23.285714285714285</v>
      </c>
      <c r="F35" s="4">
        <v>23</v>
      </c>
      <c r="G35" s="27">
        <v>0.2857142857142857</v>
      </c>
      <c r="H35" s="20">
        <v>359.85714285714283</v>
      </c>
      <c r="I35" s="20">
        <v>320.28571428571428</v>
      </c>
      <c r="J35" s="26">
        <v>-2</v>
      </c>
    </row>
    <row r="36" spans="2:10">
      <c r="B36" s="24">
        <f t="shared" si="0"/>
        <v>16</v>
      </c>
      <c r="C36" t="s">
        <v>537</v>
      </c>
      <c r="D36" s="18" t="s">
        <v>617</v>
      </c>
      <c r="E36" s="4">
        <v>24.142857142857142</v>
      </c>
      <c r="F36" s="4">
        <v>23.857142857142858</v>
      </c>
      <c r="G36" s="27">
        <v>0.2857142857142857</v>
      </c>
      <c r="H36" s="20">
        <v>383.71428571428572</v>
      </c>
      <c r="I36" s="20">
        <v>331.71428571428572</v>
      </c>
      <c r="J36" s="26">
        <v>1</v>
      </c>
    </row>
    <row r="37" spans="2:10">
      <c r="B37" s="24">
        <f t="shared" si="0"/>
        <v>17</v>
      </c>
      <c r="C37" t="s">
        <v>546</v>
      </c>
      <c r="D37" s="18" t="s">
        <v>617</v>
      </c>
      <c r="E37" s="4">
        <v>20.571428571428573</v>
      </c>
      <c r="F37" s="4">
        <v>20.714285714285715</v>
      </c>
      <c r="G37" s="27">
        <v>-0.14285714285714285</v>
      </c>
      <c r="H37" s="20">
        <v>339.57142857142856</v>
      </c>
      <c r="I37" s="20">
        <v>337.57142857142856</v>
      </c>
      <c r="J37" s="26">
        <v>5</v>
      </c>
    </row>
    <row r="38" spans="2:10">
      <c r="B38" s="24">
        <f t="shared" si="0"/>
        <v>18</v>
      </c>
      <c r="C38" t="s">
        <v>536</v>
      </c>
      <c r="D38" s="18" t="s">
        <v>615</v>
      </c>
      <c r="E38" s="4">
        <v>24.428571428571427</v>
      </c>
      <c r="F38" s="4">
        <v>24.714285714285715</v>
      </c>
      <c r="G38" s="27">
        <v>-0.2857142857142857</v>
      </c>
      <c r="H38" s="20">
        <v>351.14285714285717</v>
      </c>
      <c r="I38" s="20">
        <v>360.28571428571428</v>
      </c>
      <c r="J38" s="26">
        <v>-3</v>
      </c>
    </row>
    <row r="39" spans="2:10">
      <c r="B39" s="24">
        <f t="shared" si="0"/>
        <v>19</v>
      </c>
      <c r="C39" t="s">
        <v>547</v>
      </c>
      <c r="D39" s="18" t="s">
        <v>618</v>
      </c>
      <c r="E39" s="4">
        <v>23.571428571428573</v>
      </c>
      <c r="F39" s="4">
        <v>24.285714285714285</v>
      </c>
      <c r="G39" s="27">
        <v>-0.7142857142857143</v>
      </c>
      <c r="H39" s="20">
        <v>351.42857142857144</v>
      </c>
      <c r="I39" s="20">
        <v>360.71428571428572</v>
      </c>
      <c r="J39" s="26">
        <v>3</v>
      </c>
    </row>
    <row r="40" spans="2:10">
      <c r="B40" s="24">
        <f t="shared" si="0"/>
        <v>20</v>
      </c>
      <c r="C40" t="s">
        <v>539</v>
      </c>
      <c r="D40" s="18" t="s">
        <v>600</v>
      </c>
      <c r="E40" s="4">
        <v>26.5</v>
      </c>
      <c r="F40" s="4">
        <v>27.666666666666668</v>
      </c>
      <c r="G40" s="27">
        <v>-1.1666666666666667</v>
      </c>
      <c r="H40" s="20">
        <v>398.5</v>
      </c>
      <c r="I40" s="20">
        <v>361.33333333333331</v>
      </c>
      <c r="J40" s="26">
        <v>-1</v>
      </c>
    </row>
    <row r="41" spans="2:10">
      <c r="B41" s="24">
        <f t="shared" si="0"/>
        <v>21</v>
      </c>
      <c r="C41" t="s">
        <v>543</v>
      </c>
      <c r="D41" s="18" t="s">
        <v>596</v>
      </c>
      <c r="E41" s="4">
        <v>25.166666666666668</v>
      </c>
      <c r="F41" s="4">
        <v>26.5</v>
      </c>
      <c r="G41" s="27">
        <v>-1.3333333333333333</v>
      </c>
      <c r="H41" s="20">
        <v>349.16666666666669</v>
      </c>
      <c r="I41" s="20">
        <v>389</v>
      </c>
      <c r="J41" s="26">
        <v>-4</v>
      </c>
    </row>
    <row r="42" spans="2:10">
      <c r="B42" s="24">
        <f t="shared" si="0"/>
        <v>22</v>
      </c>
      <c r="C42" t="s">
        <v>542</v>
      </c>
      <c r="D42" s="18" t="s">
        <v>616</v>
      </c>
      <c r="E42" s="4">
        <v>19</v>
      </c>
      <c r="F42" s="4">
        <v>20.857142857142858</v>
      </c>
      <c r="G42" s="27">
        <v>-1.8571428571428572</v>
      </c>
      <c r="H42" s="20">
        <v>318.42857142857144</v>
      </c>
      <c r="I42" s="20">
        <v>337.14285714285717</v>
      </c>
      <c r="J42" s="26">
        <v>0</v>
      </c>
    </row>
    <row r="43" spans="2:10">
      <c r="B43" s="24">
        <f t="shared" si="0"/>
        <v>23</v>
      </c>
      <c r="C43" t="s">
        <v>559</v>
      </c>
      <c r="D43" s="18" t="s">
        <v>618</v>
      </c>
      <c r="E43" s="4">
        <v>19.571428571428573</v>
      </c>
      <c r="F43" s="4">
        <v>21.428571428571427</v>
      </c>
      <c r="G43" s="27">
        <v>-1.8571428571428572</v>
      </c>
      <c r="H43" s="20">
        <v>328.28571428571428</v>
      </c>
      <c r="I43" s="20">
        <v>330.57142857142856</v>
      </c>
      <c r="J43" s="26">
        <v>3</v>
      </c>
    </row>
    <row r="44" spans="2:10">
      <c r="B44" s="24">
        <f t="shared" si="0"/>
        <v>24</v>
      </c>
      <c r="C44" t="s">
        <v>553</v>
      </c>
      <c r="D44" s="18" t="s">
        <v>615</v>
      </c>
      <c r="E44" s="4">
        <v>26.142857142857142</v>
      </c>
      <c r="F44" s="4">
        <v>28.142857142857142</v>
      </c>
      <c r="G44" s="27">
        <v>-2</v>
      </c>
      <c r="H44" s="20">
        <v>351.57142857142856</v>
      </c>
      <c r="I44" s="20">
        <v>388.71428571428572</v>
      </c>
      <c r="J44" s="26">
        <v>4</v>
      </c>
    </row>
    <row r="45" spans="2:10">
      <c r="B45" s="24">
        <f t="shared" si="0"/>
        <v>25</v>
      </c>
      <c r="C45" t="s">
        <v>548</v>
      </c>
      <c r="D45" s="18" t="s">
        <v>618</v>
      </c>
      <c r="E45" s="4">
        <v>22</v>
      </c>
      <c r="F45" s="4">
        <v>25.714285714285715</v>
      </c>
      <c r="G45" s="27">
        <v>-3.7142857142857144</v>
      </c>
      <c r="H45" s="20">
        <v>317.28571428571428</v>
      </c>
      <c r="I45" s="20">
        <v>351.85714285714283</v>
      </c>
      <c r="J45" s="26">
        <v>-9</v>
      </c>
    </row>
    <row r="46" spans="2:10">
      <c r="B46" s="24">
        <f t="shared" si="0"/>
        <v>26</v>
      </c>
      <c r="C46" t="s">
        <v>557</v>
      </c>
      <c r="D46" s="18" t="s">
        <v>618</v>
      </c>
      <c r="E46" s="4">
        <v>23.142857142857142</v>
      </c>
      <c r="F46" s="4">
        <v>27.714285714285715</v>
      </c>
      <c r="G46" s="27">
        <v>-4.5714285714285712</v>
      </c>
      <c r="H46" s="20">
        <v>331.85714285714283</v>
      </c>
      <c r="I46" s="20">
        <v>389.14285714285717</v>
      </c>
      <c r="J46" s="26">
        <v>-4</v>
      </c>
    </row>
    <row r="47" spans="2:10">
      <c r="B47" s="24">
        <f t="shared" si="0"/>
        <v>27</v>
      </c>
      <c r="C47" t="s">
        <v>560</v>
      </c>
      <c r="D47" s="18" t="s">
        <v>596</v>
      </c>
      <c r="E47" s="4">
        <v>17.666666666666668</v>
      </c>
      <c r="F47" s="4">
        <v>22.833333333333332</v>
      </c>
      <c r="G47" s="27">
        <v>-5.166666666666667</v>
      </c>
      <c r="H47" s="20">
        <v>273.5</v>
      </c>
      <c r="I47" s="20">
        <v>373.16666666666669</v>
      </c>
      <c r="J47" s="26">
        <v>-2</v>
      </c>
    </row>
    <row r="48" spans="2:10">
      <c r="B48" s="24">
        <f t="shared" si="0"/>
        <v>28</v>
      </c>
      <c r="C48" t="s">
        <v>566</v>
      </c>
      <c r="D48" s="18" t="s">
        <v>620</v>
      </c>
      <c r="E48" s="4">
        <v>22</v>
      </c>
      <c r="F48" s="4">
        <v>28.666666666666668</v>
      </c>
      <c r="G48" s="27">
        <v>-6.666666666666667</v>
      </c>
      <c r="H48" s="20">
        <v>339.33333333333331</v>
      </c>
      <c r="I48" s="20">
        <v>368.5</v>
      </c>
      <c r="J48" s="26">
        <v>6</v>
      </c>
    </row>
    <row r="49" spans="2:10">
      <c r="B49" s="24">
        <f t="shared" si="0"/>
        <v>29</v>
      </c>
      <c r="C49" t="s">
        <v>565</v>
      </c>
      <c r="D49" s="18" t="s">
        <v>622</v>
      </c>
      <c r="E49" s="4">
        <v>15.428571428571429</v>
      </c>
      <c r="F49" s="4">
        <v>22.285714285714285</v>
      </c>
      <c r="G49" s="27">
        <v>-6.8571428571428568</v>
      </c>
      <c r="H49" s="20">
        <v>259.57142857142856</v>
      </c>
      <c r="I49" s="20">
        <v>376.85714285714283</v>
      </c>
      <c r="J49" s="26">
        <v>-3</v>
      </c>
    </row>
    <row r="50" spans="2:10">
      <c r="B50" s="24">
        <f t="shared" si="0"/>
        <v>30</v>
      </c>
      <c r="C50" t="s">
        <v>535</v>
      </c>
      <c r="D50" s="18" t="s">
        <v>618</v>
      </c>
      <c r="E50" s="4">
        <v>20.285714285714285</v>
      </c>
      <c r="F50" s="4">
        <v>29.714285714285715</v>
      </c>
      <c r="G50" s="27">
        <v>-9.4285714285714288</v>
      </c>
      <c r="H50" s="20">
        <v>325.57142857142856</v>
      </c>
      <c r="I50" s="20">
        <v>370</v>
      </c>
      <c r="J50" s="26">
        <v>2</v>
      </c>
    </row>
    <row r="51" spans="2:10">
      <c r="B51" s="24">
        <f t="shared" si="0"/>
        <v>31</v>
      </c>
      <c r="C51" t="s">
        <v>554</v>
      </c>
      <c r="D51" s="18" t="s">
        <v>601</v>
      </c>
      <c r="E51" s="4">
        <v>16.333333333333332</v>
      </c>
      <c r="F51" s="4">
        <v>26.166666666666668</v>
      </c>
      <c r="G51" s="27">
        <v>-9.8333333333333339</v>
      </c>
      <c r="H51" s="20">
        <v>307.66666666666669</v>
      </c>
      <c r="I51" s="20">
        <v>346.33333333333331</v>
      </c>
      <c r="J51" s="26">
        <v>-3</v>
      </c>
    </row>
    <row r="52" spans="2:10">
      <c r="B52" s="24">
        <f t="shared" si="0"/>
        <v>32</v>
      </c>
      <c r="C52" t="s">
        <v>552</v>
      </c>
      <c r="D52" s="18" t="s">
        <v>599</v>
      </c>
      <c r="E52" s="4">
        <v>15</v>
      </c>
      <c r="F52" s="4">
        <v>25.166666666666668</v>
      </c>
      <c r="G52" s="27">
        <v>-10.166666666666666</v>
      </c>
      <c r="H52" s="20">
        <v>309.16666666666669</v>
      </c>
      <c r="I52" s="20">
        <v>340</v>
      </c>
      <c r="J52" s="26">
        <v>-5</v>
      </c>
    </row>
  </sheetData>
  <conditionalFormatting pivot="1" sqref="G21:G52">
    <cfRule type="cellIs" dxfId="66" priority="4" operator="greaterThan">
      <formula>0</formula>
    </cfRule>
  </conditionalFormatting>
  <conditionalFormatting pivot="1" sqref="G21:G52">
    <cfRule type="cellIs" dxfId="65" priority="3" operator="lessThan">
      <formula>0</formula>
    </cfRule>
  </conditionalFormatting>
  <conditionalFormatting pivot="1" sqref="J21:J52">
    <cfRule type="cellIs" dxfId="64" priority="2" operator="lessThan">
      <formula>0</formula>
    </cfRule>
  </conditionalFormatting>
  <conditionalFormatting pivot="1" sqref="J21:J52">
    <cfRule type="cellIs" dxfId="63" priority="1" operator="greaterThan">
      <formula>0</formula>
    </cfRule>
  </conditionalFormatting>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7BB0F-82DE-40CC-815D-9061B9A52020}">
  <dimension ref="A1"/>
  <sheetViews>
    <sheetView workbookViewId="0">
      <selection activeCell="H36" sqref="H36"/>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8DEA8-0D76-40B2-AC9A-C7F9C29A7B1D}">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EEE0F-3A2C-4B77-A2F8-06C53C31972D}">
  <dimension ref="A1"/>
  <sheetViews>
    <sheetView workbookViewId="0"/>
  </sheetViews>
  <sheetFormatPr defaultRowHeight="1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0DCD7-2811-4278-8992-985C8E08D279}">
  <sheetPr codeName="Sheet1"/>
  <dimension ref="A19:O51"/>
  <sheetViews>
    <sheetView showGridLines="0" workbookViewId="0"/>
  </sheetViews>
  <sheetFormatPr defaultRowHeight="14.5"/>
  <cols>
    <col min="1" max="1" width="25.26953125" bestFit="1" customWidth="1"/>
    <col min="2" max="2" width="21.90625" bestFit="1" customWidth="1"/>
    <col min="3" max="3" width="4.6328125" bestFit="1" customWidth="1"/>
    <col min="4" max="4" width="4.81640625" bestFit="1" customWidth="1"/>
    <col min="5" max="5" width="6.1796875" bestFit="1" customWidth="1"/>
    <col min="6" max="6" width="4.81640625" bestFit="1" customWidth="1"/>
    <col min="7" max="7" width="4.36328125" bestFit="1" customWidth="1"/>
    <col min="8" max="8" width="3" bestFit="1" customWidth="1"/>
    <col min="9" max="9" width="3.54296875" bestFit="1" customWidth="1"/>
    <col min="10" max="10" width="5.26953125" bestFit="1" customWidth="1"/>
    <col min="11" max="11" width="5.81640625" bestFit="1" customWidth="1"/>
    <col min="12" max="12" width="4.54296875" bestFit="1" customWidth="1"/>
    <col min="13" max="13" width="2.81640625" bestFit="1" customWidth="1"/>
    <col min="14" max="14" width="6.81640625" bestFit="1" customWidth="1"/>
    <col min="15" max="15" width="6.9062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5">
      <c r="A19" s="1" t="s">
        <v>499</v>
      </c>
      <c r="B19" t="s" vm="1">
        <v>500</v>
      </c>
    </row>
    <row r="20" spans="1:15">
      <c r="C20" s="17" t="s">
        <v>519</v>
      </c>
      <c r="D20" s="17"/>
      <c r="E20" s="17"/>
      <c r="F20" s="17"/>
      <c r="G20" s="17"/>
      <c r="H20" s="17"/>
      <c r="I20" s="17"/>
      <c r="J20" s="17" t="s">
        <v>520</v>
      </c>
      <c r="K20" s="17"/>
      <c r="L20" s="17"/>
      <c r="M20" s="17" t="s">
        <v>521</v>
      </c>
      <c r="N20" s="17"/>
      <c r="O20" s="17"/>
    </row>
    <row r="21" spans="1:15">
      <c r="A21" s="1" t="s">
        <v>510</v>
      </c>
      <c r="B21" s="1" t="s">
        <v>511</v>
      </c>
      <c r="C21" t="s">
        <v>503</v>
      </c>
      <c r="D21" t="s">
        <v>504</v>
      </c>
      <c r="E21" t="s">
        <v>505</v>
      </c>
      <c r="F21" t="s">
        <v>506</v>
      </c>
      <c r="G21" t="s">
        <v>507</v>
      </c>
      <c r="H21" t="s">
        <v>508</v>
      </c>
      <c r="I21" t="s">
        <v>509</v>
      </c>
      <c r="J21" t="s">
        <v>514</v>
      </c>
      <c r="K21" t="s">
        <v>515</v>
      </c>
      <c r="L21" t="s">
        <v>516</v>
      </c>
      <c r="M21" t="s">
        <v>512</v>
      </c>
      <c r="N21" t="s">
        <v>517</v>
      </c>
      <c r="O21" t="s">
        <v>518</v>
      </c>
    </row>
    <row r="22" spans="1:15">
      <c r="A22" t="s">
        <v>81</v>
      </c>
      <c r="B22" t="s">
        <v>482</v>
      </c>
      <c r="C22" s="18">
        <v>23</v>
      </c>
      <c r="D22" s="18">
        <v>41</v>
      </c>
      <c r="E22" s="3">
        <v>0.56097560975609762</v>
      </c>
      <c r="F22" s="18">
        <v>313</v>
      </c>
      <c r="G22" s="4">
        <v>7.6341463414634143</v>
      </c>
      <c r="H22" s="18">
        <v>2</v>
      </c>
      <c r="I22" s="18">
        <v>1</v>
      </c>
      <c r="J22" s="18">
        <v>0</v>
      </c>
      <c r="K22" s="18">
        <v>0</v>
      </c>
      <c r="L22" s="18">
        <v>0</v>
      </c>
      <c r="M22" s="18">
        <v>1</v>
      </c>
      <c r="N22" s="18">
        <v>18.52</v>
      </c>
      <c r="O22" s="4">
        <v>18.52</v>
      </c>
    </row>
    <row r="23" spans="1:15">
      <c r="A23" t="s">
        <v>365</v>
      </c>
      <c r="B23" t="s">
        <v>478</v>
      </c>
      <c r="C23" s="18">
        <v>24</v>
      </c>
      <c r="D23" s="18">
        <v>34</v>
      </c>
      <c r="E23" s="3">
        <v>0.70588235294117652</v>
      </c>
      <c r="F23" s="18">
        <v>312</v>
      </c>
      <c r="G23" s="4">
        <v>9.1764705882352935</v>
      </c>
      <c r="H23" s="18">
        <v>3</v>
      </c>
      <c r="I23" s="18">
        <v>1</v>
      </c>
      <c r="J23" s="18">
        <v>1</v>
      </c>
      <c r="K23" s="18">
        <v>5</v>
      </c>
      <c r="L23" s="18">
        <v>0</v>
      </c>
      <c r="M23" s="18">
        <v>1</v>
      </c>
      <c r="N23" s="18">
        <v>22.98</v>
      </c>
      <c r="O23" s="4">
        <v>22.98</v>
      </c>
    </row>
    <row r="24" spans="1:15">
      <c r="A24" t="s">
        <v>228</v>
      </c>
      <c r="B24" t="s">
        <v>480</v>
      </c>
      <c r="C24" s="18">
        <v>24</v>
      </c>
      <c r="D24" s="18">
        <v>41</v>
      </c>
      <c r="E24" s="3">
        <v>0.58536585365853655</v>
      </c>
      <c r="F24" s="18">
        <v>306</v>
      </c>
      <c r="G24" s="4">
        <v>7.4634146341463419</v>
      </c>
      <c r="H24" s="18">
        <v>4</v>
      </c>
      <c r="I24" s="18">
        <v>1</v>
      </c>
      <c r="J24" s="18">
        <v>3</v>
      </c>
      <c r="K24" s="18">
        <v>11</v>
      </c>
      <c r="L24" s="18">
        <v>0</v>
      </c>
      <c r="M24" s="18">
        <v>1</v>
      </c>
      <c r="N24" s="18">
        <v>27.34</v>
      </c>
      <c r="O24" s="4">
        <v>27.34</v>
      </c>
    </row>
    <row r="25" spans="1:15">
      <c r="A25" t="s">
        <v>590</v>
      </c>
      <c r="B25" t="s">
        <v>471</v>
      </c>
      <c r="C25" s="18">
        <v>30</v>
      </c>
      <c r="D25" s="18">
        <v>36</v>
      </c>
      <c r="E25" s="3">
        <v>0.83333333333333337</v>
      </c>
      <c r="F25" s="18">
        <v>305</v>
      </c>
      <c r="G25" s="4">
        <v>8.4722222222222214</v>
      </c>
      <c r="H25" s="18">
        <v>1</v>
      </c>
      <c r="I25" s="18">
        <v>0</v>
      </c>
      <c r="J25" s="18">
        <v>4</v>
      </c>
      <c r="K25" s="18">
        <v>3</v>
      </c>
      <c r="L25" s="18">
        <v>0</v>
      </c>
      <c r="M25" s="18">
        <v>1</v>
      </c>
      <c r="N25" s="18">
        <v>16.5</v>
      </c>
      <c r="O25" s="4">
        <v>16.5</v>
      </c>
    </row>
    <row r="26" spans="1:15">
      <c r="A26" t="s">
        <v>632</v>
      </c>
      <c r="B26" t="s">
        <v>497</v>
      </c>
      <c r="C26" s="18">
        <v>29</v>
      </c>
      <c r="D26" s="18">
        <v>40</v>
      </c>
      <c r="E26" s="3">
        <v>0.72499999999999998</v>
      </c>
      <c r="F26" s="18">
        <v>300</v>
      </c>
      <c r="G26" s="4">
        <v>7.5</v>
      </c>
      <c r="H26" s="18">
        <v>2</v>
      </c>
      <c r="I26" s="18">
        <v>0</v>
      </c>
      <c r="J26" s="18">
        <v>4</v>
      </c>
      <c r="K26" s="18">
        <v>10</v>
      </c>
      <c r="L26" s="18">
        <v>0</v>
      </c>
      <c r="M26" s="18">
        <v>1</v>
      </c>
      <c r="N26" s="18">
        <v>21</v>
      </c>
      <c r="O26" s="4">
        <v>21</v>
      </c>
    </row>
    <row r="27" spans="1:15">
      <c r="A27" t="s">
        <v>591</v>
      </c>
      <c r="B27" t="s">
        <v>470</v>
      </c>
      <c r="C27" s="18">
        <v>20</v>
      </c>
      <c r="D27" s="18">
        <v>39</v>
      </c>
      <c r="E27" s="3">
        <v>0.51282051282051277</v>
      </c>
      <c r="F27" s="18">
        <v>281</v>
      </c>
      <c r="G27" s="4">
        <v>7.2051282051282053</v>
      </c>
      <c r="H27" s="18">
        <v>2</v>
      </c>
      <c r="I27" s="18">
        <v>0</v>
      </c>
      <c r="J27" s="18">
        <v>3</v>
      </c>
      <c r="K27" s="18">
        <v>6</v>
      </c>
      <c r="L27" s="18">
        <v>0</v>
      </c>
      <c r="M27" s="18">
        <v>1</v>
      </c>
      <c r="N27" s="18">
        <v>19.84</v>
      </c>
      <c r="O27" s="4">
        <v>19.84</v>
      </c>
    </row>
    <row r="28" spans="1:15">
      <c r="A28" t="s">
        <v>89</v>
      </c>
      <c r="B28" t="s">
        <v>494</v>
      </c>
      <c r="C28" s="18">
        <v>27</v>
      </c>
      <c r="D28" s="18">
        <v>51</v>
      </c>
      <c r="E28" s="3">
        <v>0.52941176470588236</v>
      </c>
      <c r="F28" s="18">
        <v>278</v>
      </c>
      <c r="G28" s="4">
        <v>5.4509803921568629</v>
      </c>
      <c r="H28" s="18">
        <v>0</v>
      </c>
      <c r="I28" s="18">
        <v>2</v>
      </c>
      <c r="J28" s="18">
        <v>2</v>
      </c>
      <c r="K28" s="18">
        <v>19</v>
      </c>
      <c r="L28" s="18">
        <v>0</v>
      </c>
      <c r="M28" s="18">
        <v>1</v>
      </c>
      <c r="N28" s="18">
        <v>11.02</v>
      </c>
      <c r="O28" s="4">
        <v>11.02</v>
      </c>
    </row>
    <row r="29" spans="1:15">
      <c r="A29" t="s">
        <v>236</v>
      </c>
      <c r="B29" t="s">
        <v>477</v>
      </c>
      <c r="C29" s="18">
        <v>23</v>
      </c>
      <c r="D29" s="18">
        <v>41</v>
      </c>
      <c r="E29" s="3">
        <v>0.56097560975609762</v>
      </c>
      <c r="F29" s="18">
        <v>276</v>
      </c>
      <c r="G29" s="4">
        <v>6.7317073170731705</v>
      </c>
      <c r="H29" s="18">
        <v>1</v>
      </c>
      <c r="I29" s="18">
        <v>1</v>
      </c>
      <c r="J29" s="18">
        <v>4</v>
      </c>
      <c r="K29" s="18">
        <v>12</v>
      </c>
      <c r="L29" s="18">
        <v>1</v>
      </c>
      <c r="M29" s="18">
        <v>1</v>
      </c>
      <c r="N29" s="18">
        <v>20.239999999999998</v>
      </c>
      <c r="O29" s="4">
        <v>20.239999999999998</v>
      </c>
    </row>
    <row r="30" spans="1:15">
      <c r="A30" t="s">
        <v>592</v>
      </c>
      <c r="B30" t="s">
        <v>481</v>
      </c>
      <c r="C30" s="18">
        <v>23</v>
      </c>
      <c r="D30" s="18">
        <v>30</v>
      </c>
      <c r="E30" s="3">
        <v>0.76666666666666672</v>
      </c>
      <c r="F30" s="18">
        <v>272</v>
      </c>
      <c r="G30" s="4">
        <v>9.0666666666666664</v>
      </c>
      <c r="H30" s="18">
        <v>0</v>
      </c>
      <c r="I30" s="18">
        <v>1</v>
      </c>
      <c r="J30" s="18">
        <v>5</v>
      </c>
      <c r="K30" s="18">
        <v>16</v>
      </c>
      <c r="L30" s="18">
        <v>0</v>
      </c>
      <c r="M30" s="18">
        <v>1</v>
      </c>
      <c r="N30" s="18">
        <v>10.48</v>
      </c>
      <c r="O30" s="4">
        <v>10.48</v>
      </c>
    </row>
    <row r="31" spans="1:15">
      <c r="A31" t="s">
        <v>199</v>
      </c>
      <c r="B31" t="s">
        <v>479</v>
      </c>
      <c r="C31" s="18">
        <v>22</v>
      </c>
      <c r="D31" s="18">
        <v>42</v>
      </c>
      <c r="E31" s="3">
        <v>0.52380952380952384</v>
      </c>
      <c r="F31" s="18">
        <v>269</v>
      </c>
      <c r="G31" s="4">
        <v>6.4047619047619051</v>
      </c>
      <c r="H31" s="18">
        <v>1</v>
      </c>
      <c r="I31" s="18">
        <v>2</v>
      </c>
      <c r="J31" s="18">
        <v>3</v>
      </c>
      <c r="K31" s="18">
        <v>30</v>
      </c>
      <c r="L31" s="18">
        <v>0</v>
      </c>
      <c r="M31" s="18">
        <v>1</v>
      </c>
      <c r="N31" s="18">
        <v>13.76</v>
      </c>
      <c r="O31" s="4">
        <v>13.76</v>
      </c>
    </row>
    <row r="32" spans="1:15">
      <c r="A32" t="s">
        <v>633</v>
      </c>
      <c r="B32" t="s">
        <v>493</v>
      </c>
      <c r="C32" s="18">
        <v>21</v>
      </c>
      <c r="D32" s="18">
        <v>29</v>
      </c>
      <c r="E32" s="3">
        <v>0.72413793103448276</v>
      </c>
      <c r="F32" s="18">
        <v>264</v>
      </c>
      <c r="G32" s="4">
        <v>9.1034482758620694</v>
      </c>
      <c r="H32" s="18">
        <v>1</v>
      </c>
      <c r="I32" s="18">
        <v>0</v>
      </c>
      <c r="J32" s="18">
        <v>5</v>
      </c>
      <c r="K32" s="18">
        <v>28</v>
      </c>
      <c r="L32" s="18">
        <v>0</v>
      </c>
      <c r="M32" s="18">
        <v>1</v>
      </c>
      <c r="N32" s="18">
        <v>17.36</v>
      </c>
      <c r="O32" s="4">
        <v>17.36</v>
      </c>
    </row>
    <row r="33" spans="1:15">
      <c r="A33" t="s">
        <v>302</v>
      </c>
      <c r="B33" t="s">
        <v>474</v>
      </c>
      <c r="C33" s="18">
        <v>34</v>
      </c>
      <c r="D33" s="18">
        <v>54</v>
      </c>
      <c r="E33" s="3">
        <v>0.62962962962962965</v>
      </c>
      <c r="F33" s="18">
        <v>258</v>
      </c>
      <c r="G33" s="4">
        <v>4.7777777777777777</v>
      </c>
      <c r="H33" s="18">
        <v>1</v>
      </c>
      <c r="I33" s="18">
        <v>2</v>
      </c>
      <c r="J33" s="18">
        <v>2</v>
      </c>
      <c r="K33" s="18">
        <v>7</v>
      </c>
      <c r="L33" s="18">
        <v>0</v>
      </c>
      <c r="M33" s="18">
        <v>1</v>
      </c>
      <c r="N33" s="18">
        <v>11.02</v>
      </c>
      <c r="O33" s="4">
        <v>11.02</v>
      </c>
    </row>
    <row r="34" spans="1:15">
      <c r="A34" t="s">
        <v>11</v>
      </c>
      <c r="B34" t="s">
        <v>469</v>
      </c>
      <c r="C34" s="18">
        <v>23</v>
      </c>
      <c r="D34" s="18">
        <v>33</v>
      </c>
      <c r="E34" s="3">
        <v>0.69696969696969702</v>
      </c>
      <c r="F34" s="18">
        <v>255</v>
      </c>
      <c r="G34" s="4">
        <v>7.7272727272727275</v>
      </c>
      <c r="H34" s="18">
        <v>2</v>
      </c>
      <c r="I34" s="18">
        <v>0</v>
      </c>
      <c r="J34" s="18">
        <v>5</v>
      </c>
      <c r="K34" s="18">
        <v>1</v>
      </c>
      <c r="L34" s="18">
        <v>0</v>
      </c>
      <c r="M34" s="18">
        <v>1</v>
      </c>
      <c r="N34" s="18">
        <v>18.3</v>
      </c>
      <c r="O34" s="4">
        <v>18.3</v>
      </c>
    </row>
    <row r="35" spans="1:15">
      <c r="A35" t="s">
        <v>321</v>
      </c>
      <c r="B35" t="s">
        <v>492</v>
      </c>
      <c r="C35" s="18">
        <v>33</v>
      </c>
      <c r="D35" s="18">
        <v>49</v>
      </c>
      <c r="E35" s="3">
        <v>0.67346938775510201</v>
      </c>
      <c r="F35" s="18">
        <v>253</v>
      </c>
      <c r="G35" s="4">
        <v>5.1632653061224492</v>
      </c>
      <c r="H35" s="18">
        <v>2</v>
      </c>
      <c r="I35" s="18">
        <v>1</v>
      </c>
      <c r="J35" s="18">
        <v>1</v>
      </c>
      <c r="K35" s="18">
        <v>-1</v>
      </c>
      <c r="L35" s="18">
        <v>0</v>
      </c>
      <c r="M35" s="18">
        <v>1</v>
      </c>
      <c r="N35" s="18">
        <v>16.02</v>
      </c>
      <c r="O35" s="4">
        <v>16.02</v>
      </c>
    </row>
    <row r="36" spans="1:15">
      <c r="A36" t="s">
        <v>353</v>
      </c>
      <c r="B36" t="s">
        <v>490</v>
      </c>
      <c r="C36" s="18">
        <v>20</v>
      </c>
      <c r="D36" s="18">
        <v>30</v>
      </c>
      <c r="E36" s="3">
        <v>0.66666666666666663</v>
      </c>
      <c r="F36" s="18">
        <v>252</v>
      </c>
      <c r="G36" s="4">
        <v>8.4</v>
      </c>
      <c r="H36" s="18">
        <v>1</v>
      </c>
      <c r="I36" s="18">
        <v>1</v>
      </c>
      <c r="J36" s="18">
        <v>2</v>
      </c>
      <c r="K36" s="18">
        <v>-1</v>
      </c>
      <c r="L36" s="18">
        <v>0</v>
      </c>
      <c r="M36" s="18">
        <v>1</v>
      </c>
      <c r="N36" s="18">
        <v>11.98</v>
      </c>
      <c r="O36" s="4">
        <v>11.98</v>
      </c>
    </row>
    <row r="37" spans="1:15">
      <c r="A37" t="s">
        <v>452</v>
      </c>
      <c r="B37" t="s">
        <v>489</v>
      </c>
      <c r="C37" s="18">
        <v>11</v>
      </c>
      <c r="D37" s="18">
        <v>21</v>
      </c>
      <c r="E37" s="3">
        <v>0.52380952380952384</v>
      </c>
      <c r="F37" s="18">
        <v>243</v>
      </c>
      <c r="G37" s="4">
        <v>11.571428571428571</v>
      </c>
      <c r="H37" s="18">
        <v>1</v>
      </c>
      <c r="I37" s="18">
        <v>1</v>
      </c>
      <c r="J37" s="18">
        <v>2</v>
      </c>
      <c r="K37" s="18">
        <v>26</v>
      </c>
      <c r="L37" s="18">
        <v>0</v>
      </c>
      <c r="M37" s="18">
        <v>1</v>
      </c>
      <c r="N37" s="18">
        <v>16.32</v>
      </c>
      <c r="O37" s="4">
        <v>16.32</v>
      </c>
    </row>
    <row r="38" spans="1:15">
      <c r="A38" t="s">
        <v>243</v>
      </c>
      <c r="B38" t="s">
        <v>487</v>
      </c>
      <c r="C38" s="18">
        <v>18</v>
      </c>
      <c r="D38" s="18">
        <v>32</v>
      </c>
      <c r="E38" s="3">
        <v>0.5625</v>
      </c>
      <c r="F38" s="18">
        <v>235</v>
      </c>
      <c r="G38" s="4">
        <v>7.34375</v>
      </c>
      <c r="H38" s="18">
        <v>3</v>
      </c>
      <c r="I38" s="18">
        <v>0</v>
      </c>
      <c r="J38" s="18">
        <v>4</v>
      </c>
      <c r="K38" s="18">
        <v>24</v>
      </c>
      <c r="L38" s="18">
        <v>0</v>
      </c>
      <c r="M38" s="18">
        <v>1</v>
      </c>
      <c r="N38" s="18">
        <v>23.8</v>
      </c>
      <c r="O38" s="4">
        <v>23.8</v>
      </c>
    </row>
    <row r="39" spans="1:15">
      <c r="A39" t="s">
        <v>295</v>
      </c>
      <c r="B39" t="s">
        <v>467</v>
      </c>
      <c r="C39" s="18">
        <v>19</v>
      </c>
      <c r="D39" s="18">
        <v>33</v>
      </c>
      <c r="E39" s="3">
        <v>0.5757575757575758</v>
      </c>
      <c r="F39" s="18">
        <v>225</v>
      </c>
      <c r="G39" s="4">
        <v>6.8181818181818183</v>
      </c>
      <c r="H39" s="18">
        <v>3</v>
      </c>
      <c r="I39" s="18">
        <v>0</v>
      </c>
      <c r="J39" s="18">
        <v>1</v>
      </c>
      <c r="K39" s="18">
        <v>1</v>
      </c>
      <c r="L39" s="18">
        <v>0</v>
      </c>
      <c r="M39" s="18">
        <v>1</v>
      </c>
      <c r="N39" s="18">
        <v>23.1</v>
      </c>
      <c r="O39" s="4">
        <v>23.1</v>
      </c>
    </row>
    <row r="40" spans="1:15">
      <c r="A40" t="s">
        <v>361</v>
      </c>
      <c r="B40" t="s">
        <v>484</v>
      </c>
      <c r="C40" s="18">
        <v>25</v>
      </c>
      <c r="D40" s="18">
        <v>33</v>
      </c>
      <c r="E40" s="3">
        <v>0.75757575757575757</v>
      </c>
      <c r="F40" s="18">
        <v>222</v>
      </c>
      <c r="G40" s="4">
        <v>6.7272727272727275</v>
      </c>
      <c r="H40" s="18">
        <v>2</v>
      </c>
      <c r="I40" s="18">
        <v>0</v>
      </c>
      <c r="J40" s="18">
        <v>0</v>
      </c>
      <c r="K40" s="18">
        <v>0</v>
      </c>
      <c r="L40" s="18">
        <v>0</v>
      </c>
      <c r="M40" s="18">
        <v>1</v>
      </c>
      <c r="N40" s="18">
        <v>16.88</v>
      </c>
      <c r="O40" s="4">
        <v>16.88</v>
      </c>
    </row>
    <row r="41" spans="1:15">
      <c r="A41" t="s">
        <v>48</v>
      </c>
      <c r="B41" t="s">
        <v>466</v>
      </c>
      <c r="C41" s="18">
        <v>24</v>
      </c>
      <c r="D41" s="18">
        <v>35</v>
      </c>
      <c r="E41" s="3">
        <v>0.68571428571428572</v>
      </c>
      <c r="F41" s="18">
        <v>218</v>
      </c>
      <c r="G41" s="4">
        <v>6.2285714285714286</v>
      </c>
      <c r="H41" s="18">
        <v>0</v>
      </c>
      <c r="I41" s="18">
        <v>1</v>
      </c>
      <c r="J41" s="18">
        <v>2</v>
      </c>
      <c r="K41" s="18">
        <v>2</v>
      </c>
      <c r="L41" s="18">
        <v>0</v>
      </c>
      <c r="M41" s="18">
        <v>1</v>
      </c>
      <c r="N41" s="18">
        <v>6.92</v>
      </c>
      <c r="O41" s="4">
        <v>6.92</v>
      </c>
    </row>
    <row r="42" spans="1:15">
      <c r="A42" t="s">
        <v>593</v>
      </c>
      <c r="B42" t="s">
        <v>491</v>
      </c>
      <c r="C42" s="18">
        <v>26</v>
      </c>
      <c r="D42" s="18">
        <v>45</v>
      </c>
      <c r="E42" s="3">
        <v>0.57777777777777772</v>
      </c>
      <c r="F42" s="18">
        <v>215</v>
      </c>
      <c r="G42" s="4">
        <v>4.7777777777777777</v>
      </c>
      <c r="H42" s="18">
        <v>1</v>
      </c>
      <c r="I42" s="18">
        <v>0</v>
      </c>
      <c r="J42" s="18">
        <v>1</v>
      </c>
      <c r="K42" s="18">
        <v>0</v>
      </c>
      <c r="L42" s="18">
        <v>0</v>
      </c>
      <c r="M42" s="18">
        <v>1</v>
      </c>
      <c r="N42" s="18">
        <v>12.6</v>
      </c>
      <c r="O42" s="4">
        <v>12.6</v>
      </c>
    </row>
    <row r="43" spans="1:15">
      <c r="A43" t="s">
        <v>158</v>
      </c>
      <c r="B43" t="s">
        <v>483</v>
      </c>
      <c r="C43" s="18">
        <v>22</v>
      </c>
      <c r="D43" s="18">
        <v>37</v>
      </c>
      <c r="E43" s="3">
        <v>0.59459459459459463</v>
      </c>
      <c r="F43" s="18">
        <v>204</v>
      </c>
      <c r="G43" s="4">
        <v>5.5135135135135132</v>
      </c>
      <c r="H43" s="18">
        <v>0</v>
      </c>
      <c r="I43" s="18">
        <v>1</v>
      </c>
      <c r="J43" s="18">
        <v>5</v>
      </c>
      <c r="K43" s="18">
        <v>26</v>
      </c>
      <c r="L43" s="18">
        <v>0</v>
      </c>
      <c r="M43" s="18">
        <v>1</v>
      </c>
      <c r="N43" s="18">
        <v>8.76</v>
      </c>
      <c r="O43" s="4">
        <v>8.76</v>
      </c>
    </row>
    <row r="44" spans="1:15">
      <c r="A44" t="s">
        <v>177</v>
      </c>
      <c r="B44" t="s">
        <v>468</v>
      </c>
      <c r="C44" s="18">
        <v>19</v>
      </c>
      <c r="D44" s="18">
        <v>31</v>
      </c>
      <c r="E44" s="3">
        <v>0.61290322580645162</v>
      </c>
      <c r="F44" s="18">
        <v>165</v>
      </c>
      <c r="G44" s="4">
        <v>5.32258064516129</v>
      </c>
      <c r="H44" s="18">
        <v>1</v>
      </c>
      <c r="I44" s="18">
        <v>0</v>
      </c>
      <c r="J44" s="18">
        <v>5</v>
      </c>
      <c r="K44" s="18">
        <v>28</v>
      </c>
      <c r="L44" s="18">
        <v>0</v>
      </c>
      <c r="M44" s="18">
        <v>1</v>
      </c>
      <c r="N44" s="18">
        <v>13.4</v>
      </c>
      <c r="O44" s="4">
        <v>13.4</v>
      </c>
    </row>
    <row r="45" spans="1:15">
      <c r="A45" t="s">
        <v>411</v>
      </c>
      <c r="B45" t="s">
        <v>473</v>
      </c>
      <c r="C45" s="18">
        <v>16</v>
      </c>
      <c r="D45" s="18">
        <v>26</v>
      </c>
      <c r="E45" s="3">
        <v>0.61538461538461542</v>
      </c>
      <c r="F45" s="18">
        <v>164</v>
      </c>
      <c r="G45" s="4">
        <v>6.3076923076923075</v>
      </c>
      <c r="H45" s="18">
        <v>0</v>
      </c>
      <c r="I45" s="18">
        <v>0</v>
      </c>
      <c r="J45" s="18">
        <v>8</v>
      </c>
      <c r="K45" s="18">
        <v>29</v>
      </c>
      <c r="L45" s="18">
        <v>0</v>
      </c>
      <c r="M45" s="18">
        <v>1</v>
      </c>
      <c r="N45" s="18">
        <v>9.4600000000000009</v>
      </c>
      <c r="O45" s="4">
        <v>9.4600000000000009</v>
      </c>
    </row>
    <row r="46" spans="1:15">
      <c r="A46" t="s">
        <v>88</v>
      </c>
      <c r="B46" t="s">
        <v>495</v>
      </c>
      <c r="C46" s="18">
        <v>22</v>
      </c>
      <c r="D46" s="18">
        <v>43</v>
      </c>
      <c r="E46" s="3">
        <v>0.51162790697674421</v>
      </c>
      <c r="F46" s="18">
        <v>164</v>
      </c>
      <c r="G46" s="4">
        <v>3.8139534883720931</v>
      </c>
      <c r="H46" s="18">
        <v>1</v>
      </c>
      <c r="I46" s="18">
        <v>2</v>
      </c>
      <c r="J46" s="18">
        <v>4</v>
      </c>
      <c r="K46" s="18">
        <v>39</v>
      </c>
      <c r="L46" s="18">
        <v>0</v>
      </c>
      <c r="M46" s="18">
        <v>1</v>
      </c>
      <c r="N46" s="18">
        <v>10.16</v>
      </c>
      <c r="O46" s="4">
        <v>10.16</v>
      </c>
    </row>
    <row r="47" spans="1:15">
      <c r="A47" t="s">
        <v>435</v>
      </c>
      <c r="B47" t="s">
        <v>489</v>
      </c>
      <c r="C47" s="18">
        <v>14</v>
      </c>
      <c r="D47" s="18">
        <v>26</v>
      </c>
      <c r="E47" s="3">
        <v>0.53846153846153844</v>
      </c>
      <c r="F47" s="18">
        <v>152</v>
      </c>
      <c r="G47" s="4">
        <v>5.8461538461538458</v>
      </c>
      <c r="H47" s="18">
        <v>1</v>
      </c>
      <c r="I47" s="18">
        <v>2</v>
      </c>
      <c r="J47" s="18">
        <v>3</v>
      </c>
      <c r="K47" s="18">
        <v>4</v>
      </c>
      <c r="L47" s="18">
        <v>0</v>
      </c>
      <c r="M47" s="18">
        <v>1</v>
      </c>
      <c r="N47" s="18">
        <v>6.48</v>
      </c>
      <c r="O47" s="4">
        <v>6.48</v>
      </c>
    </row>
    <row r="48" spans="1:15">
      <c r="A48" t="s">
        <v>344</v>
      </c>
      <c r="B48" t="s">
        <v>488</v>
      </c>
      <c r="C48" s="18">
        <v>16</v>
      </c>
      <c r="D48" s="18">
        <v>30</v>
      </c>
      <c r="E48" s="3">
        <v>0.53333333333333333</v>
      </c>
      <c r="F48" s="18">
        <v>144</v>
      </c>
      <c r="G48" s="4">
        <v>4.8</v>
      </c>
      <c r="H48" s="18">
        <v>3</v>
      </c>
      <c r="I48" s="18">
        <v>0</v>
      </c>
      <c r="J48" s="18">
        <v>5</v>
      </c>
      <c r="K48" s="18">
        <v>32</v>
      </c>
      <c r="L48" s="18">
        <v>1</v>
      </c>
      <c r="M48" s="18">
        <v>1</v>
      </c>
      <c r="N48" s="18">
        <v>26.96</v>
      </c>
      <c r="O48" s="4">
        <v>26.96</v>
      </c>
    </row>
    <row r="49" spans="1:15">
      <c r="A49" t="s">
        <v>283</v>
      </c>
      <c r="B49" t="s">
        <v>475</v>
      </c>
      <c r="C49" s="18">
        <v>17</v>
      </c>
      <c r="D49" s="18">
        <v>27</v>
      </c>
      <c r="E49" s="3">
        <v>0.62962962962962965</v>
      </c>
      <c r="F49" s="18">
        <v>107</v>
      </c>
      <c r="G49" s="4">
        <v>3.9629629629629628</v>
      </c>
      <c r="H49" s="18">
        <v>0</v>
      </c>
      <c r="I49" s="18">
        <v>0</v>
      </c>
      <c r="J49" s="18">
        <v>4</v>
      </c>
      <c r="K49" s="18">
        <v>2</v>
      </c>
      <c r="L49" s="18">
        <v>0</v>
      </c>
      <c r="M49" s="18">
        <v>1</v>
      </c>
      <c r="N49" s="18">
        <v>4.4800000000000004</v>
      </c>
      <c r="O49" s="4">
        <v>4.4800000000000004</v>
      </c>
    </row>
    <row r="50" spans="1:15">
      <c r="A50" t="s">
        <v>402</v>
      </c>
      <c r="B50" t="s">
        <v>496</v>
      </c>
      <c r="C50" s="18">
        <v>11</v>
      </c>
      <c r="D50" s="18">
        <v>22</v>
      </c>
      <c r="E50" s="3">
        <v>0.5</v>
      </c>
      <c r="F50" s="18">
        <v>102</v>
      </c>
      <c r="G50" s="4">
        <v>4.6363636363636367</v>
      </c>
      <c r="H50" s="18">
        <v>1</v>
      </c>
      <c r="I50" s="18">
        <v>1</v>
      </c>
      <c r="J50" s="18">
        <v>3</v>
      </c>
      <c r="K50" s="18">
        <v>7</v>
      </c>
      <c r="L50" s="18">
        <v>0</v>
      </c>
      <c r="M50" s="18">
        <v>1</v>
      </c>
      <c r="N50" s="18">
        <v>6.78</v>
      </c>
      <c r="O50" s="4">
        <v>6.78</v>
      </c>
    </row>
    <row r="51" spans="1:15">
      <c r="A51" t="s">
        <v>446</v>
      </c>
      <c r="C51" s="18">
        <v>636</v>
      </c>
      <c r="D51" s="18">
        <v>1031</v>
      </c>
      <c r="E51" s="3">
        <v>0.61687681862269639</v>
      </c>
      <c r="F51" s="18">
        <v>6754</v>
      </c>
      <c r="G51" s="4">
        <v>6.5509214354995153</v>
      </c>
      <c r="H51" s="18">
        <v>40</v>
      </c>
      <c r="I51" s="18">
        <v>21</v>
      </c>
      <c r="J51" s="18">
        <v>91</v>
      </c>
      <c r="K51" s="18">
        <v>366</v>
      </c>
      <c r="L51" s="18">
        <v>2</v>
      </c>
      <c r="M51" s="18">
        <v>14</v>
      </c>
      <c r="N51" s="18">
        <v>442.46000000000004</v>
      </c>
      <c r="O51" s="4">
        <v>31.604285714285716</v>
      </c>
    </row>
  </sheetData>
  <mergeCells count="3">
    <mergeCell ref="C20:I20"/>
    <mergeCell ref="J20:L20"/>
    <mergeCell ref="M20:O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53EF5-1DD5-4186-AD5F-15CBA211E22F}">
  <sheetPr codeName="Sheet2"/>
  <dimension ref="A19:M154"/>
  <sheetViews>
    <sheetView showGridLines="0" workbookViewId="0">
      <selection activeCell="N6" sqref="N6"/>
    </sheetView>
  </sheetViews>
  <sheetFormatPr defaultRowHeight="14.5"/>
  <cols>
    <col min="1" max="1" width="25.26953125" bestFit="1" customWidth="1"/>
    <col min="2" max="2" width="21.90625" bestFit="1" customWidth="1"/>
    <col min="3" max="3" width="5.26953125" bestFit="1" customWidth="1"/>
    <col min="4" max="4" width="5.81640625" bestFit="1" customWidth="1"/>
    <col min="5" max="5" width="4.26953125" bestFit="1" customWidth="1"/>
    <col min="6" max="6" width="4.54296875" bestFit="1" customWidth="1"/>
    <col min="7" max="7" width="4.81640625" bestFit="1" customWidth="1"/>
    <col min="8" max="8" width="4.26953125" bestFit="1" customWidth="1"/>
    <col min="9" max="9" width="8.08984375" bestFit="1" customWidth="1"/>
    <col min="10" max="10" width="6.81640625" bestFit="1" customWidth="1"/>
    <col min="11" max="11" width="3.81640625" bestFit="1" customWidth="1"/>
    <col min="12" max="12" width="6.81640625" bestFit="1" customWidth="1"/>
    <col min="13" max="13" width="6.90625" bestFit="1" customWidth="1"/>
    <col min="14" max="15" width="7.0898437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3">
      <c r="A19" s="1" t="s">
        <v>499</v>
      </c>
      <c r="B19" t="s" vm="2">
        <v>522</v>
      </c>
    </row>
    <row r="20" spans="1:13">
      <c r="C20" s="17" t="s">
        <v>520</v>
      </c>
      <c r="D20" s="17"/>
      <c r="E20" s="17"/>
      <c r="F20" s="17"/>
      <c r="G20" s="17" t="s">
        <v>528</v>
      </c>
      <c r="H20" s="17"/>
      <c r="I20" s="17"/>
      <c r="J20" s="17"/>
      <c r="K20" s="17" t="s">
        <v>521</v>
      </c>
      <c r="L20" s="17"/>
      <c r="M20" s="17"/>
    </row>
    <row r="21" spans="1:13">
      <c r="A21" s="1" t="s">
        <v>510</v>
      </c>
      <c r="B21" s="1" t="s">
        <v>511</v>
      </c>
      <c r="C21" t="s">
        <v>514</v>
      </c>
      <c r="D21" t="s">
        <v>515</v>
      </c>
      <c r="E21" t="s">
        <v>527</v>
      </c>
      <c r="F21" t="s">
        <v>516</v>
      </c>
      <c r="G21" t="s">
        <v>524</v>
      </c>
      <c r="H21" t="s">
        <v>525</v>
      </c>
      <c r="I21" t="s">
        <v>526</v>
      </c>
      <c r="J21" t="s">
        <v>529</v>
      </c>
      <c r="K21" t="s">
        <v>512</v>
      </c>
      <c r="L21" t="s">
        <v>517</v>
      </c>
      <c r="M21" t="s">
        <v>518</v>
      </c>
    </row>
    <row r="22" spans="1:13">
      <c r="A22" t="s">
        <v>317</v>
      </c>
      <c r="B22" t="s">
        <v>467</v>
      </c>
      <c r="C22" s="18">
        <v>131</v>
      </c>
      <c r="D22" s="18">
        <v>704</v>
      </c>
      <c r="E22" s="4">
        <v>5.3740458015267176</v>
      </c>
      <c r="F22" s="18">
        <v>4</v>
      </c>
      <c r="G22" s="18">
        <v>32</v>
      </c>
      <c r="H22" s="18">
        <v>25</v>
      </c>
      <c r="I22" s="18">
        <v>203</v>
      </c>
      <c r="J22" s="18">
        <v>1</v>
      </c>
      <c r="K22" s="18">
        <v>7</v>
      </c>
      <c r="L22" s="18">
        <v>120.69999999999999</v>
      </c>
      <c r="M22" s="4">
        <v>17.24285714285714</v>
      </c>
    </row>
    <row r="23" spans="1:13">
      <c r="A23" t="s">
        <v>399</v>
      </c>
      <c r="B23" t="s">
        <v>481</v>
      </c>
      <c r="C23" s="18">
        <v>120</v>
      </c>
      <c r="D23" s="18">
        <v>701</v>
      </c>
      <c r="E23" s="4">
        <v>5.8416666666666668</v>
      </c>
      <c r="F23" s="18">
        <v>6</v>
      </c>
      <c r="G23" s="18">
        <v>27</v>
      </c>
      <c r="H23" s="18">
        <v>18</v>
      </c>
      <c r="I23" s="18">
        <v>116</v>
      </c>
      <c r="J23" s="18">
        <v>2</v>
      </c>
      <c r="K23" s="18">
        <v>6</v>
      </c>
      <c r="L23" s="18">
        <v>129.69999999999999</v>
      </c>
      <c r="M23" s="4">
        <v>21.616666666666664</v>
      </c>
    </row>
    <row r="24" spans="1:13">
      <c r="A24" t="s">
        <v>75</v>
      </c>
      <c r="B24" t="s">
        <v>469</v>
      </c>
      <c r="C24" s="18">
        <v>117</v>
      </c>
      <c r="D24" s="18">
        <v>627</v>
      </c>
      <c r="E24" s="4">
        <v>5.3589743589743586</v>
      </c>
      <c r="F24" s="18">
        <v>6</v>
      </c>
      <c r="G24" s="18">
        <v>14</v>
      </c>
      <c r="H24" s="18">
        <v>10</v>
      </c>
      <c r="I24" s="18">
        <v>89</v>
      </c>
      <c r="J24" s="18">
        <v>0</v>
      </c>
      <c r="K24" s="18">
        <v>6</v>
      </c>
      <c r="L24" s="18">
        <v>103.6</v>
      </c>
      <c r="M24" s="4">
        <v>17.266666666666666</v>
      </c>
    </row>
    <row r="25" spans="1:13">
      <c r="A25" t="s">
        <v>136</v>
      </c>
      <c r="B25" t="s">
        <v>476</v>
      </c>
      <c r="C25" s="18">
        <v>134</v>
      </c>
      <c r="D25" s="18">
        <v>620</v>
      </c>
      <c r="E25" s="4">
        <v>4.6268656716417906</v>
      </c>
      <c r="F25" s="18">
        <v>7</v>
      </c>
      <c r="G25" s="18">
        <v>40</v>
      </c>
      <c r="H25" s="18">
        <v>32</v>
      </c>
      <c r="I25" s="18">
        <v>270</v>
      </c>
      <c r="J25" s="18">
        <v>2</v>
      </c>
      <c r="K25" s="18">
        <v>6</v>
      </c>
      <c r="L25" s="18">
        <v>139.00000000000003</v>
      </c>
      <c r="M25" s="4">
        <v>23.166666666666671</v>
      </c>
    </row>
    <row r="26" spans="1:13">
      <c r="A26" t="s">
        <v>370</v>
      </c>
      <c r="B26" t="s">
        <v>479</v>
      </c>
      <c r="C26" s="18">
        <v>140</v>
      </c>
      <c r="D26" s="18">
        <v>587</v>
      </c>
      <c r="E26" s="4">
        <v>4.1928571428571431</v>
      </c>
      <c r="F26" s="18">
        <v>8</v>
      </c>
      <c r="G26" s="18">
        <v>26</v>
      </c>
      <c r="H26" s="18">
        <v>17</v>
      </c>
      <c r="I26" s="18">
        <v>178</v>
      </c>
      <c r="J26" s="18">
        <v>0</v>
      </c>
      <c r="K26" s="18">
        <v>7</v>
      </c>
      <c r="L26" s="18">
        <v>120.5</v>
      </c>
      <c r="M26" s="4">
        <v>17.214285714285715</v>
      </c>
    </row>
    <row r="27" spans="1:13">
      <c r="A27" t="s">
        <v>156</v>
      </c>
      <c r="B27" t="s">
        <v>468</v>
      </c>
      <c r="C27" s="18">
        <v>147</v>
      </c>
      <c r="D27" s="18">
        <v>579</v>
      </c>
      <c r="E27" s="4">
        <v>3.9387755102040818</v>
      </c>
      <c r="F27" s="18">
        <v>7</v>
      </c>
      <c r="G27" s="18">
        <v>12</v>
      </c>
      <c r="H27" s="18">
        <v>10</v>
      </c>
      <c r="I27" s="18">
        <v>68</v>
      </c>
      <c r="J27" s="18">
        <v>1</v>
      </c>
      <c r="K27" s="18">
        <v>7</v>
      </c>
      <c r="L27" s="18">
        <v>112.70000000000002</v>
      </c>
      <c r="M27" s="4">
        <v>16.100000000000001</v>
      </c>
    </row>
    <row r="28" spans="1:13">
      <c r="A28" t="s">
        <v>403</v>
      </c>
      <c r="B28" t="s">
        <v>492</v>
      </c>
      <c r="C28" s="18">
        <v>102</v>
      </c>
      <c r="D28" s="18">
        <v>561</v>
      </c>
      <c r="E28" s="4">
        <v>5.5</v>
      </c>
      <c r="F28" s="18">
        <v>1</v>
      </c>
      <c r="G28" s="18">
        <v>34</v>
      </c>
      <c r="H28" s="18">
        <v>24</v>
      </c>
      <c r="I28" s="18">
        <v>294</v>
      </c>
      <c r="J28" s="18">
        <v>1</v>
      </c>
      <c r="K28" s="18">
        <v>7</v>
      </c>
      <c r="L28" s="18">
        <v>95.5</v>
      </c>
      <c r="M28" s="4">
        <v>13.642857142857142</v>
      </c>
    </row>
    <row r="29" spans="1:13">
      <c r="A29" t="s">
        <v>181</v>
      </c>
      <c r="B29" t="s">
        <v>495</v>
      </c>
      <c r="C29" s="18">
        <v>120</v>
      </c>
      <c r="D29" s="18">
        <v>558</v>
      </c>
      <c r="E29" s="4">
        <v>4.6500000000000004</v>
      </c>
      <c r="F29" s="18">
        <v>4</v>
      </c>
      <c r="G29" s="18">
        <v>23</v>
      </c>
      <c r="H29" s="18">
        <v>18</v>
      </c>
      <c r="I29" s="18">
        <v>78</v>
      </c>
      <c r="J29" s="18">
        <v>1</v>
      </c>
      <c r="K29" s="18">
        <v>7</v>
      </c>
      <c r="L29" s="18">
        <v>91.600000000000009</v>
      </c>
      <c r="M29" s="4">
        <v>13.085714285714287</v>
      </c>
    </row>
    <row r="30" spans="1:13">
      <c r="A30" t="s">
        <v>429</v>
      </c>
      <c r="B30" t="s">
        <v>484</v>
      </c>
      <c r="C30" s="18">
        <v>96</v>
      </c>
      <c r="D30" s="18">
        <v>492</v>
      </c>
      <c r="E30" s="4">
        <v>5.125</v>
      </c>
      <c r="F30" s="18">
        <v>5</v>
      </c>
      <c r="G30" s="18">
        <v>41</v>
      </c>
      <c r="H30" s="18">
        <v>32</v>
      </c>
      <c r="I30" s="18">
        <v>239</v>
      </c>
      <c r="J30" s="18">
        <v>1</v>
      </c>
      <c r="K30" s="18">
        <v>7</v>
      </c>
      <c r="L30" s="18">
        <v>105.1</v>
      </c>
      <c r="M30" s="4">
        <v>15.014285714285714</v>
      </c>
    </row>
    <row r="31" spans="1:13">
      <c r="A31" t="s">
        <v>301</v>
      </c>
      <c r="B31" t="s">
        <v>496</v>
      </c>
      <c r="C31" s="18">
        <v>112</v>
      </c>
      <c r="D31" s="18">
        <v>478</v>
      </c>
      <c r="E31" s="4">
        <v>4.2678571428571432</v>
      </c>
      <c r="F31" s="18">
        <v>4</v>
      </c>
      <c r="G31" s="18">
        <v>16</v>
      </c>
      <c r="H31" s="18">
        <v>11</v>
      </c>
      <c r="I31" s="18">
        <v>50</v>
      </c>
      <c r="J31" s="18">
        <v>0</v>
      </c>
      <c r="K31" s="18">
        <v>7</v>
      </c>
      <c r="L31" s="18">
        <v>76.800000000000011</v>
      </c>
      <c r="M31" s="4">
        <v>10.971428571428573</v>
      </c>
    </row>
    <row r="32" spans="1:13">
      <c r="A32" t="s">
        <v>368</v>
      </c>
      <c r="B32" t="s">
        <v>471</v>
      </c>
      <c r="C32" s="18">
        <v>116</v>
      </c>
      <c r="D32" s="18">
        <v>476</v>
      </c>
      <c r="E32" s="4">
        <v>4.1034482758620694</v>
      </c>
      <c r="F32" s="18">
        <v>7</v>
      </c>
      <c r="G32" s="18">
        <v>25</v>
      </c>
      <c r="H32" s="18">
        <v>22</v>
      </c>
      <c r="I32" s="18">
        <v>152</v>
      </c>
      <c r="J32" s="18">
        <v>0</v>
      </c>
      <c r="K32" s="18">
        <v>7</v>
      </c>
      <c r="L32" s="18">
        <v>100.8</v>
      </c>
      <c r="M32" s="4">
        <v>14.4</v>
      </c>
    </row>
    <row r="33" spans="1:13">
      <c r="A33" t="s">
        <v>174</v>
      </c>
      <c r="B33" t="s">
        <v>470</v>
      </c>
      <c r="C33" s="18">
        <v>96</v>
      </c>
      <c r="D33" s="18">
        <v>459</v>
      </c>
      <c r="E33" s="4">
        <v>4.78125</v>
      </c>
      <c r="F33" s="18">
        <v>4</v>
      </c>
      <c r="G33" s="18">
        <v>18</v>
      </c>
      <c r="H33" s="18">
        <v>15</v>
      </c>
      <c r="I33" s="18">
        <v>112</v>
      </c>
      <c r="J33" s="18">
        <v>2</v>
      </c>
      <c r="K33" s="18">
        <v>6</v>
      </c>
      <c r="L33" s="18">
        <v>93.1</v>
      </c>
      <c r="M33" s="4">
        <v>15.516666666666666</v>
      </c>
    </row>
    <row r="34" spans="1:13">
      <c r="A34" t="s">
        <v>197</v>
      </c>
      <c r="B34" t="s">
        <v>486</v>
      </c>
      <c r="C34" s="18">
        <v>105</v>
      </c>
      <c r="D34" s="18">
        <v>436</v>
      </c>
      <c r="E34" s="4">
        <v>4.1523809523809527</v>
      </c>
      <c r="F34" s="18">
        <v>2</v>
      </c>
      <c r="G34" s="18">
        <v>19</v>
      </c>
      <c r="H34" s="18">
        <v>13</v>
      </c>
      <c r="I34" s="18">
        <v>72</v>
      </c>
      <c r="J34" s="18">
        <v>0</v>
      </c>
      <c r="K34" s="18">
        <v>6</v>
      </c>
      <c r="L34" s="18">
        <v>60.800000000000004</v>
      </c>
      <c r="M34" s="4">
        <v>10.133333333333335</v>
      </c>
    </row>
    <row r="35" spans="1:13">
      <c r="A35" t="s">
        <v>8</v>
      </c>
      <c r="B35" t="s">
        <v>490</v>
      </c>
      <c r="C35" s="18">
        <v>91</v>
      </c>
      <c r="D35" s="18">
        <v>418</v>
      </c>
      <c r="E35" s="4">
        <v>4.5934065934065931</v>
      </c>
      <c r="F35" s="18">
        <v>2</v>
      </c>
      <c r="G35" s="18">
        <v>20</v>
      </c>
      <c r="H35" s="18">
        <v>15</v>
      </c>
      <c r="I35" s="18">
        <v>75</v>
      </c>
      <c r="J35" s="18">
        <v>0</v>
      </c>
      <c r="K35" s="18">
        <v>7</v>
      </c>
      <c r="L35" s="18">
        <v>61.3</v>
      </c>
      <c r="M35" s="4">
        <v>8.7571428571428562</v>
      </c>
    </row>
    <row r="36" spans="1:13">
      <c r="A36" t="s">
        <v>348</v>
      </c>
      <c r="B36" t="s">
        <v>489</v>
      </c>
      <c r="C36" s="18">
        <v>98</v>
      </c>
      <c r="D36" s="18">
        <v>418</v>
      </c>
      <c r="E36" s="4">
        <v>4.2653061224489797</v>
      </c>
      <c r="F36" s="18">
        <v>2</v>
      </c>
      <c r="G36" s="18">
        <v>13</v>
      </c>
      <c r="H36" s="18">
        <v>11</v>
      </c>
      <c r="I36" s="18">
        <v>76</v>
      </c>
      <c r="J36" s="18">
        <v>0</v>
      </c>
      <c r="K36" s="18">
        <v>6</v>
      </c>
      <c r="L36" s="18">
        <v>59.400000000000006</v>
      </c>
      <c r="M36" s="4">
        <v>9.9</v>
      </c>
    </row>
    <row r="37" spans="1:13">
      <c r="A37" t="s">
        <v>431</v>
      </c>
      <c r="B37" t="s">
        <v>494</v>
      </c>
      <c r="C37" s="18">
        <v>111</v>
      </c>
      <c r="D37" s="18">
        <v>403</v>
      </c>
      <c r="E37" s="4">
        <v>3.6306306306306309</v>
      </c>
      <c r="F37" s="18">
        <v>3</v>
      </c>
      <c r="G37" s="18">
        <v>9</v>
      </c>
      <c r="H37" s="18">
        <v>6</v>
      </c>
      <c r="I37" s="18">
        <v>65</v>
      </c>
      <c r="J37" s="18">
        <v>1</v>
      </c>
      <c r="K37" s="18">
        <v>7</v>
      </c>
      <c r="L37" s="18">
        <v>68.8</v>
      </c>
      <c r="M37" s="4">
        <v>9.8285714285714274</v>
      </c>
    </row>
    <row r="38" spans="1:13">
      <c r="A38" t="s">
        <v>246</v>
      </c>
      <c r="B38" t="s">
        <v>493</v>
      </c>
      <c r="C38" s="18">
        <v>84</v>
      </c>
      <c r="D38" s="18">
        <v>389</v>
      </c>
      <c r="E38" s="4">
        <v>4.6309523809523814</v>
      </c>
      <c r="F38" s="18">
        <v>8</v>
      </c>
      <c r="G38" s="18">
        <v>42</v>
      </c>
      <c r="H38" s="18">
        <v>34</v>
      </c>
      <c r="I38" s="18">
        <v>251</v>
      </c>
      <c r="J38" s="18">
        <v>0</v>
      </c>
      <c r="K38" s="18">
        <v>7</v>
      </c>
      <c r="L38" s="18">
        <v>110</v>
      </c>
      <c r="M38" s="4">
        <v>15.714285714285714</v>
      </c>
    </row>
    <row r="39" spans="1:13">
      <c r="A39" t="s">
        <v>389</v>
      </c>
      <c r="B39" t="s">
        <v>480</v>
      </c>
      <c r="C39" s="18">
        <v>94</v>
      </c>
      <c r="D39" s="18">
        <v>388</v>
      </c>
      <c r="E39" s="4">
        <v>4.1276595744680851</v>
      </c>
      <c r="F39" s="18">
        <v>2</v>
      </c>
      <c r="G39" s="18">
        <v>14</v>
      </c>
      <c r="H39" s="18">
        <v>13</v>
      </c>
      <c r="I39" s="18">
        <v>126</v>
      </c>
      <c r="J39" s="18">
        <v>2</v>
      </c>
      <c r="K39" s="18">
        <v>6</v>
      </c>
      <c r="L39" s="18">
        <v>75.400000000000006</v>
      </c>
      <c r="M39" s="4">
        <v>12.566666666666668</v>
      </c>
    </row>
    <row r="40" spans="1:13">
      <c r="A40" t="s">
        <v>142</v>
      </c>
      <c r="B40" t="s">
        <v>485</v>
      </c>
      <c r="C40" s="18">
        <v>72</v>
      </c>
      <c r="D40" s="18">
        <v>339</v>
      </c>
      <c r="E40" s="4">
        <v>4.708333333333333</v>
      </c>
      <c r="F40" s="18">
        <v>4</v>
      </c>
      <c r="G40" s="18">
        <v>8</v>
      </c>
      <c r="H40" s="18">
        <v>6</v>
      </c>
      <c r="I40" s="18">
        <v>14</v>
      </c>
      <c r="J40" s="18">
        <v>0</v>
      </c>
      <c r="K40" s="18">
        <v>5</v>
      </c>
      <c r="L40" s="18">
        <v>59.3</v>
      </c>
      <c r="M40" s="4">
        <v>11.86</v>
      </c>
    </row>
    <row r="41" spans="1:13">
      <c r="A41" t="s">
        <v>183</v>
      </c>
      <c r="B41" t="s">
        <v>482</v>
      </c>
      <c r="C41" s="18">
        <v>106</v>
      </c>
      <c r="D41" s="18">
        <v>328</v>
      </c>
      <c r="E41" s="4">
        <v>3.0943396226415096</v>
      </c>
      <c r="F41" s="18">
        <v>1</v>
      </c>
      <c r="G41" s="18">
        <v>44</v>
      </c>
      <c r="H41" s="18">
        <v>34</v>
      </c>
      <c r="I41" s="18">
        <v>312</v>
      </c>
      <c r="J41" s="18">
        <v>3</v>
      </c>
      <c r="K41" s="18">
        <v>7</v>
      </c>
      <c r="L41" s="18">
        <v>88</v>
      </c>
      <c r="M41" s="4">
        <v>12.571428571428571</v>
      </c>
    </row>
    <row r="42" spans="1:13">
      <c r="A42" t="s">
        <v>267</v>
      </c>
      <c r="B42" t="s">
        <v>471</v>
      </c>
      <c r="C42" s="18">
        <v>60</v>
      </c>
      <c r="D42" s="18">
        <v>324</v>
      </c>
      <c r="E42" s="4">
        <v>5.4</v>
      </c>
      <c r="F42" s="18">
        <v>3</v>
      </c>
      <c r="G42" s="18">
        <v>5</v>
      </c>
      <c r="H42" s="18">
        <v>5</v>
      </c>
      <c r="I42" s="18">
        <v>39</v>
      </c>
      <c r="J42" s="18">
        <v>0</v>
      </c>
      <c r="K42" s="18">
        <v>4</v>
      </c>
      <c r="L42" s="18">
        <v>54.3</v>
      </c>
      <c r="M42" s="4">
        <v>13.574999999999999</v>
      </c>
    </row>
    <row r="43" spans="1:13">
      <c r="A43" t="s">
        <v>425</v>
      </c>
      <c r="B43" t="s">
        <v>474</v>
      </c>
      <c r="C43" s="18">
        <v>85</v>
      </c>
      <c r="D43" s="18">
        <v>317</v>
      </c>
      <c r="E43" s="4">
        <v>3.7294117647058824</v>
      </c>
      <c r="F43" s="18">
        <v>7</v>
      </c>
      <c r="G43" s="18">
        <v>22</v>
      </c>
      <c r="H43" s="18">
        <v>19</v>
      </c>
      <c r="I43" s="18">
        <v>103</v>
      </c>
      <c r="J43" s="18">
        <v>1</v>
      </c>
      <c r="K43" s="18">
        <v>6</v>
      </c>
      <c r="L43" s="18">
        <v>90</v>
      </c>
      <c r="M43" s="4">
        <v>15</v>
      </c>
    </row>
    <row r="44" spans="1:13">
      <c r="A44" t="s">
        <v>202</v>
      </c>
      <c r="B44" t="s">
        <v>473</v>
      </c>
      <c r="C44" s="18">
        <v>90</v>
      </c>
      <c r="D44" s="18">
        <v>317</v>
      </c>
      <c r="E44" s="4">
        <v>3.5222222222222221</v>
      </c>
      <c r="F44" s="18">
        <v>3</v>
      </c>
      <c r="G44" s="18">
        <v>21</v>
      </c>
      <c r="H44" s="18">
        <v>19</v>
      </c>
      <c r="I44" s="18">
        <v>110</v>
      </c>
      <c r="J44" s="18">
        <v>0</v>
      </c>
      <c r="K44" s="18">
        <v>6</v>
      </c>
      <c r="L44" s="18">
        <v>60.7</v>
      </c>
      <c r="M44" s="4">
        <v>10.116666666666667</v>
      </c>
    </row>
    <row r="45" spans="1:13">
      <c r="A45" t="s">
        <v>80</v>
      </c>
      <c r="B45" t="s">
        <v>484</v>
      </c>
      <c r="C45" s="18">
        <v>64</v>
      </c>
      <c r="D45" s="18">
        <v>316</v>
      </c>
      <c r="E45" s="4">
        <v>4.9375</v>
      </c>
      <c r="F45" s="18">
        <v>2</v>
      </c>
      <c r="G45" s="18">
        <v>14</v>
      </c>
      <c r="H45" s="18">
        <v>10</v>
      </c>
      <c r="I45" s="18">
        <v>99</v>
      </c>
      <c r="J45" s="18">
        <v>1</v>
      </c>
      <c r="K45" s="18">
        <v>7</v>
      </c>
      <c r="L45" s="18">
        <v>59.500000000000007</v>
      </c>
      <c r="M45" s="4">
        <v>8.5000000000000018</v>
      </c>
    </row>
    <row r="46" spans="1:13">
      <c r="A46" t="s">
        <v>99</v>
      </c>
      <c r="B46" t="s">
        <v>475</v>
      </c>
      <c r="C46" s="18">
        <v>87</v>
      </c>
      <c r="D46" s="18">
        <v>293</v>
      </c>
      <c r="E46" s="4">
        <v>3.367816091954023</v>
      </c>
      <c r="F46" s="18">
        <v>3</v>
      </c>
      <c r="G46" s="18">
        <v>9</v>
      </c>
      <c r="H46" s="18">
        <v>8</v>
      </c>
      <c r="I46" s="18">
        <v>27</v>
      </c>
      <c r="J46" s="18">
        <v>0</v>
      </c>
      <c r="K46" s="18">
        <v>7</v>
      </c>
      <c r="L46" s="18">
        <v>50</v>
      </c>
      <c r="M46" s="4">
        <v>7.1428571428571432</v>
      </c>
    </row>
    <row r="47" spans="1:13">
      <c r="A47" t="s">
        <v>147</v>
      </c>
      <c r="B47" t="s">
        <v>483</v>
      </c>
      <c r="C47" s="18">
        <v>80</v>
      </c>
      <c r="D47" s="18">
        <v>289</v>
      </c>
      <c r="E47" s="4">
        <v>3.6124999999999998</v>
      </c>
      <c r="F47" s="18">
        <v>3</v>
      </c>
      <c r="G47" s="18">
        <v>10</v>
      </c>
      <c r="H47" s="18">
        <v>9</v>
      </c>
      <c r="I47" s="18">
        <v>56</v>
      </c>
      <c r="J47" s="18">
        <v>0</v>
      </c>
      <c r="K47" s="18">
        <v>6</v>
      </c>
      <c r="L47" s="18">
        <v>48.5</v>
      </c>
      <c r="M47" s="4">
        <v>8.0833333333333339</v>
      </c>
    </row>
    <row r="48" spans="1:13">
      <c r="A48" t="s">
        <v>362</v>
      </c>
      <c r="B48" t="s">
        <v>487</v>
      </c>
      <c r="C48" s="18">
        <v>77</v>
      </c>
      <c r="D48" s="18">
        <v>285</v>
      </c>
      <c r="E48" s="4">
        <v>3.7012987012987013</v>
      </c>
      <c r="F48" s="18">
        <v>2</v>
      </c>
      <c r="G48" s="18">
        <v>24</v>
      </c>
      <c r="H48" s="18">
        <v>20</v>
      </c>
      <c r="I48" s="18">
        <v>204</v>
      </c>
      <c r="J48" s="18">
        <v>1</v>
      </c>
      <c r="K48" s="18">
        <v>7</v>
      </c>
      <c r="L48" s="18">
        <v>66.900000000000006</v>
      </c>
      <c r="M48" s="4">
        <v>9.5571428571428587</v>
      </c>
    </row>
    <row r="49" spans="1:13">
      <c r="A49" t="s">
        <v>56</v>
      </c>
      <c r="B49" t="s">
        <v>472</v>
      </c>
      <c r="C49" s="18">
        <v>82</v>
      </c>
      <c r="D49" s="18">
        <v>285</v>
      </c>
      <c r="E49" s="4">
        <v>3.475609756097561</v>
      </c>
      <c r="F49" s="18">
        <v>1</v>
      </c>
      <c r="G49" s="18">
        <v>33</v>
      </c>
      <c r="H49" s="18">
        <v>28</v>
      </c>
      <c r="I49" s="18">
        <v>143</v>
      </c>
      <c r="J49" s="18">
        <v>0</v>
      </c>
      <c r="K49" s="18">
        <v>6</v>
      </c>
      <c r="L49" s="18">
        <v>46.8</v>
      </c>
      <c r="M49" s="4">
        <v>7.8</v>
      </c>
    </row>
    <row r="50" spans="1:13">
      <c r="A50" t="s">
        <v>240</v>
      </c>
      <c r="B50" t="s">
        <v>478</v>
      </c>
      <c r="C50" s="18">
        <v>77</v>
      </c>
      <c r="D50" s="18">
        <v>271</v>
      </c>
      <c r="E50" s="4">
        <v>3.5194805194805197</v>
      </c>
      <c r="F50" s="18">
        <v>2</v>
      </c>
      <c r="G50" s="18">
        <v>17</v>
      </c>
      <c r="H50" s="18">
        <v>14</v>
      </c>
      <c r="I50" s="18">
        <v>94</v>
      </c>
      <c r="J50" s="18">
        <v>0</v>
      </c>
      <c r="K50" s="18">
        <v>7</v>
      </c>
      <c r="L50" s="18">
        <v>48.5</v>
      </c>
      <c r="M50" s="4">
        <v>6.9285714285714288</v>
      </c>
    </row>
    <row r="51" spans="1:13">
      <c r="A51" t="s">
        <v>235</v>
      </c>
      <c r="B51" t="s">
        <v>466</v>
      </c>
      <c r="C51" s="18">
        <v>67</v>
      </c>
      <c r="D51" s="18">
        <v>245</v>
      </c>
      <c r="E51" s="4">
        <v>3.6567164179104479</v>
      </c>
      <c r="F51" s="18">
        <v>1</v>
      </c>
      <c r="G51" s="18">
        <v>14</v>
      </c>
      <c r="H51" s="18">
        <v>11</v>
      </c>
      <c r="I51" s="18">
        <v>36</v>
      </c>
      <c r="J51" s="18">
        <v>1</v>
      </c>
      <c r="K51" s="18">
        <v>5</v>
      </c>
      <c r="L51" s="18">
        <v>40.1</v>
      </c>
      <c r="M51" s="4">
        <v>8.02</v>
      </c>
    </row>
    <row r="52" spans="1:13">
      <c r="A52" t="s">
        <v>85</v>
      </c>
      <c r="B52" t="s">
        <v>497</v>
      </c>
      <c r="C52" s="18">
        <v>67</v>
      </c>
      <c r="D52" s="18">
        <v>239</v>
      </c>
      <c r="E52" s="4">
        <v>3.5671641791044775</v>
      </c>
      <c r="F52" s="18">
        <v>2</v>
      </c>
      <c r="G52" s="18">
        <v>7</v>
      </c>
      <c r="H52" s="18">
        <v>5</v>
      </c>
      <c r="I52" s="18">
        <v>40</v>
      </c>
      <c r="J52" s="18">
        <v>0</v>
      </c>
      <c r="K52" s="18">
        <v>5</v>
      </c>
      <c r="L52" s="18">
        <v>39.9</v>
      </c>
      <c r="M52" s="4">
        <v>7.9799999999999995</v>
      </c>
    </row>
    <row r="53" spans="1:13">
      <c r="A53" t="s">
        <v>36</v>
      </c>
      <c r="B53" t="s">
        <v>493</v>
      </c>
      <c r="C53" s="18">
        <v>57</v>
      </c>
      <c r="D53" s="18">
        <v>233</v>
      </c>
      <c r="E53" s="4">
        <v>4.0877192982456139</v>
      </c>
      <c r="F53" s="18">
        <v>1</v>
      </c>
      <c r="G53" s="18">
        <v>6</v>
      </c>
      <c r="H53" s="18">
        <v>3</v>
      </c>
      <c r="I53" s="18">
        <v>4</v>
      </c>
      <c r="J53" s="18">
        <v>0</v>
      </c>
      <c r="K53" s="18">
        <v>7</v>
      </c>
      <c r="L53" s="18">
        <v>27.700000000000003</v>
      </c>
      <c r="M53" s="4">
        <v>3.9571428571428577</v>
      </c>
    </row>
    <row r="54" spans="1:13">
      <c r="A54" t="s">
        <v>318</v>
      </c>
      <c r="B54" t="s">
        <v>467</v>
      </c>
      <c r="C54" s="18">
        <v>53</v>
      </c>
      <c r="D54" s="18">
        <v>211</v>
      </c>
      <c r="E54" s="4">
        <v>3.9811320754716979</v>
      </c>
      <c r="F54" s="18">
        <v>4</v>
      </c>
      <c r="G54" s="18">
        <v>6</v>
      </c>
      <c r="H54" s="18">
        <v>5</v>
      </c>
      <c r="I54" s="18">
        <v>30</v>
      </c>
      <c r="J54" s="18">
        <v>0</v>
      </c>
      <c r="K54" s="18">
        <v>6</v>
      </c>
      <c r="L54" s="18">
        <v>48.1</v>
      </c>
      <c r="M54" s="4">
        <v>8.0166666666666675</v>
      </c>
    </row>
    <row r="55" spans="1:13">
      <c r="A55" t="s">
        <v>155</v>
      </c>
      <c r="B55" t="s">
        <v>487</v>
      </c>
      <c r="C55" s="18">
        <v>52</v>
      </c>
      <c r="D55" s="18">
        <v>203</v>
      </c>
      <c r="E55" s="4">
        <v>3.9038461538461537</v>
      </c>
      <c r="F55" s="18">
        <v>1</v>
      </c>
      <c r="G55" s="18">
        <v>7</v>
      </c>
      <c r="H55" s="18">
        <v>5</v>
      </c>
      <c r="I55" s="18">
        <v>45</v>
      </c>
      <c r="J55" s="18">
        <v>0</v>
      </c>
      <c r="K55" s="18">
        <v>6</v>
      </c>
      <c r="L55" s="18">
        <v>28.8</v>
      </c>
      <c r="M55" s="4">
        <v>4.8</v>
      </c>
    </row>
    <row r="56" spans="1:13">
      <c r="A56" t="s">
        <v>408</v>
      </c>
      <c r="B56" t="s">
        <v>482</v>
      </c>
      <c r="C56" s="18">
        <v>40</v>
      </c>
      <c r="D56" s="18">
        <v>195</v>
      </c>
      <c r="E56" s="4">
        <v>4.875</v>
      </c>
      <c r="F56" s="18">
        <v>1</v>
      </c>
      <c r="G56" s="18">
        <v>6</v>
      </c>
      <c r="H56" s="18">
        <v>3</v>
      </c>
      <c r="I56" s="18">
        <v>11</v>
      </c>
      <c r="J56" s="18">
        <v>0</v>
      </c>
      <c r="K56" s="18">
        <v>7</v>
      </c>
      <c r="L56" s="18">
        <v>26.599999999999998</v>
      </c>
      <c r="M56" s="4">
        <v>3.8</v>
      </c>
    </row>
    <row r="57" spans="1:13">
      <c r="A57" t="s">
        <v>23</v>
      </c>
      <c r="B57" t="s">
        <v>491</v>
      </c>
      <c r="C57" s="18">
        <v>36</v>
      </c>
      <c r="D57" s="18">
        <v>182</v>
      </c>
      <c r="E57" s="4">
        <v>5.0555555555555554</v>
      </c>
      <c r="F57" s="18">
        <v>0</v>
      </c>
      <c r="G57" s="18">
        <v>7</v>
      </c>
      <c r="H57" s="18">
        <v>4</v>
      </c>
      <c r="I57" s="18">
        <v>8</v>
      </c>
      <c r="J57" s="18">
        <v>0</v>
      </c>
      <c r="K57" s="18">
        <v>4</v>
      </c>
      <c r="L57" s="18">
        <v>19</v>
      </c>
      <c r="M57" s="4">
        <v>4.75</v>
      </c>
    </row>
    <row r="58" spans="1:13">
      <c r="A58" t="s">
        <v>15</v>
      </c>
      <c r="B58" t="s">
        <v>466</v>
      </c>
      <c r="C58" s="18">
        <v>61</v>
      </c>
      <c r="D58" s="18">
        <v>176</v>
      </c>
      <c r="E58" s="4">
        <v>2.8852459016393444</v>
      </c>
      <c r="F58" s="18">
        <v>1</v>
      </c>
      <c r="G58" s="18">
        <v>17</v>
      </c>
      <c r="H58" s="18">
        <v>16</v>
      </c>
      <c r="I58" s="18">
        <v>84</v>
      </c>
      <c r="J58" s="18">
        <v>0</v>
      </c>
      <c r="K58" s="18">
        <v>7</v>
      </c>
      <c r="L58" s="18">
        <v>32.000000000000007</v>
      </c>
      <c r="M58" s="4">
        <v>4.5714285714285721</v>
      </c>
    </row>
    <row r="59" spans="1:13">
      <c r="A59" t="s">
        <v>322</v>
      </c>
      <c r="B59" t="s">
        <v>480</v>
      </c>
      <c r="C59" s="18">
        <v>39</v>
      </c>
      <c r="D59" s="18">
        <v>168</v>
      </c>
      <c r="E59" s="4">
        <v>4.3076923076923075</v>
      </c>
      <c r="F59" s="18">
        <v>2</v>
      </c>
      <c r="G59" s="18">
        <v>2</v>
      </c>
      <c r="H59" s="18">
        <v>1</v>
      </c>
      <c r="I59" s="18">
        <v>6</v>
      </c>
      <c r="J59" s="18">
        <v>0</v>
      </c>
      <c r="K59" s="18">
        <v>6</v>
      </c>
      <c r="L59" s="18">
        <v>29.4</v>
      </c>
      <c r="M59" s="4">
        <v>4.8999999999999995</v>
      </c>
    </row>
    <row r="60" spans="1:13">
      <c r="A60" t="s">
        <v>146</v>
      </c>
      <c r="B60" t="s">
        <v>490</v>
      </c>
      <c r="C60" s="18">
        <v>51</v>
      </c>
      <c r="D60" s="18">
        <v>163</v>
      </c>
      <c r="E60" s="4">
        <v>3.1960784313725492</v>
      </c>
      <c r="F60" s="18">
        <v>1</v>
      </c>
      <c r="G60" s="18">
        <v>10</v>
      </c>
      <c r="H60" s="18">
        <v>10</v>
      </c>
      <c r="I60" s="18">
        <v>102</v>
      </c>
      <c r="J60" s="18">
        <v>0</v>
      </c>
      <c r="K60" s="18">
        <v>3</v>
      </c>
      <c r="L60" s="18">
        <v>32.5</v>
      </c>
      <c r="M60" s="4">
        <v>10.833333333333334</v>
      </c>
    </row>
    <row r="61" spans="1:13">
      <c r="A61" t="s">
        <v>214</v>
      </c>
      <c r="B61" t="s">
        <v>466</v>
      </c>
      <c r="C61" s="18">
        <v>25</v>
      </c>
      <c r="D61" s="18">
        <v>160</v>
      </c>
      <c r="E61" s="4">
        <v>6.4</v>
      </c>
      <c r="F61" s="18">
        <v>0</v>
      </c>
      <c r="G61" s="18">
        <v>7</v>
      </c>
      <c r="H61" s="18">
        <v>5</v>
      </c>
      <c r="I61" s="18">
        <v>33</v>
      </c>
      <c r="J61" s="18">
        <v>0</v>
      </c>
      <c r="K61" s="18">
        <v>4</v>
      </c>
      <c r="L61" s="18">
        <v>19.3</v>
      </c>
      <c r="M61" s="4">
        <v>4.8250000000000002</v>
      </c>
    </row>
    <row r="62" spans="1:13">
      <c r="A62" t="s">
        <v>261</v>
      </c>
      <c r="B62" t="s">
        <v>488</v>
      </c>
      <c r="C62" s="18">
        <v>57</v>
      </c>
      <c r="D62" s="18">
        <v>159</v>
      </c>
      <c r="E62" s="4">
        <v>2.7894736842105261</v>
      </c>
      <c r="F62" s="18">
        <v>2</v>
      </c>
      <c r="G62" s="18">
        <v>13</v>
      </c>
      <c r="H62" s="18">
        <v>9</v>
      </c>
      <c r="I62" s="18">
        <v>37</v>
      </c>
      <c r="J62" s="18">
        <v>0</v>
      </c>
      <c r="K62" s="18">
        <v>6</v>
      </c>
      <c r="L62" s="18">
        <v>29.6</v>
      </c>
      <c r="M62" s="4">
        <v>4.9333333333333336</v>
      </c>
    </row>
    <row r="63" spans="1:13">
      <c r="A63" t="s">
        <v>210</v>
      </c>
      <c r="B63" t="s">
        <v>487</v>
      </c>
      <c r="C63" s="18">
        <v>35</v>
      </c>
      <c r="D63" s="18">
        <v>151</v>
      </c>
      <c r="E63" s="4">
        <v>4.3142857142857141</v>
      </c>
      <c r="F63" s="18">
        <v>0</v>
      </c>
      <c r="G63" s="18">
        <v>2</v>
      </c>
      <c r="H63" s="18">
        <v>2</v>
      </c>
      <c r="I63" s="18">
        <v>16</v>
      </c>
      <c r="J63" s="18">
        <v>0</v>
      </c>
      <c r="K63" s="18">
        <v>7</v>
      </c>
      <c r="L63" s="18">
        <v>14.700000000000001</v>
      </c>
      <c r="M63" s="4">
        <v>2.1</v>
      </c>
    </row>
    <row r="64" spans="1:13">
      <c r="A64" t="s">
        <v>134</v>
      </c>
      <c r="B64" t="s">
        <v>495</v>
      </c>
      <c r="C64" s="18">
        <v>33</v>
      </c>
      <c r="D64" s="18">
        <v>149</v>
      </c>
      <c r="E64" s="4">
        <v>4.5151515151515156</v>
      </c>
      <c r="F64" s="18">
        <v>0</v>
      </c>
      <c r="G64" s="18">
        <v>17</v>
      </c>
      <c r="H64" s="18">
        <v>12</v>
      </c>
      <c r="I64" s="18">
        <v>61</v>
      </c>
      <c r="J64" s="18">
        <v>1</v>
      </c>
      <c r="K64" s="18">
        <v>7</v>
      </c>
      <c r="L64" s="18">
        <v>27</v>
      </c>
      <c r="M64" s="4">
        <v>3.8571428571428572</v>
      </c>
    </row>
    <row r="65" spans="1:13">
      <c r="A65" t="s">
        <v>418</v>
      </c>
      <c r="B65" t="s">
        <v>497</v>
      </c>
      <c r="C65" s="18">
        <v>36</v>
      </c>
      <c r="D65" s="18">
        <v>145</v>
      </c>
      <c r="E65" s="4">
        <v>4.0277777777777777</v>
      </c>
      <c r="F65" s="18">
        <v>0</v>
      </c>
      <c r="G65" s="18">
        <v>15</v>
      </c>
      <c r="H65" s="18">
        <v>14</v>
      </c>
      <c r="I65" s="18">
        <v>83</v>
      </c>
      <c r="J65" s="18">
        <v>2</v>
      </c>
      <c r="K65" s="18">
        <v>5</v>
      </c>
      <c r="L65" s="18">
        <v>34.799999999999997</v>
      </c>
      <c r="M65" s="4">
        <v>6.9599999999999991</v>
      </c>
    </row>
    <row r="66" spans="1:13">
      <c r="A66" t="s">
        <v>232</v>
      </c>
      <c r="B66" t="s">
        <v>477</v>
      </c>
      <c r="C66" s="18">
        <v>54</v>
      </c>
      <c r="D66" s="18">
        <v>142</v>
      </c>
      <c r="E66" s="4">
        <v>2.6296296296296298</v>
      </c>
      <c r="F66" s="18">
        <v>2</v>
      </c>
      <c r="G66" s="18">
        <v>16</v>
      </c>
      <c r="H66" s="18">
        <v>12</v>
      </c>
      <c r="I66" s="18">
        <v>70</v>
      </c>
      <c r="J66" s="18">
        <v>1</v>
      </c>
      <c r="K66" s="18">
        <v>7</v>
      </c>
      <c r="L66" s="18">
        <v>37.200000000000003</v>
      </c>
      <c r="M66" s="4">
        <v>5.3142857142857149</v>
      </c>
    </row>
    <row r="67" spans="1:13">
      <c r="A67" t="s">
        <v>165</v>
      </c>
      <c r="B67" t="s">
        <v>468</v>
      </c>
      <c r="C67" s="18">
        <v>21</v>
      </c>
      <c r="D67" s="18">
        <v>140</v>
      </c>
      <c r="E67" s="4">
        <v>6.666666666666667</v>
      </c>
      <c r="F67" s="18">
        <v>0</v>
      </c>
      <c r="G67" s="18">
        <v>17</v>
      </c>
      <c r="H67" s="18">
        <v>13</v>
      </c>
      <c r="I67" s="18">
        <v>84</v>
      </c>
      <c r="J67" s="18">
        <v>0</v>
      </c>
      <c r="K67" s="18">
        <v>7</v>
      </c>
      <c r="L67" s="18">
        <v>22.4</v>
      </c>
      <c r="M67" s="4">
        <v>3.1999999999999997</v>
      </c>
    </row>
    <row r="68" spans="1:13">
      <c r="A68" t="s">
        <v>266</v>
      </c>
      <c r="B68" t="s">
        <v>483</v>
      </c>
      <c r="C68" s="18">
        <v>35</v>
      </c>
      <c r="D68" s="18">
        <v>139</v>
      </c>
      <c r="E68" s="4">
        <v>3.9714285714285715</v>
      </c>
      <c r="F68" s="18">
        <v>0</v>
      </c>
      <c r="G68" s="18">
        <v>15</v>
      </c>
      <c r="H68" s="18">
        <v>12</v>
      </c>
      <c r="I68" s="18">
        <v>52</v>
      </c>
      <c r="J68" s="18">
        <v>1</v>
      </c>
      <c r="K68" s="18">
        <v>6</v>
      </c>
      <c r="L68" s="18">
        <v>25.099999999999998</v>
      </c>
      <c r="M68" s="4">
        <v>4.1833333333333327</v>
      </c>
    </row>
    <row r="69" spans="1:13">
      <c r="A69" t="s">
        <v>268</v>
      </c>
      <c r="B69" t="s">
        <v>478</v>
      </c>
      <c r="C69" s="18">
        <v>52</v>
      </c>
      <c r="D69" s="18">
        <v>138</v>
      </c>
      <c r="E69" s="4">
        <v>2.6538461538461537</v>
      </c>
      <c r="F69" s="18">
        <v>2</v>
      </c>
      <c r="G69" s="18">
        <v>7</v>
      </c>
      <c r="H69" s="18">
        <v>7</v>
      </c>
      <c r="I69" s="18">
        <v>67</v>
      </c>
      <c r="J69" s="18">
        <v>1</v>
      </c>
      <c r="K69" s="18">
        <v>5</v>
      </c>
      <c r="L69" s="18">
        <v>38.499999999999993</v>
      </c>
      <c r="M69" s="4">
        <v>7.6999999999999984</v>
      </c>
    </row>
    <row r="70" spans="1:13">
      <c r="A70" t="s">
        <v>250</v>
      </c>
      <c r="B70" t="s">
        <v>479</v>
      </c>
      <c r="C70" s="18">
        <v>32</v>
      </c>
      <c r="D70" s="18">
        <v>134</v>
      </c>
      <c r="E70" s="4">
        <v>4.1875</v>
      </c>
      <c r="F70" s="18">
        <v>0</v>
      </c>
      <c r="G70" s="18">
        <v>5</v>
      </c>
      <c r="H70" s="18">
        <v>4</v>
      </c>
      <c r="I70" s="18">
        <v>12</v>
      </c>
      <c r="J70" s="18">
        <v>0</v>
      </c>
      <c r="K70" s="18">
        <v>7</v>
      </c>
      <c r="L70" s="18">
        <v>14.600000000000001</v>
      </c>
      <c r="M70" s="4">
        <v>2.0857142857142859</v>
      </c>
    </row>
    <row r="71" spans="1:13">
      <c r="A71" t="s">
        <v>116</v>
      </c>
      <c r="B71" t="s">
        <v>488</v>
      </c>
      <c r="C71" s="18">
        <v>30</v>
      </c>
      <c r="D71" s="18">
        <v>128</v>
      </c>
      <c r="E71" s="4">
        <v>4.2666666666666666</v>
      </c>
      <c r="F71" s="18">
        <v>0</v>
      </c>
      <c r="G71" s="18">
        <v>13</v>
      </c>
      <c r="H71" s="18">
        <v>11</v>
      </c>
      <c r="I71" s="18">
        <v>51</v>
      </c>
      <c r="J71" s="18">
        <v>0</v>
      </c>
      <c r="K71" s="18">
        <v>3</v>
      </c>
      <c r="L71" s="18">
        <v>19.899999999999999</v>
      </c>
      <c r="M71" s="4">
        <v>6.6333333333333329</v>
      </c>
    </row>
    <row r="72" spans="1:13">
      <c r="A72" t="s">
        <v>1</v>
      </c>
      <c r="B72" t="s">
        <v>485</v>
      </c>
      <c r="C72" s="18">
        <v>34</v>
      </c>
      <c r="D72" s="18">
        <v>127</v>
      </c>
      <c r="E72" s="4">
        <v>3.7352941176470589</v>
      </c>
      <c r="F72" s="18">
        <v>0</v>
      </c>
      <c r="G72" s="18">
        <v>12</v>
      </c>
      <c r="H72" s="18">
        <v>7</v>
      </c>
      <c r="I72" s="18">
        <v>49</v>
      </c>
      <c r="J72" s="18">
        <v>0</v>
      </c>
      <c r="K72" s="18">
        <v>3</v>
      </c>
      <c r="L72" s="18">
        <v>17.600000000000001</v>
      </c>
      <c r="M72" s="4">
        <v>5.8666666666666671</v>
      </c>
    </row>
    <row r="73" spans="1:13">
      <c r="A73" t="s">
        <v>242</v>
      </c>
      <c r="B73" t="s">
        <v>486</v>
      </c>
      <c r="C73" s="18">
        <v>30</v>
      </c>
      <c r="D73" s="18">
        <v>127</v>
      </c>
      <c r="E73" s="4">
        <v>4.2333333333333334</v>
      </c>
      <c r="F73" s="18">
        <v>1</v>
      </c>
      <c r="G73" s="18">
        <v>2</v>
      </c>
      <c r="H73" s="18">
        <v>0</v>
      </c>
      <c r="I73" s="18">
        <v>0</v>
      </c>
      <c r="J73" s="18">
        <v>0</v>
      </c>
      <c r="K73" s="18">
        <v>2</v>
      </c>
      <c r="L73" s="18">
        <v>18.7</v>
      </c>
      <c r="M73" s="4">
        <v>9.35</v>
      </c>
    </row>
    <row r="74" spans="1:13">
      <c r="A74" t="s">
        <v>296</v>
      </c>
      <c r="B74" t="s">
        <v>472</v>
      </c>
      <c r="C74" s="18">
        <v>31</v>
      </c>
      <c r="D74" s="18">
        <v>126</v>
      </c>
      <c r="E74" s="4">
        <v>4.064516129032258</v>
      </c>
      <c r="F74" s="18">
        <v>1</v>
      </c>
      <c r="G74" s="18">
        <v>10</v>
      </c>
      <c r="H74" s="18">
        <v>7</v>
      </c>
      <c r="I74" s="18">
        <v>61</v>
      </c>
      <c r="J74" s="18">
        <v>1</v>
      </c>
      <c r="K74" s="18">
        <v>6</v>
      </c>
      <c r="L74" s="18">
        <v>30.700000000000003</v>
      </c>
      <c r="M74" s="4">
        <v>5.1166666666666671</v>
      </c>
    </row>
    <row r="75" spans="1:13">
      <c r="A75" t="s">
        <v>204</v>
      </c>
      <c r="B75" t="s">
        <v>488</v>
      </c>
      <c r="C75" s="18">
        <v>41</v>
      </c>
      <c r="D75" s="18">
        <v>125</v>
      </c>
      <c r="E75" s="4">
        <v>3.0487804878048781</v>
      </c>
      <c r="F75" s="18">
        <v>2</v>
      </c>
      <c r="G75" s="18">
        <v>27</v>
      </c>
      <c r="H75" s="18">
        <v>22</v>
      </c>
      <c r="I75" s="18">
        <v>133</v>
      </c>
      <c r="J75" s="18">
        <v>1</v>
      </c>
      <c r="K75" s="18">
        <v>6</v>
      </c>
      <c r="L75" s="18">
        <v>43.800000000000004</v>
      </c>
      <c r="M75" s="4">
        <v>7.3000000000000007</v>
      </c>
    </row>
    <row r="76" spans="1:13">
      <c r="A76" t="s">
        <v>303</v>
      </c>
      <c r="B76" t="s">
        <v>494</v>
      </c>
      <c r="C76" s="18">
        <v>28</v>
      </c>
      <c r="D76" s="18">
        <v>119</v>
      </c>
      <c r="E76" s="4">
        <v>4.25</v>
      </c>
      <c r="F76" s="18">
        <v>0</v>
      </c>
      <c r="G76" s="18">
        <v>7</v>
      </c>
      <c r="H76" s="18">
        <v>4</v>
      </c>
      <c r="I76" s="18">
        <v>21</v>
      </c>
      <c r="J76" s="18">
        <v>0</v>
      </c>
      <c r="K76" s="18">
        <v>3</v>
      </c>
      <c r="L76" s="18">
        <v>10</v>
      </c>
      <c r="M76" s="4">
        <v>3.3333333333333335</v>
      </c>
    </row>
    <row r="77" spans="1:13">
      <c r="A77" t="s">
        <v>106</v>
      </c>
      <c r="B77" t="s">
        <v>492</v>
      </c>
      <c r="C77" s="18">
        <v>31</v>
      </c>
      <c r="D77" s="18">
        <v>118</v>
      </c>
      <c r="E77" s="4">
        <v>3.806451612903226</v>
      </c>
      <c r="F77" s="18">
        <v>0</v>
      </c>
      <c r="G77" s="18">
        <v>17</v>
      </c>
      <c r="H77" s="18">
        <v>13</v>
      </c>
      <c r="I77" s="18">
        <v>82</v>
      </c>
      <c r="J77" s="18">
        <v>0</v>
      </c>
      <c r="K77" s="18">
        <v>4</v>
      </c>
      <c r="L77" s="18">
        <v>20</v>
      </c>
      <c r="M77" s="4">
        <v>5</v>
      </c>
    </row>
    <row r="78" spans="1:13">
      <c r="A78" t="s">
        <v>395</v>
      </c>
      <c r="B78" t="s">
        <v>483</v>
      </c>
      <c r="C78" s="18">
        <v>21</v>
      </c>
      <c r="D78" s="18">
        <v>109</v>
      </c>
      <c r="E78" s="4">
        <v>5.1904761904761907</v>
      </c>
      <c r="F78" s="18">
        <v>1</v>
      </c>
      <c r="G78" s="18">
        <v>12</v>
      </c>
      <c r="H78" s="18">
        <v>7</v>
      </c>
      <c r="I78" s="18">
        <v>43</v>
      </c>
      <c r="J78" s="18">
        <v>1</v>
      </c>
      <c r="K78" s="18">
        <v>5</v>
      </c>
      <c r="L78" s="18">
        <v>27.2</v>
      </c>
      <c r="M78" s="4">
        <v>5.4399999999999995</v>
      </c>
    </row>
    <row r="79" spans="1:13">
      <c r="A79" t="s">
        <v>168</v>
      </c>
      <c r="B79" t="s">
        <v>494</v>
      </c>
      <c r="C79" s="18">
        <v>36</v>
      </c>
      <c r="D79" s="18">
        <v>108</v>
      </c>
      <c r="E79" s="4">
        <v>3</v>
      </c>
      <c r="F79" s="18">
        <v>1</v>
      </c>
      <c r="G79" s="18">
        <v>14</v>
      </c>
      <c r="H79" s="18">
        <v>12</v>
      </c>
      <c r="I79" s="18">
        <v>88</v>
      </c>
      <c r="J79" s="18">
        <v>0</v>
      </c>
      <c r="K79" s="18">
        <v>7</v>
      </c>
      <c r="L79" s="18">
        <v>23.599999999999998</v>
      </c>
      <c r="M79" s="4">
        <v>3.371428571428571</v>
      </c>
    </row>
    <row r="80" spans="1:13">
      <c r="A80" t="s">
        <v>190</v>
      </c>
      <c r="B80" t="s">
        <v>477</v>
      </c>
      <c r="C80" s="18">
        <v>28</v>
      </c>
      <c r="D80" s="18">
        <v>104</v>
      </c>
      <c r="E80" s="4">
        <v>3.7142857142857144</v>
      </c>
      <c r="F80" s="18">
        <v>0</v>
      </c>
      <c r="G80" s="18">
        <v>3</v>
      </c>
      <c r="H80" s="18">
        <v>1</v>
      </c>
      <c r="I80" s="18">
        <v>10</v>
      </c>
      <c r="J80" s="18">
        <v>0</v>
      </c>
      <c r="K80" s="18">
        <v>6</v>
      </c>
      <c r="L80" s="18">
        <v>9.4000000000000021</v>
      </c>
      <c r="M80" s="4">
        <v>1.5666666666666671</v>
      </c>
    </row>
    <row r="81" spans="1:13">
      <c r="A81" t="s">
        <v>149</v>
      </c>
      <c r="B81" t="s">
        <v>489</v>
      </c>
      <c r="C81" s="18">
        <v>31</v>
      </c>
      <c r="D81" s="18">
        <v>99</v>
      </c>
      <c r="E81" s="4">
        <v>3.193548387096774</v>
      </c>
      <c r="F81" s="18">
        <v>0</v>
      </c>
      <c r="G81" s="18">
        <v>1</v>
      </c>
      <c r="H81" s="18">
        <v>1</v>
      </c>
      <c r="I81" s="18">
        <v>5</v>
      </c>
      <c r="J81" s="18">
        <v>0</v>
      </c>
      <c r="K81" s="18">
        <v>5</v>
      </c>
      <c r="L81" s="18">
        <v>10.4</v>
      </c>
      <c r="M81" s="4">
        <v>2.08</v>
      </c>
    </row>
    <row r="82" spans="1:13">
      <c r="A82" t="s">
        <v>69</v>
      </c>
      <c r="B82" t="s">
        <v>475</v>
      </c>
      <c r="C82" s="18">
        <v>19</v>
      </c>
      <c r="D82" s="18">
        <v>93</v>
      </c>
      <c r="E82" s="4">
        <v>4.8947368421052628</v>
      </c>
      <c r="F82" s="18">
        <v>1</v>
      </c>
      <c r="G82" s="18">
        <v>5</v>
      </c>
      <c r="H82" s="18">
        <v>5</v>
      </c>
      <c r="I82" s="18">
        <v>34</v>
      </c>
      <c r="J82" s="18">
        <v>0</v>
      </c>
      <c r="K82" s="18">
        <v>3</v>
      </c>
      <c r="L82" s="18">
        <v>18.700000000000003</v>
      </c>
      <c r="M82" s="4">
        <v>6.2333333333333343</v>
      </c>
    </row>
    <row r="83" spans="1:13">
      <c r="A83" t="s">
        <v>35</v>
      </c>
      <c r="B83" t="s">
        <v>491</v>
      </c>
      <c r="C83" s="18">
        <v>28</v>
      </c>
      <c r="D83" s="18">
        <v>91</v>
      </c>
      <c r="E83" s="4">
        <v>3.25</v>
      </c>
      <c r="F83" s="18">
        <v>1</v>
      </c>
      <c r="G83" s="18">
        <v>4</v>
      </c>
      <c r="H83" s="18">
        <v>3</v>
      </c>
      <c r="I83" s="18">
        <v>10</v>
      </c>
      <c r="J83" s="18">
        <v>0</v>
      </c>
      <c r="K83" s="18">
        <v>4</v>
      </c>
      <c r="L83" s="18">
        <v>14.100000000000001</v>
      </c>
      <c r="M83" s="4">
        <v>3.5250000000000004</v>
      </c>
    </row>
    <row r="84" spans="1:13">
      <c r="A84" t="s">
        <v>151</v>
      </c>
      <c r="B84" t="s">
        <v>475</v>
      </c>
      <c r="C84" s="18">
        <v>24</v>
      </c>
      <c r="D84" s="18">
        <v>87</v>
      </c>
      <c r="E84" s="4">
        <v>3.625</v>
      </c>
      <c r="F84" s="18">
        <v>1</v>
      </c>
      <c r="G84" s="18">
        <v>28</v>
      </c>
      <c r="H84" s="18">
        <v>25</v>
      </c>
      <c r="I84" s="18">
        <v>217</v>
      </c>
      <c r="J84" s="18">
        <v>1</v>
      </c>
      <c r="K84" s="18">
        <v>6</v>
      </c>
      <c r="L84" s="18">
        <v>42.4</v>
      </c>
      <c r="M84" s="4">
        <v>7.0666666666666664</v>
      </c>
    </row>
    <row r="85" spans="1:13">
      <c r="A85" t="s">
        <v>193</v>
      </c>
      <c r="B85" t="s">
        <v>471</v>
      </c>
      <c r="C85" s="18">
        <v>24</v>
      </c>
      <c r="D85" s="18">
        <v>86</v>
      </c>
      <c r="E85" s="4">
        <v>3.5833333333333335</v>
      </c>
      <c r="F85" s="18">
        <v>1</v>
      </c>
      <c r="G85" s="18">
        <v>10</v>
      </c>
      <c r="H85" s="18">
        <v>8</v>
      </c>
      <c r="I85" s="18">
        <v>75</v>
      </c>
      <c r="J85" s="18">
        <v>0</v>
      </c>
      <c r="K85" s="18">
        <v>5</v>
      </c>
      <c r="L85" s="18">
        <v>20.100000000000001</v>
      </c>
      <c r="M85" s="4">
        <v>4.0200000000000005</v>
      </c>
    </row>
    <row r="86" spans="1:13">
      <c r="A86" t="s">
        <v>100</v>
      </c>
      <c r="B86" t="s">
        <v>488</v>
      </c>
      <c r="C86" s="18">
        <v>17</v>
      </c>
      <c r="D86" s="18">
        <v>81</v>
      </c>
      <c r="E86" s="4">
        <v>4.7647058823529411</v>
      </c>
      <c r="F86" s="18">
        <v>0</v>
      </c>
      <c r="G86" s="18">
        <v>6</v>
      </c>
      <c r="H86" s="18">
        <v>4</v>
      </c>
      <c r="I86" s="18">
        <v>10</v>
      </c>
      <c r="J86" s="18">
        <v>0</v>
      </c>
      <c r="K86" s="18">
        <v>6</v>
      </c>
      <c r="L86" s="18">
        <v>7.1</v>
      </c>
      <c r="M86" s="4">
        <v>1.1833333333333333</v>
      </c>
    </row>
    <row r="87" spans="1:13">
      <c r="A87" t="s">
        <v>345</v>
      </c>
      <c r="B87" t="s">
        <v>489</v>
      </c>
      <c r="C87" s="18">
        <v>18</v>
      </c>
      <c r="D87" s="18">
        <v>80</v>
      </c>
      <c r="E87" s="4">
        <v>4.4444444444444446</v>
      </c>
      <c r="F87" s="18">
        <v>1</v>
      </c>
      <c r="G87" s="18">
        <v>9</v>
      </c>
      <c r="H87" s="18">
        <v>8</v>
      </c>
      <c r="I87" s="18">
        <v>55</v>
      </c>
      <c r="J87" s="18">
        <v>1</v>
      </c>
      <c r="K87" s="18">
        <v>4</v>
      </c>
      <c r="L87" s="18">
        <v>25.5</v>
      </c>
      <c r="M87" s="4">
        <v>6.375</v>
      </c>
    </row>
    <row r="88" spans="1:13">
      <c r="A88" t="s">
        <v>386</v>
      </c>
      <c r="B88" t="s">
        <v>495</v>
      </c>
      <c r="C88" s="18">
        <v>15</v>
      </c>
      <c r="D88" s="18">
        <v>80</v>
      </c>
      <c r="E88" s="4">
        <v>5.333333333333333</v>
      </c>
      <c r="F88" s="18">
        <v>2</v>
      </c>
      <c r="G88" s="18">
        <v>0</v>
      </c>
      <c r="H88" s="18">
        <v>0</v>
      </c>
      <c r="I88" s="18">
        <v>0</v>
      </c>
      <c r="J88" s="18">
        <v>0</v>
      </c>
      <c r="K88" s="18">
        <v>3</v>
      </c>
      <c r="L88" s="18">
        <v>20</v>
      </c>
      <c r="M88" s="4">
        <v>6.666666666666667</v>
      </c>
    </row>
    <row r="89" spans="1:13">
      <c r="A89" t="s">
        <v>251</v>
      </c>
      <c r="B89" t="s">
        <v>473</v>
      </c>
      <c r="C89" s="18">
        <v>11</v>
      </c>
      <c r="D89" s="18">
        <v>72</v>
      </c>
      <c r="E89" s="4">
        <v>6.5454545454545459</v>
      </c>
      <c r="F89" s="18">
        <v>1</v>
      </c>
      <c r="G89" s="18">
        <v>6</v>
      </c>
      <c r="H89" s="18">
        <v>4</v>
      </c>
      <c r="I89" s="18">
        <v>14</v>
      </c>
      <c r="J89" s="18">
        <v>0</v>
      </c>
      <c r="K89" s="18">
        <v>5</v>
      </c>
      <c r="L89" s="18">
        <v>14.600000000000001</v>
      </c>
      <c r="M89" s="4">
        <v>2.9200000000000004</v>
      </c>
    </row>
    <row r="90" spans="1:13">
      <c r="A90" t="s">
        <v>50</v>
      </c>
      <c r="B90" t="s">
        <v>477</v>
      </c>
      <c r="C90" s="18">
        <v>15</v>
      </c>
      <c r="D90" s="18">
        <v>70</v>
      </c>
      <c r="E90" s="4">
        <v>4.666666666666667</v>
      </c>
      <c r="F90" s="18">
        <v>0</v>
      </c>
      <c r="G90" s="18">
        <v>5</v>
      </c>
      <c r="H90" s="18">
        <v>3</v>
      </c>
      <c r="I90" s="18">
        <v>24</v>
      </c>
      <c r="J90" s="18">
        <v>0</v>
      </c>
      <c r="K90" s="18">
        <v>4</v>
      </c>
      <c r="L90" s="18">
        <v>9.4</v>
      </c>
      <c r="M90" s="4">
        <v>2.35</v>
      </c>
    </row>
    <row r="91" spans="1:13">
      <c r="A91" t="s">
        <v>359</v>
      </c>
      <c r="B91" t="s">
        <v>496</v>
      </c>
      <c r="C91" s="18">
        <v>18</v>
      </c>
      <c r="D91" s="18">
        <v>66</v>
      </c>
      <c r="E91" s="4">
        <v>3.6666666666666665</v>
      </c>
      <c r="F91" s="18">
        <v>0</v>
      </c>
      <c r="G91" s="18">
        <v>17</v>
      </c>
      <c r="H91" s="18">
        <v>15</v>
      </c>
      <c r="I91" s="18">
        <v>75</v>
      </c>
      <c r="J91" s="18">
        <v>0</v>
      </c>
      <c r="K91" s="18">
        <v>6</v>
      </c>
      <c r="L91" s="18">
        <v>12.100000000000001</v>
      </c>
      <c r="M91" s="4">
        <v>2.0166666666666671</v>
      </c>
    </row>
    <row r="92" spans="1:13">
      <c r="A92" t="s">
        <v>188</v>
      </c>
      <c r="B92" t="s">
        <v>481</v>
      </c>
      <c r="C92" s="18">
        <v>19</v>
      </c>
      <c r="D92" s="18">
        <v>62</v>
      </c>
      <c r="E92" s="4">
        <v>3.263157894736842</v>
      </c>
      <c r="F92" s="18">
        <v>0</v>
      </c>
      <c r="G92" s="18">
        <v>11</v>
      </c>
      <c r="H92" s="18">
        <v>9</v>
      </c>
      <c r="I92" s="18">
        <v>109</v>
      </c>
      <c r="J92" s="18">
        <v>0</v>
      </c>
      <c r="K92" s="18">
        <v>6</v>
      </c>
      <c r="L92" s="18">
        <v>17.100000000000001</v>
      </c>
      <c r="M92" s="4">
        <v>2.85</v>
      </c>
    </row>
    <row r="93" spans="1:13">
      <c r="A93" t="s">
        <v>343</v>
      </c>
      <c r="B93" t="s">
        <v>491</v>
      </c>
      <c r="C93" s="18">
        <v>20</v>
      </c>
      <c r="D93" s="18">
        <v>57</v>
      </c>
      <c r="E93" s="4">
        <v>2.85</v>
      </c>
      <c r="F93" s="18">
        <v>1</v>
      </c>
      <c r="G93" s="18">
        <v>8</v>
      </c>
      <c r="H93" s="18">
        <v>5</v>
      </c>
      <c r="I93" s="18">
        <v>31</v>
      </c>
      <c r="J93" s="18">
        <v>0</v>
      </c>
      <c r="K93" s="18">
        <v>5</v>
      </c>
      <c r="L93" s="18">
        <v>14.799999999999999</v>
      </c>
      <c r="M93" s="4">
        <v>2.96</v>
      </c>
    </row>
    <row r="94" spans="1:13">
      <c r="A94" t="s">
        <v>391</v>
      </c>
      <c r="B94" t="s">
        <v>476</v>
      </c>
      <c r="C94" s="18">
        <v>16</v>
      </c>
      <c r="D94" s="18">
        <v>56</v>
      </c>
      <c r="E94" s="4">
        <v>3.5</v>
      </c>
      <c r="F94" s="18">
        <v>0</v>
      </c>
      <c r="G94" s="18">
        <v>5</v>
      </c>
      <c r="H94" s="18">
        <v>4</v>
      </c>
      <c r="I94" s="18">
        <v>52</v>
      </c>
      <c r="J94" s="18">
        <v>0</v>
      </c>
      <c r="K94" s="18">
        <v>6</v>
      </c>
      <c r="L94" s="18">
        <v>10.799999999999999</v>
      </c>
      <c r="M94" s="4">
        <v>1.7999999999999998</v>
      </c>
    </row>
    <row r="95" spans="1:13">
      <c r="A95" t="s">
        <v>381</v>
      </c>
      <c r="B95" t="s">
        <v>489</v>
      </c>
      <c r="C95" s="18">
        <v>19</v>
      </c>
      <c r="D95" s="18">
        <v>55</v>
      </c>
      <c r="E95" s="4">
        <v>2.8947368421052633</v>
      </c>
      <c r="F95" s="18">
        <v>2</v>
      </c>
      <c r="G95" s="18">
        <v>7</v>
      </c>
      <c r="H95" s="18">
        <v>5</v>
      </c>
      <c r="I95" s="18">
        <v>54</v>
      </c>
      <c r="J95" s="18">
        <v>1</v>
      </c>
      <c r="K95" s="18">
        <v>7</v>
      </c>
      <c r="L95" s="18">
        <v>26.9</v>
      </c>
      <c r="M95" s="4">
        <v>3.8428571428571425</v>
      </c>
    </row>
    <row r="96" spans="1:13">
      <c r="A96" t="s">
        <v>450</v>
      </c>
      <c r="B96" t="s">
        <v>491</v>
      </c>
      <c r="C96" s="18">
        <v>23</v>
      </c>
      <c r="D96" s="18">
        <v>49</v>
      </c>
      <c r="E96" s="4">
        <v>2.1304347826086958</v>
      </c>
      <c r="F96" s="18">
        <v>1</v>
      </c>
      <c r="G96" s="18">
        <v>10</v>
      </c>
      <c r="H96" s="18">
        <v>6</v>
      </c>
      <c r="I96" s="18">
        <v>13</v>
      </c>
      <c r="J96" s="18">
        <v>0</v>
      </c>
      <c r="K96" s="18">
        <v>2</v>
      </c>
      <c r="L96" s="18">
        <v>12.2</v>
      </c>
      <c r="M96" s="4">
        <v>6.1</v>
      </c>
    </row>
    <row r="97" spans="1:13">
      <c r="A97" t="s">
        <v>331</v>
      </c>
      <c r="B97" t="s">
        <v>473</v>
      </c>
      <c r="C97" s="18">
        <v>6</v>
      </c>
      <c r="D97" s="18">
        <v>45</v>
      </c>
      <c r="E97" s="4">
        <v>7.5</v>
      </c>
      <c r="F97" s="18">
        <v>0</v>
      </c>
      <c r="G97" s="18">
        <v>3</v>
      </c>
      <c r="H97" s="18">
        <v>3</v>
      </c>
      <c r="I97" s="18">
        <v>32</v>
      </c>
      <c r="J97" s="18">
        <v>0</v>
      </c>
      <c r="K97" s="18">
        <v>2</v>
      </c>
      <c r="L97" s="18">
        <v>7.7</v>
      </c>
      <c r="M97" s="4">
        <v>3.85</v>
      </c>
    </row>
    <row r="98" spans="1:13">
      <c r="A98" t="s">
        <v>0</v>
      </c>
      <c r="B98" t="s">
        <v>480</v>
      </c>
      <c r="C98" s="18">
        <v>10</v>
      </c>
      <c r="D98" s="18">
        <v>45</v>
      </c>
      <c r="E98" s="4">
        <v>4.5</v>
      </c>
      <c r="F98" s="18">
        <v>0</v>
      </c>
      <c r="G98" s="18">
        <v>3</v>
      </c>
      <c r="H98" s="18">
        <v>2</v>
      </c>
      <c r="I98" s="18">
        <v>2</v>
      </c>
      <c r="J98" s="18">
        <v>0</v>
      </c>
      <c r="K98" s="18">
        <v>6</v>
      </c>
      <c r="L98" s="18">
        <v>4.7</v>
      </c>
      <c r="M98" s="4">
        <v>0.78333333333333333</v>
      </c>
    </row>
    <row r="99" spans="1:13">
      <c r="A99" t="s">
        <v>333</v>
      </c>
      <c r="B99" t="s">
        <v>473</v>
      </c>
      <c r="C99" s="18">
        <v>9</v>
      </c>
      <c r="D99" s="18">
        <v>43</v>
      </c>
      <c r="E99" s="4">
        <v>4.7777777777777777</v>
      </c>
      <c r="F99" s="18">
        <v>0</v>
      </c>
      <c r="G99" s="18">
        <v>12</v>
      </c>
      <c r="H99" s="18">
        <v>11</v>
      </c>
      <c r="I99" s="18">
        <v>74</v>
      </c>
      <c r="J99" s="18">
        <v>0</v>
      </c>
      <c r="K99" s="18">
        <v>5</v>
      </c>
      <c r="L99" s="18">
        <v>11.700000000000001</v>
      </c>
      <c r="M99" s="4">
        <v>2.3400000000000003</v>
      </c>
    </row>
    <row r="100" spans="1:13">
      <c r="A100" t="s">
        <v>98</v>
      </c>
      <c r="B100" t="s">
        <v>470</v>
      </c>
      <c r="C100" s="18">
        <v>17</v>
      </c>
      <c r="D100" s="18">
        <v>43</v>
      </c>
      <c r="E100" s="4">
        <v>2.5294117647058822</v>
      </c>
      <c r="F100" s="18">
        <v>0</v>
      </c>
      <c r="G100" s="18">
        <v>2</v>
      </c>
      <c r="H100" s="18">
        <v>2</v>
      </c>
      <c r="I100" s="18">
        <v>3</v>
      </c>
      <c r="J100" s="18">
        <v>0</v>
      </c>
      <c r="K100" s="18">
        <v>4</v>
      </c>
      <c r="L100" s="18">
        <v>4.5999999999999996</v>
      </c>
      <c r="M100" s="4">
        <v>1.1499999999999999</v>
      </c>
    </row>
    <row r="101" spans="1:13">
      <c r="A101" t="s">
        <v>576</v>
      </c>
      <c r="B101" t="s">
        <v>478</v>
      </c>
      <c r="C101" s="18">
        <v>6</v>
      </c>
      <c r="D101" s="18">
        <v>43</v>
      </c>
      <c r="E101" s="4">
        <v>7.166666666666667</v>
      </c>
      <c r="F101" s="18">
        <v>1</v>
      </c>
      <c r="G101" s="18">
        <v>1</v>
      </c>
      <c r="H101" s="18">
        <v>1</v>
      </c>
      <c r="I101" s="18">
        <v>7</v>
      </c>
      <c r="J101" s="18">
        <v>0</v>
      </c>
      <c r="K101" s="18">
        <v>1</v>
      </c>
      <c r="L101" s="18">
        <v>11</v>
      </c>
      <c r="M101" s="4">
        <v>11</v>
      </c>
    </row>
    <row r="102" spans="1:13">
      <c r="A102" t="s">
        <v>12</v>
      </c>
      <c r="B102" t="s">
        <v>497</v>
      </c>
      <c r="C102" s="18">
        <v>12</v>
      </c>
      <c r="D102" s="18">
        <v>41</v>
      </c>
      <c r="E102" s="4">
        <v>3.4166666666666665</v>
      </c>
      <c r="F102" s="18">
        <v>0</v>
      </c>
      <c r="G102" s="18">
        <v>0</v>
      </c>
      <c r="H102" s="18">
        <v>0</v>
      </c>
      <c r="I102" s="18">
        <v>0</v>
      </c>
      <c r="J102" s="18">
        <v>0</v>
      </c>
      <c r="K102" s="18">
        <v>3</v>
      </c>
      <c r="L102" s="18">
        <v>4.0999999999999996</v>
      </c>
      <c r="M102" s="4">
        <v>1.3666666666666665</v>
      </c>
    </row>
    <row r="103" spans="1:13">
      <c r="A103" t="s">
        <v>440</v>
      </c>
      <c r="B103" t="s">
        <v>485</v>
      </c>
      <c r="C103" s="18">
        <v>20</v>
      </c>
      <c r="D103" s="18">
        <v>36</v>
      </c>
      <c r="E103" s="4">
        <v>1.8</v>
      </c>
      <c r="F103" s="18">
        <v>0</v>
      </c>
      <c r="G103" s="18">
        <v>1</v>
      </c>
      <c r="H103" s="18">
        <v>0</v>
      </c>
      <c r="I103" s="18">
        <v>0</v>
      </c>
      <c r="J103" s="18">
        <v>0</v>
      </c>
      <c r="K103" s="18">
        <v>5</v>
      </c>
      <c r="L103" s="18">
        <v>3.5999999999999996</v>
      </c>
      <c r="M103" s="4">
        <v>0.72</v>
      </c>
    </row>
    <row r="104" spans="1:13">
      <c r="A104" t="s">
        <v>623</v>
      </c>
      <c r="B104" t="s">
        <v>477</v>
      </c>
      <c r="C104" s="18">
        <v>11</v>
      </c>
      <c r="D104" s="18">
        <v>36</v>
      </c>
      <c r="E104" s="4">
        <v>3.2727272727272729</v>
      </c>
      <c r="F104" s="18">
        <v>0</v>
      </c>
      <c r="G104" s="18">
        <v>7</v>
      </c>
      <c r="H104" s="18">
        <v>5</v>
      </c>
      <c r="I104" s="18">
        <v>55</v>
      </c>
      <c r="J104" s="18">
        <v>1</v>
      </c>
      <c r="K104" s="18">
        <v>1</v>
      </c>
      <c r="L104" s="18">
        <v>15.1</v>
      </c>
      <c r="M104" s="4">
        <v>15.1</v>
      </c>
    </row>
    <row r="105" spans="1:13">
      <c r="A105" t="s">
        <v>455</v>
      </c>
      <c r="B105" t="s">
        <v>477</v>
      </c>
      <c r="C105" s="18">
        <v>16</v>
      </c>
      <c r="D105" s="18">
        <v>35</v>
      </c>
      <c r="E105" s="4">
        <v>2.1875</v>
      </c>
      <c r="F105" s="18">
        <v>0</v>
      </c>
      <c r="G105" s="18">
        <v>10</v>
      </c>
      <c r="H105" s="18">
        <v>8</v>
      </c>
      <c r="I105" s="18">
        <v>50</v>
      </c>
      <c r="J105" s="18">
        <v>0</v>
      </c>
      <c r="K105" s="18">
        <v>2</v>
      </c>
      <c r="L105" s="18">
        <v>8.5</v>
      </c>
      <c r="M105" s="4">
        <v>4.25</v>
      </c>
    </row>
    <row r="106" spans="1:13">
      <c r="A106" t="s">
        <v>141</v>
      </c>
      <c r="B106" t="s">
        <v>474</v>
      </c>
      <c r="C106" s="18">
        <v>11</v>
      </c>
      <c r="D106" s="18">
        <v>34</v>
      </c>
      <c r="E106" s="4">
        <v>3.0909090909090908</v>
      </c>
      <c r="F106" s="18">
        <v>0</v>
      </c>
      <c r="G106" s="18">
        <v>5</v>
      </c>
      <c r="H106" s="18">
        <v>2</v>
      </c>
      <c r="I106" s="18">
        <v>4</v>
      </c>
      <c r="J106" s="18">
        <v>0</v>
      </c>
      <c r="K106" s="18">
        <v>3</v>
      </c>
      <c r="L106" s="18">
        <v>3.8</v>
      </c>
      <c r="M106" s="4">
        <v>1.2666666666666666</v>
      </c>
    </row>
    <row r="107" spans="1:13">
      <c r="A107" t="s">
        <v>113</v>
      </c>
      <c r="B107" t="s">
        <v>497</v>
      </c>
      <c r="C107" s="18">
        <v>8</v>
      </c>
      <c r="D107" s="18">
        <v>31</v>
      </c>
      <c r="E107" s="4">
        <v>3.875</v>
      </c>
      <c r="F107" s="18">
        <v>0</v>
      </c>
      <c r="G107" s="18">
        <v>5</v>
      </c>
      <c r="H107" s="18">
        <v>4</v>
      </c>
      <c r="I107" s="18">
        <v>30</v>
      </c>
      <c r="J107" s="18">
        <v>0</v>
      </c>
      <c r="K107" s="18">
        <v>3</v>
      </c>
      <c r="L107" s="18">
        <v>6.1000000000000005</v>
      </c>
      <c r="M107" s="4">
        <v>2.0333333333333337</v>
      </c>
    </row>
    <row r="108" spans="1:13">
      <c r="A108" t="s">
        <v>52</v>
      </c>
      <c r="B108" t="s">
        <v>470</v>
      </c>
      <c r="C108" s="18">
        <v>9</v>
      </c>
      <c r="D108" s="18">
        <v>30</v>
      </c>
      <c r="E108" s="4">
        <v>3.3333333333333335</v>
      </c>
      <c r="F108" s="18">
        <v>0</v>
      </c>
      <c r="G108" s="18">
        <v>3</v>
      </c>
      <c r="H108" s="18">
        <v>2</v>
      </c>
      <c r="I108" s="18">
        <v>43</v>
      </c>
      <c r="J108" s="18">
        <v>0</v>
      </c>
      <c r="K108" s="18">
        <v>2</v>
      </c>
      <c r="L108" s="18">
        <v>7.3000000000000007</v>
      </c>
      <c r="M108" s="4">
        <v>3.6500000000000004</v>
      </c>
    </row>
    <row r="109" spans="1:13">
      <c r="A109" t="s">
        <v>91</v>
      </c>
      <c r="B109" t="s">
        <v>490</v>
      </c>
      <c r="C109" s="18">
        <v>10</v>
      </c>
      <c r="D109" s="18">
        <v>29</v>
      </c>
      <c r="E109" s="4">
        <v>2.9</v>
      </c>
      <c r="F109" s="18">
        <v>0</v>
      </c>
      <c r="G109" s="18">
        <v>6</v>
      </c>
      <c r="H109" s="18">
        <v>5</v>
      </c>
      <c r="I109" s="18">
        <v>68</v>
      </c>
      <c r="J109" s="18">
        <v>0</v>
      </c>
      <c r="K109" s="18">
        <v>6</v>
      </c>
      <c r="L109" s="18">
        <v>9.6999999999999993</v>
      </c>
      <c r="M109" s="4">
        <v>1.6166666666666665</v>
      </c>
    </row>
    <row r="110" spans="1:13">
      <c r="A110" t="s">
        <v>464</v>
      </c>
      <c r="B110" t="s">
        <v>494</v>
      </c>
      <c r="C110" s="18">
        <v>9</v>
      </c>
      <c r="D110" s="18">
        <v>28</v>
      </c>
      <c r="E110" s="4">
        <v>3.1111111111111112</v>
      </c>
      <c r="F110" s="18">
        <v>0</v>
      </c>
      <c r="G110" s="18">
        <v>1</v>
      </c>
      <c r="H110" s="18">
        <v>1</v>
      </c>
      <c r="I110" s="18">
        <v>-1</v>
      </c>
      <c r="J110" s="18">
        <v>0</v>
      </c>
      <c r="K110" s="18">
        <v>3</v>
      </c>
      <c r="L110" s="18">
        <v>2.7</v>
      </c>
      <c r="M110" s="4">
        <v>0.9</v>
      </c>
    </row>
    <row r="111" spans="1:13">
      <c r="A111" t="s">
        <v>390</v>
      </c>
      <c r="B111" t="s">
        <v>470</v>
      </c>
      <c r="C111" s="18">
        <v>3</v>
      </c>
      <c r="D111" s="18">
        <v>23</v>
      </c>
      <c r="E111" s="4">
        <v>7.666666666666667</v>
      </c>
      <c r="F111" s="18">
        <v>1</v>
      </c>
      <c r="G111" s="18">
        <v>0</v>
      </c>
      <c r="H111" s="18">
        <v>0</v>
      </c>
      <c r="I111" s="18">
        <v>0</v>
      </c>
      <c r="J111" s="18">
        <v>0</v>
      </c>
      <c r="K111" s="18">
        <v>3</v>
      </c>
      <c r="L111" s="18">
        <v>8.3000000000000007</v>
      </c>
      <c r="M111" s="4">
        <v>2.7666666666666671</v>
      </c>
    </row>
    <row r="112" spans="1:13">
      <c r="A112" t="s">
        <v>22</v>
      </c>
      <c r="B112" t="s">
        <v>475</v>
      </c>
      <c r="C112" s="18">
        <v>6</v>
      </c>
      <c r="D112" s="18">
        <v>22</v>
      </c>
      <c r="E112" s="4">
        <v>3.6666666666666665</v>
      </c>
      <c r="F112" s="18">
        <v>0</v>
      </c>
      <c r="G112" s="18">
        <v>7</v>
      </c>
      <c r="H112" s="18">
        <v>6</v>
      </c>
      <c r="I112" s="18">
        <v>67</v>
      </c>
      <c r="J112" s="18">
        <v>0</v>
      </c>
      <c r="K112" s="18">
        <v>5</v>
      </c>
      <c r="L112" s="18">
        <v>10.899999999999999</v>
      </c>
      <c r="M112" s="4">
        <v>2.1799999999999997</v>
      </c>
    </row>
    <row r="113" spans="1:13">
      <c r="A113" t="s">
        <v>182</v>
      </c>
      <c r="B113" t="s">
        <v>493</v>
      </c>
      <c r="C113" s="18">
        <v>5</v>
      </c>
      <c r="D113" s="18">
        <v>21</v>
      </c>
      <c r="E113" s="4">
        <v>4.2</v>
      </c>
      <c r="F113" s="18">
        <v>0</v>
      </c>
      <c r="G113" s="18">
        <v>1</v>
      </c>
      <c r="H113" s="18">
        <v>1</v>
      </c>
      <c r="I113" s="18">
        <v>11</v>
      </c>
      <c r="J113" s="18">
        <v>0</v>
      </c>
      <c r="K113" s="18">
        <v>4</v>
      </c>
      <c r="L113" s="18">
        <v>3.2</v>
      </c>
      <c r="M113" s="4">
        <v>0.8</v>
      </c>
    </row>
    <row r="114" spans="1:13">
      <c r="A114" t="s">
        <v>5</v>
      </c>
      <c r="B114" t="s">
        <v>468</v>
      </c>
      <c r="C114" s="18">
        <v>4</v>
      </c>
      <c r="D114" s="18">
        <v>19</v>
      </c>
      <c r="E114" s="4">
        <v>4.75</v>
      </c>
      <c r="F114" s="18">
        <v>0</v>
      </c>
      <c r="G114" s="18">
        <v>0</v>
      </c>
      <c r="H114" s="18">
        <v>0</v>
      </c>
      <c r="I114" s="18">
        <v>0</v>
      </c>
      <c r="J114" s="18">
        <v>0</v>
      </c>
      <c r="K114" s="18">
        <v>6</v>
      </c>
      <c r="L114" s="18">
        <v>1.9</v>
      </c>
      <c r="M114" s="4">
        <v>0.31666666666666665</v>
      </c>
    </row>
    <row r="115" spans="1:13">
      <c r="A115" t="s">
        <v>577</v>
      </c>
      <c r="B115" t="s">
        <v>473</v>
      </c>
      <c r="C115" s="18">
        <v>9</v>
      </c>
      <c r="D115" s="18">
        <v>19</v>
      </c>
      <c r="E115" s="4">
        <v>2.1111111111111112</v>
      </c>
      <c r="F115" s="18">
        <v>1</v>
      </c>
      <c r="G115" s="18">
        <v>0</v>
      </c>
      <c r="H115" s="18">
        <v>0</v>
      </c>
      <c r="I115" s="18">
        <v>0</v>
      </c>
      <c r="J115" s="18">
        <v>0</v>
      </c>
      <c r="K115" s="18">
        <v>1</v>
      </c>
      <c r="L115" s="18">
        <v>7.9</v>
      </c>
      <c r="M115" s="4">
        <v>7.9</v>
      </c>
    </row>
    <row r="116" spans="1:13">
      <c r="A116" t="s">
        <v>316</v>
      </c>
      <c r="B116" t="s">
        <v>484</v>
      </c>
      <c r="C116" s="18">
        <v>5</v>
      </c>
      <c r="D116" s="18">
        <v>19</v>
      </c>
      <c r="E116" s="4">
        <v>3.8</v>
      </c>
      <c r="F116" s="18">
        <v>0</v>
      </c>
      <c r="G116" s="18">
        <v>1</v>
      </c>
      <c r="H116" s="18">
        <v>1</v>
      </c>
      <c r="I116" s="18">
        <v>5</v>
      </c>
      <c r="J116" s="18">
        <v>0</v>
      </c>
      <c r="K116" s="18">
        <v>1</v>
      </c>
      <c r="L116" s="18">
        <v>2.4</v>
      </c>
      <c r="M116" s="4">
        <v>2.4</v>
      </c>
    </row>
    <row r="117" spans="1:13">
      <c r="A117" t="s">
        <v>170</v>
      </c>
      <c r="B117" t="s">
        <v>492</v>
      </c>
      <c r="C117" s="18">
        <v>5</v>
      </c>
      <c r="D117" s="18">
        <v>15</v>
      </c>
      <c r="E117" s="4">
        <v>3</v>
      </c>
      <c r="F117" s="18">
        <v>0</v>
      </c>
      <c r="G117" s="18">
        <v>0</v>
      </c>
      <c r="H117" s="18">
        <v>0</v>
      </c>
      <c r="I117" s="18">
        <v>0</v>
      </c>
      <c r="J117" s="18">
        <v>0</v>
      </c>
      <c r="K117" s="18">
        <v>5</v>
      </c>
      <c r="L117" s="18">
        <v>1.5</v>
      </c>
      <c r="M117" s="4">
        <v>0.3</v>
      </c>
    </row>
    <row r="118" spans="1:13">
      <c r="A118" t="s">
        <v>95</v>
      </c>
      <c r="B118" t="s">
        <v>474</v>
      </c>
      <c r="C118" s="18">
        <v>5</v>
      </c>
      <c r="D118" s="18">
        <v>15</v>
      </c>
      <c r="E118" s="4">
        <v>3</v>
      </c>
      <c r="F118" s="18">
        <v>0</v>
      </c>
      <c r="G118" s="18">
        <v>0</v>
      </c>
      <c r="H118" s="18">
        <v>0</v>
      </c>
      <c r="I118" s="18">
        <v>0</v>
      </c>
      <c r="J118" s="18">
        <v>0</v>
      </c>
      <c r="K118" s="18">
        <v>2</v>
      </c>
      <c r="L118" s="18">
        <v>1.5</v>
      </c>
      <c r="M118" s="4">
        <v>0.75</v>
      </c>
    </row>
    <row r="119" spans="1:13">
      <c r="A119" t="s">
        <v>238</v>
      </c>
      <c r="B119" t="s">
        <v>474</v>
      </c>
      <c r="C119" s="18">
        <v>3</v>
      </c>
      <c r="D119" s="18">
        <v>13</v>
      </c>
      <c r="E119" s="4">
        <v>4.333333333333333</v>
      </c>
      <c r="F119" s="18">
        <v>0</v>
      </c>
      <c r="G119" s="18">
        <v>4</v>
      </c>
      <c r="H119" s="18">
        <v>4</v>
      </c>
      <c r="I119" s="18">
        <v>11</v>
      </c>
      <c r="J119" s="18">
        <v>0</v>
      </c>
      <c r="K119" s="18">
        <v>5</v>
      </c>
      <c r="L119" s="18">
        <v>2.4</v>
      </c>
      <c r="M119" s="4">
        <v>0.48</v>
      </c>
    </row>
    <row r="120" spans="1:13">
      <c r="A120" t="s">
        <v>67</v>
      </c>
      <c r="B120" t="s">
        <v>486</v>
      </c>
      <c r="C120" s="18">
        <v>6</v>
      </c>
      <c r="D120" s="18">
        <v>13</v>
      </c>
      <c r="E120" s="4">
        <v>2.1666666666666665</v>
      </c>
      <c r="F120" s="18">
        <v>0</v>
      </c>
      <c r="G120" s="18">
        <v>2</v>
      </c>
      <c r="H120" s="18">
        <v>2</v>
      </c>
      <c r="I120" s="18">
        <v>8</v>
      </c>
      <c r="J120" s="18">
        <v>0</v>
      </c>
      <c r="K120" s="18">
        <v>4</v>
      </c>
      <c r="L120" s="18">
        <v>2.1</v>
      </c>
      <c r="M120" s="4">
        <v>0.52500000000000002</v>
      </c>
    </row>
    <row r="121" spans="1:13">
      <c r="A121" t="s">
        <v>624</v>
      </c>
      <c r="B121" t="s">
        <v>497</v>
      </c>
      <c r="C121" s="18">
        <v>5</v>
      </c>
      <c r="D121" s="18">
        <v>13</v>
      </c>
      <c r="E121" s="4">
        <v>2.6</v>
      </c>
      <c r="F121" s="18">
        <v>0</v>
      </c>
      <c r="G121" s="18">
        <v>0</v>
      </c>
      <c r="H121" s="18">
        <v>0</v>
      </c>
      <c r="I121" s="18">
        <v>0</v>
      </c>
      <c r="J121" s="18">
        <v>0</v>
      </c>
      <c r="K121" s="18">
        <v>1</v>
      </c>
      <c r="L121" s="18">
        <v>1.3</v>
      </c>
      <c r="M121" s="4">
        <v>1.3</v>
      </c>
    </row>
    <row r="122" spans="1:13">
      <c r="A122" t="s">
        <v>93</v>
      </c>
      <c r="B122" t="s">
        <v>469</v>
      </c>
      <c r="C122" s="18">
        <v>5</v>
      </c>
      <c r="D122" s="18">
        <v>12</v>
      </c>
      <c r="E122" s="4">
        <v>2.4</v>
      </c>
      <c r="F122" s="18">
        <v>0</v>
      </c>
      <c r="G122" s="18">
        <v>3</v>
      </c>
      <c r="H122" s="18">
        <v>3</v>
      </c>
      <c r="I122" s="18">
        <v>40</v>
      </c>
      <c r="J122" s="18">
        <v>0</v>
      </c>
      <c r="K122" s="18">
        <v>5</v>
      </c>
      <c r="L122" s="18">
        <v>5.2</v>
      </c>
      <c r="M122" s="4">
        <v>1.04</v>
      </c>
    </row>
    <row r="123" spans="1:13">
      <c r="A123" t="s">
        <v>346</v>
      </c>
      <c r="B123" t="s">
        <v>496</v>
      </c>
      <c r="C123" s="18">
        <v>7</v>
      </c>
      <c r="D123" s="18">
        <v>12</v>
      </c>
      <c r="E123" s="4">
        <v>1.7142857142857142</v>
      </c>
      <c r="F123" s="18">
        <v>0</v>
      </c>
      <c r="G123" s="18">
        <v>0</v>
      </c>
      <c r="H123" s="18">
        <v>0</v>
      </c>
      <c r="I123" s="18">
        <v>0</v>
      </c>
      <c r="J123" s="18">
        <v>0</v>
      </c>
      <c r="K123" s="18">
        <v>2</v>
      </c>
      <c r="L123" s="18">
        <v>1.2</v>
      </c>
      <c r="M123" s="4">
        <v>0.6</v>
      </c>
    </row>
    <row r="124" spans="1:13">
      <c r="A124" t="s">
        <v>87</v>
      </c>
      <c r="B124" t="s">
        <v>486</v>
      </c>
      <c r="C124" s="18">
        <v>3</v>
      </c>
      <c r="D124" s="18">
        <v>10</v>
      </c>
      <c r="E124" s="4">
        <v>3.3333333333333335</v>
      </c>
      <c r="F124" s="18">
        <v>0</v>
      </c>
      <c r="G124" s="18">
        <v>4</v>
      </c>
      <c r="H124" s="18">
        <v>4</v>
      </c>
      <c r="I124" s="18">
        <v>34</v>
      </c>
      <c r="J124" s="18">
        <v>0</v>
      </c>
      <c r="K124" s="18">
        <v>6</v>
      </c>
      <c r="L124" s="18">
        <v>4.4000000000000004</v>
      </c>
      <c r="M124" s="4">
        <v>0.73333333333333339</v>
      </c>
    </row>
    <row r="125" spans="1:13">
      <c r="A125" t="s">
        <v>227</v>
      </c>
      <c r="B125" t="s">
        <v>482</v>
      </c>
      <c r="C125" s="18">
        <v>5</v>
      </c>
      <c r="D125" s="18">
        <v>9</v>
      </c>
      <c r="E125" s="4">
        <v>1.8</v>
      </c>
      <c r="F125" s="18">
        <v>1</v>
      </c>
      <c r="G125" s="18">
        <v>4</v>
      </c>
      <c r="H125" s="18">
        <v>4</v>
      </c>
      <c r="I125" s="18">
        <v>15</v>
      </c>
      <c r="J125" s="18">
        <v>0</v>
      </c>
      <c r="K125" s="18">
        <v>7</v>
      </c>
      <c r="L125" s="18">
        <v>8.4</v>
      </c>
      <c r="M125" s="4">
        <v>1.2</v>
      </c>
    </row>
    <row r="126" spans="1:13">
      <c r="A126" t="s">
        <v>625</v>
      </c>
      <c r="B126" t="s">
        <v>467</v>
      </c>
      <c r="C126" s="18">
        <v>2</v>
      </c>
      <c r="D126" s="18">
        <v>9</v>
      </c>
      <c r="E126" s="4">
        <v>4.5</v>
      </c>
      <c r="F126" s="18">
        <v>0</v>
      </c>
      <c r="G126" s="18">
        <v>1</v>
      </c>
      <c r="H126" s="18">
        <v>1</v>
      </c>
      <c r="I126" s="18">
        <v>19</v>
      </c>
      <c r="J126" s="18">
        <v>0</v>
      </c>
      <c r="K126" s="18">
        <v>1</v>
      </c>
      <c r="L126" s="18">
        <v>2.8</v>
      </c>
      <c r="M126" s="4">
        <v>2.8</v>
      </c>
    </row>
    <row r="127" spans="1:13">
      <c r="A127" t="s">
        <v>579</v>
      </c>
      <c r="B127" t="s">
        <v>470</v>
      </c>
      <c r="C127" s="18">
        <v>7</v>
      </c>
      <c r="D127" s="18">
        <v>7</v>
      </c>
      <c r="E127" s="4">
        <v>1</v>
      </c>
      <c r="F127" s="18">
        <v>0</v>
      </c>
      <c r="G127" s="18">
        <v>2</v>
      </c>
      <c r="H127" s="18">
        <v>2</v>
      </c>
      <c r="I127" s="18">
        <v>17</v>
      </c>
      <c r="J127" s="18">
        <v>0</v>
      </c>
      <c r="K127" s="18">
        <v>2</v>
      </c>
      <c r="L127" s="18">
        <v>2.4</v>
      </c>
      <c r="M127" s="4">
        <v>1.2</v>
      </c>
    </row>
    <row r="128" spans="1:13">
      <c r="A128" t="s">
        <v>626</v>
      </c>
      <c r="B128" t="s">
        <v>496</v>
      </c>
      <c r="C128" s="18">
        <v>3</v>
      </c>
      <c r="D128" s="18">
        <v>7</v>
      </c>
      <c r="E128" s="4">
        <v>2.3333333333333335</v>
      </c>
      <c r="F128" s="18">
        <v>0</v>
      </c>
      <c r="G128" s="18">
        <v>1</v>
      </c>
      <c r="H128" s="18">
        <v>1</v>
      </c>
      <c r="I128" s="18">
        <v>7</v>
      </c>
      <c r="J128" s="18">
        <v>0</v>
      </c>
      <c r="K128" s="18">
        <v>1</v>
      </c>
      <c r="L128" s="18">
        <v>1.4</v>
      </c>
      <c r="M128" s="4">
        <v>1.4</v>
      </c>
    </row>
    <row r="129" spans="1:13">
      <c r="A129" t="s">
        <v>282</v>
      </c>
      <c r="B129" t="s">
        <v>492</v>
      </c>
      <c r="C129" s="18">
        <v>2</v>
      </c>
      <c r="D129" s="18">
        <v>6</v>
      </c>
      <c r="E129" s="4">
        <v>3</v>
      </c>
      <c r="F129" s="18">
        <v>0</v>
      </c>
      <c r="G129" s="18">
        <v>0</v>
      </c>
      <c r="H129" s="18">
        <v>0</v>
      </c>
      <c r="I129" s="18">
        <v>0</v>
      </c>
      <c r="J129" s="18">
        <v>0</v>
      </c>
      <c r="K129" s="18">
        <v>5</v>
      </c>
      <c r="L129" s="18">
        <v>0.6</v>
      </c>
      <c r="M129" s="4">
        <v>0.12</v>
      </c>
    </row>
    <row r="130" spans="1:13">
      <c r="A130" t="s">
        <v>195</v>
      </c>
      <c r="B130" t="s">
        <v>469</v>
      </c>
      <c r="C130" s="18">
        <v>2</v>
      </c>
      <c r="D130" s="18">
        <v>6</v>
      </c>
      <c r="E130" s="4">
        <v>3</v>
      </c>
      <c r="F130" s="18">
        <v>0</v>
      </c>
      <c r="G130" s="18">
        <v>12</v>
      </c>
      <c r="H130" s="18">
        <v>12</v>
      </c>
      <c r="I130" s="18">
        <v>155</v>
      </c>
      <c r="J130" s="18">
        <v>0</v>
      </c>
      <c r="K130" s="18">
        <v>4</v>
      </c>
      <c r="L130" s="18">
        <v>16.100000000000001</v>
      </c>
      <c r="M130" s="4">
        <v>4.0250000000000004</v>
      </c>
    </row>
    <row r="131" spans="1:13">
      <c r="A131" t="s">
        <v>53</v>
      </c>
      <c r="B131" t="s">
        <v>472</v>
      </c>
      <c r="C131" s="18">
        <v>3</v>
      </c>
      <c r="D131" s="18">
        <v>6</v>
      </c>
      <c r="E131" s="4">
        <v>2</v>
      </c>
      <c r="F131" s="18">
        <v>0</v>
      </c>
      <c r="G131" s="18">
        <v>0</v>
      </c>
      <c r="H131" s="18">
        <v>0</v>
      </c>
      <c r="I131" s="18">
        <v>0</v>
      </c>
      <c r="J131" s="18">
        <v>0</v>
      </c>
      <c r="K131" s="18">
        <v>4</v>
      </c>
      <c r="L131" s="18">
        <v>0.6</v>
      </c>
      <c r="M131" s="4">
        <v>0.15</v>
      </c>
    </row>
    <row r="132" spans="1:13">
      <c r="A132" t="s">
        <v>312</v>
      </c>
      <c r="B132" t="s">
        <v>497</v>
      </c>
      <c r="C132" s="18">
        <v>2</v>
      </c>
      <c r="D132" s="18">
        <v>4</v>
      </c>
      <c r="E132" s="4">
        <v>2</v>
      </c>
      <c r="F132" s="18">
        <v>0</v>
      </c>
      <c r="G132" s="18">
        <v>0</v>
      </c>
      <c r="H132" s="18">
        <v>0</v>
      </c>
      <c r="I132" s="18">
        <v>0</v>
      </c>
      <c r="J132" s="18">
        <v>0</v>
      </c>
      <c r="K132" s="18">
        <v>1</v>
      </c>
      <c r="L132" s="18">
        <v>0.4</v>
      </c>
      <c r="M132" s="4">
        <v>0.4</v>
      </c>
    </row>
    <row r="133" spans="1:13">
      <c r="A133" t="s">
        <v>453</v>
      </c>
      <c r="B133" t="s">
        <v>496</v>
      </c>
      <c r="C133" s="18">
        <v>1</v>
      </c>
      <c r="D133" s="18">
        <v>3</v>
      </c>
      <c r="E133" s="4">
        <v>3</v>
      </c>
      <c r="F133" s="18">
        <v>0</v>
      </c>
      <c r="G133" s="18">
        <v>0</v>
      </c>
      <c r="H133" s="18">
        <v>0</v>
      </c>
      <c r="I133" s="18">
        <v>0</v>
      </c>
      <c r="J133" s="18">
        <v>0</v>
      </c>
      <c r="K133" s="18">
        <v>1</v>
      </c>
      <c r="L133" s="18">
        <v>0.3</v>
      </c>
      <c r="M133" s="4">
        <v>0.3</v>
      </c>
    </row>
    <row r="134" spans="1:13">
      <c r="A134" t="s">
        <v>143</v>
      </c>
      <c r="B134" t="s">
        <v>469</v>
      </c>
      <c r="C134" s="18">
        <v>1</v>
      </c>
      <c r="D134" s="18">
        <v>3</v>
      </c>
      <c r="E134" s="4">
        <v>3</v>
      </c>
      <c r="F134" s="18">
        <v>0</v>
      </c>
      <c r="G134" s="18">
        <v>0</v>
      </c>
      <c r="H134" s="18">
        <v>0</v>
      </c>
      <c r="I134" s="18">
        <v>0</v>
      </c>
      <c r="J134" s="18">
        <v>0</v>
      </c>
      <c r="K134" s="18">
        <v>1</v>
      </c>
      <c r="L134" s="18">
        <v>0.3</v>
      </c>
      <c r="M134" s="4">
        <v>0.3</v>
      </c>
    </row>
    <row r="135" spans="1:13">
      <c r="A135" t="s">
        <v>14</v>
      </c>
      <c r="B135" t="s">
        <v>480</v>
      </c>
      <c r="C135" s="18">
        <v>1</v>
      </c>
      <c r="D135" s="18">
        <v>1</v>
      </c>
      <c r="E135" s="4">
        <v>1</v>
      </c>
      <c r="F135" s="18">
        <v>0</v>
      </c>
      <c r="G135" s="18">
        <v>5</v>
      </c>
      <c r="H135" s="18">
        <v>2</v>
      </c>
      <c r="I135" s="18">
        <v>9</v>
      </c>
      <c r="J135" s="18">
        <v>0</v>
      </c>
      <c r="K135" s="18">
        <v>5</v>
      </c>
      <c r="L135" s="18">
        <v>1</v>
      </c>
      <c r="M135" s="4">
        <v>0.2</v>
      </c>
    </row>
    <row r="136" spans="1:13">
      <c r="A136" t="s">
        <v>49</v>
      </c>
      <c r="B136" t="s">
        <v>478</v>
      </c>
      <c r="C136" s="18">
        <v>0</v>
      </c>
      <c r="D136" s="18">
        <v>0</v>
      </c>
      <c r="E136" s="4"/>
      <c r="F136" s="18">
        <v>0</v>
      </c>
      <c r="G136" s="18">
        <v>0</v>
      </c>
      <c r="H136" s="18">
        <v>0</v>
      </c>
      <c r="I136" s="18">
        <v>0</v>
      </c>
      <c r="J136" s="18">
        <v>0</v>
      </c>
      <c r="K136" s="18">
        <v>1</v>
      </c>
      <c r="L136" s="18">
        <v>0</v>
      </c>
      <c r="M136" s="4">
        <v>0</v>
      </c>
    </row>
    <row r="137" spans="1:13">
      <c r="A137" t="s">
        <v>336</v>
      </c>
      <c r="B137" t="s">
        <v>476</v>
      </c>
      <c r="C137" s="18">
        <v>0</v>
      </c>
      <c r="D137" s="18">
        <v>0</v>
      </c>
      <c r="E137" s="4"/>
      <c r="F137" s="18">
        <v>0</v>
      </c>
      <c r="G137" s="18">
        <v>0</v>
      </c>
      <c r="H137" s="18">
        <v>0</v>
      </c>
      <c r="I137" s="18">
        <v>0</v>
      </c>
      <c r="J137" s="18">
        <v>0</v>
      </c>
      <c r="K137" s="18">
        <v>6</v>
      </c>
      <c r="L137" s="18">
        <v>0</v>
      </c>
      <c r="M137" s="4">
        <v>0</v>
      </c>
    </row>
    <row r="138" spans="1:13">
      <c r="A138" t="s">
        <v>153</v>
      </c>
      <c r="B138" t="s">
        <v>492</v>
      </c>
      <c r="C138" s="18">
        <v>0</v>
      </c>
      <c r="D138" s="18">
        <v>0</v>
      </c>
      <c r="E138" s="4"/>
      <c r="F138" s="18">
        <v>0</v>
      </c>
      <c r="G138" s="18">
        <v>0</v>
      </c>
      <c r="H138" s="18">
        <v>0</v>
      </c>
      <c r="I138" s="18">
        <v>0</v>
      </c>
      <c r="J138" s="18">
        <v>0</v>
      </c>
      <c r="K138" s="18">
        <v>2</v>
      </c>
      <c r="L138" s="18">
        <v>0</v>
      </c>
      <c r="M138" s="4">
        <v>0</v>
      </c>
    </row>
    <row r="139" spans="1:13">
      <c r="A139" t="s">
        <v>426</v>
      </c>
      <c r="B139" t="s">
        <v>495</v>
      </c>
      <c r="C139" s="18">
        <v>0</v>
      </c>
      <c r="D139" s="18">
        <v>0</v>
      </c>
      <c r="E139" s="4"/>
      <c r="F139" s="18">
        <v>0</v>
      </c>
      <c r="G139" s="18">
        <v>0</v>
      </c>
      <c r="H139" s="18">
        <v>0</v>
      </c>
      <c r="I139" s="18">
        <v>0</v>
      </c>
      <c r="J139" s="18">
        <v>0</v>
      </c>
      <c r="K139" s="18">
        <v>1</v>
      </c>
      <c r="L139" s="18">
        <v>0</v>
      </c>
      <c r="M139" s="4">
        <v>0</v>
      </c>
    </row>
    <row r="140" spans="1:13">
      <c r="A140" t="s">
        <v>74</v>
      </c>
      <c r="B140" t="s">
        <v>484</v>
      </c>
      <c r="C140" s="18">
        <v>0</v>
      </c>
      <c r="D140" s="18">
        <v>0</v>
      </c>
      <c r="E140" s="4"/>
      <c r="F140" s="18">
        <v>0</v>
      </c>
      <c r="G140" s="18">
        <v>0</v>
      </c>
      <c r="H140" s="18">
        <v>0</v>
      </c>
      <c r="I140" s="18">
        <v>0</v>
      </c>
      <c r="J140" s="18">
        <v>0</v>
      </c>
      <c r="K140" s="18">
        <v>3</v>
      </c>
      <c r="L140" s="18">
        <v>0</v>
      </c>
      <c r="M140" s="4">
        <v>0</v>
      </c>
    </row>
    <row r="141" spans="1:13">
      <c r="A141" t="s">
        <v>160</v>
      </c>
      <c r="B141" t="s">
        <v>485</v>
      </c>
      <c r="C141" s="18">
        <v>0</v>
      </c>
      <c r="D141" s="18">
        <v>0</v>
      </c>
      <c r="E141" s="4"/>
      <c r="F141" s="18">
        <v>0</v>
      </c>
      <c r="G141" s="18">
        <v>3</v>
      </c>
      <c r="H141" s="18">
        <v>1</v>
      </c>
      <c r="I141" s="18">
        <v>18</v>
      </c>
      <c r="J141" s="18">
        <v>0</v>
      </c>
      <c r="K141" s="18">
        <v>2</v>
      </c>
      <c r="L141" s="18">
        <v>1.8</v>
      </c>
      <c r="M141" s="4">
        <v>0.9</v>
      </c>
    </row>
    <row r="142" spans="1:13">
      <c r="A142" t="s">
        <v>46</v>
      </c>
      <c r="B142" t="s">
        <v>486</v>
      </c>
      <c r="C142" s="18">
        <v>0</v>
      </c>
      <c r="D142" s="18">
        <v>0</v>
      </c>
      <c r="E142" s="4"/>
      <c r="F142" s="18">
        <v>0</v>
      </c>
      <c r="G142" s="18">
        <v>1</v>
      </c>
      <c r="H142" s="18">
        <v>0</v>
      </c>
      <c r="I142" s="18">
        <v>0</v>
      </c>
      <c r="J142" s="18">
        <v>0</v>
      </c>
      <c r="K142" s="18">
        <v>2</v>
      </c>
      <c r="L142" s="18">
        <v>0</v>
      </c>
      <c r="M142" s="4">
        <v>0</v>
      </c>
    </row>
    <row r="143" spans="1:13">
      <c r="A143" t="s">
        <v>224</v>
      </c>
      <c r="B143" t="s">
        <v>487</v>
      </c>
      <c r="C143" s="18">
        <v>0</v>
      </c>
      <c r="D143" s="18">
        <v>0</v>
      </c>
      <c r="E143" s="4"/>
      <c r="F143" s="18">
        <v>0</v>
      </c>
      <c r="G143" s="18">
        <v>2</v>
      </c>
      <c r="H143" s="18">
        <v>2</v>
      </c>
      <c r="I143" s="18">
        <v>9</v>
      </c>
      <c r="J143" s="18">
        <v>0</v>
      </c>
      <c r="K143" s="18">
        <v>1</v>
      </c>
      <c r="L143" s="18">
        <v>0.9</v>
      </c>
      <c r="M143" s="4">
        <v>0.9</v>
      </c>
    </row>
    <row r="144" spans="1:13">
      <c r="A144" t="s">
        <v>578</v>
      </c>
      <c r="B144" t="s">
        <v>478</v>
      </c>
      <c r="C144" s="18">
        <v>0</v>
      </c>
      <c r="D144" s="18">
        <v>0</v>
      </c>
      <c r="E144" s="4"/>
      <c r="F144" s="18">
        <v>0</v>
      </c>
      <c r="G144" s="18">
        <v>0</v>
      </c>
      <c r="H144" s="18">
        <v>0</v>
      </c>
      <c r="I144" s="18">
        <v>0</v>
      </c>
      <c r="J144" s="18">
        <v>0</v>
      </c>
      <c r="K144" s="18">
        <v>1</v>
      </c>
      <c r="L144" s="18">
        <v>0</v>
      </c>
      <c r="M144" s="4">
        <v>0</v>
      </c>
    </row>
    <row r="145" spans="1:13">
      <c r="A145" t="s">
        <v>351</v>
      </c>
      <c r="B145" t="s">
        <v>481</v>
      </c>
      <c r="C145" s="18">
        <v>0</v>
      </c>
      <c r="D145" s="18">
        <v>0</v>
      </c>
      <c r="E145" s="4"/>
      <c r="F145" s="18">
        <v>0</v>
      </c>
      <c r="G145" s="18">
        <v>1</v>
      </c>
      <c r="H145" s="18">
        <v>1</v>
      </c>
      <c r="I145" s="18">
        <v>4</v>
      </c>
      <c r="J145" s="18">
        <v>0</v>
      </c>
      <c r="K145" s="18">
        <v>2</v>
      </c>
      <c r="L145" s="18">
        <v>0.4</v>
      </c>
      <c r="M145" s="4">
        <v>0.2</v>
      </c>
    </row>
    <row r="146" spans="1:13">
      <c r="A146" t="s">
        <v>393</v>
      </c>
      <c r="B146" t="s">
        <v>481</v>
      </c>
      <c r="C146" s="18">
        <v>0</v>
      </c>
      <c r="D146" s="18">
        <v>0</v>
      </c>
      <c r="E146" s="4"/>
      <c r="F146" s="18">
        <v>0</v>
      </c>
      <c r="G146" s="18">
        <v>0</v>
      </c>
      <c r="H146" s="18">
        <v>0</v>
      </c>
      <c r="I146" s="18">
        <v>0</v>
      </c>
      <c r="J146" s="18">
        <v>0</v>
      </c>
      <c r="K146" s="18">
        <v>2</v>
      </c>
      <c r="L146" s="18">
        <v>0</v>
      </c>
      <c r="M146" s="4">
        <v>0</v>
      </c>
    </row>
    <row r="147" spans="1:13">
      <c r="A147" t="s">
        <v>137</v>
      </c>
      <c r="B147" t="s">
        <v>487</v>
      </c>
      <c r="C147" s="18">
        <v>0</v>
      </c>
      <c r="D147" s="18">
        <v>0</v>
      </c>
      <c r="E147" s="4"/>
      <c r="F147" s="18">
        <v>0</v>
      </c>
      <c r="G147" s="18">
        <v>2</v>
      </c>
      <c r="H147" s="18">
        <v>1</v>
      </c>
      <c r="I147" s="18">
        <v>4</v>
      </c>
      <c r="J147" s="18">
        <v>0</v>
      </c>
      <c r="K147" s="18">
        <v>1</v>
      </c>
      <c r="L147" s="18">
        <v>0.4</v>
      </c>
      <c r="M147" s="4">
        <v>0.4</v>
      </c>
    </row>
    <row r="148" spans="1:13">
      <c r="A148" t="s">
        <v>448</v>
      </c>
      <c r="B148" t="s">
        <v>491</v>
      </c>
      <c r="C148" s="18">
        <v>0</v>
      </c>
      <c r="D148" s="18">
        <v>0</v>
      </c>
      <c r="E148" s="4"/>
      <c r="F148" s="18">
        <v>0</v>
      </c>
      <c r="G148" s="18">
        <v>2</v>
      </c>
      <c r="H148" s="18">
        <v>1</v>
      </c>
      <c r="I148" s="18">
        <v>4</v>
      </c>
      <c r="J148" s="18">
        <v>0</v>
      </c>
      <c r="K148" s="18">
        <v>2</v>
      </c>
      <c r="L148" s="18">
        <v>0.4</v>
      </c>
      <c r="M148" s="4">
        <v>0.2</v>
      </c>
    </row>
    <row r="149" spans="1:13">
      <c r="A149" t="s">
        <v>327</v>
      </c>
      <c r="B149" t="s">
        <v>494</v>
      </c>
      <c r="C149" s="18">
        <v>0</v>
      </c>
      <c r="D149" s="18">
        <v>0</v>
      </c>
      <c r="E149" s="4"/>
      <c r="F149" s="18">
        <v>0</v>
      </c>
      <c r="G149" s="18">
        <v>3</v>
      </c>
      <c r="H149" s="18">
        <v>3</v>
      </c>
      <c r="I149" s="18">
        <v>40</v>
      </c>
      <c r="J149" s="18">
        <v>0</v>
      </c>
      <c r="K149" s="18">
        <v>6</v>
      </c>
      <c r="L149" s="18">
        <v>4</v>
      </c>
      <c r="M149" s="4">
        <v>0.66666666666666663</v>
      </c>
    </row>
    <row r="150" spans="1:13">
      <c r="A150" t="s">
        <v>65</v>
      </c>
      <c r="B150" t="s">
        <v>496</v>
      </c>
      <c r="C150" s="18">
        <v>0</v>
      </c>
      <c r="D150" s="18">
        <v>0</v>
      </c>
      <c r="E150" s="4"/>
      <c r="F150" s="18">
        <v>0</v>
      </c>
      <c r="G150" s="18">
        <v>0</v>
      </c>
      <c r="H150" s="18">
        <v>0</v>
      </c>
      <c r="I150" s="18">
        <v>0</v>
      </c>
      <c r="J150" s="18">
        <v>0</v>
      </c>
      <c r="K150" s="18">
        <v>5</v>
      </c>
      <c r="L150" s="18">
        <v>0</v>
      </c>
      <c r="M150" s="4">
        <v>0</v>
      </c>
    </row>
    <row r="151" spans="1:13">
      <c r="A151" t="s">
        <v>465</v>
      </c>
      <c r="B151" t="s">
        <v>471</v>
      </c>
      <c r="C151" s="18">
        <v>0</v>
      </c>
      <c r="D151" s="18">
        <v>0</v>
      </c>
      <c r="E151" s="4"/>
      <c r="F151" s="18">
        <v>0</v>
      </c>
      <c r="G151" s="18">
        <v>0</v>
      </c>
      <c r="H151" s="18">
        <v>0</v>
      </c>
      <c r="I151" s="18">
        <v>0</v>
      </c>
      <c r="J151" s="18">
        <v>0</v>
      </c>
      <c r="K151" s="18">
        <v>3</v>
      </c>
      <c r="L151" s="18">
        <v>0</v>
      </c>
      <c r="M151" s="4">
        <v>0</v>
      </c>
    </row>
    <row r="152" spans="1:13">
      <c r="A152" t="s">
        <v>286</v>
      </c>
      <c r="B152" t="s">
        <v>490</v>
      </c>
      <c r="C152" s="18">
        <v>0</v>
      </c>
      <c r="D152" s="18">
        <v>0</v>
      </c>
      <c r="E152" s="4"/>
      <c r="F152" s="18">
        <v>0</v>
      </c>
      <c r="G152" s="18">
        <v>0</v>
      </c>
      <c r="H152" s="18">
        <v>0</v>
      </c>
      <c r="I152" s="18">
        <v>0</v>
      </c>
      <c r="J152" s="18">
        <v>0</v>
      </c>
      <c r="K152" s="18">
        <v>3</v>
      </c>
      <c r="L152" s="18">
        <v>0</v>
      </c>
      <c r="M152" s="4">
        <v>0</v>
      </c>
    </row>
    <row r="153" spans="1:13">
      <c r="A153" t="s">
        <v>313</v>
      </c>
      <c r="B153" t="s">
        <v>489</v>
      </c>
      <c r="C153" s="18">
        <v>0</v>
      </c>
      <c r="D153" s="18">
        <v>0</v>
      </c>
      <c r="E153" s="4"/>
      <c r="F153" s="18">
        <v>0</v>
      </c>
      <c r="G153" s="18">
        <v>3</v>
      </c>
      <c r="H153" s="18">
        <v>1</v>
      </c>
      <c r="I153" s="18">
        <v>1</v>
      </c>
      <c r="J153" s="18">
        <v>0</v>
      </c>
      <c r="K153" s="18">
        <v>2</v>
      </c>
      <c r="L153" s="18">
        <v>0.1</v>
      </c>
      <c r="M153" s="4">
        <v>0.05</v>
      </c>
    </row>
    <row r="154" spans="1:13">
      <c r="A154" t="s">
        <v>446</v>
      </c>
      <c r="C154" s="18">
        <v>4678</v>
      </c>
      <c r="D154" s="18">
        <v>19311</v>
      </c>
      <c r="E154" s="4">
        <v>4.1280461735784524</v>
      </c>
      <c r="F154" s="18">
        <v>155</v>
      </c>
      <c r="G154" s="18">
        <v>1200</v>
      </c>
      <c r="H154" s="18">
        <v>939</v>
      </c>
      <c r="I154" s="18">
        <v>6757</v>
      </c>
      <c r="J154" s="18">
        <v>34</v>
      </c>
      <c r="K154" s="18">
        <v>106</v>
      </c>
      <c r="L154" s="18">
        <v>3678.800000000002</v>
      </c>
      <c r="M154" s="4">
        <v>34.705660377358512</v>
      </c>
    </row>
  </sheetData>
  <mergeCells count="3">
    <mergeCell ref="C20:F20"/>
    <mergeCell ref="G20:J20"/>
    <mergeCell ref="K20:M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B9C4F-2DAA-43DB-AF8F-A3E2852C241A}">
  <sheetPr codeName="Sheet3"/>
  <dimension ref="A19:N237"/>
  <sheetViews>
    <sheetView showGridLines="0" workbookViewId="0">
      <selection activeCell="N39" sqref="N39"/>
    </sheetView>
  </sheetViews>
  <sheetFormatPr defaultRowHeight="14.5"/>
  <cols>
    <col min="1" max="1" width="25.26953125" bestFit="1" customWidth="1"/>
    <col min="2" max="2" width="21.90625" bestFit="1" customWidth="1"/>
    <col min="3" max="4" width="4.81640625" bestFit="1" customWidth="1"/>
    <col min="5" max="5" width="8.1796875" bestFit="1" customWidth="1"/>
    <col min="6" max="6" width="8.08984375" bestFit="1" customWidth="1"/>
    <col min="7" max="7" width="4.36328125" bestFit="1" customWidth="1"/>
    <col min="8" max="8" width="6.81640625" bestFit="1" customWidth="1"/>
    <col min="9" max="9" width="5.26953125" bestFit="1" customWidth="1"/>
    <col min="10" max="10" width="5.81640625" bestFit="1" customWidth="1"/>
    <col min="11" max="11" width="4.54296875" bestFit="1" customWidth="1"/>
    <col min="12" max="12" width="3.81640625" bestFit="1" customWidth="1"/>
    <col min="13" max="13" width="7.81640625" bestFit="1" customWidth="1"/>
    <col min="14" max="14" width="6.90625" bestFit="1" customWidth="1"/>
    <col min="15" max="15" width="7.0898437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4">
      <c r="A19" s="1" t="s">
        <v>499</v>
      </c>
      <c r="B19" t="s" vm="3">
        <v>530</v>
      </c>
    </row>
    <row r="20" spans="1:14">
      <c r="C20" s="17" t="s">
        <v>528</v>
      </c>
      <c r="D20" s="17"/>
      <c r="E20" s="17"/>
      <c r="F20" s="17"/>
      <c r="G20" s="17"/>
      <c r="H20" s="17"/>
      <c r="I20" s="17" t="s">
        <v>520</v>
      </c>
      <c r="J20" s="17"/>
      <c r="K20" s="17"/>
      <c r="L20" s="17" t="s">
        <v>521</v>
      </c>
      <c r="M20" s="17"/>
      <c r="N20" s="17"/>
    </row>
    <row r="21" spans="1:14">
      <c r="A21" s="1" t="s">
        <v>510</v>
      </c>
      <c r="B21" s="1" t="s">
        <v>511</v>
      </c>
      <c r="C21" t="s">
        <v>524</v>
      </c>
      <c r="D21" t="s">
        <v>525</v>
      </c>
      <c r="E21" t="s">
        <v>531</v>
      </c>
      <c r="F21" t="s">
        <v>526</v>
      </c>
      <c r="G21" t="s">
        <v>532</v>
      </c>
      <c r="H21" t="s">
        <v>529</v>
      </c>
      <c r="I21" t="s">
        <v>514</v>
      </c>
      <c r="J21" t="s">
        <v>515</v>
      </c>
      <c r="K21" t="s">
        <v>516</v>
      </c>
      <c r="L21" t="s">
        <v>512</v>
      </c>
      <c r="M21" t="s">
        <v>517</v>
      </c>
      <c r="N21" t="s">
        <v>518</v>
      </c>
    </row>
    <row r="22" spans="1:14">
      <c r="A22" t="s">
        <v>356</v>
      </c>
      <c r="B22" t="s">
        <v>494</v>
      </c>
      <c r="C22" s="18">
        <v>78</v>
      </c>
      <c r="D22" s="18">
        <v>58</v>
      </c>
      <c r="E22" s="3">
        <v>0.74358974358974361</v>
      </c>
      <c r="F22" s="18">
        <v>867</v>
      </c>
      <c r="G22" s="4">
        <v>14.948275862068966</v>
      </c>
      <c r="H22" s="18">
        <v>8</v>
      </c>
      <c r="I22" s="18">
        <v>3</v>
      </c>
      <c r="J22" s="18">
        <v>29</v>
      </c>
      <c r="K22" s="18">
        <v>0</v>
      </c>
      <c r="L22" s="18">
        <v>7</v>
      </c>
      <c r="M22" s="18">
        <v>138.16</v>
      </c>
      <c r="N22" s="4">
        <v>19.737142857142857</v>
      </c>
    </row>
    <row r="23" spans="1:14">
      <c r="A23" t="s">
        <v>290</v>
      </c>
      <c r="B23" t="s">
        <v>488</v>
      </c>
      <c r="C23" s="18">
        <v>71</v>
      </c>
      <c r="D23" s="18">
        <v>49</v>
      </c>
      <c r="E23" s="3">
        <v>0.6901408450704225</v>
      </c>
      <c r="F23" s="18">
        <v>636</v>
      </c>
      <c r="G23" s="4">
        <v>12.979591836734693</v>
      </c>
      <c r="H23" s="18">
        <v>2</v>
      </c>
      <c r="I23" s="18">
        <v>0</v>
      </c>
      <c r="J23" s="18">
        <v>0</v>
      </c>
      <c r="K23" s="18">
        <v>0</v>
      </c>
      <c r="L23" s="18">
        <v>7</v>
      </c>
      <c r="M23" s="18">
        <v>75.599999999999994</v>
      </c>
      <c r="N23" s="4">
        <v>10.799999999999999</v>
      </c>
    </row>
    <row r="24" spans="1:14">
      <c r="A24" t="s">
        <v>233</v>
      </c>
      <c r="B24" t="s">
        <v>467</v>
      </c>
      <c r="C24" s="18">
        <v>56</v>
      </c>
      <c r="D24" s="18">
        <v>38</v>
      </c>
      <c r="E24" s="3">
        <v>0.6785714285714286</v>
      </c>
      <c r="F24" s="18">
        <v>616</v>
      </c>
      <c r="G24" s="4">
        <v>16.210526315789473</v>
      </c>
      <c r="H24" s="18">
        <v>1</v>
      </c>
      <c r="I24" s="18">
        <v>2</v>
      </c>
      <c r="J24" s="18">
        <v>4</v>
      </c>
      <c r="K24" s="18">
        <v>0</v>
      </c>
      <c r="L24" s="18">
        <v>7</v>
      </c>
      <c r="M24" s="18">
        <v>70</v>
      </c>
      <c r="N24" s="4">
        <v>10</v>
      </c>
    </row>
    <row r="25" spans="1:14">
      <c r="A25" t="s">
        <v>128</v>
      </c>
      <c r="B25" t="s">
        <v>468</v>
      </c>
      <c r="C25" s="18">
        <v>53</v>
      </c>
      <c r="D25" s="18">
        <v>40</v>
      </c>
      <c r="E25" s="3">
        <v>0.75471698113207553</v>
      </c>
      <c r="F25" s="18">
        <v>608</v>
      </c>
      <c r="G25" s="4">
        <v>15.2</v>
      </c>
      <c r="H25" s="18">
        <v>3</v>
      </c>
      <c r="I25" s="18">
        <v>3</v>
      </c>
      <c r="J25" s="18">
        <v>34</v>
      </c>
      <c r="K25" s="18">
        <v>0</v>
      </c>
      <c r="L25" s="18">
        <v>6</v>
      </c>
      <c r="M25" s="18">
        <v>82.2</v>
      </c>
      <c r="N25" s="4">
        <v>13.700000000000001</v>
      </c>
    </row>
    <row r="26" spans="1:14">
      <c r="A26" t="s">
        <v>279</v>
      </c>
      <c r="B26" t="s">
        <v>489</v>
      </c>
      <c r="C26" s="18">
        <v>70</v>
      </c>
      <c r="D26" s="18">
        <v>48</v>
      </c>
      <c r="E26" s="3">
        <v>0.68571428571428572</v>
      </c>
      <c r="F26" s="18">
        <v>605</v>
      </c>
      <c r="G26" s="4">
        <v>12.604166666666666</v>
      </c>
      <c r="H26" s="18">
        <v>2</v>
      </c>
      <c r="I26" s="18">
        <v>0</v>
      </c>
      <c r="J26" s="18">
        <v>0</v>
      </c>
      <c r="K26" s="18">
        <v>0</v>
      </c>
      <c r="L26" s="18">
        <v>7</v>
      </c>
      <c r="M26" s="18">
        <v>72.5</v>
      </c>
      <c r="N26" s="4">
        <v>10.357142857142858</v>
      </c>
    </row>
    <row r="27" spans="1:14">
      <c r="A27" t="s">
        <v>410</v>
      </c>
      <c r="B27" t="s">
        <v>477</v>
      </c>
      <c r="C27" s="18">
        <v>56</v>
      </c>
      <c r="D27" s="18">
        <v>34</v>
      </c>
      <c r="E27" s="3">
        <v>0.6071428571428571</v>
      </c>
      <c r="F27" s="18">
        <v>595</v>
      </c>
      <c r="G27" s="4">
        <v>17.5</v>
      </c>
      <c r="H27" s="18">
        <v>6</v>
      </c>
      <c r="I27" s="18">
        <v>0</v>
      </c>
      <c r="J27" s="18">
        <v>0</v>
      </c>
      <c r="K27" s="18">
        <v>0</v>
      </c>
      <c r="L27" s="18">
        <v>7</v>
      </c>
      <c r="M27" s="18">
        <v>95.500000000000014</v>
      </c>
      <c r="N27" s="4">
        <v>13.642857142857144</v>
      </c>
    </row>
    <row r="28" spans="1:14">
      <c r="A28" t="s">
        <v>220</v>
      </c>
      <c r="B28" t="s">
        <v>474</v>
      </c>
      <c r="C28" s="18">
        <v>69</v>
      </c>
      <c r="D28" s="18">
        <v>48</v>
      </c>
      <c r="E28" s="3">
        <v>0.69565217391304346</v>
      </c>
      <c r="F28" s="18">
        <v>577</v>
      </c>
      <c r="G28" s="4">
        <v>12.020833333333334</v>
      </c>
      <c r="H28" s="18">
        <v>4</v>
      </c>
      <c r="I28" s="18">
        <v>2</v>
      </c>
      <c r="J28" s="18">
        <v>-6</v>
      </c>
      <c r="K28" s="18">
        <v>0</v>
      </c>
      <c r="L28" s="18">
        <v>6</v>
      </c>
      <c r="M28" s="18">
        <v>83.100000000000009</v>
      </c>
      <c r="N28" s="4">
        <v>13.850000000000001</v>
      </c>
    </row>
    <row r="29" spans="1:14">
      <c r="A29" t="s">
        <v>164</v>
      </c>
      <c r="B29" t="s">
        <v>472</v>
      </c>
      <c r="C29" s="18">
        <v>50</v>
      </c>
      <c r="D29" s="18">
        <v>33</v>
      </c>
      <c r="E29" s="3">
        <v>0.66</v>
      </c>
      <c r="F29" s="18">
        <v>571</v>
      </c>
      <c r="G29" s="4">
        <v>17.303030303030305</v>
      </c>
      <c r="H29" s="18">
        <v>2</v>
      </c>
      <c r="I29" s="18">
        <v>0</v>
      </c>
      <c r="J29" s="18">
        <v>0</v>
      </c>
      <c r="K29" s="18">
        <v>0</v>
      </c>
      <c r="L29" s="18">
        <v>6</v>
      </c>
      <c r="M29" s="18">
        <v>69.099999999999994</v>
      </c>
      <c r="N29" s="4">
        <v>11.516666666666666</v>
      </c>
    </row>
    <row r="30" spans="1:14">
      <c r="A30" t="s">
        <v>140</v>
      </c>
      <c r="B30" t="s">
        <v>477</v>
      </c>
      <c r="C30" s="18">
        <v>69</v>
      </c>
      <c r="D30" s="18">
        <v>36</v>
      </c>
      <c r="E30" s="3">
        <v>0.52173913043478259</v>
      </c>
      <c r="F30" s="18">
        <v>540</v>
      </c>
      <c r="G30" s="4">
        <v>15</v>
      </c>
      <c r="H30" s="18">
        <v>3</v>
      </c>
      <c r="I30" s="18">
        <v>1</v>
      </c>
      <c r="J30" s="18">
        <v>6</v>
      </c>
      <c r="K30" s="18">
        <v>0</v>
      </c>
      <c r="L30" s="18">
        <v>7</v>
      </c>
      <c r="M30" s="18">
        <v>74.599999999999994</v>
      </c>
      <c r="N30" s="4">
        <v>10.657142857142857</v>
      </c>
    </row>
    <row r="31" spans="1:14">
      <c r="A31" t="s">
        <v>360</v>
      </c>
      <c r="B31" t="s">
        <v>476</v>
      </c>
      <c r="C31" s="18">
        <v>68</v>
      </c>
      <c r="D31" s="18">
        <v>46</v>
      </c>
      <c r="E31" s="3">
        <v>0.67647058823529416</v>
      </c>
      <c r="F31" s="18">
        <v>525</v>
      </c>
      <c r="G31" s="4">
        <v>11.413043478260869</v>
      </c>
      <c r="H31" s="18">
        <v>5</v>
      </c>
      <c r="I31" s="18">
        <v>1</v>
      </c>
      <c r="J31" s="18">
        <v>-1</v>
      </c>
      <c r="K31" s="18">
        <v>0</v>
      </c>
      <c r="L31" s="18">
        <v>6</v>
      </c>
      <c r="M31" s="18">
        <v>82.4</v>
      </c>
      <c r="N31" s="4">
        <v>13.733333333333334</v>
      </c>
    </row>
    <row r="32" spans="1:14">
      <c r="A32" t="s">
        <v>254</v>
      </c>
      <c r="B32" t="s">
        <v>470</v>
      </c>
      <c r="C32" s="18">
        <v>54</v>
      </c>
      <c r="D32" s="18">
        <v>36</v>
      </c>
      <c r="E32" s="3">
        <v>0.66666666666666663</v>
      </c>
      <c r="F32" s="18">
        <v>511</v>
      </c>
      <c r="G32" s="4">
        <v>14.194444444444445</v>
      </c>
      <c r="H32" s="18">
        <v>2</v>
      </c>
      <c r="I32" s="18">
        <v>0</v>
      </c>
      <c r="J32" s="18">
        <v>0</v>
      </c>
      <c r="K32" s="18">
        <v>0</v>
      </c>
      <c r="L32" s="18">
        <v>6</v>
      </c>
      <c r="M32" s="18">
        <v>61.1</v>
      </c>
      <c r="N32" s="4">
        <v>10.183333333333334</v>
      </c>
    </row>
    <row r="33" spans="1:14">
      <c r="A33" t="s">
        <v>60</v>
      </c>
      <c r="B33" t="s">
        <v>471</v>
      </c>
      <c r="C33" s="18">
        <v>47</v>
      </c>
      <c r="D33" s="18">
        <v>35</v>
      </c>
      <c r="E33" s="3">
        <v>0.74468085106382975</v>
      </c>
      <c r="F33" s="18">
        <v>491</v>
      </c>
      <c r="G33" s="4">
        <v>14.028571428571428</v>
      </c>
      <c r="H33" s="18">
        <v>2</v>
      </c>
      <c r="I33" s="18">
        <v>8</v>
      </c>
      <c r="J33" s="18">
        <v>29</v>
      </c>
      <c r="K33" s="18">
        <v>0</v>
      </c>
      <c r="L33" s="18">
        <v>7</v>
      </c>
      <c r="M33" s="18">
        <v>62</v>
      </c>
      <c r="N33" s="4">
        <v>8.8571428571428577</v>
      </c>
    </row>
    <row r="34" spans="1:14">
      <c r="A34" t="s">
        <v>280</v>
      </c>
      <c r="B34" t="s">
        <v>484</v>
      </c>
      <c r="C34" s="18">
        <v>62</v>
      </c>
      <c r="D34" s="18">
        <v>45</v>
      </c>
      <c r="E34" s="3">
        <v>0.72580645161290325</v>
      </c>
      <c r="F34" s="18">
        <v>485</v>
      </c>
      <c r="G34" s="4">
        <v>10.777777777777779</v>
      </c>
      <c r="H34" s="18">
        <v>2</v>
      </c>
      <c r="I34" s="18">
        <v>5</v>
      </c>
      <c r="J34" s="18">
        <v>21</v>
      </c>
      <c r="K34" s="18">
        <v>1</v>
      </c>
      <c r="L34" s="18">
        <v>5</v>
      </c>
      <c r="M34" s="18">
        <v>68.599999999999994</v>
      </c>
      <c r="N34" s="4">
        <v>13.719999999999999</v>
      </c>
    </row>
    <row r="35" spans="1:14">
      <c r="A35" t="s">
        <v>2</v>
      </c>
      <c r="B35" t="s">
        <v>484</v>
      </c>
      <c r="C35" s="18">
        <v>49</v>
      </c>
      <c r="D35" s="18">
        <v>30</v>
      </c>
      <c r="E35" s="3">
        <v>0.61224489795918369</v>
      </c>
      <c r="F35" s="18">
        <v>480</v>
      </c>
      <c r="G35" s="4">
        <v>16</v>
      </c>
      <c r="H35" s="18">
        <v>4</v>
      </c>
      <c r="I35" s="18">
        <v>0</v>
      </c>
      <c r="J35" s="18">
        <v>0</v>
      </c>
      <c r="K35" s="18">
        <v>0</v>
      </c>
      <c r="L35" s="18">
        <v>6</v>
      </c>
      <c r="M35" s="18">
        <v>72</v>
      </c>
      <c r="N35" s="4">
        <v>12</v>
      </c>
    </row>
    <row r="36" spans="1:14">
      <c r="A36" t="s">
        <v>387</v>
      </c>
      <c r="B36" t="s">
        <v>482</v>
      </c>
      <c r="C36" s="18">
        <v>47</v>
      </c>
      <c r="D36" s="18">
        <v>29</v>
      </c>
      <c r="E36" s="3">
        <v>0.61702127659574468</v>
      </c>
      <c r="F36" s="18">
        <v>474</v>
      </c>
      <c r="G36" s="4">
        <v>16.344827586206897</v>
      </c>
      <c r="H36" s="18">
        <v>4</v>
      </c>
      <c r="I36" s="18">
        <v>2</v>
      </c>
      <c r="J36" s="18">
        <v>-6</v>
      </c>
      <c r="K36" s="18">
        <v>0</v>
      </c>
      <c r="L36" s="18">
        <v>7</v>
      </c>
      <c r="M36" s="18">
        <v>70.8</v>
      </c>
      <c r="N36" s="4">
        <v>10.114285714285714</v>
      </c>
    </row>
    <row r="37" spans="1:14">
      <c r="A37" t="s">
        <v>432</v>
      </c>
      <c r="B37" t="s">
        <v>490</v>
      </c>
      <c r="C37" s="18">
        <v>51</v>
      </c>
      <c r="D37" s="18">
        <v>37</v>
      </c>
      <c r="E37" s="3">
        <v>0.72549019607843135</v>
      </c>
      <c r="F37" s="18">
        <v>444</v>
      </c>
      <c r="G37" s="4">
        <v>12</v>
      </c>
      <c r="H37" s="18">
        <v>3</v>
      </c>
      <c r="I37" s="18">
        <v>0</v>
      </c>
      <c r="J37" s="18">
        <v>0</v>
      </c>
      <c r="K37" s="18">
        <v>0</v>
      </c>
      <c r="L37" s="18">
        <v>7</v>
      </c>
      <c r="M37" s="18">
        <v>62.4</v>
      </c>
      <c r="N37" s="4">
        <v>8.9142857142857146</v>
      </c>
    </row>
    <row r="38" spans="1:14">
      <c r="A38" t="s">
        <v>297</v>
      </c>
      <c r="B38" t="s">
        <v>474</v>
      </c>
      <c r="C38" s="18">
        <v>52</v>
      </c>
      <c r="D38" s="18">
        <v>33</v>
      </c>
      <c r="E38" s="3">
        <v>0.63461538461538458</v>
      </c>
      <c r="F38" s="18">
        <v>428</v>
      </c>
      <c r="G38" s="4">
        <v>12.969696969696969</v>
      </c>
      <c r="H38" s="18">
        <v>1</v>
      </c>
      <c r="I38" s="18">
        <v>0</v>
      </c>
      <c r="J38" s="18">
        <v>0</v>
      </c>
      <c r="K38" s="18">
        <v>0</v>
      </c>
      <c r="L38" s="18">
        <v>6</v>
      </c>
      <c r="M38" s="18">
        <v>48.8</v>
      </c>
      <c r="N38" s="4">
        <v>8.1333333333333329</v>
      </c>
    </row>
    <row r="39" spans="1:14">
      <c r="A39" t="s">
        <v>117</v>
      </c>
      <c r="B39" t="s">
        <v>493</v>
      </c>
      <c r="C39" s="18">
        <v>39</v>
      </c>
      <c r="D39" s="18">
        <v>27</v>
      </c>
      <c r="E39" s="3">
        <v>0.69230769230769229</v>
      </c>
      <c r="F39" s="18">
        <v>420</v>
      </c>
      <c r="G39" s="4">
        <v>15.555555555555555</v>
      </c>
      <c r="H39" s="18">
        <v>3</v>
      </c>
      <c r="I39" s="18">
        <v>0</v>
      </c>
      <c r="J39" s="18">
        <v>0</v>
      </c>
      <c r="K39" s="18">
        <v>0</v>
      </c>
      <c r="L39" s="18">
        <v>6</v>
      </c>
      <c r="M39" s="18">
        <v>62.000000000000007</v>
      </c>
      <c r="N39" s="4">
        <v>10.333333333333334</v>
      </c>
    </row>
    <row r="40" spans="1:14">
      <c r="A40" t="s">
        <v>405</v>
      </c>
      <c r="B40" t="s">
        <v>480</v>
      </c>
      <c r="C40" s="18">
        <v>46</v>
      </c>
      <c r="D40" s="18">
        <v>26</v>
      </c>
      <c r="E40" s="3">
        <v>0.56521739130434778</v>
      </c>
      <c r="F40" s="18">
        <v>416</v>
      </c>
      <c r="G40" s="4">
        <v>16</v>
      </c>
      <c r="H40" s="18">
        <v>4</v>
      </c>
      <c r="I40" s="18">
        <v>1</v>
      </c>
      <c r="J40" s="18">
        <v>3</v>
      </c>
      <c r="K40" s="18">
        <v>0</v>
      </c>
      <c r="L40" s="18">
        <v>6</v>
      </c>
      <c r="M40" s="18">
        <v>65.900000000000006</v>
      </c>
      <c r="N40" s="4">
        <v>10.983333333333334</v>
      </c>
    </row>
    <row r="41" spans="1:14">
      <c r="A41" t="s">
        <v>369</v>
      </c>
      <c r="B41" t="s">
        <v>496</v>
      </c>
      <c r="C41" s="18">
        <v>51</v>
      </c>
      <c r="D41" s="18">
        <v>34</v>
      </c>
      <c r="E41" s="3">
        <v>0.66666666666666663</v>
      </c>
      <c r="F41" s="18">
        <v>413</v>
      </c>
      <c r="G41" s="4">
        <v>12.147058823529411</v>
      </c>
      <c r="H41" s="18">
        <v>1</v>
      </c>
      <c r="I41" s="18">
        <v>0</v>
      </c>
      <c r="J41" s="18">
        <v>0</v>
      </c>
      <c r="K41" s="18">
        <v>0</v>
      </c>
      <c r="L41" s="18">
        <v>7</v>
      </c>
      <c r="M41" s="18">
        <v>43.300000000000004</v>
      </c>
      <c r="N41" s="4">
        <v>6.1857142857142859</v>
      </c>
    </row>
    <row r="42" spans="1:14">
      <c r="A42" t="s">
        <v>287</v>
      </c>
      <c r="B42" t="s">
        <v>471</v>
      </c>
      <c r="C42" s="18">
        <v>38</v>
      </c>
      <c r="D42" s="18">
        <v>24</v>
      </c>
      <c r="E42" s="3">
        <v>0.63157894736842102</v>
      </c>
      <c r="F42" s="18">
        <v>381</v>
      </c>
      <c r="G42" s="4">
        <v>15.875</v>
      </c>
      <c r="H42" s="18">
        <v>0</v>
      </c>
      <c r="I42" s="18">
        <v>0</v>
      </c>
      <c r="J42" s="18">
        <v>0</v>
      </c>
      <c r="K42" s="18">
        <v>0</v>
      </c>
      <c r="L42" s="18">
        <v>7</v>
      </c>
      <c r="M42" s="18">
        <v>36.1</v>
      </c>
      <c r="N42" s="4">
        <v>5.1571428571428575</v>
      </c>
    </row>
    <row r="43" spans="1:14">
      <c r="A43" t="s">
        <v>433</v>
      </c>
      <c r="B43" t="s">
        <v>466</v>
      </c>
      <c r="C43" s="18">
        <v>66</v>
      </c>
      <c r="D43" s="18">
        <v>37</v>
      </c>
      <c r="E43" s="3">
        <v>0.56060606060606055</v>
      </c>
      <c r="F43" s="18">
        <v>375</v>
      </c>
      <c r="G43" s="4">
        <v>10.135135135135135</v>
      </c>
      <c r="H43" s="18">
        <v>1</v>
      </c>
      <c r="I43" s="18">
        <v>2</v>
      </c>
      <c r="J43" s="18">
        <v>11</v>
      </c>
      <c r="K43" s="18">
        <v>0</v>
      </c>
      <c r="L43" s="18">
        <v>7</v>
      </c>
      <c r="M43" s="18">
        <v>44.88</v>
      </c>
      <c r="N43" s="4">
        <v>6.4114285714285719</v>
      </c>
    </row>
    <row r="44" spans="1:14">
      <c r="A44" t="s">
        <v>257</v>
      </c>
      <c r="B44" t="s">
        <v>492</v>
      </c>
      <c r="C44" s="18">
        <v>58</v>
      </c>
      <c r="D44" s="18">
        <v>32</v>
      </c>
      <c r="E44" s="3">
        <v>0.55172413793103448</v>
      </c>
      <c r="F44" s="18">
        <v>374</v>
      </c>
      <c r="G44" s="4">
        <v>11.6875</v>
      </c>
      <c r="H44" s="18">
        <v>1</v>
      </c>
      <c r="I44" s="18">
        <v>1</v>
      </c>
      <c r="J44" s="18">
        <v>11</v>
      </c>
      <c r="K44" s="18">
        <v>0</v>
      </c>
      <c r="L44" s="18">
        <v>7</v>
      </c>
      <c r="M44" s="18">
        <v>44.500000000000007</v>
      </c>
      <c r="N44" s="4">
        <v>6.3571428571428585</v>
      </c>
    </row>
    <row r="45" spans="1:14">
      <c r="A45" t="s">
        <v>41</v>
      </c>
      <c r="B45" t="s">
        <v>473</v>
      </c>
      <c r="C45" s="18">
        <v>42</v>
      </c>
      <c r="D45" s="18">
        <v>20</v>
      </c>
      <c r="E45" s="3">
        <v>0.47619047619047616</v>
      </c>
      <c r="F45" s="18">
        <v>372</v>
      </c>
      <c r="G45" s="4">
        <v>18.600000000000001</v>
      </c>
      <c r="H45" s="18">
        <v>3</v>
      </c>
      <c r="I45" s="18">
        <v>0</v>
      </c>
      <c r="J45" s="18">
        <v>0</v>
      </c>
      <c r="K45" s="18">
        <v>0</v>
      </c>
      <c r="L45" s="18">
        <v>7</v>
      </c>
      <c r="M45" s="18">
        <v>57.2</v>
      </c>
      <c r="N45" s="4">
        <v>8.1714285714285726</v>
      </c>
    </row>
    <row r="46" spans="1:14">
      <c r="A46" t="s">
        <v>424</v>
      </c>
      <c r="B46" t="s">
        <v>476</v>
      </c>
      <c r="C46" s="18">
        <v>38</v>
      </c>
      <c r="D46" s="18">
        <v>23</v>
      </c>
      <c r="E46" s="3">
        <v>0.60526315789473684</v>
      </c>
      <c r="F46" s="18">
        <v>367</v>
      </c>
      <c r="G46" s="4">
        <v>15.956521739130435</v>
      </c>
      <c r="H46" s="18">
        <v>4</v>
      </c>
      <c r="I46" s="18">
        <v>0</v>
      </c>
      <c r="J46" s="18">
        <v>0</v>
      </c>
      <c r="K46" s="18">
        <v>0</v>
      </c>
      <c r="L46" s="18">
        <v>6</v>
      </c>
      <c r="M46" s="18">
        <v>60.699999999999996</v>
      </c>
      <c r="N46" s="4">
        <v>10.116666666666665</v>
      </c>
    </row>
    <row r="47" spans="1:14">
      <c r="A47" t="s">
        <v>64</v>
      </c>
      <c r="B47" t="s">
        <v>472</v>
      </c>
      <c r="C47" s="18">
        <v>45</v>
      </c>
      <c r="D47" s="18">
        <v>32</v>
      </c>
      <c r="E47" s="3">
        <v>0.71111111111111114</v>
      </c>
      <c r="F47" s="18">
        <v>351</v>
      </c>
      <c r="G47" s="4">
        <v>10.96875</v>
      </c>
      <c r="H47" s="18">
        <v>5</v>
      </c>
      <c r="I47" s="18">
        <v>0</v>
      </c>
      <c r="J47" s="18">
        <v>0</v>
      </c>
      <c r="K47" s="18">
        <v>0</v>
      </c>
      <c r="L47" s="18">
        <v>6</v>
      </c>
      <c r="M47" s="18">
        <v>65.100000000000009</v>
      </c>
      <c r="N47" s="4">
        <v>10.850000000000001</v>
      </c>
    </row>
    <row r="48" spans="1:14">
      <c r="A48" t="s">
        <v>394</v>
      </c>
      <c r="B48" t="s">
        <v>488</v>
      </c>
      <c r="C48" s="18">
        <v>48</v>
      </c>
      <c r="D48" s="18">
        <v>33</v>
      </c>
      <c r="E48" s="3">
        <v>0.6875</v>
      </c>
      <c r="F48" s="18">
        <v>348</v>
      </c>
      <c r="G48" s="4">
        <v>10.545454545454545</v>
      </c>
      <c r="H48" s="18">
        <v>3</v>
      </c>
      <c r="I48" s="18">
        <v>0</v>
      </c>
      <c r="J48" s="18">
        <v>0</v>
      </c>
      <c r="K48" s="18">
        <v>0</v>
      </c>
      <c r="L48" s="18">
        <v>7</v>
      </c>
      <c r="M48" s="18">
        <v>52.800000000000004</v>
      </c>
      <c r="N48" s="4">
        <v>7.5428571428571436</v>
      </c>
    </row>
    <row r="49" spans="1:14">
      <c r="A49" t="s">
        <v>285</v>
      </c>
      <c r="B49" t="s">
        <v>478</v>
      </c>
      <c r="C49" s="18">
        <v>23</v>
      </c>
      <c r="D49" s="18">
        <v>19</v>
      </c>
      <c r="E49" s="3">
        <v>0.82608695652173914</v>
      </c>
      <c r="F49" s="18">
        <v>331</v>
      </c>
      <c r="G49" s="4">
        <v>17.421052631578949</v>
      </c>
      <c r="H49" s="18">
        <v>2</v>
      </c>
      <c r="I49" s="18">
        <v>4</v>
      </c>
      <c r="J49" s="18">
        <v>26</v>
      </c>
      <c r="K49" s="18">
        <v>0</v>
      </c>
      <c r="L49" s="18">
        <v>7</v>
      </c>
      <c r="M49" s="18">
        <v>47.7</v>
      </c>
      <c r="N49" s="4">
        <v>6.8142857142857149</v>
      </c>
    </row>
    <row r="50" spans="1:14">
      <c r="A50" t="s">
        <v>72</v>
      </c>
      <c r="B50" t="s">
        <v>478</v>
      </c>
      <c r="C50" s="18">
        <v>35</v>
      </c>
      <c r="D50" s="18">
        <v>24</v>
      </c>
      <c r="E50" s="3">
        <v>0.68571428571428572</v>
      </c>
      <c r="F50" s="18">
        <v>329</v>
      </c>
      <c r="G50" s="4">
        <v>13.708333333333334</v>
      </c>
      <c r="H50" s="18">
        <v>3</v>
      </c>
      <c r="I50" s="18">
        <v>2</v>
      </c>
      <c r="J50" s="18">
        <v>12</v>
      </c>
      <c r="K50" s="18">
        <v>0</v>
      </c>
      <c r="L50" s="18">
        <v>5</v>
      </c>
      <c r="M50" s="18">
        <v>52.1</v>
      </c>
      <c r="N50" s="4">
        <v>10.42</v>
      </c>
    </row>
    <row r="51" spans="1:14">
      <c r="A51" t="s">
        <v>68</v>
      </c>
      <c r="B51" t="s">
        <v>470</v>
      </c>
      <c r="C51" s="18">
        <v>39</v>
      </c>
      <c r="D51" s="18">
        <v>25</v>
      </c>
      <c r="E51" s="3">
        <v>0.64102564102564108</v>
      </c>
      <c r="F51" s="18">
        <v>328</v>
      </c>
      <c r="G51" s="4">
        <v>13.12</v>
      </c>
      <c r="H51" s="18">
        <v>2</v>
      </c>
      <c r="I51" s="18">
        <v>0</v>
      </c>
      <c r="J51" s="18">
        <v>0</v>
      </c>
      <c r="K51" s="18">
        <v>0</v>
      </c>
      <c r="L51" s="18">
        <v>5</v>
      </c>
      <c r="M51" s="18">
        <v>44.79999999999999</v>
      </c>
      <c r="N51" s="4">
        <v>8.9599999999999973</v>
      </c>
    </row>
    <row r="52" spans="1:14">
      <c r="A52" t="s">
        <v>73</v>
      </c>
      <c r="B52" t="s">
        <v>473</v>
      </c>
      <c r="C52" s="18">
        <v>45</v>
      </c>
      <c r="D52" s="18">
        <v>30</v>
      </c>
      <c r="E52" s="3">
        <v>0.66666666666666663</v>
      </c>
      <c r="F52" s="18">
        <v>315</v>
      </c>
      <c r="G52" s="4">
        <v>10.5</v>
      </c>
      <c r="H52" s="18">
        <v>0</v>
      </c>
      <c r="I52" s="18">
        <v>9</v>
      </c>
      <c r="J52" s="18">
        <v>34</v>
      </c>
      <c r="K52" s="18">
        <v>0</v>
      </c>
      <c r="L52" s="18">
        <v>7</v>
      </c>
      <c r="M52" s="18">
        <v>32.9</v>
      </c>
      <c r="N52" s="4">
        <v>4.7</v>
      </c>
    </row>
    <row r="53" spans="1:14">
      <c r="A53" t="s">
        <v>352</v>
      </c>
      <c r="B53" t="s">
        <v>491</v>
      </c>
      <c r="C53" s="18">
        <v>41</v>
      </c>
      <c r="D53" s="18">
        <v>26</v>
      </c>
      <c r="E53" s="3">
        <v>0.63414634146341464</v>
      </c>
      <c r="F53" s="18">
        <v>310</v>
      </c>
      <c r="G53" s="4">
        <v>11.923076923076923</v>
      </c>
      <c r="H53" s="18">
        <v>2</v>
      </c>
      <c r="I53" s="18">
        <v>0</v>
      </c>
      <c r="J53" s="18">
        <v>0</v>
      </c>
      <c r="K53" s="18">
        <v>0</v>
      </c>
      <c r="L53" s="18">
        <v>4</v>
      </c>
      <c r="M53" s="18">
        <v>43</v>
      </c>
      <c r="N53" s="4">
        <v>10.75</v>
      </c>
    </row>
    <row r="54" spans="1:14">
      <c r="A54" t="s">
        <v>107</v>
      </c>
      <c r="B54" t="s">
        <v>479</v>
      </c>
      <c r="C54" s="18">
        <v>46</v>
      </c>
      <c r="D54" s="18">
        <v>26</v>
      </c>
      <c r="E54" s="3">
        <v>0.56521739130434778</v>
      </c>
      <c r="F54" s="18">
        <v>307</v>
      </c>
      <c r="G54" s="4">
        <v>11.807692307692308</v>
      </c>
      <c r="H54" s="18">
        <v>0</v>
      </c>
      <c r="I54" s="18">
        <v>1</v>
      </c>
      <c r="J54" s="18">
        <v>7</v>
      </c>
      <c r="K54" s="18">
        <v>0</v>
      </c>
      <c r="L54" s="18">
        <v>7</v>
      </c>
      <c r="M54" s="18">
        <v>31.400000000000002</v>
      </c>
      <c r="N54" s="4">
        <v>4.4857142857142858</v>
      </c>
    </row>
    <row r="55" spans="1:14">
      <c r="A55" t="s">
        <v>184</v>
      </c>
      <c r="B55" t="s">
        <v>486</v>
      </c>
      <c r="C55" s="18">
        <v>31</v>
      </c>
      <c r="D55" s="18">
        <v>23</v>
      </c>
      <c r="E55" s="3">
        <v>0.74193548387096775</v>
      </c>
      <c r="F55" s="18">
        <v>302</v>
      </c>
      <c r="G55" s="4">
        <v>13.130434782608695</v>
      </c>
      <c r="H55" s="18">
        <v>3</v>
      </c>
      <c r="I55" s="18">
        <v>1</v>
      </c>
      <c r="J55" s="18">
        <v>-11</v>
      </c>
      <c r="K55" s="18">
        <v>0</v>
      </c>
      <c r="L55" s="18">
        <v>5</v>
      </c>
      <c r="M55" s="18">
        <v>49.1</v>
      </c>
      <c r="N55" s="4">
        <v>9.82</v>
      </c>
    </row>
    <row r="56" spans="1:14">
      <c r="A56" t="s">
        <v>340</v>
      </c>
      <c r="B56" t="s">
        <v>469</v>
      </c>
      <c r="C56" s="18">
        <v>32</v>
      </c>
      <c r="D56" s="18">
        <v>22</v>
      </c>
      <c r="E56" s="3">
        <v>0.6875</v>
      </c>
      <c r="F56" s="18">
        <v>290</v>
      </c>
      <c r="G56" s="4">
        <v>13.181818181818182</v>
      </c>
      <c r="H56" s="18">
        <v>1</v>
      </c>
      <c r="I56" s="18">
        <v>0</v>
      </c>
      <c r="J56" s="18">
        <v>0</v>
      </c>
      <c r="K56" s="18">
        <v>0</v>
      </c>
      <c r="L56" s="18">
        <v>6</v>
      </c>
      <c r="M56" s="18">
        <v>33</v>
      </c>
      <c r="N56" s="4">
        <v>5.5</v>
      </c>
    </row>
    <row r="57" spans="1:14">
      <c r="A57" t="s">
        <v>407</v>
      </c>
      <c r="B57" t="s">
        <v>485</v>
      </c>
      <c r="C57" s="18">
        <v>39</v>
      </c>
      <c r="D57" s="18">
        <v>26</v>
      </c>
      <c r="E57" s="3">
        <v>0.66666666666666663</v>
      </c>
      <c r="F57" s="18">
        <v>289</v>
      </c>
      <c r="G57" s="4">
        <v>11.115384615384615</v>
      </c>
      <c r="H57" s="18">
        <v>0</v>
      </c>
      <c r="I57" s="18">
        <v>8</v>
      </c>
      <c r="J57" s="18">
        <v>38</v>
      </c>
      <c r="K57" s="18">
        <v>0</v>
      </c>
      <c r="L57" s="18">
        <v>6</v>
      </c>
      <c r="M57" s="18">
        <v>30.700000000000003</v>
      </c>
      <c r="N57" s="4">
        <v>5.1166666666666671</v>
      </c>
    </row>
    <row r="58" spans="1:14">
      <c r="A58" t="s">
        <v>260</v>
      </c>
      <c r="B58" t="s">
        <v>480</v>
      </c>
      <c r="C58" s="18">
        <v>28</v>
      </c>
      <c r="D58" s="18">
        <v>20</v>
      </c>
      <c r="E58" s="3">
        <v>0.7142857142857143</v>
      </c>
      <c r="F58" s="18">
        <v>285</v>
      </c>
      <c r="G58" s="4">
        <v>14.25</v>
      </c>
      <c r="H58" s="18">
        <v>2</v>
      </c>
      <c r="I58" s="18">
        <v>1</v>
      </c>
      <c r="J58" s="18">
        <v>2</v>
      </c>
      <c r="K58" s="18">
        <v>0</v>
      </c>
      <c r="L58" s="18">
        <v>6</v>
      </c>
      <c r="M58" s="18">
        <v>40.700000000000003</v>
      </c>
      <c r="N58" s="4">
        <v>6.7833333333333341</v>
      </c>
    </row>
    <row r="59" spans="1:14">
      <c r="A59" t="s">
        <v>421</v>
      </c>
      <c r="B59" t="s">
        <v>491</v>
      </c>
      <c r="C59" s="18">
        <v>32</v>
      </c>
      <c r="D59" s="18">
        <v>19</v>
      </c>
      <c r="E59" s="3">
        <v>0.59375</v>
      </c>
      <c r="F59" s="18">
        <v>284</v>
      </c>
      <c r="G59" s="4">
        <v>14.947368421052632</v>
      </c>
      <c r="H59" s="18">
        <v>1</v>
      </c>
      <c r="I59" s="18">
        <v>0</v>
      </c>
      <c r="J59" s="18">
        <v>0</v>
      </c>
      <c r="K59" s="18">
        <v>0</v>
      </c>
      <c r="L59" s="18">
        <v>6</v>
      </c>
      <c r="M59" s="18">
        <v>34.4</v>
      </c>
      <c r="N59" s="4">
        <v>5.7333333333333334</v>
      </c>
    </row>
    <row r="60" spans="1:14">
      <c r="A60" t="s">
        <v>70</v>
      </c>
      <c r="B60" t="s">
        <v>469</v>
      </c>
      <c r="C60" s="18">
        <v>24</v>
      </c>
      <c r="D60" s="18">
        <v>19</v>
      </c>
      <c r="E60" s="3">
        <v>0.79166666666666663</v>
      </c>
      <c r="F60" s="18">
        <v>283</v>
      </c>
      <c r="G60" s="4">
        <v>14.894736842105264</v>
      </c>
      <c r="H60" s="18">
        <v>3</v>
      </c>
      <c r="I60" s="18">
        <v>0</v>
      </c>
      <c r="J60" s="18">
        <v>0</v>
      </c>
      <c r="K60" s="18">
        <v>0</v>
      </c>
      <c r="L60" s="18">
        <v>6</v>
      </c>
      <c r="M60" s="18">
        <v>46.300000000000004</v>
      </c>
      <c r="N60" s="4">
        <v>7.7166666666666677</v>
      </c>
    </row>
    <row r="61" spans="1:14">
      <c r="A61" t="s">
        <v>396</v>
      </c>
      <c r="B61" t="s">
        <v>475</v>
      </c>
      <c r="C61" s="18">
        <v>45</v>
      </c>
      <c r="D61" s="18">
        <v>26</v>
      </c>
      <c r="E61" s="3">
        <v>0.57777777777777772</v>
      </c>
      <c r="F61" s="18">
        <v>276</v>
      </c>
      <c r="G61" s="4">
        <v>10.615384615384615</v>
      </c>
      <c r="H61" s="18">
        <v>1</v>
      </c>
      <c r="I61" s="18">
        <v>2</v>
      </c>
      <c r="J61" s="18">
        <v>23</v>
      </c>
      <c r="K61" s="18">
        <v>0</v>
      </c>
      <c r="L61" s="18">
        <v>7</v>
      </c>
      <c r="M61" s="18">
        <v>37.9</v>
      </c>
      <c r="N61" s="4">
        <v>5.4142857142857137</v>
      </c>
    </row>
    <row r="62" spans="1:14">
      <c r="A62" t="s">
        <v>26</v>
      </c>
      <c r="B62" t="s">
        <v>468</v>
      </c>
      <c r="C62" s="18">
        <v>26</v>
      </c>
      <c r="D62" s="18">
        <v>18</v>
      </c>
      <c r="E62" s="3">
        <v>0.69230769230769229</v>
      </c>
      <c r="F62" s="18">
        <v>266</v>
      </c>
      <c r="G62" s="4">
        <v>14.777777777777779</v>
      </c>
      <c r="H62" s="18">
        <v>1</v>
      </c>
      <c r="I62" s="18">
        <v>0</v>
      </c>
      <c r="J62" s="18">
        <v>0</v>
      </c>
      <c r="K62" s="18">
        <v>0</v>
      </c>
      <c r="L62" s="18">
        <v>7</v>
      </c>
      <c r="M62" s="18">
        <v>32.6</v>
      </c>
      <c r="N62" s="4">
        <v>4.6571428571428575</v>
      </c>
    </row>
    <row r="63" spans="1:14">
      <c r="A63" t="s">
        <v>103</v>
      </c>
      <c r="B63" t="s">
        <v>487</v>
      </c>
      <c r="C63" s="18">
        <v>24</v>
      </c>
      <c r="D63" s="18">
        <v>14</v>
      </c>
      <c r="E63" s="3">
        <v>0.58333333333333337</v>
      </c>
      <c r="F63" s="18">
        <v>261</v>
      </c>
      <c r="G63" s="4">
        <v>18.642857142857142</v>
      </c>
      <c r="H63" s="18">
        <v>3</v>
      </c>
      <c r="I63" s="18">
        <v>0</v>
      </c>
      <c r="J63" s="18">
        <v>0</v>
      </c>
      <c r="K63" s="18">
        <v>0</v>
      </c>
      <c r="L63" s="18">
        <v>6</v>
      </c>
      <c r="M63" s="18">
        <v>44.099999999999994</v>
      </c>
      <c r="N63" s="4">
        <v>7.3499999999999988</v>
      </c>
    </row>
    <row r="64" spans="1:14">
      <c r="A64" t="s">
        <v>13</v>
      </c>
      <c r="B64" t="s">
        <v>479</v>
      </c>
      <c r="C64" s="18">
        <v>43</v>
      </c>
      <c r="D64" s="18">
        <v>29</v>
      </c>
      <c r="E64" s="3">
        <v>0.67441860465116277</v>
      </c>
      <c r="F64" s="18">
        <v>258</v>
      </c>
      <c r="G64" s="4">
        <v>8.8965517241379306</v>
      </c>
      <c r="H64" s="18">
        <v>1</v>
      </c>
      <c r="I64" s="18">
        <v>0</v>
      </c>
      <c r="J64" s="18">
        <v>0</v>
      </c>
      <c r="K64" s="18">
        <v>0</v>
      </c>
      <c r="L64" s="18">
        <v>6</v>
      </c>
      <c r="M64" s="18">
        <v>31.8</v>
      </c>
      <c r="N64" s="4">
        <v>5.3</v>
      </c>
    </row>
    <row r="65" spans="1:14">
      <c r="A65" t="s">
        <v>179</v>
      </c>
      <c r="B65" t="s">
        <v>478</v>
      </c>
      <c r="C65" s="18">
        <v>40</v>
      </c>
      <c r="D65" s="18">
        <v>21</v>
      </c>
      <c r="E65" s="3">
        <v>0.52500000000000002</v>
      </c>
      <c r="F65" s="18">
        <v>258</v>
      </c>
      <c r="G65" s="4">
        <v>12.285714285714286</v>
      </c>
      <c r="H65" s="18">
        <v>1</v>
      </c>
      <c r="I65" s="18">
        <v>4</v>
      </c>
      <c r="J65" s="18">
        <v>16</v>
      </c>
      <c r="K65" s="18">
        <v>0</v>
      </c>
      <c r="L65" s="18">
        <v>7</v>
      </c>
      <c r="M65" s="18">
        <v>33.4</v>
      </c>
      <c r="N65" s="4">
        <v>4.7714285714285714</v>
      </c>
    </row>
    <row r="66" spans="1:14">
      <c r="A66" t="s">
        <v>105</v>
      </c>
      <c r="B66" t="s">
        <v>487</v>
      </c>
      <c r="C66" s="18">
        <v>34</v>
      </c>
      <c r="D66" s="18">
        <v>23</v>
      </c>
      <c r="E66" s="3">
        <v>0.67647058823529416</v>
      </c>
      <c r="F66" s="18">
        <v>256</v>
      </c>
      <c r="G66" s="4">
        <v>11.130434782608695</v>
      </c>
      <c r="H66" s="18">
        <v>3</v>
      </c>
      <c r="I66" s="18">
        <v>0</v>
      </c>
      <c r="J66" s="18">
        <v>0</v>
      </c>
      <c r="K66" s="18">
        <v>0</v>
      </c>
      <c r="L66" s="18">
        <v>7</v>
      </c>
      <c r="M66" s="18">
        <v>41.599999999999994</v>
      </c>
      <c r="N66" s="4">
        <v>5.9428571428571422</v>
      </c>
    </row>
    <row r="67" spans="1:14">
      <c r="A67" t="s">
        <v>33</v>
      </c>
      <c r="B67" t="s">
        <v>492</v>
      </c>
      <c r="C67" s="18">
        <v>37</v>
      </c>
      <c r="D67" s="18">
        <v>27</v>
      </c>
      <c r="E67" s="3">
        <v>0.72972972972972971</v>
      </c>
      <c r="F67" s="18">
        <v>254</v>
      </c>
      <c r="G67" s="4">
        <v>9.4074074074074066</v>
      </c>
      <c r="H67" s="18">
        <v>1</v>
      </c>
      <c r="I67" s="18">
        <v>1</v>
      </c>
      <c r="J67" s="18">
        <v>4</v>
      </c>
      <c r="K67" s="18">
        <v>0</v>
      </c>
      <c r="L67" s="18">
        <v>6</v>
      </c>
      <c r="M67" s="18">
        <v>31.8</v>
      </c>
      <c r="N67" s="4">
        <v>5.3</v>
      </c>
    </row>
    <row r="68" spans="1:14">
      <c r="A68" t="s">
        <v>126</v>
      </c>
      <c r="B68" t="s">
        <v>489</v>
      </c>
      <c r="C68" s="18">
        <v>30</v>
      </c>
      <c r="D68" s="18">
        <v>16</v>
      </c>
      <c r="E68" s="3">
        <v>0.53333333333333333</v>
      </c>
      <c r="F68" s="18">
        <v>248</v>
      </c>
      <c r="G68" s="4">
        <v>15.5</v>
      </c>
      <c r="H68" s="18">
        <v>1</v>
      </c>
      <c r="I68" s="18">
        <v>0</v>
      </c>
      <c r="J68" s="18">
        <v>0</v>
      </c>
      <c r="K68" s="18">
        <v>0</v>
      </c>
      <c r="L68" s="18">
        <v>7</v>
      </c>
      <c r="M68" s="18">
        <v>30.8</v>
      </c>
      <c r="N68" s="4">
        <v>4.4000000000000004</v>
      </c>
    </row>
    <row r="69" spans="1:14">
      <c r="A69" t="s">
        <v>78</v>
      </c>
      <c r="B69" t="s">
        <v>490</v>
      </c>
      <c r="C69" s="18">
        <v>13</v>
      </c>
      <c r="D69" s="18">
        <v>12</v>
      </c>
      <c r="E69" s="3">
        <v>0.92307692307692313</v>
      </c>
      <c r="F69" s="18">
        <v>248</v>
      </c>
      <c r="G69" s="4">
        <v>20.666666666666668</v>
      </c>
      <c r="H69" s="18">
        <v>2</v>
      </c>
      <c r="I69" s="18">
        <v>0</v>
      </c>
      <c r="J69" s="18">
        <v>0</v>
      </c>
      <c r="K69" s="18">
        <v>0</v>
      </c>
      <c r="L69" s="18">
        <v>3</v>
      </c>
      <c r="M69" s="18">
        <v>36.799999999999997</v>
      </c>
      <c r="N69" s="4">
        <v>12.266666666666666</v>
      </c>
    </row>
    <row r="70" spans="1:14">
      <c r="A70" t="s">
        <v>307</v>
      </c>
      <c r="B70" t="s">
        <v>471</v>
      </c>
      <c r="C70" s="18">
        <v>31</v>
      </c>
      <c r="D70" s="18">
        <v>26</v>
      </c>
      <c r="E70" s="3">
        <v>0.83870967741935487</v>
      </c>
      <c r="F70" s="18">
        <v>244</v>
      </c>
      <c r="G70" s="4">
        <v>9.384615384615385</v>
      </c>
      <c r="H70" s="18">
        <v>1</v>
      </c>
      <c r="I70" s="18">
        <v>1</v>
      </c>
      <c r="J70" s="18">
        <v>-2</v>
      </c>
      <c r="K70" s="18">
        <v>0</v>
      </c>
      <c r="L70" s="18">
        <v>7</v>
      </c>
      <c r="M70" s="18">
        <v>30.2</v>
      </c>
      <c r="N70" s="4">
        <v>4.3142857142857141</v>
      </c>
    </row>
    <row r="71" spans="1:14">
      <c r="A71" t="s">
        <v>138</v>
      </c>
      <c r="B71" t="s">
        <v>495</v>
      </c>
      <c r="C71" s="18">
        <v>34</v>
      </c>
      <c r="D71" s="18">
        <v>27</v>
      </c>
      <c r="E71" s="3">
        <v>0.79411764705882348</v>
      </c>
      <c r="F71" s="18">
        <v>243</v>
      </c>
      <c r="G71" s="4">
        <v>9</v>
      </c>
      <c r="H71" s="18">
        <v>0</v>
      </c>
      <c r="I71" s="18">
        <v>3</v>
      </c>
      <c r="J71" s="18">
        <v>18</v>
      </c>
      <c r="K71" s="18">
        <v>0</v>
      </c>
      <c r="L71" s="18">
        <v>7</v>
      </c>
      <c r="M71" s="18">
        <v>26.099999999999998</v>
      </c>
      <c r="N71" s="4">
        <v>3.7285714285714282</v>
      </c>
    </row>
    <row r="72" spans="1:14">
      <c r="A72" t="s">
        <v>102</v>
      </c>
      <c r="B72" t="s">
        <v>467</v>
      </c>
      <c r="C72" s="18">
        <v>25</v>
      </c>
      <c r="D72" s="18">
        <v>12</v>
      </c>
      <c r="E72" s="3">
        <v>0.48</v>
      </c>
      <c r="F72" s="18">
        <v>242</v>
      </c>
      <c r="G72" s="4">
        <v>20.166666666666668</v>
      </c>
      <c r="H72" s="18">
        <v>2</v>
      </c>
      <c r="I72" s="18">
        <v>0</v>
      </c>
      <c r="J72" s="18">
        <v>0</v>
      </c>
      <c r="K72" s="18">
        <v>0</v>
      </c>
      <c r="L72" s="18">
        <v>7</v>
      </c>
      <c r="M72" s="18">
        <v>36.199999999999996</v>
      </c>
      <c r="N72" s="4">
        <v>5.1714285714285708</v>
      </c>
    </row>
    <row r="73" spans="1:14">
      <c r="A73" t="s">
        <v>112</v>
      </c>
      <c r="B73" t="s">
        <v>495</v>
      </c>
      <c r="C73" s="18">
        <v>49</v>
      </c>
      <c r="D73" s="18">
        <v>28</v>
      </c>
      <c r="E73" s="3">
        <v>0.5714285714285714</v>
      </c>
      <c r="F73" s="18">
        <v>240</v>
      </c>
      <c r="G73" s="4">
        <v>8.5714285714285712</v>
      </c>
      <c r="H73" s="18">
        <v>2</v>
      </c>
      <c r="I73" s="18">
        <v>2</v>
      </c>
      <c r="J73" s="18">
        <v>11</v>
      </c>
      <c r="K73" s="18">
        <v>1</v>
      </c>
      <c r="L73" s="18">
        <v>6</v>
      </c>
      <c r="M73" s="18">
        <v>43.099999999999994</v>
      </c>
      <c r="N73" s="4">
        <v>7.1833333333333327</v>
      </c>
    </row>
    <row r="74" spans="1:14">
      <c r="A74" t="s">
        <v>127</v>
      </c>
      <c r="B74" t="s">
        <v>474</v>
      </c>
      <c r="C74" s="18">
        <v>36</v>
      </c>
      <c r="D74" s="18">
        <v>23</v>
      </c>
      <c r="E74" s="3">
        <v>0.63888888888888884</v>
      </c>
      <c r="F74" s="18">
        <v>234</v>
      </c>
      <c r="G74" s="4">
        <v>10.173913043478262</v>
      </c>
      <c r="H74" s="18">
        <v>1</v>
      </c>
      <c r="I74" s="18">
        <v>0</v>
      </c>
      <c r="J74" s="18">
        <v>0</v>
      </c>
      <c r="K74" s="18">
        <v>0</v>
      </c>
      <c r="L74" s="18">
        <v>6</v>
      </c>
      <c r="M74" s="18">
        <v>29.4</v>
      </c>
      <c r="N74" s="4">
        <v>4.8999999999999995</v>
      </c>
    </row>
    <row r="75" spans="1:14">
      <c r="A75" t="s">
        <v>42</v>
      </c>
      <c r="B75" t="s">
        <v>466</v>
      </c>
      <c r="C75" s="18">
        <v>36</v>
      </c>
      <c r="D75" s="18">
        <v>25</v>
      </c>
      <c r="E75" s="3">
        <v>0.69444444444444442</v>
      </c>
      <c r="F75" s="18">
        <v>234</v>
      </c>
      <c r="G75" s="4">
        <v>9.36</v>
      </c>
      <c r="H75" s="18">
        <v>0</v>
      </c>
      <c r="I75" s="18">
        <v>0</v>
      </c>
      <c r="J75" s="18">
        <v>0</v>
      </c>
      <c r="K75" s="18">
        <v>0</v>
      </c>
      <c r="L75" s="18">
        <v>6</v>
      </c>
      <c r="M75" s="18">
        <v>23.4</v>
      </c>
      <c r="N75" s="4">
        <v>3.9</v>
      </c>
    </row>
    <row r="76" spans="1:14">
      <c r="A76" t="s">
        <v>252</v>
      </c>
      <c r="B76" t="s">
        <v>497</v>
      </c>
      <c r="C76" s="18">
        <v>27</v>
      </c>
      <c r="D76" s="18">
        <v>15</v>
      </c>
      <c r="E76" s="3">
        <v>0.55555555555555558</v>
      </c>
      <c r="F76" s="18">
        <v>230</v>
      </c>
      <c r="G76" s="4">
        <v>15.333333333333334</v>
      </c>
      <c r="H76" s="18">
        <v>1</v>
      </c>
      <c r="I76" s="18">
        <v>0</v>
      </c>
      <c r="J76" s="18">
        <v>0</v>
      </c>
      <c r="K76" s="18">
        <v>0</v>
      </c>
      <c r="L76" s="18">
        <v>5</v>
      </c>
      <c r="M76" s="18">
        <v>31</v>
      </c>
      <c r="N76" s="4">
        <v>6.2</v>
      </c>
    </row>
    <row r="77" spans="1:14">
      <c r="A77" t="s">
        <v>148</v>
      </c>
      <c r="B77" t="s">
        <v>483</v>
      </c>
      <c r="C77" s="18">
        <v>25</v>
      </c>
      <c r="D77" s="18">
        <v>15</v>
      </c>
      <c r="E77" s="3">
        <v>0.6</v>
      </c>
      <c r="F77" s="18">
        <v>225</v>
      </c>
      <c r="G77" s="4">
        <v>15</v>
      </c>
      <c r="H77" s="18">
        <v>0</v>
      </c>
      <c r="I77" s="18">
        <v>0</v>
      </c>
      <c r="J77" s="18">
        <v>0</v>
      </c>
      <c r="K77" s="18">
        <v>0</v>
      </c>
      <c r="L77" s="18">
        <v>5</v>
      </c>
      <c r="M77" s="18">
        <v>22.5</v>
      </c>
      <c r="N77" s="4">
        <v>4.5</v>
      </c>
    </row>
    <row r="78" spans="1:14">
      <c r="A78" t="s">
        <v>377</v>
      </c>
      <c r="B78" t="s">
        <v>481</v>
      </c>
      <c r="C78" s="18">
        <v>15</v>
      </c>
      <c r="D78" s="18">
        <v>11</v>
      </c>
      <c r="E78" s="3">
        <v>0.73333333333333328</v>
      </c>
      <c r="F78" s="18">
        <v>219</v>
      </c>
      <c r="G78" s="4">
        <v>19.90909090909091</v>
      </c>
      <c r="H78" s="18">
        <v>2</v>
      </c>
      <c r="I78" s="18">
        <v>0</v>
      </c>
      <c r="J78" s="18">
        <v>0</v>
      </c>
      <c r="K78" s="18">
        <v>0</v>
      </c>
      <c r="L78" s="18">
        <v>4</v>
      </c>
      <c r="M78" s="18">
        <v>33.900000000000006</v>
      </c>
      <c r="N78" s="4">
        <v>8.4750000000000014</v>
      </c>
    </row>
    <row r="79" spans="1:14">
      <c r="A79" t="s">
        <v>438</v>
      </c>
      <c r="B79" t="s">
        <v>481</v>
      </c>
      <c r="C79" s="18">
        <v>35</v>
      </c>
      <c r="D79" s="18">
        <v>24</v>
      </c>
      <c r="E79" s="3">
        <v>0.68571428571428572</v>
      </c>
      <c r="F79" s="18">
        <v>217</v>
      </c>
      <c r="G79" s="4">
        <v>9.0416666666666661</v>
      </c>
      <c r="H79" s="18">
        <v>1</v>
      </c>
      <c r="I79" s="18">
        <v>0</v>
      </c>
      <c r="J79" s="18">
        <v>0</v>
      </c>
      <c r="K79" s="18">
        <v>0</v>
      </c>
      <c r="L79" s="18">
        <v>6</v>
      </c>
      <c r="M79" s="18">
        <v>27.700000000000003</v>
      </c>
      <c r="N79" s="4">
        <v>4.6166666666666671</v>
      </c>
    </row>
    <row r="80" spans="1:14">
      <c r="A80" t="s">
        <v>96</v>
      </c>
      <c r="B80" t="s">
        <v>497</v>
      </c>
      <c r="C80" s="18">
        <v>38</v>
      </c>
      <c r="D80" s="18">
        <v>24</v>
      </c>
      <c r="E80" s="3">
        <v>0.63157894736842102</v>
      </c>
      <c r="F80" s="18">
        <v>214</v>
      </c>
      <c r="G80" s="4">
        <v>8.9166666666666661</v>
      </c>
      <c r="H80" s="18">
        <v>4</v>
      </c>
      <c r="I80" s="18">
        <v>0</v>
      </c>
      <c r="J80" s="18">
        <v>0</v>
      </c>
      <c r="K80" s="18">
        <v>0</v>
      </c>
      <c r="L80" s="18">
        <v>5</v>
      </c>
      <c r="M80" s="18">
        <v>45.4</v>
      </c>
      <c r="N80" s="4">
        <v>9.08</v>
      </c>
    </row>
    <row r="81" spans="1:14">
      <c r="A81" t="s">
        <v>169</v>
      </c>
      <c r="B81" t="s">
        <v>487</v>
      </c>
      <c r="C81" s="18">
        <v>20</v>
      </c>
      <c r="D81" s="18">
        <v>15</v>
      </c>
      <c r="E81" s="3">
        <v>0.75</v>
      </c>
      <c r="F81" s="18">
        <v>209</v>
      </c>
      <c r="G81" s="4">
        <v>13.933333333333334</v>
      </c>
      <c r="H81" s="18">
        <v>0</v>
      </c>
      <c r="I81" s="18">
        <v>0</v>
      </c>
      <c r="J81" s="18">
        <v>0</v>
      </c>
      <c r="K81" s="18">
        <v>0</v>
      </c>
      <c r="L81" s="18">
        <v>4</v>
      </c>
      <c r="M81" s="18">
        <v>20.9</v>
      </c>
      <c r="N81" s="4">
        <v>5.2249999999999996</v>
      </c>
    </row>
    <row r="82" spans="1:14">
      <c r="A82" t="s">
        <v>332</v>
      </c>
      <c r="B82" t="s">
        <v>493</v>
      </c>
      <c r="C82" s="18">
        <v>20</v>
      </c>
      <c r="D82" s="18">
        <v>16</v>
      </c>
      <c r="E82" s="3">
        <v>0.8</v>
      </c>
      <c r="F82" s="18">
        <v>206</v>
      </c>
      <c r="G82" s="4">
        <v>12.875</v>
      </c>
      <c r="H82" s="18">
        <v>3</v>
      </c>
      <c r="I82" s="18">
        <v>9</v>
      </c>
      <c r="J82" s="18">
        <v>78</v>
      </c>
      <c r="K82" s="18">
        <v>0</v>
      </c>
      <c r="L82" s="18">
        <v>5</v>
      </c>
      <c r="M82" s="18">
        <v>44.4</v>
      </c>
      <c r="N82" s="4">
        <v>8.879999999999999</v>
      </c>
    </row>
    <row r="83" spans="1:14">
      <c r="A83" t="s">
        <v>320</v>
      </c>
      <c r="B83" t="s">
        <v>496</v>
      </c>
      <c r="C83" s="18">
        <v>43</v>
      </c>
      <c r="D83" s="18">
        <v>29</v>
      </c>
      <c r="E83" s="3">
        <v>0.67441860465116277</v>
      </c>
      <c r="F83" s="18">
        <v>205</v>
      </c>
      <c r="G83" s="4">
        <v>7.068965517241379</v>
      </c>
      <c r="H83" s="18">
        <v>2</v>
      </c>
      <c r="I83" s="18">
        <v>1</v>
      </c>
      <c r="J83" s="18">
        <v>1</v>
      </c>
      <c r="K83" s="18">
        <v>0</v>
      </c>
      <c r="L83" s="18">
        <v>7</v>
      </c>
      <c r="M83" s="18">
        <v>32.6</v>
      </c>
      <c r="N83" s="4">
        <v>4.6571428571428575</v>
      </c>
    </row>
    <row r="84" spans="1:14">
      <c r="A84" t="s">
        <v>422</v>
      </c>
      <c r="B84" t="s">
        <v>497</v>
      </c>
      <c r="C84" s="18">
        <v>26</v>
      </c>
      <c r="D84" s="18">
        <v>18</v>
      </c>
      <c r="E84" s="3">
        <v>0.69230769230769229</v>
      </c>
      <c r="F84" s="18">
        <v>205</v>
      </c>
      <c r="G84" s="4">
        <v>11.388888888888889</v>
      </c>
      <c r="H84" s="18">
        <v>1</v>
      </c>
      <c r="I84" s="18">
        <v>0</v>
      </c>
      <c r="J84" s="18">
        <v>0</v>
      </c>
      <c r="K84" s="18">
        <v>0</v>
      </c>
      <c r="L84" s="18">
        <v>6</v>
      </c>
      <c r="M84" s="18">
        <v>26.500000000000004</v>
      </c>
      <c r="N84" s="4">
        <v>4.416666666666667</v>
      </c>
    </row>
    <row r="85" spans="1:14">
      <c r="A85" t="s">
        <v>249</v>
      </c>
      <c r="B85" t="s">
        <v>483</v>
      </c>
      <c r="C85" s="18">
        <v>18</v>
      </c>
      <c r="D85" s="18">
        <v>13</v>
      </c>
      <c r="E85" s="3">
        <v>0.72222222222222221</v>
      </c>
      <c r="F85" s="18">
        <v>200</v>
      </c>
      <c r="G85" s="4">
        <v>15.384615384615385</v>
      </c>
      <c r="H85" s="18">
        <v>1</v>
      </c>
      <c r="I85" s="18">
        <v>0</v>
      </c>
      <c r="J85" s="18">
        <v>0</v>
      </c>
      <c r="K85" s="18">
        <v>0</v>
      </c>
      <c r="L85" s="18">
        <v>5</v>
      </c>
      <c r="M85" s="18">
        <v>25.999999999999996</v>
      </c>
      <c r="N85" s="4">
        <v>5.1999999999999993</v>
      </c>
    </row>
    <row r="86" spans="1:14">
      <c r="A86" t="s">
        <v>218</v>
      </c>
      <c r="B86" t="s">
        <v>494</v>
      </c>
      <c r="C86" s="18">
        <v>27</v>
      </c>
      <c r="D86" s="18">
        <v>18</v>
      </c>
      <c r="E86" s="3">
        <v>0.66666666666666663</v>
      </c>
      <c r="F86" s="18">
        <v>199</v>
      </c>
      <c r="G86" s="4">
        <v>11.055555555555555</v>
      </c>
      <c r="H86" s="18">
        <v>1</v>
      </c>
      <c r="I86" s="18">
        <v>0</v>
      </c>
      <c r="J86" s="18">
        <v>0</v>
      </c>
      <c r="K86" s="18">
        <v>0</v>
      </c>
      <c r="L86" s="18">
        <v>7</v>
      </c>
      <c r="M86" s="18">
        <v>25.900000000000002</v>
      </c>
      <c r="N86" s="4">
        <v>3.7</v>
      </c>
    </row>
    <row r="87" spans="1:14">
      <c r="A87" t="s">
        <v>383</v>
      </c>
      <c r="B87" t="s">
        <v>479</v>
      </c>
      <c r="C87" s="18">
        <v>26</v>
      </c>
      <c r="D87" s="18">
        <v>15</v>
      </c>
      <c r="E87" s="3">
        <v>0.57692307692307687</v>
      </c>
      <c r="F87" s="18">
        <v>197</v>
      </c>
      <c r="G87" s="4">
        <v>13.133333333333333</v>
      </c>
      <c r="H87" s="18">
        <v>0</v>
      </c>
      <c r="I87" s="18">
        <v>0</v>
      </c>
      <c r="J87" s="18">
        <v>0</v>
      </c>
      <c r="K87" s="18">
        <v>0</v>
      </c>
      <c r="L87" s="18">
        <v>7</v>
      </c>
      <c r="M87" s="18">
        <v>19.7</v>
      </c>
      <c r="N87" s="4">
        <v>2.8142857142857141</v>
      </c>
    </row>
    <row r="88" spans="1:14">
      <c r="A88" t="s">
        <v>372</v>
      </c>
      <c r="B88" t="s">
        <v>476</v>
      </c>
      <c r="C88" s="18">
        <v>21</v>
      </c>
      <c r="D88" s="18">
        <v>10</v>
      </c>
      <c r="E88" s="3">
        <v>0.47619047619047616</v>
      </c>
      <c r="F88" s="18">
        <v>197</v>
      </c>
      <c r="G88" s="4">
        <v>19.7</v>
      </c>
      <c r="H88" s="18">
        <v>0</v>
      </c>
      <c r="I88" s="18">
        <v>0</v>
      </c>
      <c r="J88" s="18">
        <v>0</v>
      </c>
      <c r="K88" s="18">
        <v>0</v>
      </c>
      <c r="L88" s="18">
        <v>6</v>
      </c>
      <c r="M88" s="18">
        <v>19.7</v>
      </c>
      <c r="N88" s="4">
        <v>3.2833333333333332</v>
      </c>
    </row>
    <row r="89" spans="1:14">
      <c r="A89" t="s">
        <v>43</v>
      </c>
      <c r="B89" t="s">
        <v>478</v>
      </c>
      <c r="C89" s="18">
        <v>23</v>
      </c>
      <c r="D89" s="18">
        <v>15</v>
      </c>
      <c r="E89" s="3">
        <v>0.65217391304347827</v>
      </c>
      <c r="F89" s="18">
        <v>194</v>
      </c>
      <c r="G89" s="4">
        <v>12.933333333333334</v>
      </c>
      <c r="H89" s="18">
        <v>0</v>
      </c>
      <c r="I89" s="18">
        <v>0</v>
      </c>
      <c r="J89" s="18">
        <v>0</v>
      </c>
      <c r="K89" s="18">
        <v>0</v>
      </c>
      <c r="L89" s="18">
        <v>7</v>
      </c>
      <c r="M89" s="18">
        <v>19.400000000000002</v>
      </c>
      <c r="N89" s="4">
        <v>2.7714285714285718</v>
      </c>
    </row>
    <row r="90" spans="1:14">
      <c r="A90" t="s">
        <v>314</v>
      </c>
      <c r="B90" t="s">
        <v>481</v>
      </c>
      <c r="C90" s="18">
        <v>17</v>
      </c>
      <c r="D90" s="18">
        <v>13</v>
      </c>
      <c r="E90" s="3">
        <v>0.76470588235294112</v>
      </c>
      <c r="F90" s="18">
        <v>190</v>
      </c>
      <c r="G90" s="4">
        <v>14.615384615384615</v>
      </c>
      <c r="H90" s="18">
        <v>1</v>
      </c>
      <c r="I90" s="18">
        <v>0</v>
      </c>
      <c r="J90" s="18">
        <v>0</v>
      </c>
      <c r="K90" s="18">
        <v>0</v>
      </c>
      <c r="L90" s="18">
        <v>3</v>
      </c>
      <c r="M90" s="18">
        <v>25.000000000000004</v>
      </c>
      <c r="N90" s="4">
        <v>8.3333333333333339</v>
      </c>
    </row>
    <row r="91" spans="1:14">
      <c r="A91" t="s">
        <v>434</v>
      </c>
      <c r="B91" t="s">
        <v>492</v>
      </c>
      <c r="C91" s="18">
        <v>25</v>
      </c>
      <c r="D91" s="18">
        <v>14</v>
      </c>
      <c r="E91" s="3">
        <v>0.56000000000000005</v>
      </c>
      <c r="F91" s="18">
        <v>188</v>
      </c>
      <c r="G91" s="4">
        <v>13.428571428571429</v>
      </c>
      <c r="H91" s="18">
        <v>2</v>
      </c>
      <c r="I91" s="18">
        <v>0</v>
      </c>
      <c r="J91" s="18">
        <v>0</v>
      </c>
      <c r="K91" s="18">
        <v>0</v>
      </c>
      <c r="L91" s="18">
        <v>5</v>
      </c>
      <c r="M91" s="18">
        <v>30.799999999999997</v>
      </c>
      <c r="N91" s="4">
        <v>6.1599999999999993</v>
      </c>
    </row>
    <row r="92" spans="1:14">
      <c r="A92" t="s">
        <v>104</v>
      </c>
      <c r="B92" t="s">
        <v>485</v>
      </c>
      <c r="C92" s="18">
        <v>13</v>
      </c>
      <c r="D92" s="18">
        <v>9</v>
      </c>
      <c r="E92" s="3">
        <v>0.69230769230769229</v>
      </c>
      <c r="F92" s="18">
        <v>183</v>
      </c>
      <c r="G92" s="4">
        <v>20.333333333333332</v>
      </c>
      <c r="H92" s="18">
        <v>2</v>
      </c>
      <c r="I92" s="18">
        <v>0</v>
      </c>
      <c r="J92" s="18">
        <v>0</v>
      </c>
      <c r="K92" s="18">
        <v>0</v>
      </c>
      <c r="L92" s="18">
        <v>3</v>
      </c>
      <c r="M92" s="18">
        <v>30.3</v>
      </c>
      <c r="N92" s="4">
        <v>10.1</v>
      </c>
    </row>
    <row r="93" spans="1:14">
      <c r="A93" t="s">
        <v>3</v>
      </c>
      <c r="B93" t="s">
        <v>486</v>
      </c>
      <c r="C93" s="18">
        <v>25</v>
      </c>
      <c r="D93" s="18">
        <v>13</v>
      </c>
      <c r="E93" s="3">
        <v>0.52</v>
      </c>
      <c r="F93" s="18">
        <v>183</v>
      </c>
      <c r="G93" s="4">
        <v>14.076923076923077</v>
      </c>
      <c r="H93" s="18">
        <v>1</v>
      </c>
      <c r="I93" s="18">
        <v>2</v>
      </c>
      <c r="J93" s="18">
        <v>2</v>
      </c>
      <c r="K93" s="18">
        <v>0</v>
      </c>
      <c r="L93" s="18">
        <v>5</v>
      </c>
      <c r="M93" s="18">
        <v>24.500000000000004</v>
      </c>
      <c r="N93" s="4">
        <v>4.9000000000000004</v>
      </c>
    </row>
    <row r="94" spans="1:14">
      <c r="A94" t="s">
        <v>272</v>
      </c>
      <c r="B94" t="s">
        <v>469</v>
      </c>
      <c r="C94" s="18">
        <v>20</v>
      </c>
      <c r="D94" s="18">
        <v>12</v>
      </c>
      <c r="E94" s="3">
        <v>0.6</v>
      </c>
      <c r="F94" s="18">
        <v>178</v>
      </c>
      <c r="G94" s="4">
        <v>14.833333333333334</v>
      </c>
      <c r="H94" s="18">
        <v>1</v>
      </c>
      <c r="I94" s="18">
        <v>2</v>
      </c>
      <c r="J94" s="18">
        <v>5</v>
      </c>
      <c r="K94" s="18">
        <v>0</v>
      </c>
      <c r="L94" s="18">
        <v>4</v>
      </c>
      <c r="M94" s="18">
        <v>24.3</v>
      </c>
      <c r="N94" s="4">
        <v>6.0750000000000002</v>
      </c>
    </row>
    <row r="95" spans="1:14">
      <c r="A95" t="s">
        <v>192</v>
      </c>
      <c r="B95" t="s">
        <v>495</v>
      </c>
      <c r="C95" s="18">
        <v>15</v>
      </c>
      <c r="D95" s="18">
        <v>9</v>
      </c>
      <c r="E95" s="3">
        <v>0.6</v>
      </c>
      <c r="F95" s="18">
        <v>178</v>
      </c>
      <c r="G95" s="4">
        <v>19.777777777777779</v>
      </c>
      <c r="H95" s="18">
        <v>1</v>
      </c>
      <c r="I95" s="18">
        <v>3</v>
      </c>
      <c r="J95" s="18">
        <v>20</v>
      </c>
      <c r="K95" s="18">
        <v>0</v>
      </c>
      <c r="L95" s="18">
        <v>7</v>
      </c>
      <c r="M95" s="18">
        <v>25.799999999999997</v>
      </c>
      <c r="N95" s="4">
        <v>3.6857142857142855</v>
      </c>
    </row>
    <row r="96" spans="1:14">
      <c r="A96" t="s">
        <v>20</v>
      </c>
      <c r="B96" t="s">
        <v>496</v>
      </c>
      <c r="C96" s="18">
        <v>21</v>
      </c>
      <c r="D96" s="18">
        <v>10</v>
      </c>
      <c r="E96" s="3">
        <v>0.47619047619047616</v>
      </c>
      <c r="F96" s="18">
        <v>177</v>
      </c>
      <c r="G96" s="4">
        <v>17.7</v>
      </c>
      <c r="H96" s="18">
        <v>1</v>
      </c>
      <c r="I96" s="18">
        <v>0</v>
      </c>
      <c r="J96" s="18">
        <v>0</v>
      </c>
      <c r="K96" s="18">
        <v>0</v>
      </c>
      <c r="L96" s="18">
        <v>7</v>
      </c>
      <c r="M96" s="18">
        <v>23.700000000000003</v>
      </c>
      <c r="N96" s="4">
        <v>3.3857142857142861</v>
      </c>
    </row>
    <row r="97" spans="1:14">
      <c r="A97" t="s">
        <v>187</v>
      </c>
      <c r="B97" t="s">
        <v>473</v>
      </c>
      <c r="C97" s="18">
        <v>23</v>
      </c>
      <c r="D97" s="18">
        <v>16</v>
      </c>
      <c r="E97" s="3">
        <v>0.69565217391304346</v>
      </c>
      <c r="F97" s="18">
        <v>171</v>
      </c>
      <c r="G97" s="4">
        <v>10.6875</v>
      </c>
      <c r="H97" s="18">
        <v>0</v>
      </c>
      <c r="I97" s="18">
        <v>0</v>
      </c>
      <c r="J97" s="18">
        <v>0</v>
      </c>
      <c r="K97" s="18">
        <v>0</v>
      </c>
      <c r="L97" s="18">
        <v>6</v>
      </c>
      <c r="M97" s="18">
        <v>17.100000000000001</v>
      </c>
      <c r="N97" s="4">
        <v>2.85</v>
      </c>
    </row>
    <row r="98" spans="1:14">
      <c r="A98" t="s">
        <v>178</v>
      </c>
      <c r="B98" t="s">
        <v>495</v>
      </c>
      <c r="C98" s="18">
        <v>23</v>
      </c>
      <c r="D98" s="18">
        <v>11</v>
      </c>
      <c r="E98" s="3">
        <v>0.47826086956521741</v>
      </c>
      <c r="F98" s="18">
        <v>168</v>
      </c>
      <c r="G98" s="4">
        <v>15.272727272727273</v>
      </c>
      <c r="H98" s="18">
        <v>1</v>
      </c>
      <c r="I98" s="18">
        <v>0</v>
      </c>
      <c r="J98" s="18">
        <v>0</v>
      </c>
      <c r="K98" s="18">
        <v>0</v>
      </c>
      <c r="L98" s="18">
        <v>6</v>
      </c>
      <c r="M98" s="18">
        <v>22.8</v>
      </c>
      <c r="N98" s="4">
        <v>3.8000000000000003</v>
      </c>
    </row>
    <row r="99" spans="1:14">
      <c r="A99" t="s">
        <v>367</v>
      </c>
      <c r="B99" t="s">
        <v>475</v>
      </c>
      <c r="C99" s="18">
        <v>33</v>
      </c>
      <c r="D99" s="18">
        <v>16</v>
      </c>
      <c r="E99" s="3">
        <v>0.48484848484848486</v>
      </c>
      <c r="F99" s="18">
        <v>168</v>
      </c>
      <c r="G99" s="4">
        <v>10.5</v>
      </c>
      <c r="H99" s="18">
        <v>1</v>
      </c>
      <c r="I99" s="18">
        <v>0</v>
      </c>
      <c r="J99" s="18">
        <v>0</v>
      </c>
      <c r="K99" s="18">
        <v>0</v>
      </c>
      <c r="L99" s="18">
        <v>7</v>
      </c>
      <c r="M99" s="18">
        <v>22.799999999999997</v>
      </c>
      <c r="N99" s="4">
        <v>3.2571428571428567</v>
      </c>
    </row>
    <row r="100" spans="1:14">
      <c r="A100" t="s">
        <v>196</v>
      </c>
      <c r="B100" t="s">
        <v>483</v>
      </c>
      <c r="C100" s="18">
        <v>22</v>
      </c>
      <c r="D100" s="18">
        <v>8</v>
      </c>
      <c r="E100" s="3">
        <v>0.36363636363636365</v>
      </c>
      <c r="F100" s="18">
        <v>165</v>
      </c>
      <c r="G100" s="4">
        <v>20.625</v>
      </c>
      <c r="H100" s="18">
        <v>0</v>
      </c>
      <c r="I100" s="18">
        <v>2</v>
      </c>
      <c r="J100" s="18">
        <v>3</v>
      </c>
      <c r="K100" s="18">
        <v>0</v>
      </c>
      <c r="L100" s="18">
        <v>5</v>
      </c>
      <c r="M100" s="18">
        <v>16.8</v>
      </c>
      <c r="N100" s="4">
        <v>3.3600000000000003</v>
      </c>
    </row>
    <row r="101" spans="1:14">
      <c r="A101" t="s">
        <v>339</v>
      </c>
      <c r="B101" t="s">
        <v>494</v>
      </c>
      <c r="C101" s="18">
        <v>30</v>
      </c>
      <c r="D101" s="18">
        <v>16</v>
      </c>
      <c r="E101" s="3">
        <v>0.53333333333333333</v>
      </c>
      <c r="F101" s="18">
        <v>163</v>
      </c>
      <c r="G101" s="4">
        <v>10.1875</v>
      </c>
      <c r="H101" s="18">
        <v>0</v>
      </c>
      <c r="I101" s="18">
        <v>4</v>
      </c>
      <c r="J101" s="18">
        <v>39</v>
      </c>
      <c r="K101" s="18">
        <v>1</v>
      </c>
      <c r="L101" s="18">
        <v>7</v>
      </c>
      <c r="M101" s="18">
        <v>26.200000000000003</v>
      </c>
      <c r="N101" s="4">
        <v>3.7428571428571433</v>
      </c>
    </row>
    <row r="102" spans="1:14">
      <c r="A102" t="s">
        <v>62</v>
      </c>
      <c r="B102" t="s">
        <v>497</v>
      </c>
      <c r="C102" s="18">
        <v>17</v>
      </c>
      <c r="D102" s="18">
        <v>9</v>
      </c>
      <c r="E102" s="3">
        <v>0.52941176470588236</v>
      </c>
      <c r="F102" s="18">
        <v>152</v>
      </c>
      <c r="G102" s="4">
        <v>16.888888888888889</v>
      </c>
      <c r="H102" s="18">
        <v>2</v>
      </c>
      <c r="I102" s="18">
        <v>0</v>
      </c>
      <c r="J102" s="18">
        <v>0</v>
      </c>
      <c r="K102" s="18">
        <v>0</v>
      </c>
      <c r="L102" s="18">
        <v>5</v>
      </c>
      <c r="M102" s="18">
        <v>27.200000000000003</v>
      </c>
      <c r="N102" s="4">
        <v>5.44</v>
      </c>
    </row>
    <row r="103" spans="1:14">
      <c r="A103" t="s">
        <v>423</v>
      </c>
      <c r="B103" t="s">
        <v>490</v>
      </c>
      <c r="C103" s="18">
        <v>14</v>
      </c>
      <c r="D103" s="18">
        <v>11</v>
      </c>
      <c r="E103" s="3">
        <v>0.7857142857142857</v>
      </c>
      <c r="F103" s="18">
        <v>151</v>
      </c>
      <c r="G103" s="4">
        <v>13.727272727272727</v>
      </c>
      <c r="H103" s="18">
        <v>1</v>
      </c>
      <c r="I103" s="18">
        <v>3</v>
      </c>
      <c r="J103" s="18">
        <v>21</v>
      </c>
      <c r="K103" s="18">
        <v>0</v>
      </c>
      <c r="L103" s="18">
        <v>7</v>
      </c>
      <c r="M103" s="18">
        <v>23.199999999999996</v>
      </c>
      <c r="N103" s="4">
        <v>3.3142857142857136</v>
      </c>
    </row>
    <row r="104" spans="1:14">
      <c r="A104" t="s">
        <v>428</v>
      </c>
      <c r="B104" t="s">
        <v>487</v>
      </c>
      <c r="C104" s="18">
        <v>12</v>
      </c>
      <c r="D104" s="18">
        <v>6</v>
      </c>
      <c r="E104" s="3">
        <v>0.5</v>
      </c>
      <c r="F104" s="18">
        <v>147</v>
      </c>
      <c r="G104" s="4">
        <v>24.5</v>
      </c>
      <c r="H104" s="18">
        <v>1</v>
      </c>
      <c r="I104" s="18">
        <v>0</v>
      </c>
      <c r="J104" s="18">
        <v>0</v>
      </c>
      <c r="K104" s="18">
        <v>0</v>
      </c>
      <c r="L104" s="18">
        <v>7</v>
      </c>
      <c r="M104" s="18">
        <v>20.7</v>
      </c>
      <c r="N104" s="4">
        <v>2.9571428571428569</v>
      </c>
    </row>
    <row r="105" spans="1:14">
      <c r="A105" t="s">
        <v>276</v>
      </c>
      <c r="B105" t="s">
        <v>484</v>
      </c>
      <c r="C105" s="18">
        <v>19</v>
      </c>
      <c r="D105" s="18">
        <v>9</v>
      </c>
      <c r="E105" s="3">
        <v>0.47368421052631576</v>
      </c>
      <c r="F105" s="18">
        <v>142</v>
      </c>
      <c r="G105" s="4">
        <v>15.777777777777779</v>
      </c>
      <c r="H105" s="18">
        <v>1</v>
      </c>
      <c r="I105" s="18">
        <v>0</v>
      </c>
      <c r="J105" s="18">
        <v>0</v>
      </c>
      <c r="K105" s="18">
        <v>0</v>
      </c>
      <c r="L105" s="18">
        <v>6</v>
      </c>
      <c r="M105" s="18">
        <v>20.2</v>
      </c>
      <c r="N105" s="4">
        <v>3.3666666666666667</v>
      </c>
    </row>
    <row r="106" spans="1:14">
      <c r="A106" t="s">
        <v>259</v>
      </c>
      <c r="B106" t="s">
        <v>472</v>
      </c>
      <c r="C106" s="18">
        <v>20</v>
      </c>
      <c r="D106" s="18">
        <v>13</v>
      </c>
      <c r="E106" s="3">
        <v>0.65</v>
      </c>
      <c r="F106" s="18">
        <v>141</v>
      </c>
      <c r="G106" s="4">
        <v>10.846153846153847</v>
      </c>
      <c r="H106" s="18">
        <v>0</v>
      </c>
      <c r="I106" s="18">
        <v>1</v>
      </c>
      <c r="J106" s="18">
        <v>10</v>
      </c>
      <c r="K106" s="18">
        <v>0</v>
      </c>
      <c r="L106" s="18">
        <v>6</v>
      </c>
      <c r="M106" s="18">
        <v>15.099999999999998</v>
      </c>
      <c r="N106" s="4">
        <v>2.5166666666666662</v>
      </c>
    </row>
    <row r="107" spans="1:14">
      <c r="A107" t="s">
        <v>77</v>
      </c>
      <c r="B107" t="s">
        <v>491</v>
      </c>
      <c r="C107" s="18">
        <v>15</v>
      </c>
      <c r="D107" s="18">
        <v>8</v>
      </c>
      <c r="E107" s="3">
        <v>0.53333333333333333</v>
      </c>
      <c r="F107" s="18">
        <v>139</v>
      </c>
      <c r="G107" s="4">
        <v>17.375</v>
      </c>
      <c r="H107" s="18">
        <v>4</v>
      </c>
      <c r="I107" s="18">
        <v>0</v>
      </c>
      <c r="J107" s="18">
        <v>0</v>
      </c>
      <c r="K107" s="18">
        <v>0</v>
      </c>
      <c r="L107" s="18">
        <v>6</v>
      </c>
      <c r="M107" s="18">
        <v>37.9</v>
      </c>
      <c r="N107" s="4">
        <v>6.3166666666666664</v>
      </c>
    </row>
    <row r="108" spans="1:14">
      <c r="A108" t="s">
        <v>409</v>
      </c>
      <c r="B108" t="s">
        <v>493</v>
      </c>
      <c r="C108" s="18">
        <v>9</v>
      </c>
      <c r="D108" s="18">
        <v>6</v>
      </c>
      <c r="E108" s="3">
        <v>0.66666666666666663</v>
      </c>
      <c r="F108" s="18">
        <v>138</v>
      </c>
      <c r="G108" s="4">
        <v>23</v>
      </c>
      <c r="H108" s="18">
        <v>0</v>
      </c>
      <c r="I108" s="18">
        <v>0</v>
      </c>
      <c r="J108" s="18">
        <v>0</v>
      </c>
      <c r="K108" s="18">
        <v>0</v>
      </c>
      <c r="L108" s="18">
        <v>3</v>
      </c>
      <c r="M108" s="18">
        <v>13.799999999999999</v>
      </c>
      <c r="N108" s="4">
        <v>4.5999999999999996</v>
      </c>
    </row>
    <row r="109" spans="1:14">
      <c r="A109" t="s">
        <v>59</v>
      </c>
      <c r="B109" t="s">
        <v>475</v>
      </c>
      <c r="C109" s="18">
        <v>12</v>
      </c>
      <c r="D109" s="18">
        <v>9</v>
      </c>
      <c r="E109" s="3">
        <v>0.75</v>
      </c>
      <c r="F109" s="18">
        <v>133</v>
      </c>
      <c r="G109" s="4">
        <v>14.777777777777779</v>
      </c>
      <c r="H109" s="18">
        <v>1</v>
      </c>
      <c r="I109" s="18">
        <v>1</v>
      </c>
      <c r="J109" s="18">
        <v>16</v>
      </c>
      <c r="K109" s="18">
        <v>0</v>
      </c>
      <c r="L109" s="18">
        <v>4</v>
      </c>
      <c r="M109" s="18">
        <v>22.900000000000002</v>
      </c>
      <c r="N109" s="4">
        <v>5.7250000000000005</v>
      </c>
    </row>
    <row r="110" spans="1:14">
      <c r="A110" t="s">
        <v>230</v>
      </c>
      <c r="B110" t="s">
        <v>491</v>
      </c>
      <c r="C110" s="18">
        <v>28</v>
      </c>
      <c r="D110" s="18">
        <v>18</v>
      </c>
      <c r="E110" s="3">
        <v>0.6428571428571429</v>
      </c>
      <c r="F110" s="18">
        <v>127</v>
      </c>
      <c r="G110" s="4">
        <v>7.0555555555555554</v>
      </c>
      <c r="H110" s="18">
        <v>0</v>
      </c>
      <c r="I110" s="18">
        <v>1</v>
      </c>
      <c r="J110" s="18">
        <v>-5</v>
      </c>
      <c r="K110" s="18">
        <v>0</v>
      </c>
      <c r="L110" s="18">
        <v>6</v>
      </c>
      <c r="M110" s="18">
        <v>12.200000000000001</v>
      </c>
      <c r="N110" s="4">
        <v>2.0333333333333337</v>
      </c>
    </row>
    <row r="111" spans="1:14">
      <c r="A111" t="s">
        <v>150</v>
      </c>
      <c r="B111" t="s">
        <v>466</v>
      </c>
      <c r="C111" s="18">
        <v>13</v>
      </c>
      <c r="D111" s="18">
        <v>5</v>
      </c>
      <c r="E111" s="3">
        <v>0.38461538461538464</v>
      </c>
      <c r="F111" s="18">
        <v>85</v>
      </c>
      <c r="G111" s="4">
        <v>17</v>
      </c>
      <c r="H111" s="18">
        <v>1</v>
      </c>
      <c r="I111" s="18">
        <v>0</v>
      </c>
      <c r="J111" s="18">
        <v>0</v>
      </c>
      <c r="K111" s="18">
        <v>0</v>
      </c>
      <c r="L111" s="18">
        <v>4</v>
      </c>
      <c r="M111" s="18">
        <v>14.5</v>
      </c>
      <c r="N111" s="4">
        <v>3.625</v>
      </c>
    </row>
    <row r="112" spans="1:14">
      <c r="B112" t="s">
        <v>478</v>
      </c>
      <c r="C112" s="18">
        <v>8</v>
      </c>
      <c r="D112" s="18">
        <v>4</v>
      </c>
      <c r="E112" s="3">
        <v>0.5</v>
      </c>
      <c r="F112" s="18">
        <v>40</v>
      </c>
      <c r="G112" s="4">
        <v>10</v>
      </c>
      <c r="H112" s="18">
        <v>1</v>
      </c>
      <c r="I112" s="18">
        <v>0</v>
      </c>
      <c r="J112" s="18">
        <v>0</v>
      </c>
      <c r="K112" s="18">
        <v>0</v>
      </c>
      <c r="L112" s="18">
        <v>2</v>
      </c>
      <c r="M112" s="18">
        <v>10</v>
      </c>
      <c r="N112" s="4">
        <v>5</v>
      </c>
    </row>
    <row r="113" spans="1:14">
      <c r="A113" t="s">
        <v>265</v>
      </c>
      <c r="B113" t="s">
        <v>490</v>
      </c>
      <c r="C113" s="18">
        <v>18</v>
      </c>
      <c r="D113" s="18">
        <v>9</v>
      </c>
      <c r="E113" s="3">
        <v>0.5</v>
      </c>
      <c r="F113" s="18">
        <v>123</v>
      </c>
      <c r="G113" s="4">
        <v>13.666666666666666</v>
      </c>
      <c r="H113" s="18">
        <v>0</v>
      </c>
      <c r="I113" s="18">
        <v>0</v>
      </c>
      <c r="J113" s="18">
        <v>0</v>
      </c>
      <c r="K113" s="18">
        <v>0</v>
      </c>
      <c r="L113" s="18">
        <v>3</v>
      </c>
      <c r="M113" s="18">
        <v>12.3</v>
      </c>
      <c r="N113" s="4">
        <v>4.1000000000000005</v>
      </c>
    </row>
    <row r="114" spans="1:14">
      <c r="A114" t="s">
        <v>293</v>
      </c>
      <c r="B114" t="s">
        <v>469</v>
      </c>
      <c r="C114" s="18">
        <v>11</v>
      </c>
      <c r="D114" s="18">
        <v>4</v>
      </c>
      <c r="E114" s="3">
        <v>0.36363636363636365</v>
      </c>
      <c r="F114" s="18">
        <v>117</v>
      </c>
      <c r="G114" s="4">
        <v>29.25</v>
      </c>
      <c r="H114" s="18">
        <v>2</v>
      </c>
      <c r="I114" s="18">
        <v>0</v>
      </c>
      <c r="J114" s="18">
        <v>0</v>
      </c>
      <c r="K114" s="18">
        <v>0</v>
      </c>
      <c r="L114" s="18">
        <v>4</v>
      </c>
      <c r="M114" s="18">
        <v>23.700000000000003</v>
      </c>
      <c r="N114" s="4">
        <v>5.9250000000000007</v>
      </c>
    </row>
    <row r="115" spans="1:14">
      <c r="A115" t="s">
        <v>30</v>
      </c>
      <c r="B115" t="s">
        <v>485</v>
      </c>
      <c r="C115" s="18">
        <v>19</v>
      </c>
      <c r="D115" s="18">
        <v>8</v>
      </c>
      <c r="E115" s="3">
        <v>0.42105263157894735</v>
      </c>
      <c r="F115" s="18">
        <v>117</v>
      </c>
      <c r="G115" s="4">
        <v>14.625</v>
      </c>
      <c r="H115" s="18">
        <v>0</v>
      </c>
      <c r="I115" s="18">
        <v>1</v>
      </c>
      <c r="J115" s="18">
        <v>26</v>
      </c>
      <c r="K115" s="18">
        <v>0</v>
      </c>
      <c r="L115" s="18">
        <v>6</v>
      </c>
      <c r="M115" s="18">
        <v>14.299999999999999</v>
      </c>
      <c r="N115" s="4">
        <v>2.3833333333333333</v>
      </c>
    </row>
    <row r="116" spans="1:14">
      <c r="A116" t="s">
        <v>63</v>
      </c>
      <c r="B116" t="s">
        <v>480</v>
      </c>
      <c r="C116" s="18">
        <v>12</v>
      </c>
      <c r="D116" s="18">
        <v>8</v>
      </c>
      <c r="E116" s="3">
        <v>0.66666666666666663</v>
      </c>
      <c r="F116" s="18">
        <v>117</v>
      </c>
      <c r="G116" s="4">
        <v>14.625</v>
      </c>
      <c r="H116" s="18">
        <v>2</v>
      </c>
      <c r="I116" s="18">
        <v>0</v>
      </c>
      <c r="J116" s="18">
        <v>0</v>
      </c>
      <c r="K116" s="18">
        <v>0</v>
      </c>
      <c r="L116" s="18">
        <v>6</v>
      </c>
      <c r="M116" s="18">
        <v>23.7</v>
      </c>
      <c r="N116" s="4">
        <v>3.9499999999999997</v>
      </c>
    </row>
    <row r="117" spans="1:14">
      <c r="A117" t="s">
        <v>384</v>
      </c>
      <c r="B117" t="s">
        <v>470</v>
      </c>
      <c r="C117" s="18">
        <v>10</v>
      </c>
      <c r="D117" s="18">
        <v>6</v>
      </c>
      <c r="E117" s="3">
        <v>0.6</v>
      </c>
      <c r="F117" s="18">
        <v>115</v>
      </c>
      <c r="G117" s="4">
        <v>19.166666666666668</v>
      </c>
      <c r="H117" s="18">
        <v>0</v>
      </c>
      <c r="I117" s="18">
        <v>0</v>
      </c>
      <c r="J117" s="18">
        <v>0</v>
      </c>
      <c r="K117" s="18">
        <v>0</v>
      </c>
      <c r="L117" s="18">
        <v>6</v>
      </c>
      <c r="M117" s="18">
        <v>11.5</v>
      </c>
      <c r="N117" s="4">
        <v>1.9166666666666667</v>
      </c>
    </row>
    <row r="118" spans="1:14">
      <c r="A118" t="s">
        <v>66</v>
      </c>
      <c r="B118" t="s">
        <v>487</v>
      </c>
      <c r="C118" s="18">
        <v>15</v>
      </c>
      <c r="D118" s="18">
        <v>10</v>
      </c>
      <c r="E118" s="3">
        <v>0.66666666666666663</v>
      </c>
      <c r="F118" s="18">
        <v>114</v>
      </c>
      <c r="G118" s="4">
        <v>11.4</v>
      </c>
      <c r="H118" s="18">
        <v>1</v>
      </c>
      <c r="I118" s="18">
        <v>1</v>
      </c>
      <c r="J118" s="18">
        <v>2</v>
      </c>
      <c r="K118" s="18">
        <v>0</v>
      </c>
      <c r="L118" s="18">
        <v>6</v>
      </c>
      <c r="M118" s="18">
        <v>18.240000000000002</v>
      </c>
      <c r="N118" s="4">
        <v>3.0400000000000005</v>
      </c>
    </row>
    <row r="119" spans="1:14">
      <c r="A119" t="s">
        <v>269</v>
      </c>
      <c r="B119" t="s">
        <v>489</v>
      </c>
      <c r="C119" s="18">
        <v>22</v>
      </c>
      <c r="D119" s="18">
        <v>9</v>
      </c>
      <c r="E119" s="3">
        <v>0.40909090909090912</v>
      </c>
      <c r="F119" s="18">
        <v>113</v>
      </c>
      <c r="G119" s="4">
        <v>12.555555555555555</v>
      </c>
      <c r="H119" s="18">
        <v>0</v>
      </c>
      <c r="I119" s="18">
        <v>3</v>
      </c>
      <c r="J119" s="18">
        <v>32</v>
      </c>
      <c r="K119" s="18">
        <v>0</v>
      </c>
      <c r="L119" s="18">
        <v>7</v>
      </c>
      <c r="M119" s="18">
        <v>14.5</v>
      </c>
      <c r="N119" s="4">
        <v>2.0714285714285716</v>
      </c>
    </row>
    <row r="120" spans="1:14">
      <c r="A120" t="s">
        <v>417</v>
      </c>
      <c r="B120" t="s">
        <v>482</v>
      </c>
      <c r="C120" s="18">
        <v>19</v>
      </c>
      <c r="D120" s="18">
        <v>8</v>
      </c>
      <c r="E120" s="3">
        <v>0.42105263157894735</v>
      </c>
      <c r="F120" s="18">
        <v>112</v>
      </c>
      <c r="G120" s="4">
        <v>14</v>
      </c>
      <c r="H120" s="18">
        <v>3</v>
      </c>
      <c r="I120" s="18">
        <v>0</v>
      </c>
      <c r="J120" s="18">
        <v>0</v>
      </c>
      <c r="K120" s="18">
        <v>0</v>
      </c>
      <c r="L120" s="18">
        <v>7</v>
      </c>
      <c r="M120" s="18">
        <v>31.199999999999996</v>
      </c>
      <c r="N120" s="4">
        <v>4.4571428571428564</v>
      </c>
    </row>
    <row r="121" spans="1:14">
      <c r="A121" t="s">
        <v>373</v>
      </c>
      <c r="B121" t="s">
        <v>480</v>
      </c>
      <c r="C121" s="18">
        <v>19</v>
      </c>
      <c r="D121" s="18">
        <v>9</v>
      </c>
      <c r="E121" s="3">
        <v>0.47368421052631576</v>
      </c>
      <c r="F121" s="18">
        <v>105</v>
      </c>
      <c r="G121" s="4">
        <v>11.666666666666666</v>
      </c>
      <c r="H121" s="18">
        <v>1</v>
      </c>
      <c r="I121" s="18">
        <v>0</v>
      </c>
      <c r="J121" s="18">
        <v>0</v>
      </c>
      <c r="K121" s="18">
        <v>0</v>
      </c>
      <c r="L121" s="18">
        <v>6</v>
      </c>
      <c r="M121" s="18">
        <v>16.5</v>
      </c>
      <c r="N121" s="4">
        <v>2.75</v>
      </c>
    </row>
    <row r="122" spans="1:14">
      <c r="A122" t="s">
        <v>54</v>
      </c>
      <c r="B122" t="s">
        <v>487</v>
      </c>
      <c r="C122" s="18">
        <v>20</v>
      </c>
      <c r="D122" s="18">
        <v>9</v>
      </c>
      <c r="E122" s="3">
        <v>0.45</v>
      </c>
      <c r="F122" s="18">
        <v>101</v>
      </c>
      <c r="G122" s="4">
        <v>11.222222222222221</v>
      </c>
      <c r="H122" s="18">
        <v>0</v>
      </c>
      <c r="I122" s="18">
        <v>0</v>
      </c>
      <c r="J122" s="18">
        <v>0</v>
      </c>
      <c r="K122" s="18">
        <v>0</v>
      </c>
      <c r="L122" s="18">
        <v>3</v>
      </c>
      <c r="M122" s="18">
        <v>10.100000000000001</v>
      </c>
      <c r="N122" s="4">
        <v>3.3666666666666671</v>
      </c>
    </row>
    <row r="123" spans="1:14">
      <c r="A123" t="s">
        <v>258</v>
      </c>
      <c r="B123" t="s">
        <v>470</v>
      </c>
      <c r="C123" s="18">
        <v>17</v>
      </c>
      <c r="D123" s="18">
        <v>9</v>
      </c>
      <c r="E123" s="3">
        <v>0.52941176470588236</v>
      </c>
      <c r="F123" s="18">
        <v>100</v>
      </c>
      <c r="G123" s="4">
        <v>11.111111111111111</v>
      </c>
      <c r="H123" s="18">
        <v>1</v>
      </c>
      <c r="I123" s="18">
        <v>0</v>
      </c>
      <c r="J123" s="18">
        <v>0</v>
      </c>
      <c r="K123" s="18">
        <v>0</v>
      </c>
      <c r="L123" s="18">
        <v>5</v>
      </c>
      <c r="M123" s="18">
        <v>16</v>
      </c>
      <c r="N123" s="4">
        <v>3.2</v>
      </c>
    </row>
    <row r="124" spans="1:14">
      <c r="A124" t="s">
        <v>57</v>
      </c>
      <c r="B124" t="s">
        <v>497</v>
      </c>
      <c r="C124" s="18">
        <v>16</v>
      </c>
      <c r="D124" s="18">
        <v>9</v>
      </c>
      <c r="E124" s="3">
        <v>0.5625</v>
      </c>
      <c r="F124" s="18">
        <v>94</v>
      </c>
      <c r="G124" s="4">
        <v>10.444444444444445</v>
      </c>
      <c r="H124" s="18">
        <v>0</v>
      </c>
      <c r="I124" s="18">
        <v>0</v>
      </c>
      <c r="J124" s="18">
        <v>0</v>
      </c>
      <c r="K124" s="18">
        <v>0</v>
      </c>
      <c r="L124" s="18">
        <v>6</v>
      </c>
      <c r="M124" s="18">
        <v>7.3999999999999995</v>
      </c>
      <c r="N124" s="4">
        <v>1.2333333333333332</v>
      </c>
    </row>
    <row r="125" spans="1:14">
      <c r="A125" t="s">
        <v>262</v>
      </c>
      <c r="B125" t="s">
        <v>485</v>
      </c>
      <c r="C125" s="18">
        <v>4</v>
      </c>
      <c r="D125" s="18">
        <v>3</v>
      </c>
      <c r="E125" s="3">
        <v>0.75</v>
      </c>
      <c r="F125" s="18">
        <v>92</v>
      </c>
      <c r="G125" s="4">
        <v>30.666666666666668</v>
      </c>
      <c r="H125" s="18">
        <v>1</v>
      </c>
      <c r="I125" s="18">
        <v>0</v>
      </c>
      <c r="J125" s="18">
        <v>0</v>
      </c>
      <c r="K125" s="18">
        <v>0</v>
      </c>
      <c r="L125" s="18">
        <v>3</v>
      </c>
      <c r="M125" s="18">
        <v>15.2</v>
      </c>
      <c r="N125" s="4">
        <v>5.0666666666666664</v>
      </c>
    </row>
    <row r="126" spans="1:14">
      <c r="A126" t="s">
        <v>299</v>
      </c>
      <c r="B126" t="s">
        <v>492</v>
      </c>
      <c r="C126" s="18">
        <v>12</v>
      </c>
      <c r="D126" s="18">
        <v>7</v>
      </c>
      <c r="E126" s="3">
        <v>0.58333333333333337</v>
      </c>
      <c r="F126" s="18">
        <v>89</v>
      </c>
      <c r="G126" s="4">
        <v>12.714285714285714</v>
      </c>
      <c r="H126" s="18">
        <v>0</v>
      </c>
      <c r="I126" s="18">
        <v>0</v>
      </c>
      <c r="J126" s="18">
        <v>0</v>
      </c>
      <c r="K126" s="18">
        <v>0</v>
      </c>
      <c r="L126" s="18">
        <v>3</v>
      </c>
      <c r="M126" s="18">
        <v>8.9</v>
      </c>
      <c r="N126" s="4">
        <v>2.9666666666666668</v>
      </c>
    </row>
    <row r="127" spans="1:14">
      <c r="A127" t="s">
        <v>39</v>
      </c>
      <c r="B127" t="s">
        <v>473</v>
      </c>
      <c r="C127" s="18">
        <v>9</v>
      </c>
      <c r="D127" s="18">
        <v>5</v>
      </c>
      <c r="E127" s="3">
        <v>0.55555555555555558</v>
      </c>
      <c r="F127" s="18">
        <v>86</v>
      </c>
      <c r="G127" s="4">
        <v>17.2</v>
      </c>
      <c r="H127" s="18">
        <v>0</v>
      </c>
      <c r="I127" s="18">
        <v>0</v>
      </c>
      <c r="J127" s="18">
        <v>0</v>
      </c>
      <c r="K127" s="18">
        <v>0</v>
      </c>
      <c r="L127" s="18">
        <v>3</v>
      </c>
      <c r="M127" s="18">
        <v>8.6</v>
      </c>
      <c r="N127" s="4">
        <v>2.8666666666666667</v>
      </c>
    </row>
    <row r="128" spans="1:14">
      <c r="A128" t="s">
        <v>319</v>
      </c>
      <c r="B128" t="s">
        <v>493</v>
      </c>
      <c r="C128" s="18">
        <v>6</v>
      </c>
      <c r="D128" s="18">
        <v>5</v>
      </c>
      <c r="E128" s="3">
        <v>0.83333333333333337</v>
      </c>
      <c r="F128" s="18">
        <v>84</v>
      </c>
      <c r="G128" s="4">
        <v>16.8</v>
      </c>
      <c r="H128" s="18">
        <v>1</v>
      </c>
      <c r="I128" s="18">
        <v>0</v>
      </c>
      <c r="J128" s="18">
        <v>0</v>
      </c>
      <c r="K128" s="18">
        <v>0</v>
      </c>
      <c r="L128" s="18">
        <v>2</v>
      </c>
      <c r="M128" s="18">
        <v>14.4</v>
      </c>
      <c r="N128" s="4">
        <v>7.2</v>
      </c>
    </row>
    <row r="129" spans="1:14">
      <c r="A129" t="s">
        <v>263</v>
      </c>
      <c r="B129" t="s">
        <v>475</v>
      </c>
      <c r="C129" s="18">
        <v>11</v>
      </c>
      <c r="D129" s="18">
        <v>7</v>
      </c>
      <c r="E129" s="3">
        <v>0.63636363636363635</v>
      </c>
      <c r="F129" s="18">
        <v>82</v>
      </c>
      <c r="G129" s="4">
        <v>11.714285714285714</v>
      </c>
      <c r="H129" s="18">
        <v>0</v>
      </c>
      <c r="I129" s="18">
        <v>2</v>
      </c>
      <c r="J129" s="18">
        <v>6</v>
      </c>
      <c r="K129" s="18">
        <v>0</v>
      </c>
      <c r="L129" s="18">
        <v>5</v>
      </c>
      <c r="M129" s="18">
        <v>8.8000000000000007</v>
      </c>
      <c r="N129" s="4">
        <v>1.7600000000000002</v>
      </c>
    </row>
    <row r="130" spans="1:14">
      <c r="A130" t="s">
        <v>315</v>
      </c>
      <c r="B130" t="s">
        <v>496</v>
      </c>
      <c r="C130" s="18">
        <v>10</v>
      </c>
      <c r="D130" s="18">
        <v>5</v>
      </c>
      <c r="E130" s="3">
        <v>0.5</v>
      </c>
      <c r="F130" s="18">
        <v>81</v>
      </c>
      <c r="G130" s="4">
        <v>16.2</v>
      </c>
      <c r="H130" s="18">
        <v>0</v>
      </c>
      <c r="I130" s="18">
        <v>0</v>
      </c>
      <c r="J130" s="18">
        <v>0</v>
      </c>
      <c r="K130" s="18">
        <v>0</v>
      </c>
      <c r="L130" s="18">
        <v>5</v>
      </c>
      <c r="M130" s="18">
        <v>8.1</v>
      </c>
      <c r="N130" s="4">
        <v>1.6199999999999999</v>
      </c>
    </row>
    <row r="131" spans="1:14">
      <c r="A131" t="s">
        <v>51</v>
      </c>
      <c r="B131" t="s">
        <v>466</v>
      </c>
      <c r="C131" s="18">
        <v>17</v>
      </c>
      <c r="D131" s="18">
        <v>5</v>
      </c>
      <c r="E131" s="3">
        <v>0.29411764705882354</v>
      </c>
      <c r="F131" s="18">
        <v>81</v>
      </c>
      <c r="G131" s="4">
        <v>16.2</v>
      </c>
      <c r="H131" s="18">
        <v>0</v>
      </c>
      <c r="I131" s="18">
        <v>0</v>
      </c>
      <c r="J131" s="18">
        <v>0</v>
      </c>
      <c r="K131" s="18">
        <v>0</v>
      </c>
      <c r="L131" s="18">
        <v>6</v>
      </c>
      <c r="M131" s="18">
        <v>8.1</v>
      </c>
      <c r="N131" s="4">
        <v>1.3499999999999999</v>
      </c>
    </row>
    <row r="132" spans="1:14">
      <c r="A132" t="s">
        <v>580</v>
      </c>
      <c r="B132" t="s">
        <v>477</v>
      </c>
      <c r="C132" s="18">
        <v>7</v>
      </c>
      <c r="D132" s="18">
        <v>7</v>
      </c>
      <c r="E132" s="3">
        <v>1</v>
      </c>
      <c r="F132" s="18">
        <v>79</v>
      </c>
      <c r="G132" s="4">
        <v>11.285714285714286</v>
      </c>
      <c r="H132" s="18">
        <v>0</v>
      </c>
      <c r="I132" s="18">
        <v>4</v>
      </c>
      <c r="J132" s="18">
        <v>13</v>
      </c>
      <c r="K132" s="18">
        <v>0</v>
      </c>
      <c r="L132" s="18">
        <v>2</v>
      </c>
      <c r="M132" s="18">
        <v>9.1999999999999993</v>
      </c>
      <c r="N132" s="4">
        <v>4.5999999999999996</v>
      </c>
    </row>
    <row r="133" spans="1:14">
      <c r="A133" t="s">
        <v>221</v>
      </c>
      <c r="B133" t="s">
        <v>488</v>
      </c>
      <c r="C133" s="18">
        <v>22</v>
      </c>
      <c r="D133" s="18">
        <v>9</v>
      </c>
      <c r="E133" s="3">
        <v>0.40909090909090912</v>
      </c>
      <c r="F133" s="18">
        <v>78</v>
      </c>
      <c r="G133" s="4">
        <v>8.6666666666666661</v>
      </c>
      <c r="H133" s="18">
        <v>1</v>
      </c>
      <c r="I133" s="18">
        <v>0</v>
      </c>
      <c r="J133" s="18">
        <v>0</v>
      </c>
      <c r="K133" s="18">
        <v>0</v>
      </c>
      <c r="L133" s="18">
        <v>7</v>
      </c>
      <c r="M133" s="18">
        <v>13.8</v>
      </c>
      <c r="N133" s="4">
        <v>1.9714285714285715</v>
      </c>
    </row>
    <row r="134" spans="1:14">
      <c r="A134" t="s">
        <v>222</v>
      </c>
      <c r="B134" t="s">
        <v>468</v>
      </c>
      <c r="C134" s="18">
        <v>13</v>
      </c>
      <c r="D134" s="18">
        <v>8</v>
      </c>
      <c r="E134" s="3">
        <v>0.61538461538461542</v>
      </c>
      <c r="F134" s="18">
        <v>76</v>
      </c>
      <c r="G134" s="4">
        <v>9.5</v>
      </c>
      <c r="H134" s="18">
        <v>0</v>
      </c>
      <c r="I134" s="18">
        <v>0</v>
      </c>
      <c r="J134" s="18">
        <v>0</v>
      </c>
      <c r="K134" s="18">
        <v>0</v>
      </c>
      <c r="L134" s="18">
        <v>3</v>
      </c>
      <c r="M134" s="18">
        <v>7.6</v>
      </c>
      <c r="N134" s="4">
        <v>2.5333333333333332</v>
      </c>
    </row>
    <row r="135" spans="1:14">
      <c r="A135" t="s">
        <v>281</v>
      </c>
      <c r="B135" t="s">
        <v>482</v>
      </c>
      <c r="C135" s="18">
        <v>20</v>
      </c>
      <c r="D135" s="18">
        <v>8</v>
      </c>
      <c r="E135" s="3">
        <v>0.4</v>
      </c>
      <c r="F135" s="18">
        <v>75</v>
      </c>
      <c r="G135" s="4">
        <v>9.375</v>
      </c>
      <c r="H135" s="18">
        <v>0</v>
      </c>
      <c r="I135" s="18">
        <v>0</v>
      </c>
      <c r="J135" s="18">
        <v>0</v>
      </c>
      <c r="K135" s="18">
        <v>0</v>
      </c>
      <c r="L135" s="18">
        <v>5</v>
      </c>
      <c r="M135" s="18">
        <v>7.5</v>
      </c>
      <c r="N135" s="4">
        <v>1.5</v>
      </c>
    </row>
    <row r="136" spans="1:14">
      <c r="A136" t="s">
        <v>397</v>
      </c>
      <c r="B136" t="s">
        <v>468</v>
      </c>
      <c r="C136" s="18">
        <v>9</v>
      </c>
      <c r="D136" s="18">
        <v>4</v>
      </c>
      <c r="E136" s="3">
        <v>0.44444444444444442</v>
      </c>
      <c r="F136" s="18">
        <v>75</v>
      </c>
      <c r="G136" s="4">
        <v>18.75</v>
      </c>
      <c r="H136" s="18">
        <v>1</v>
      </c>
      <c r="I136" s="18">
        <v>0</v>
      </c>
      <c r="J136" s="18">
        <v>0</v>
      </c>
      <c r="K136" s="18">
        <v>0</v>
      </c>
      <c r="L136" s="18">
        <v>5</v>
      </c>
      <c r="M136" s="18">
        <v>13.5</v>
      </c>
      <c r="N136" s="4">
        <v>2.7</v>
      </c>
    </row>
    <row r="137" spans="1:14">
      <c r="A137" t="s">
        <v>298</v>
      </c>
      <c r="B137" t="s">
        <v>479</v>
      </c>
      <c r="C137" s="18">
        <v>7</v>
      </c>
      <c r="D137" s="18">
        <v>5</v>
      </c>
      <c r="E137" s="3">
        <v>0.7142857142857143</v>
      </c>
      <c r="F137" s="18">
        <v>72</v>
      </c>
      <c r="G137" s="4">
        <v>14.4</v>
      </c>
      <c r="H137" s="18">
        <v>0</v>
      </c>
      <c r="I137" s="18">
        <v>0</v>
      </c>
      <c r="J137" s="18">
        <v>0</v>
      </c>
      <c r="K137" s="18">
        <v>0</v>
      </c>
      <c r="L137" s="18">
        <v>2</v>
      </c>
      <c r="M137" s="18">
        <v>7.1999999999999993</v>
      </c>
      <c r="N137" s="4">
        <v>3.5999999999999996</v>
      </c>
    </row>
    <row r="138" spans="1:14">
      <c r="A138" t="s">
        <v>173</v>
      </c>
      <c r="B138" t="s">
        <v>494</v>
      </c>
      <c r="C138" s="18">
        <v>10</v>
      </c>
      <c r="D138" s="18">
        <v>5</v>
      </c>
      <c r="E138" s="3">
        <v>0.5</v>
      </c>
      <c r="F138" s="18">
        <v>67</v>
      </c>
      <c r="G138" s="4">
        <v>13.4</v>
      </c>
      <c r="H138" s="18">
        <v>1</v>
      </c>
      <c r="I138" s="18">
        <v>0</v>
      </c>
      <c r="J138" s="18">
        <v>0</v>
      </c>
      <c r="K138" s="18">
        <v>0</v>
      </c>
      <c r="L138" s="18">
        <v>4</v>
      </c>
      <c r="M138" s="18">
        <v>12.7</v>
      </c>
      <c r="N138" s="4">
        <v>3.1749999999999998</v>
      </c>
    </row>
    <row r="139" spans="1:14">
      <c r="A139" t="s">
        <v>130</v>
      </c>
      <c r="B139" t="s">
        <v>475</v>
      </c>
      <c r="C139" s="18">
        <v>9</v>
      </c>
      <c r="D139" s="18">
        <v>5</v>
      </c>
      <c r="E139" s="3">
        <v>0.55555555555555558</v>
      </c>
      <c r="F139" s="18">
        <v>66</v>
      </c>
      <c r="G139" s="4">
        <v>13.2</v>
      </c>
      <c r="H139" s="18">
        <v>0</v>
      </c>
      <c r="I139" s="18">
        <v>1</v>
      </c>
      <c r="J139" s="18">
        <v>5</v>
      </c>
      <c r="K139" s="18">
        <v>0</v>
      </c>
      <c r="L139" s="18">
        <v>6</v>
      </c>
      <c r="M139" s="18">
        <v>7.1000000000000005</v>
      </c>
      <c r="N139" s="4">
        <v>1.1833333333333333</v>
      </c>
    </row>
    <row r="140" spans="1:14">
      <c r="A140" t="s">
        <v>198</v>
      </c>
      <c r="B140" t="s">
        <v>489</v>
      </c>
      <c r="C140" s="18">
        <v>3</v>
      </c>
      <c r="D140" s="18">
        <v>2</v>
      </c>
      <c r="E140" s="3">
        <v>0.66666666666666663</v>
      </c>
      <c r="F140" s="18">
        <v>66</v>
      </c>
      <c r="G140" s="4">
        <v>33</v>
      </c>
      <c r="H140" s="18">
        <v>0</v>
      </c>
      <c r="I140" s="18">
        <v>0</v>
      </c>
      <c r="J140" s="18">
        <v>0</v>
      </c>
      <c r="K140" s="18">
        <v>0</v>
      </c>
      <c r="L140" s="18">
        <v>4</v>
      </c>
      <c r="M140" s="18">
        <v>6.6</v>
      </c>
      <c r="N140" s="4">
        <v>1.65</v>
      </c>
    </row>
    <row r="141" spans="1:14">
      <c r="A141" t="s">
        <v>412</v>
      </c>
      <c r="B141" t="s">
        <v>478</v>
      </c>
      <c r="C141" s="18">
        <v>12</v>
      </c>
      <c r="D141" s="18">
        <v>4</v>
      </c>
      <c r="E141" s="3">
        <v>0.33333333333333331</v>
      </c>
      <c r="F141" s="18">
        <v>65</v>
      </c>
      <c r="G141" s="4">
        <v>16.25</v>
      </c>
      <c r="H141" s="18">
        <v>0</v>
      </c>
      <c r="I141" s="18">
        <v>0</v>
      </c>
      <c r="J141" s="18">
        <v>0</v>
      </c>
      <c r="K141" s="18">
        <v>0</v>
      </c>
      <c r="L141" s="18">
        <v>4</v>
      </c>
      <c r="M141" s="18">
        <v>6.5</v>
      </c>
      <c r="N141" s="4">
        <v>1.625</v>
      </c>
    </row>
    <row r="142" spans="1:14">
      <c r="A142" t="s">
        <v>45</v>
      </c>
      <c r="B142" t="s">
        <v>467</v>
      </c>
      <c r="C142" s="18">
        <v>12</v>
      </c>
      <c r="D142" s="18">
        <v>10</v>
      </c>
      <c r="E142" s="3">
        <v>0.83333333333333337</v>
      </c>
      <c r="F142" s="18">
        <v>64</v>
      </c>
      <c r="G142" s="4">
        <v>6.4</v>
      </c>
      <c r="H142" s="18">
        <v>0</v>
      </c>
      <c r="I142" s="18">
        <v>1</v>
      </c>
      <c r="J142" s="18">
        <v>8</v>
      </c>
      <c r="K142" s="18">
        <v>0</v>
      </c>
      <c r="L142" s="18">
        <v>7</v>
      </c>
      <c r="M142" s="18">
        <v>9.1999999999999993</v>
      </c>
      <c r="N142" s="4">
        <v>1.3142857142857143</v>
      </c>
    </row>
    <row r="143" spans="1:14">
      <c r="A143" t="s">
        <v>229</v>
      </c>
      <c r="B143" t="s">
        <v>470</v>
      </c>
      <c r="C143" s="18">
        <v>6</v>
      </c>
      <c r="D143" s="18">
        <v>2</v>
      </c>
      <c r="E143" s="3">
        <v>0.33333333333333331</v>
      </c>
      <c r="F143" s="18">
        <v>64</v>
      </c>
      <c r="G143" s="4">
        <v>32</v>
      </c>
      <c r="H143" s="18">
        <v>0</v>
      </c>
      <c r="I143" s="18">
        <v>0</v>
      </c>
      <c r="J143" s="18">
        <v>0</v>
      </c>
      <c r="K143" s="18">
        <v>0</v>
      </c>
      <c r="L143" s="18">
        <v>2</v>
      </c>
      <c r="M143" s="18">
        <v>6.4</v>
      </c>
      <c r="N143" s="4">
        <v>3.2</v>
      </c>
    </row>
    <row r="144" spans="1:14">
      <c r="A144" t="s">
        <v>270</v>
      </c>
      <c r="B144" t="s">
        <v>468</v>
      </c>
      <c r="C144" s="18">
        <v>6</v>
      </c>
      <c r="D144" s="18">
        <v>3</v>
      </c>
      <c r="E144" s="3">
        <v>0.5</v>
      </c>
      <c r="F144" s="18">
        <v>63</v>
      </c>
      <c r="G144" s="4">
        <v>21</v>
      </c>
      <c r="H144" s="18">
        <v>1</v>
      </c>
      <c r="I144" s="18">
        <v>0</v>
      </c>
      <c r="J144" s="18">
        <v>0</v>
      </c>
      <c r="K144" s="18">
        <v>0</v>
      </c>
      <c r="L144" s="18">
        <v>3</v>
      </c>
      <c r="M144" s="18">
        <v>12.3</v>
      </c>
      <c r="N144" s="4">
        <v>4.1000000000000005</v>
      </c>
    </row>
    <row r="145" spans="1:14">
      <c r="A145" t="s">
        <v>55</v>
      </c>
      <c r="B145" t="s">
        <v>488</v>
      </c>
      <c r="C145" s="18">
        <v>4</v>
      </c>
      <c r="D145" s="18">
        <v>4</v>
      </c>
      <c r="E145" s="3">
        <v>1</v>
      </c>
      <c r="F145" s="18">
        <v>62</v>
      </c>
      <c r="G145" s="4">
        <v>15.5</v>
      </c>
      <c r="H145" s="18">
        <v>0</v>
      </c>
      <c r="I145" s="18">
        <v>2</v>
      </c>
      <c r="J145" s="18">
        <v>-2</v>
      </c>
      <c r="K145" s="18">
        <v>0</v>
      </c>
      <c r="L145" s="18">
        <v>6</v>
      </c>
      <c r="M145" s="18">
        <v>6</v>
      </c>
      <c r="N145" s="4">
        <v>1</v>
      </c>
    </row>
    <row r="146" spans="1:14">
      <c r="A146" t="s">
        <v>61</v>
      </c>
      <c r="B146" t="s">
        <v>479</v>
      </c>
      <c r="C146" s="18">
        <v>7</v>
      </c>
      <c r="D146" s="18">
        <v>4</v>
      </c>
      <c r="E146" s="3">
        <v>0.5714285714285714</v>
      </c>
      <c r="F146" s="18">
        <v>58</v>
      </c>
      <c r="G146" s="4">
        <v>14.5</v>
      </c>
      <c r="H146" s="18">
        <v>0</v>
      </c>
      <c r="I146" s="18">
        <v>3</v>
      </c>
      <c r="J146" s="18">
        <v>21</v>
      </c>
      <c r="K146" s="18">
        <v>0</v>
      </c>
      <c r="L146" s="18">
        <v>5</v>
      </c>
      <c r="M146" s="18">
        <v>7.9</v>
      </c>
      <c r="N146" s="4">
        <v>1.58</v>
      </c>
    </row>
    <row r="147" spans="1:14">
      <c r="A147" t="s">
        <v>378</v>
      </c>
      <c r="B147" t="s">
        <v>472</v>
      </c>
      <c r="C147" s="18">
        <v>8</v>
      </c>
      <c r="D147" s="18">
        <v>4</v>
      </c>
      <c r="E147" s="3">
        <v>0.5</v>
      </c>
      <c r="F147" s="18">
        <v>56</v>
      </c>
      <c r="G147" s="4">
        <v>14</v>
      </c>
      <c r="H147" s="18">
        <v>0</v>
      </c>
      <c r="I147" s="18">
        <v>0</v>
      </c>
      <c r="J147" s="18">
        <v>0</v>
      </c>
      <c r="K147" s="18">
        <v>0</v>
      </c>
      <c r="L147" s="18">
        <v>2</v>
      </c>
      <c r="M147" s="18">
        <v>5.6000000000000005</v>
      </c>
      <c r="N147" s="4">
        <v>2.8000000000000003</v>
      </c>
    </row>
    <row r="148" spans="1:14">
      <c r="A148" t="s">
        <v>97</v>
      </c>
      <c r="B148" t="s">
        <v>496</v>
      </c>
      <c r="C148" s="18">
        <v>7</v>
      </c>
      <c r="D148" s="18">
        <v>6</v>
      </c>
      <c r="E148" s="3">
        <v>0.8571428571428571</v>
      </c>
      <c r="F148" s="18">
        <v>53</v>
      </c>
      <c r="G148" s="4">
        <v>8.8333333333333339</v>
      </c>
      <c r="H148" s="18">
        <v>0</v>
      </c>
      <c r="I148" s="18">
        <v>0</v>
      </c>
      <c r="J148" s="18">
        <v>0</v>
      </c>
      <c r="K148" s="18">
        <v>0</v>
      </c>
      <c r="L148" s="18">
        <v>7</v>
      </c>
      <c r="M148" s="18">
        <v>5.3</v>
      </c>
      <c r="N148" s="4">
        <v>0.75714285714285712</v>
      </c>
    </row>
    <row r="149" spans="1:14">
      <c r="A149" t="s">
        <v>28</v>
      </c>
      <c r="B149" t="s">
        <v>482</v>
      </c>
      <c r="C149" s="18">
        <v>6</v>
      </c>
      <c r="D149" s="18">
        <v>5</v>
      </c>
      <c r="E149" s="3">
        <v>0.83333333333333337</v>
      </c>
      <c r="F149" s="18">
        <v>48</v>
      </c>
      <c r="G149" s="4">
        <v>9.6</v>
      </c>
      <c r="H149" s="18">
        <v>1</v>
      </c>
      <c r="I149" s="18">
        <v>0</v>
      </c>
      <c r="J149" s="18">
        <v>0</v>
      </c>
      <c r="K149" s="18">
        <v>0</v>
      </c>
      <c r="L149" s="18">
        <v>2</v>
      </c>
      <c r="M149" s="18">
        <v>10.8</v>
      </c>
      <c r="N149" s="4">
        <v>5.4</v>
      </c>
    </row>
    <row r="150" spans="1:14">
      <c r="A150" t="s">
        <v>83</v>
      </c>
      <c r="B150" t="s">
        <v>493</v>
      </c>
      <c r="C150" s="18">
        <v>10</v>
      </c>
      <c r="D150" s="18">
        <v>4</v>
      </c>
      <c r="E150" s="3">
        <v>0.4</v>
      </c>
      <c r="F150" s="18">
        <v>47</v>
      </c>
      <c r="G150" s="4">
        <v>11.75</v>
      </c>
      <c r="H150" s="18">
        <v>0</v>
      </c>
      <c r="I150" s="18">
        <v>2</v>
      </c>
      <c r="J150" s="18">
        <v>12</v>
      </c>
      <c r="K150" s="18">
        <v>0</v>
      </c>
      <c r="L150" s="18">
        <v>7</v>
      </c>
      <c r="M150" s="18">
        <v>5.9</v>
      </c>
      <c r="N150" s="4">
        <v>0.84285714285714286</v>
      </c>
    </row>
    <row r="151" spans="1:14">
      <c r="A151" t="s">
        <v>9</v>
      </c>
      <c r="B151" t="s">
        <v>481</v>
      </c>
      <c r="C151" s="18">
        <v>6</v>
      </c>
      <c r="D151" s="18">
        <v>3</v>
      </c>
      <c r="E151" s="3">
        <v>0.5</v>
      </c>
      <c r="F151" s="18">
        <v>45</v>
      </c>
      <c r="G151" s="4">
        <v>15</v>
      </c>
      <c r="H151" s="18">
        <v>0</v>
      </c>
      <c r="I151" s="18">
        <v>0</v>
      </c>
      <c r="J151" s="18">
        <v>0</v>
      </c>
      <c r="K151" s="18">
        <v>0</v>
      </c>
      <c r="L151" s="18">
        <v>4</v>
      </c>
      <c r="M151" s="18">
        <v>4.5</v>
      </c>
      <c r="N151" s="4">
        <v>1.125</v>
      </c>
    </row>
    <row r="152" spans="1:14">
      <c r="A152" t="s">
        <v>415</v>
      </c>
      <c r="B152" t="s">
        <v>468</v>
      </c>
      <c r="C152" s="18">
        <v>5</v>
      </c>
      <c r="D152" s="18">
        <v>4</v>
      </c>
      <c r="E152" s="3">
        <v>0.8</v>
      </c>
      <c r="F152" s="18">
        <v>44</v>
      </c>
      <c r="G152" s="4">
        <v>11</v>
      </c>
      <c r="H152" s="18">
        <v>0</v>
      </c>
      <c r="I152" s="18">
        <v>0</v>
      </c>
      <c r="J152" s="18">
        <v>0</v>
      </c>
      <c r="K152" s="18">
        <v>0</v>
      </c>
      <c r="L152" s="18">
        <v>7</v>
      </c>
      <c r="M152" s="18">
        <v>4.4000000000000004</v>
      </c>
      <c r="N152" s="4">
        <v>0.62857142857142867</v>
      </c>
    </row>
    <row r="153" spans="1:14">
      <c r="A153" t="s">
        <v>627</v>
      </c>
      <c r="B153" t="s">
        <v>478</v>
      </c>
      <c r="C153" s="18">
        <v>1</v>
      </c>
      <c r="D153" s="18">
        <v>1</v>
      </c>
      <c r="E153" s="3">
        <v>1</v>
      </c>
      <c r="F153" s="18">
        <v>43</v>
      </c>
      <c r="G153" s="4">
        <v>43</v>
      </c>
      <c r="H153" s="18">
        <v>0</v>
      </c>
      <c r="I153" s="18">
        <v>1</v>
      </c>
      <c r="J153" s="18">
        <v>2</v>
      </c>
      <c r="K153" s="18">
        <v>0</v>
      </c>
      <c r="L153" s="18">
        <v>1</v>
      </c>
      <c r="M153" s="18">
        <v>4.5</v>
      </c>
      <c r="N153" s="4">
        <v>4.5</v>
      </c>
    </row>
    <row r="154" spans="1:14">
      <c r="A154" t="s">
        <v>186</v>
      </c>
      <c r="B154" t="s">
        <v>486</v>
      </c>
      <c r="C154" s="18">
        <v>8</v>
      </c>
      <c r="D154" s="18">
        <v>4</v>
      </c>
      <c r="E154" s="3">
        <v>0.5</v>
      </c>
      <c r="F154" s="18">
        <v>43</v>
      </c>
      <c r="G154" s="4">
        <v>10.75</v>
      </c>
      <c r="H154" s="18">
        <v>0</v>
      </c>
      <c r="I154" s="18">
        <v>0</v>
      </c>
      <c r="J154" s="18">
        <v>0</v>
      </c>
      <c r="K154" s="18">
        <v>0</v>
      </c>
      <c r="L154" s="18">
        <v>5</v>
      </c>
      <c r="M154" s="18">
        <v>4.3</v>
      </c>
      <c r="N154" s="4">
        <v>0.86</v>
      </c>
    </row>
    <row r="155" spans="1:14">
      <c r="A155" t="s">
        <v>324</v>
      </c>
      <c r="B155" t="s">
        <v>481</v>
      </c>
      <c r="C155" s="18">
        <v>11</v>
      </c>
      <c r="D155" s="18">
        <v>5</v>
      </c>
      <c r="E155" s="3">
        <v>0.45454545454545453</v>
      </c>
      <c r="F155" s="18">
        <v>41</v>
      </c>
      <c r="G155" s="4">
        <v>8.1999999999999993</v>
      </c>
      <c r="H155" s="18">
        <v>1</v>
      </c>
      <c r="I155" s="18">
        <v>0</v>
      </c>
      <c r="J155" s="18">
        <v>0</v>
      </c>
      <c r="K155" s="18">
        <v>0</v>
      </c>
      <c r="L155" s="18">
        <v>6</v>
      </c>
      <c r="M155" s="18">
        <v>10.1</v>
      </c>
      <c r="N155" s="4">
        <v>1.6833333333333333</v>
      </c>
    </row>
    <row r="156" spans="1:14">
      <c r="A156" t="s">
        <v>123</v>
      </c>
      <c r="B156" t="s">
        <v>486</v>
      </c>
      <c r="C156" s="18">
        <v>7</v>
      </c>
      <c r="D156" s="18">
        <v>3</v>
      </c>
      <c r="E156" s="3">
        <v>0.42857142857142855</v>
      </c>
      <c r="F156" s="18">
        <v>41</v>
      </c>
      <c r="G156" s="4">
        <v>13.666666666666666</v>
      </c>
      <c r="H156" s="18">
        <v>0</v>
      </c>
      <c r="I156" s="18">
        <v>0</v>
      </c>
      <c r="J156" s="18">
        <v>0</v>
      </c>
      <c r="K156" s="18">
        <v>0</v>
      </c>
      <c r="L156" s="18">
        <v>4</v>
      </c>
      <c r="M156" s="18">
        <v>4.0999999999999996</v>
      </c>
      <c r="N156" s="4">
        <v>1.0249999999999999</v>
      </c>
    </row>
    <row r="157" spans="1:14">
      <c r="A157" t="s">
        <v>462</v>
      </c>
      <c r="B157" t="s">
        <v>490</v>
      </c>
      <c r="C157" s="18">
        <v>6</v>
      </c>
      <c r="D157" s="18">
        <v>3</v>
      </c>
      <c r="E157" s="3">
        <v>0.5</v>
      </c>
      <c r="F157" s="18">
        <v>41</v>
      </c>
      <c r="G157" s="4">
        <v>13.666666666666666</v>
      </c>
      <c r="H157" s="18">
        <v>0</v>
      </c>
      <c r="I157" s="18">
        <v>0</v>
      </c>
      <c r="J157" s="18">
        <v>0</v>
      </c>
      <c r="K157" s="18">
        <v>0</v>
      </c>
      <c r="L157" s="18">
        <v>2</v>
      </c>
      <c r="M157" s="18">
        <v>4.0999999999999996</v>
      </c>
      <c r="N157" s="4">
        <v>2.0499999999999998</v>
      </c>
    </row>
    <row r="158" spans="1:14">
      <c r="A158" t="s">
        <v>388</v>
      </c>
      <c r="B158" t="s">
        <v>474</v>
      </c>
      <c r="C158" s="18">
        <v>7</v>
      </c>
      <c r="D158" s="18">
        <v>4</v>
      </c>
      <c r="E158" s="3">
        <v>0.5714285714285714</v>
      </c>
      <c r="F158" s="18">
        <v>39</v>
      </c>
      <c r="G158" s="4">
        <v>9.75</v>
      </c>
      <c r="H158" s="18">
        <v>0</v>
      </c>
      <c r="I158" s="18">
        <v>2</v>
      </c>
      <c r="J158" s="18">
        <v>10</v>
      </c>
      <c r="K158" s="18">
        <v>1</v>
      </c>
      <c r="L158" s="18">
        <v>6</v>
      </c>
      <c r="M158" s="18">
        <v>10.899999999999999</v>
      </c>
      <c r="N158" s="4">
        <v>1.8166666666666664</v>
      </c>
    </row>
    <row r="159" spans="1:14">
      <c r="A159" t="s">
        <v>375</v>
      </c>
      <c r="B159" t="s">
        <v>471</v>
      </c>
      <c r="C159" s="18">
        <v>5</v>
      </c>
      <c r="D159" s="18">
        <v>5</v>
      </c>
      <c r="E159" s="3">
        <v>1</v>
      </c>
      <c r="F159" s="18">
        <v>37</v>
      </c>
      <c r="G159" s="4">
        <v>7.4</v>
      </c>
      <c r="H159" s="18">
        <v>0</v>
      </c>
      <c r="I159" s="18">
        <v>1</v>
      </c>
      <c r="J159" s="18">
        <v>11</v>
      </c>
      <c r="K159" s="18">
        <v>0</v>
      </c>
      <c r="L159" s="18">
        <v>6</v>
      </c>
      <c r="M159" s="18">
        <v>4.8000000000000007</v>
      </c>
      <c r="N159" s="4">
        <v>0.80000000000000016</v>
      </c>
    </row>
    <row r="160" spans="1:14">
      <c r="A160" t="s">
        <v>461</v>
      </c>
      <c r="B160" t="s">
        <v>483</v>
      </c>
      <c r="C160" s="18">
        <v>4</v>
      </c>
      <c r="D160" s="18">
        <v>3</v>
      </c>
      <c r="E160" s="3">
        <v>0.75</v>
      </c>
      <c r="F160" s="18">
        <v>37</v>
      </c>
      <c r="G160" s="4">
        <v>12.333333333333334</v>
      </c>
      <c r="H160" s="18">
        <v>0</v>
      </c>
      <c r="I160" s="18">
        <v>0</v>
      </c>
      <c r="J160" s="18">
        <v>0</v>
      </c>
      <c r="K160" s="18">
        <v>0</v>
      </c>
      <c r="L160" s="18">
        <v>2</v>
      </c>
      <c r="M160" s="18">
        <v>3.7</v>
      </c>
      <c r="N160" s="4">
        <v>1.85</v>
      </c>
    </row>
    <row r="161" spans="1:14">
      <c r="A161" t="s">
        <v>71</v>
      </c>
      <c r="B161" t="s">
        <v>485</v>
      </c>
      <c r="C161" s="18">
        <v>18</v>
      </c>
      <c r="D161" s="18">
        <v>5</v>
      </c>
      <c r="E161" s="3">
        <v>0.27777777777777779</v>
      </c>
      <c r="F161" s="18">
        <v>36</v>
      </c>
      <c r="G161" s="4">
        <v>7.2</v>
      </c>
      <c r="H161" s="18">
        <v>1</v>
      </c>
      <c r="I161" s="18">
        <v>0</v>
      </c>
      <c r="J161" s="18">
        <v>0</v>
      </c>
      <c r="K161" s="18">
        <v>0</v>
      </c>
      <c r="L161" s="18">
        <v>5</v>
      </c>
      <c r="M161" s="18">
        <v>9.6</v>
      </c>
      <c r="N161" s="4">
        <v>1.92</v>
      </c>
    </row>
    <row r="162" spans="1:14">
      <c r="A162" t="s">
        <v>443</v>
      </c>
      <c r="B162" t="s">
        <v>482</v>
      </c>
      <c r="C162" s="18">
        <v>3</v>
      </c>
      <c r="D162" s="18">
        <v>2</v>
      </c>
      <c r="E162" s="3">
        <v>0.66666666666666663</v>
      </c>
      <c r="F162" s="18">
        <v>36</v>
      </c>
      <c r="G162" s="4">
        <v>18</v>
      </c>
      <c r="H162" s="18">
        <v>0</v>
      </c>
      <c r="I162" s="18">
        <v>0</v>
      </c>
      <c r="J162" s="18">
        <v>0</v>
      </c>
      <c r="K162" s="18">
        <v>0</v>
      </c>
      <c r="L162" s="18">
        <v>5</v>
      </c>
      <c r="M162" s="18">
        <v>3.6</v>
      </c>
      <c r="N162" s="4">
        <v>0.72</v>
      </c>
    </row>
    <row r="163" spans="1:14">
      <c r="A163" t="s">
        <v>273</v>
      </c>
      <c r="B163" t="s">
        <v>477</v>
      </c>
      <c r="C163" s="18">
        <v>14</v>
      </c>
      <c r="D163" s="18">
        <v>7</v>
      </c>
      <c r="E163" s="3">
        <v>0.5</v>
      </c>
      <c r="F163" s="18">
        <v>35</v>
      </c>
      <c r="G163" s="4">
        <v>5</v>
      </c>
      <c r="H163" s="18">
        <v>0</v>
      </c>
      <c r="I163" s="18">
        <v>0</v>
      </c>
      <c r="J163" s="18">
        <v>0</v>
      </c>
      <c r="K163" s="18">
        <v>0</v>
      </c>
      <c r="L163" s="18">
        <v>5</v>
      </c>
      <c r="M163" s="18">
        <v>3.5</v>
      </c>
      <c r="N163" s="4">
        <v>0.7</v>
      </c>
    </row>
    <row r="164" spans="1:14">
      <c r="A164" t="s">
        <v>256</v>
      </c>
      <c r="B164" t="s">
        <v>477</v>
      </c>
      <c r="C164" s="18">
        <v>10</v>
      </c>
      <c r="D164" s="18">
        <v>5</v>
      </c>
      <c r="E164" s="3">
        <v>0.5</v>
      </c>
      <c r="F164" s="18">
        <v>34</v>
      </c>
      <c r="G164" s="4">
        <v>6.8</v>
      </c>
      <c r="H164" s="18">
        <v>0</v>
      </c>
      <c r="I164" s="18">
        <v>0</v>
      </c>
      <c r="J164" s="18">
        <v>0</v>
      </c>
      <c r="K164" s="18">
        <v>0</v>
      </c>
      <c r="L164" s="18">
        <v>7</v>
      </c>
      <c r="M164" s="18">
        <v>3.4</v>
      </c>
      <c r="N164" s="4">
        <v>0.48571428571428571</v>
      </c>
    </row>
    <row r="165" spans="1:14">
      <c r="A165" t="s">
        <v>76</v>
      </c>
      <c r="B165" t="s">
        <v>493</v>
      </c>
      <c r="C165" s="18">
        <v>8</v>
      </c>
      <c r="D165" s="18">
        <v>3</v>
      </c>
      <c r="E165" s="3">
        <v>0.375</v>
      </c>
      <c r="F165" s="18">
        <v>33</v>
      </c>
      <c r="G165" s="4">
        <v>11</v>
      </c>
      <c r="H165" s="18">
        <v>1</v>
      </c>
      <c r="I165" s="18">
        <v>0</v>
      </c>
      <c r="J165" s="18">
        <v>0</v>
      </c>
      <c r="K165" s="18">
        <v>0</v>
      </c>
      <c r="L165" s="18">
        <v>4</v>
      </c>
      <c r="M165" s="18">
        <v>9.3000000000000007</v>
      </c>
      <c r="N165" s="4">
        <v>2.3250000000000002</v>
      </c>
    </row>
    <row r="166" spans="1:14">
      <c r="A166" t="s">
        <v>200</v>
      </c>
      <c r="B166" t="s">
        <v>486</v>
      </c>
      <c r="C166" s="18">
        <v>1</v>
      </c>
      <c r="D166" s="18">
        <v>1</v>
      </c>
      <c r="E166" s="3">
        <v>1</v>
      </c>
      <c r="F166" s="18">
        <v>32</v>
      </c>
      <c r="G166" s="4">
        <v>32</v>
      </c>
      <c r="H166" s="18">
        <v>0</v>
      </c>
      <c r="I166" s="18">
        <v>0</v>
      </c>
      <c r="J166" s="18">
        <v>0</v>
      </c>
      <c r="K166" s="18">
        <v>0</v>
      </c>
      <c r="L166" s="18">
        <v>2</v>
      </c>
      <c r="M166" s="18">
        <v>3.2</v>
      </c>
      <c r="N166" s="4">
        <v>1.6</v>
      </c>
    </row>
    <row r="167" spans="1:14">
      <c r="A167" t="s">
        <v>349</v>
      </c>
      <c r="B167" t="s">
        <v>492</v>
      </c>
      <c r="C167" s="18">
        <v>4</v>
      </c>
      <c r="D167" s="18">
        <v>3</v>
      </c>
      <c r="E167" s="3">
        <v>0.75</v>
      </c>
      <c r="F167" s="18">
        <v>32</v>
      </c>
      <c r="G167" s="4">
        <v>10.666666666666666</v>
      </c>
      <c r="H167" s="18">
        <v>1</v>
      </c>
      <c r="I167" s="18">
        <v>0</v>
      </c>
      <c r="J167" s="18">
        <v>0</v>
      </c>
      <c r="K167" s="18">
        <v>0</v>
      </c>
      <c r="L167" s="18">
        <v>3</v>
      </c>
      <c r="M167" s="18">
        <v>9.1999999999999993</v>
      </c>
      <c r="N167" s="4">
        <v>3.0666666666666664</v>
      </c>
    </row>
    <row r="168" spans="1:14">
      <c r="A168" t="s">
        <v>581</v>
      </c>
      <c r="B168" t="s">
        <v>483</v>
      </c>
      <c r="C168" s="18">
        <v>9</v>
      </c>
      <c r="D168" s="18">
        <v>5</v>
      </c>
      <c r="E168" s="3">
        <v>0.55555555555555558</v>
      </c>
      <c r="F168" s="18">
        <v>32</v>
      </c>
      <c r="G168" s="4">
        <v>6.4</v>
      </c>
      <c r="H168" s="18">
        <v>0</v>
      </c>
      <c r="I168" s="18">
        <v>0</v>
      </c>
      <c r="J168" s="18">
        <v>0</v>
      </c>
      <c r="K168" s="18">
        <v>0</v>
      </c>
      <c r="L168" s="18">
        <v>1</v>
      </c>
      <c r="M168" s="18">
        <v>1.2</v>
      </c>
      <c r="N168" s="4">
        <v>1.2</v>
      </c>
    </row>
    <row r="169" spans="1:14">
      <c r="A169" t="s">
        <v>18</v>
      </c>
      <c r="B169" t="s">
        <v>484</v>
      </c>
      <c r="C169" s="18">
        <v>4</v>
      </c>
      <c r="D169" s="18">
        <v>3</v>
      </c>
      <c r="E169" s="3">
        <v>0.75</v>
      </c>
      <c r="F169" s="18">
        <v>31</v>
      </c>
      <c r="G169" s="4">
        <v>10.333333333333334</v>
      </c>
      <c r="H169" s="18">
        <v>0</v>
      </c>
      <c r="I169" s="18">
        <v>0</v>
      </c>
      <c r="J169" s="18">
        <v>0</v>
      </c>
      <c r="K169" s="18">
        <v>0</v>
      </c>
      <c r="L169" s="18">
        <v>3</v>
      </c>
      <c r="M169" s="18">
        <v>3.1</v>
      </c>
      <c r="N169" s="4">
        <v>1.0333333333333334</v>
      </c>
    </row>
    <row r="170" spans="1:14">
      <c r="A170" t="s">
        <v>264</v>
      </c>
      <c r="B170" t="s">
        <v>474</v>
      </c>
      <c r="C170" s="18">
        <v>7</v>
      </c>
      <c r="D170" s="18">
        <v>3</v>
      </c>
      <c r="E170" s="3">
        <v>0.42857142857142855</v>
      </c>
      <c r="F170" s="18">
        <v>30</v>
      </c>
      <c r="G170" s="4">
        <v>10</v>
      </c>
      <c r="H170" s="18">
        <v>0</v>
      </c>
      <c r="I170" s="18">
        <v>0</v>
      </c>
      <c r="J170" s="18">
        <v>0</v>
      </c>
      <c r="K170" s="18">
        <v>0</v>
      </c>
      <c r="L170" s="18">
        <v>4</v>
      </c>
      <c r="M170" s="18">
        <v>3</v>
      </c>
      <c r="N170" s="4">
        <v>0.75</v>
      </c>
    </row>
    <row r="171" spans="1:14">
      <c r="A171" t="s">
        <v>456</v>
      </c>
      <c r="B171" t="s">
        <v>466</v>
      </c>
      <c r="C171" s="18">
        <v>5</v>
      </c>
      <c r="D171" s="18">
        <v>2</v>
      </c>
      <c r="E171" s="3">
        <v>0.4</v>
      </c>
      <c r="F171" s="18">
        <v>29</v>
      </c>
      <c r="G171" s="4">
        <v>14.5</v>
      </c>
      <c r="H171" s="18">
        <v>0</v>
      </c>
      <c r="I171" s="18">
        <v>0</v>
      </c>
      <c r="J171" s="18">
        <v>0</v>
      </c>
      <c r="K171" s="18">
        <v>0</v>
      </c>
      <c r="L171" s="18">
        <v>1</v>
      </c>
      <c r="M171" s="18">
        <v>2.9</v>
      </c>
      <c r="N171" s="4">
        <v>2.9</v>
      </c>
    </row>
    <row r="172" spans="1:14">
      <c r="A172" t="s">
        <v>109</v>
      </c>
      <c r="B172" t="s">
        <v>479</v>
      </c>
      <c r="C172" s="18">
        <v>7</v>
      </c>
      <c r="D172" s="18">
        <v>3</v>
      </c>
      <c r="E172" s="3">
        <v>0.42857142857142855</v>
      </c>
      <c r="F172" s="18">
        <v>29</v>
      </c>
      <c r="G172" s="4">
        <v>9.6666666666666661</v>
      </c>
      <c r="H172" s="18">
        <v>0</v>
      </c>
      <c r="I172" s="18">
        <v>0</v>
      </c>
      <c r="J172" s="18">
        <v>0</v>
      </c>
      <c r="K172" s="18">
        <v>0</v>
      </c>
      <c r="L172" s="18">
        <v>3</v>
      </c>
      <c r="M172" s="18">
        <v>2.9</v>
      </c>
      <c r="N172" s="4">
        <v>0.96666666666666667</v>
      </c>
    </row>
    <row r="173" spans="1:14">
      <c r="A173" t="s">
        <v>271</v>
      </c>
      <c r="B173" t="s">
        <v>470</v>
      </c>
      <c r="C173" s="18">
        <v>4</v>
      </c>
      <c r="D173" s="18">
        <v>1</v>
      </c>
      <c r="E173" s="3">
        <v>0.25</v>
      </c>
      <c r="F173" s="18">
        <v>27</v>
      </c>
      <c r="G173" s="4">
        <v>27</v>
      </c>
      <c r="H173" s="18">
        <v>0</v>
      </c>
      <c r="I173" s="18">
        <v>0</v>
      </c>
      <c r="J173" s="18">
        <v>0</v>
      </c>
      <c r="K173" s="18">
        <v>0</v>
      </c>
      <c r="L173" s="18">
        <v>4</v>
      </c>
      <c r="M173" s="18">
        <v>2.7</v>
      </c>
      <c r="N173" s="4">
        <v>0.67500000000000004</v>
      </c>
    </row>
    <row r="174" spans="1:14">
      <c r="A174" t="s">
        <v>304</v>
      </c>
      <c r="B174" t="s">
        <v>486</v>
      </c>
      <c r="C174" s="18">
        <v>7</v>
      </c>
      <c r="D174" s="18">
        <v>5</v>
      </c>
      <c r="E174" s="3">
        <v>0.7142857142857143</v>
      </c>
      <c r="F174" s="18">
        <v>26</v>
      </c>
      <c r="G174" s="4">
        <v>5.2</v>
      </c>
      <c r="H174" s="18">
        <v>0</v>
      </c>
      <c r="I174" s="18">
        <v>1</v>
      </c>
      <c r="J174" s="18">
        <v>2</v>
      </c>
      <c r="K174" s="18">
        <v>0</v>
      </c>
      <c r="L174" s="18">
        <v>6</v>
      </c>
      <c r="M174" s="18">
        <v>6.8</v>
      </c>
      <c r="N174" s="4">
        <v>1.1333333333333333</v>
      </c>
    </row>
    <row r="175" spans="1:14">
      <c r="A175" t="s">
        <v>223</v>
      </c>
      <c r="B175" t="s">
        <v>497</v>
      </c>
      <c r="C175" s="18">
        <v>2</v>
      </c>
      <c r="D175" s="18">
        <v>2</v>
      </c>
      <c r="E175" s="3">
        <v>1</v>
      </c>
      <c r="F175" s="18">
        <v>25</v>
      </c>
      <c r="G175" s="4">
        <v>12.5</v>
      </c>
      <c r="H175" s="18">
        <v>0</v>
      </c>
      <c r="I175" s="18">
        <v>0</v>
      </c>
      <c r="J175" s="18">
        <v>0</v>
      </c>
      <c r="K175" s="18">
        <v>0</v>
      </c>
      <c r="L175" s="18">
        <v>4</v>
      </c>
      <c r="M175" s="18">
        <v>2.5</v>
      </c>
      <c r="N175" s="4">
        <v>0.625</v>
      </c>
    </row>
    <row r="176" spans="1:14">
      <c r="A176" t="s">
        <v>586</v>
      </c>
      <c r="B176" t="s">
        <v>492</v>
      </c>
      <c r="C176" s="18">
        <v>2</v>
      </c>
      <c r="D176" s="18">
        <v>2</v>
      </c>
      <c r="E176" s="3">
        <v>1</v>
      </c>
      <c r="F176" s="18">
        <v>24</v>
      </c>
      <c r="G176" s="4">
        <v>12</v>
      </c>
      <c r="H176" s="18">
        <v>0</v>
      </c>
      <c r="I176" s="18">
        <v>0</v>
      </c>
      <c r="J176" s="18">
        <v>0</v>
      </c>
      <c r="K176" s="18">
        <v>0</v>
      </c>
      <c r="L176" s="18">
        <v>2</v>
      </c>
      <c r="M176" s="18">
        <v>2.4</v>
      </c>
      <c r="N176" s="4">
        <v>1.2</v>
      </c>
    </row>
    <row r="177" spans="1:14">
      <c r="A177" t="s">
        <v>310</v>
      </c>
      <c r="B177" t="s">
        <v>477</v>
      </c>
      <c r="C177" s="18">
        <v>8</v>
      </c>
      <c r="D177" s="18">
        <v>4</v>
      </c>
      <c r="E177" s="3">
        <v>0.5</v>
      </c>
      <c r="F177" s="18">
        <v>24</v>
      </c>
      <c r="G177" s="4">
        <v>6</v>
      </c>
      <c r="H177" s="18">
        <v>0</v>
      </c>
      <c r="I177" s="18">
        <v>0</v>
      </c>
      <c r="J177" s="18">
        <v>0</v>
      </c>
      <c r="K177" s="18">
        <v>0</v>
      </c>
      <c r="L177" s="18">
        <v>2</v>
      </c>
      <c r="M177" s="18">
        <v>2.4</v>
      </c>
      <c r="N177" s="4">
        <v>1.2</v>
      </c>
    </row>
    <row r="178" spans="1:14">
      <c r="A178" t="s">
        <v>379</v>
      </c>
      <c r="B178" t="s">
        <v>485</v>
      </c>
      <c r="C178" s="18">
        <v>3</v>
      </c>
      <c r="D178" s="18">
        <v>1</v>
      </c>
      <c r="E178" s="3">
        <v>0.33333333333333331</v>
      </c>
      <c r="F178" s="18">
        <v>22</v>
      </c>
      <c r="G178" s="4">
        <v>22</v>
      </c>
      <c r="H178" s="18">
        <v>0</v>
      </c>
      <c r="I178" s="18">
        <v>0</v>
      </c>
      <c r="J178" s="18">
        <v>0</v>
      </c>
      <c r="K178" s="18">
        <v>0</v>
      </c>
      <c r="L178" s="18">
        <v>2</v>
      </c>
      <c r="M178" s="18">
        <v>2.2000000000000002</v>
      </c>
      <c r="N178" s="4">
        <v>1.1000000000000001</v>
      </c>
    </row>
    <row r="179" spans="1:14">
      <c r="A179" t="s">
        <v>392</v>
      </c>
      <c r="B179" t="s">
        <v>483</v>
      </c>
      <c r="C179" s="18">
        <v>5</v>
      </c>
      <c r="D179" s="18">
        <v>2</v>
      </c>
      <c r="E179" s="3">
        <v>0.4</v>
      </c>
      <c r="F179" s="18">
        <v>22</v>
      </c>
      <c r="G179" s="4">
        <v>11</v>
      </c>
      <c r="H179" s="18">
        <v>0</v>
      </c>
      <c r="I179" s="18">
        <v>0</v>
      </c>
      <c r="J179" s="18">
        <v>0</v>
      </c>
      <c r="K179" s="18">
        <v>0</v>
      </c>
      <c r="L179" s="18">
        <v>3</v>
      </c>
      <c r="M179" s="18">
        <v>2.2000000000000002</v>
      </c>
      <c r="N179" s="4">
        <v>0.73333333333333339</v>
      </c>
    </row>
    <row r="180" spans="1:14">
      <c r="A180" t="s">
        <v>366</v>
      </c>
      <c r="B180" t="s">
        <v>477</v>
      </c>
      <c r="C180" s="18">
        <v>4</v>
      </c>
      <c r="D180" s="18">
        <v>3</v>
      </c>
      <c r="E180" s="3">
        <v>0.75</v>
      </c>
      <c r="F180" s="18">
        <v>22</v>
      </c>
      <c r="G180" s="4">
        <v>7.333333333333333</v>
      </c>
      <c r="H180" s="18">
        <v>0</v>
      </c>
      <c r="I180" s="18">
        <v>0</v>
      </c>
      <c r="J180" s="18">
        <v>0</v>
      </c>
      <c r="K180" s="18">
        <v>0</v>
      </c>
      <c r="L180" s="18">
        <v>6</v>
      </c>
      <c r="M180" s="18">
        <v>2.2000000000000002</v>
      </c>
      <c r="N180" s="4">
        <v>0.3666666666666667</v>
      </c>
    </row>
    <row r="181" spans="1:14">
      <c r="A181" t="s">
        <v>180</v>
      </c>
      <c r="B181" t="s">
        <v>472</v>
      </c>
      <c r="C181" s="18">
        <v>4</v>
      </c>
      <c r="D181" s="18">
        <v>3</v>
      </c>
      <c r="E181" s="3">
        <v>0.75</v>
      </c>
      <c r="F181" s="18">
        <v>19</v>
      </c>
      <c r="G181" s="4">
        <v>6.333333333333333</v>
      </c>
      <c r="H181" s="18">
        <v>0</v>
      </c>
      <c r="I181" s="18">
        <v>0</v>
      </c>
      <c r="J181" s="18">
        <v>0</v>
      </c>
      <c r="K181" s="18">
        <v>0</v>
      </c>
      <c r="L181" s="18">
        <v>2</v>
      </c>
      <c r="M181" s="18">
        <v>1.9</v>
      </c>
      <c r="N181" s="4">
        <v>0.95</v>
      </c>
    </row>
    <row r="182" spans="1:14">
      <c r="A182" t="s">
        <v>167</v>
      </c>
      <c r="B182" t="s">
        <v>493</v>
      </c>
      <c r="C182" s="18">
        <v>1</v>
      </c>
      <c r="D182" s="18">
        <v>1</v>
      </c>
      <c r="E182" s="3">
        <v>1</v>
      </c>
      <c r="F182" s="18">
        <v>18</v>
      </c>
      <c r="G182" s="4">
        <v>18</v>
      </c>
      <c r="H182" s="18">
        <v>0</v>
      </c>
      <c r="I182" s="18">
        <v>0</v>
      </c>
      <c r="J182" s="18">
        <v>0</v>
      </c>
      <c r="K182" s="18">
        <v>0</v>
      </c>
      <c r="L182" s="18">
        <v>3</v>
      </c>
      <c r="M182" s="18">
        <v>1.8</v>
      </c>
      <c r="N182" s="4">
        <v>0.6</v>
      </c>
    </row>
    <row r="183" spans="1:14">
      <c r="A183" t="s">
        <v>444</v>
      </c>
      <c r="B183" t="s">
        <v>467</v>
      </c>
      <c r="C183" s="18">
        <v>11</v>
      </c>
      <c r="D183" s="18">
        <v>4</v>
      </c>
      <c r="E183" s="3">
        <v>0.36363636363636365</v>
      </c>
      <c r="F183" s="18">
        <v>17</v>
      </c>
      <c r="G183" s="4">
        <v>4.25</v>
      </c>
      <c r="H183" s="18">
        <v>0</v>
      </c>
      <c r="I183" s="18">
        <v>0</v>
      </c>
      <c r="J183" s="18">
        <v>0</v>
      </c>
      <c r="K183" s="18">
        <v>0</v>
      </c>
      <c r="L183" s="18">
        <v>6</v>
      </c>
      <c r="M183" s="18">
        <v>1.7000000000000002</v>
      </c>
      <c r="N183" s="4">
        <v>0.28333333333333338</v>
      </c>
    </row>
    <row r="184" spans="1:14">
      <c r="A184" t="s">
        <v>582</v>
      </c>
      <c r="B184" t="s">
        <v>481</v>
      </c>
      <c r="C184" s="18">
        <v>4</v>
      </c>
      <c r="D184" s="18">
        <v>2</v>
      </c>
      <c r="E184" s="3">
        <v>0.5</v>
      </c>
      <c r="F184" s="18">
        <v>16</v>
      </c>
      <c r="G184" s="4">
        <v>8</v>
      </c>
      <c r="H184" s="18">
        <v>0</v>
      </c>
      <c r="I184" s="18">
        <v>0</v>
      </c>
      <c r="J184" s="18">
        <v>0</v>
      </c>
      <c r="K184" s="18">
        <v>0</v>
      </c>
      <c r="L184" s="18">
        <v>2</v>
      </c>
      <c r="M184" s="18">
        <v>1.6</v>
      </c>
      <c r="N184" s="4">
        <v>0.8</v>
      </c>
    </row>
    <row r="185" spans="1:14">
      <c r="A185" t="s">
        <v>334</v>
      </c>
      <c r="B185" t="s">
        <v>468</v>
      </c>
      <c r="C185" s="18">
        <v>2</v>
      </c>
      <c r="D185" s="18">
        <v>1</v>
      </c>
      <c r="E185" s="3">
        <v>0.5</v>
      </c>
      <c r="F185" s="18">
        <v>13</v>
      </c>
      <c r="G185" s="4">
        <v>13</v>
      </c>
      <c r="H185" s="18">
        <v>0</v>
      </c>
      <c r="I185" s="18">
        <v>0</v>
      </c>
      <c r="J185" s="18">
        <v>0</v>
      </c>
      <c r="K185" s="18">
        <v>0</v>
      </c>
      <c r="L185" s="18">
        <v>1</v>
      </c>
      <c r="M185" s="18">
        <v>1.3</v>
      </c>
      <c r="N185" s="4">
        <v>1.3</v>
      </c>
    </row>
    <row r="186" spans="1:14">
      <c r="A186" t="s">
        <v>176</v>
      </c>
      <c r="B186" t="s">
        <v>475</v>
      </c>
      <c r="C186" s="18">
        <v>4</v>
      </c>
      <c r="D186" s="18">
        <v>2</v>
      </c>
      <c r="E186" s="3">
        <v>0.5</v>
      </c>
      <c r="F186" s="18">
        <v>13</v>
      </c>
      <c r="G186" s="4">
        <v>6.5</v>
      </c>
      <c r="H186" s="18">
        <v>0</v>
      </c>
      <c r="I186" s="18">
        <v>0</v>
      </c>
      <c r="J186" s="18">
        <v>0</v>
      </c>
      <c r="K186" s="18">
        <v>0</v>
      </c>
      <c r="L186" s="18">
        <v>3</v>
      </c>
      <c r="M186" s="18">
        <v>1.3</v>
      </c>
      <c r="N186" s="4">
        <v>0.43333333333333335</v>
      </c>
    </row>
    <row r="187" spans="1:14">
      <c r="A187" t="s">
        <v>376</v>
      </c>
      <c r="B187" t="s">
        <v>483</v>
      </c>
      <c r="C187" s="18">
        <v>3</v>
      </c>
      <c r="D187" s="18">
        <v>1</v>
      </c>
      <c r="E187" s="3">
        <v>0.33333333333333331</v>
      </c>
      <c r="F187" s="18">
        <v>13</v>
      </c>
      <c r="G187" s="4">
        <v>13</v>
      </c>
      <c r="H187" s="18">
        <v>0</v>
      </c>
      <c r="I187" s="18">
        <v>0</v>
      </c>
      <c r="J187" s="18">
        <v>0</v>
      </c>
      <c r="K187" s="18">
        <v>0</v>
      </c>
      <c r="L187" s="18">
        <v>1</v>
      </c>
      <c r="M187" s="18">
        <v>1.3</v>
      </c>
      <c r="N187" s="4">
        <v>1.3</v>
      </c>
    </row>
    <row r="188" spans="1:14">
      <c r="A188" t="s">
        <v>420</v>
      </c>
      <c r="B188" t="s">
        <v>484</v>
      </c>
      <c r="C188" s="18">
        <v>3</v>
      </c>
      <c r="D188" s="18">
        <v>2</v>
      </c>
      <c r="E188" s="3">
        <v>0.66666666666666663</v>
      </c>
      <c r="F188" s="18">
        <v>12</v>
      </c>
      <c r="G188" s="4">
        <v>6</v>
      </c>
      <c r="H188" s="18">
        <v>0</v>
      </c>
      <c r="I188" s="18">
        <v>0</v>
      </c>
      <c r="J188" s="18">
        <v>0</v>
      </c>
      <c r="K188" s="18">
        <v>0</v>
      </c>
      <c r="L188" s="18">
        <v>4</v>
      </c>
      <c r="M188" s="18">
        <v>1.2000000000000002</v>
      </c>
      <c r="N188" s="4">
        <v>0.30000000000000004</v>
      </c>
    </row>
    <row r="189" spans="1:14">
      <c r="A189" t="s">
        <v>400</v>
      </c>
      <c r="B189" t="s">
        <v>473</v>
      </c>
      <c r="C189" s="18">
        <v>1</v>
      </c>
      <c r="D189" s="18">
        <v>1</v>
      </c>
      <c r="E189" s="3">
        <v>1</v>
      </c>
      <c r="F189" s="18">
        <v>12</v>
      </c>
      <c r="G189" s="4">
        <v>12</v>
      </c>
      <c r="H189" s="18">
        <v>0</v>
      </c>
      <c r="I189" s="18">
        <v>0</v>
      </c>
      <c r="J189" s="18">
        <v>0</v>
      </c>
      <c r="K189" s="18">
        <v>0</v>
      </c>
      <c r="L189" s="18">
        <v>2</v>
      </c>
      <c r="M189" s="18">
        <v>1.2</v>
      </c>
      <c r="N189" s="4">
        <v>0.6</v>
      </c>
    </row>
    <row r="190" spans="1:14">
      <c r="A190" t="s">
        <v>32</v>
      </c>
      <c r="B190" t="s">
        <v>482</v>
      </c>
      <c r="C190" s="18">
        <v>9</v>
      </c>
      <c r="D190" s="18">
        <v>2</v>
      </c>
      <c r="E190" s="3">
        <v>0.22222222222222221</v>
      </c>
      <c r="F190" s="18">
        <v>12</v>
      </c>
      <c r="G190" s="4">
        <v>6</v>
      </c>
      <c r="H190" s="18">
        <v>0</v>
      </c>
      <c r="I190" s="18">
        <v>1</v>
      </c>
      <c r="J190" s="18">
        <v>-8</v>
      </c>
      <c r="K190" s="18">
        <v>0</v>
      </c>
      <c r="L190" s="18">
        <v>7</v>
      </c>
      <c r="M190" s="18">
        <v>0.39999999999999997</v>
      </c>
      <c r="N190" s="4">
        <v>5.7142857142857141E-2</v>
      </c>
    </row>
    <row r="191" spans="1:14">
      <c r="A191" t="s">
        <v>442</v>
      </c>
      <c r="B191" t="s">
        <v>472</v>
      </c>
      <c r="C191" s="18">
        <v>2</v>
      </c>
      <c r="D191" s="18">
        <v>2</v>
      </c>
      <c r="E191" s="3">
        <v>1</v>
      </c>
      <c r="F191" s="18">
        <v>9</v>
      </c>
      <c r="G191" s="4">
        <v>4.5</v>
      </c>
      <c r="H191" s="18">
        <v>0</v>
      </c>
      <c r="I191" s="18">
        <v>0</v>
      </c>
      <c r="J191" s="18">
        <v>0</v>
      </c>
      <c r="K191" s="18">
        <v>0</v>
      </c>
      <c r="L191" s="18">
        <v>2</v>
      </c>
      <c r="M191" s="18">
        <v>0.89999999999999991</v>
      </c>
      <c r="N191" s="4">
        <v>0.44999999999999996</v>
      </c>
    </row>
    <row r="192" spans="1:14">
      <c r="A192" t="s">
        <v>451</v>
      </c>
      <c r="B192" t="s">
        <v>482</v>
      </c>
      <c r="C192" s="18">
        <v>1</v>
      </c>
      <c r="D192" s="18">
        <v>1</v>
      </c>
      <c r="E192" s="3">
        <v>1</v>
      </c>
      <c r="F192" s="18">
        <v>8</v>
      </c>
      <c r="G192" s="4">
        <v>8</v>
      </c>
      <c r="H192" s="18">
        <v>0</v>
      </c>
      <c r="I192" s="18">
        <v>0</v>
      </c>
      <c r="J192" s="18">
        <v>0</v>
      </c>
      <c r="K192" s="18">
        <v>0</v>
      </c>
      <c r="L192" s="18">
        <v>1</v>
      </c>
      <c r="M192" s="18">
        <v>0.8</v>
      </c>
      <c r="N192" s="4">
        <v>0.8</v>
      </c>
    </row>
    <row r="193" spans="1:14">
      <c r="A193" t="s">
        <v>19</v>
      </c>
      <c r="B193" t="s">
        <v>488</v>
      </c>
      <c r="C193" s="18">
        <v>1</v>
      </c>
      <c r="D193" s="18">
        <v>1</v>
      </c>
      <c r="E193" s="3">
        <v>1</v>
      </c>
      <c r="F193" s="18">
        <v>7</v>
      </c>
      <c r="G193" s="4">
        <v>7</v>
      </c>
      <c r="H193" s="18">
        <v>0</v>
      </c>
      <c r="I193" s="18">
        <v>0</v>
      </c>
      <c r="J193" s="18">
        <v>0</v>
      </c>
      <c r="K193" s="18">
        <v>0</v>
      </c>
      <c r="L193" s="18">
        <v>1</v>
      </c>
      <c r="M193" s="18">
        <v>0.7</v>
      </c>
      <c r="N193" s="4">
        <v>0.7</v>
      </c>
    </row>
    <row r="194" spans="1:14">
      <c r="A194" t="s">
        <v>628</v>
      </c>
      <c r="B194" t="s">
        <v>481</v>
      </c>
      <c r="C194" s="18">
        <v>1</v>
      </c>
      <c r="D194" s="18">
        <v>1</v>
      </c>
      <c r="E194" s="3">
        <v>1</v>
      </c>
      <c r="F194" s="18">
        <v>7</v>
      </c>
      <c r="G194" s="4">
        <v>7</v>
      </c>
      <c r="H194" s="18">
        <v>0</v>
      </c>
      <c r="I194" s="18">
        <v>0</v>
      </c>
      <c r="J194" s="18">
        <v>0</v>
      </c>
      <c r="K194" s="18">
        <v>0</v>
      </c>
      <c r="L194" s="18">
        <v>1</v>
      </c>
      <c r="M194" s="18">
        <v>0.7</v>
      </c>
      <c r="N194" s="4">
        <v>0.7</v>
      </c>
    </row>
    <row r="195" spans="1:14">
      <c r="A195" t="s">
        <v>90</v>
      </c>
      <c r="B195" t="s">
        <v>483</v>
      </c>
      <c r="C195" s="18">
        <v>3</v>
      </c>
      <c r="D195" s="18">
        <v>1</v>
      </c>
      <c r="E195" s="3">
        <v>0.33333333333333331</v>
      </c>
      <c r="F195" s="18">
        <v>6</v>
      </c>
      <c r="G195" s="4">
        <v>6</v>
      </c>
      <c r="H195" s="18">
        <v>0</v>
      </c>
      <c r="I195" s="18">
        <v>1</v>
      </c>
      <c r="J195" s="18">
        <v>4</v>
      </c>
      <c r="K195" s="18">
        <v>0</v>
      </c>
      <c r="L195" s="18">
        <v>6</v>
      </c>
      <c r="M195" s="18">
        <v>1</v>
      </c>
      <c r="N195" s="4">
        <v>0.16666666666666666</v>
      </c>
    </row>
    <row r="196" spans="1:14">
      <c r="A196" t="s">
        <v>37</v>
      </c>
      <c r="B196" t="s">
        <v>467</v>
      </c>
      <c r="C196" s="18">
        <v>4</v>
      </c>
      <c r="D196" s="18">
        <v>1</v>
      </c>
      <c r="E196" s="3">
        <v>0.25</v>
      </c>
      <c r="F196" s="18">
        <v>6</v>
      </c>
      <c r="G196" s="4">
        <v>6</v>
      </c>
      <c r="H196" s="18">
        <v>0</v>
      </c>
      <c r="I196" s="18">
        <v>0</v>
      </c>
      <c r="J196" s="18">
        <v>0</v>
      </c>
      <c r="K196" s="18">
        <v>0</v>
      </c>
      <c r="L196" s="18">
        <v>6</v>
      </c>
      <c r="M196" s="18">
        <v>2.6</v>
      </c>
      <c r="N196" s="4">
        <v>0.43333333333333335</v>
      </c>
    </row>
    <row r="197" spans="1:14">
      <c r="A197" t="s">
        <v>583</v>
      </c>
      <c r="B197" t="s">
        <v>491</v>
      </c>
      <c r="C197" s="18">
        <v>2</v>
      </c>
      <c r="D197" s="18">
        <v>1</v>
      </c>
      <c r="E197" s="3">
        <v>0.5</v>
      </c>
      <c r="F197" s="18">
        <v>4</v>
      </c>
      <c r="G197" s="4">
        <v>4</v>
      </c>
      <c r="H197" s="18">
        <v>0</v>
      </c>
      <c r="I197" s="18">
        <v>0</v>
      </c>
      <c r="J197" s="18">
        <v>0</v>
      </c>
      <c r="K197" s="18">
        <v>0</v>
      </c>
      <c r="L197" s="18">
        <v>1</v>
      </c>
      <c r="M197" s="18">
        <v>0.4</v>
      </c>
      <c r="N197" s="4">
        <v>0.4</v>
      </c>
    </row>
    <row r="198" spans="1:14">
      <c r="A198" t="s">
        <v>342</v>
      </c>
      <c r="B198" t="s">
        <v>490</v>
      </c>
      <c r="C198" s="18">
        <v>2</v>
      </c>
      <c r="D198" s="18">
        <v>1</v>
      </c>
      <c r="E198" s="3">
        <v>0.5</v>
      </c>
      <c r="F198" s="18">
        <v>3</v>
      </c>
      <c r="G198" s="4">
        <v>3</v>
      </c>
      <c r="H198" s="18">
        <v>0</v>
      </c>
      <c r="I198" s="18">
        <v>0</v>
      </c>
      <c r="J198" s="18">
        <v>0</v>
      </c>
      <c r="K198" s="18">
        <v>0</v>
      </c>
      <c r="L198" s="18">
        <v>2</v>
      </c>
      <c r="M198" s="18">
        <v>2.2999999999999998</v>
      </c>
      <c r="N198" s="4">
        <v>1.1499999999999999</v>
      </c>
    </row>
    <row r="199" spans="1:14">
      <c r="A199" t="s">
        <v>191</v>
      </c>
      <c r="B199" t="s">
        <v>495</v>
      </c>
      <c r="C199" s="18">
        <v>2</v>
      </c>
      <c r="D199" s="18">
        <v>1</v>
      </c>
      <c r="E199" s="3">
        <v>0.5</v>
      </c>
      <c r="F199" s="18">
        <v>3</v>
      </c>
      <c r="G199" s="4">
        <v>3</v>
      </c>
      <c r="H199" s="18">
        <v>0</v>
      </c>
      <c r="I199" s="18">
        <v>0</v>
      </c>
      <c r="J199" s="18">
        <v>0</v>
      </c>
      <c r="K199" s="18">
        <v>0</v>
      </c>
      <c r="L199" s="18">
        <v>7</v>
      </c>
      <c r="M199" s="18">
        <v>0.3</v>
      </c>
      <c r="N199" s="4">
        <v>4.2857142857142858E-2</v>
      </c>
    </row>
    <row r="200" spans="1:14">
      <c r="A200" t="s">
        <v>398</v>
      </c>
      <c r="B200" t="s">
        <v>471</v>
      </c>
      <c r="C200" s="18">
        <v>2</v>
      </c>
      <c r="D200" s="18">
        <v>1</v>
      </c>
      <c r="E200" s="3">
        <v>0.5</v>
      </c>
      <c r="F200" s="18">
        <v>1</v>
      </c>
      <c r="G200" s="4">
        <v>1</v>
      </c>
      <c r="H200" s="18">
        <v>1</v>
      </c>
      <c r="I200" s="18">
        <v>0</v>
      </c>
      <c r="J200" s="18">
        <v>0</v>
      </c>
      <c r="K200" s="18">
        <v>0</v>
      </c>
      <c r="L200" s="18">
        <v>4</v>
      </c>
      <c r="M200" s="18">
        <v>6.1</v>
      </c>
      <c r="N200" s="4">
        <v>1.5249999999999999</v>
      </c>
    </row>
    <row r="201" spans="1:14">
      <c r="A201" t="s">
        <v>305</v>
      </c>
      <c r="B201" t="s">
        <v>490</v>
      </c>
      <c r="C201" s="18">
        <v>0</v>
      </c>
      <c r="D201" s="18">
        <v>0</v>
      </c>
      <c r="E201" s="3"/>
      <c r="F201" s="18">
        <v>0</v>
      </c>
      <c r="G201" s="4"/>
      <c r="H201" s="18">
        <v>0</v>
      </c>
      <c r="I201" s="18">
        <v>0</v>
      </c>
      <c r="J201" s="18">
        <v>0</v>
      </c>
      <c r="K201" s="18">
        <v>0</v>
      </c>
      <c r="L201" s="18">
        <v>1</v>
      </c>
      <c r="M201" s="18">
        <v>0</v>
      </c>
      <c r="N201" s="4">
        <v>0</v>
      </c>
    </row>
    <row r="202" spans="1:14">
      <c r="A202" t="s">
        <v>350</v>
      </c>
      <c r="B202" t="s">
        <v>490</v>
      </c>
      <c r="C202" s="18">
        <v>1</v>
      </c>
      <c r="D202" s="18">
        <v>0</v>
      </c>
      <c r="E202" s="3">
        <v>0</v>
      </c>
      <c r="F202" s="18">
        <v>0</v>
      </c>
      <c r="G202" s="4"/>
      <c r="H202" s="18">
        <v>0</v>
      </c>
      <c r="I202" s="18">
        <v>0</v>
      </c>
      <c r="J202" s="18">
        <v>0</v>
      </c>
      <c r="K202" s="18">
        <v>0</v>
      </c>
      <c r="L202" s="18">
        <v>2</v>
      </c>
      <c r="M202" s="18">
        <v>0</v>
      </c>
      <c r="N202" s="4">
        <v>0</v>
      </c>
    </row>
    <row r="203" spans="1:14">
      <c r="A203" t="s">
        <v>449</v>
      </c>
      <c r="B203" t="s">
        <v>489</v>
      </c>
      <c r="C203" s="18">
        <v>0</v>
      </c>
      <c r="D203" s="18">
        <v>0</v>
      </c>
      <c r="E203" s="3"/>
      <c r="F203" s="18">
        <v>0</v>
      </c>
      <c r="G203" s="4"/>
      <c r="H203" s="18">
        <v>0</v>
      </c>
      <c r="I203" s="18">
        <v>0</v>
      </c>
      <c r="J203" s="18">
        <v>0</v>
      </c>
      <c r="K203" s="18">
        <v>0</v>
      </c>
      <c r="L203" s="18">
        <v>1</v>
      </c>
      <c r="M203" s="18">
        <v>0</v>
      </c>
      <c r="N203" s="4">
        <v>0</v>
      </c>
    </row>
    <row r="204" spans="1:14">
      <c r="A204" t="s">
        <v>172</v>
      </c>
      <c r="B204" t="s">
        <v>470</v>
      </c>
      <c r="C204" s="18">
        <v>1</v>
      </c>
      <c r="D204" s="18">
        <v>0</v>
      </c>
      <c r="E204" s="3">
        <v>0</v>
      </c>
      <c r="F204" s="18">
        <v>0</v>
      </c>
      <c r="G204" s="4"/>
      <c r="H204" s="18">
        <v>0</v>
      </c>
      <c r="I204" s="18">
        <v>0</v>
      </c>
      <c r="J204" s="18">
        <v>0</v>
      </c>
      <c r="K204" s="18">
        <v>0</v>
      </c>
      <c r="L204" s="18">
        <v>1</v>
      </c>
      <c r="M204" s="18">
        <v>0</v>
      </c>
      <c r="N204" s="4">
        <v>0</v>
      </c>
    </row>
    <row r="205" spans="1:14">
      <c r="A205" t="s">
        <v>40</v>
      </c>
      <c r="B205" t="s">
        <v>478</v>
      </c>
      <c r="C205" s="18">
        <v>1</v>
      </c>
      <c r="D205" s="18">
        <v>0</v>
      </c>
      <c r="E205" s="3">
        <v>0</v>
      </c>
      <c r="F205" s="18">
        <v>0</v>
      </c>
      <c r="G205" s="4"/>
      <c r="H205" s="18">
        <v>0</v>
      </c>
      <c r="I205" s="18">
        <v>0</v>
      </c>
      <c r="J205" s="18">
        <v>0</v>
      </c>
      <c r="K205" s="18">
        <v>0</v>
      </c>
      <c r="L205" s="18">
        <v>1</v>
      </c>
      <c r="M205" s="18">
        <v>0</v>
      </c>
      <c r="N205" s="4">
        <v>0</v>
      </c>
    </row>
    <row r="206" spans="1:14">
      <c r="A206" t="s">
        <v>58</v>
      </c>
      <c r="B206" t="s">
        <v>491</v>
      </c>
      <c r="C206" s="18">
        <v>0</v>
      </c>
      <c r="D206" s="18">
        <v>0</v>
      </c>
      <c r="E206" s="3"/>
      <c r="F206" s="18">
        <v>0</v>
      </c>
      <c r="G206" s="4"/>
      <c r="H206" s="18">
        <v>0</v>
      </c>
      <c r="I206" s="18">
        <v>2</v>
      </c>
      <c r="J206" s="18">
        <v>12</v>
      </c>
      <c r="K206" s="18">
        <v>0</v>
      </c>
      <c r="L206" s="18">
        <v>1</v>
      </c>
      <c r="M206" s="18">
        <v>1.2</v>
      </c>
      <c r="N206" s="4">
        <v>1.2</v>
      </c>
    </row>
    <row r="207" spans="1:14">
      <c r="A207" t="s">
        <v>111</v>
      </c>
      <c r="B207" t="s">
        <v>466</v>
      </c>
      <c r="C207" s="18">
        <v>0</v>
      </c>
      <c r="D207" s="18">
        <v>0</v>
      </c>
      <c r="E207" s="3"/>
      <c r="F207" s="18">
        <v>0</v>
      </c>
      <c r="G207" s="4"/>
      <c r="H207" s="18">
        <v>0</v>
      </c>
      <c r="I207" s="18">
        <v>0</v>
      </c>
      <c r="J207" s="18">
        <v>0</v>
      </c>
      <c r="K207" s="18">
        <v>0</v>
      </c>
      <c r="L207" s="18">
        <v>7</v>
      </c>
      <c r="M207" s="18">
        <v>0</v>
      </c>
      <c r="N207" s="4">
        <v>0</v>
      </c>
    </row>
    <row r="208" spans="1:14">
      <c r="A208" t="s">
        <v>122</v>
      </c>
      <c r="B208" t="s">
        <v>466</v>
      </c>
      <c r="C208" s="18">
        <v>0</v>
      </c>
      <c r="D208" s="18">
        <v>0</v>
      </c>
      <c r="E208" s="3"/>
      <c r="F208" s="18">
        <v>0</v>
      </c>
      <c r="G208" s="4"/>
      <c r="H208" s="18">
        <v>0</v>
      </c>
      <c r="I208" s="18">
        <v>0</v>
      </c>
      <c r="J208" s="18">
        <v>0</v>
      </c>
      <c r="K208" s="18">
        <v>0</v>
      </c>
      <c r="L208" s="18">
        <v>5</v>
      </c>
      <c r="M208" s="18">
        <v>0</v>
      </c>
      <c r="N208" s="4">
        <v>0</v>
      </c>
    </row>
    <row r="209" spans="1:14">
      <c r="A209" t="s">
        <v>463</v>
      </c>
      <c r="B209" t="s">
        <v>469</v>
      </c>
      <c r="C209" s="18">
        <v>0</v>
      </c>
      <c r="D209" s="18">
        <v>0</v>
      </c>
      <c r="E209" s="3"/>
      <c r="F209" s="18">
        <v>0</v>
      </c>
      <c r="G209" s="4"/>
      <c r="H209" s="18">
        <v>0</v>
      </c>
      <c r="I209" s="18">
        <v>0</v>
      </c>
      <c r="J209" s="18">
        <v>0</v>
      </c>
      <c r="K209" s="18">
        <v>0</v>
      </c>
      <c r="L209" s="18">
        <v>1</v>
      </c>
      <c r="M209" s="18">
        <v>0</v>
      </c>
      <c r="N209" s="4">
        <v>0</v>
      </c>
    </row>
    <row r="210" spans="1:14">
      <c r="A210" t="s">
        <v>458</v>
      </c>
      <c r="B210" t="s">
        <v>469</v>
      </c>
      <c r="C210" s="18">
        <v>3</v>
      </c>
      <c r="D210" s="18">
        <v>0</v>
      </c>
      <c r="E210" s="3">
        <v>0</v>
      </c>
      <c r="F210" s="18">
        <v>0</v>
      </c>
      <c r="G210" s="4"/>
      <c r="H210" s="18">
        <v>0</v>
      </c>
      <c r="I210" s="18">
        <v>0</v>
      </c>
      <c r="J210" s="18">
        <v>0</v>
      </c>
      <c r="K210" s="18">
        <v>0</v>
      </c>
      <c r="L210" s="18">
        <v>2</v>
      </c>
      <c r="M210" s="18">
        <v>0</v>
      </c>
      <c r="N210" s="4">
        <v>0</v>
      </c>
    </row>
    <row r="211" spans="1:14">
      <c r="A211" t="s">
        <v>416</v>
      </c>
      <c r="B211" t="s">
        <v>492</v>
      </c>
      <c r="C211" s="18">
        <v>0</v>
      </c>
      <c r="D211" s="18">
        <v>0</v>
      </c>
      <c r="E211" s="3"/>
      <c r="F211" s="18">
        <v>0</v>
      </c>
      <c r="G211" s="4"/>
      <c r="H211" s="18">
        <v>0</v>
      </c>
      <c r="I211" s="18">
        <v>0</v>
      </c>
      <c r="J211" s="18">
        <v>0</v>
      </c>
      <c r="K211" s="18">
        <v>0</v>
      </c>
      <c r="L211" s="18">
        <v>7</v>
      </c>
      <c r="M211" s="18">
        <v>0</v>
      </c>
      <c r="N211" s="4">
        <v>0</v>
      </c>
    </row>
    <row r="212" spans="1:14">
      <c r="A212" t="s">
        <v>427</v>
      </c>
      <c r="B212" t="s">
        <v>472</v>
      </c>
      <c r="C212" s="18">
        <v>0</v>
      </c>
      <c r="D212" s="18">
        <v>0</v>
      </c>
      <c r="E212" s="3"/>
      <c r="F212" s="18">
        <v>0</v>
      </c>
      <c r="G212" s="4"/>
      <c r="H212" s="18">
        <v>0</v>
      </c>
      <c r="I212" s="18">
        <v>0</v>
      </c>
      <c r="J212" s="18">
        <v>0</v>
      </c>
      <c r="K212" s="18">
        <v>0</v>
      </c>
      <c r="L212" s="18">
        <v>1</v>
      </c>
      <c r="M212" s="18">
        <v>0</v>
      </c>
      <c r="N212" s="4">
        <v>0</v>
      </c>
    </row>
    <row r="213" spans="1:14">
      <c r="A213" t="s">
        <v>129</v>
      </c>
      <c r="B213" t="s">
        <v>494</v>
      </c>
      <c r="C213" s="18">
        <v>0</v>
      </c>
      <c r="D213" s="18">
        <v>0</v>
      </c>
      <c r="E213" s="3"/>
      <c r="F213" s="18">
        <v>0</v>
      </c>
      <c r="G213" s="4"/>
      <c r="H213" s="18">
        <v>0</v>
      </c>
      <c r="I213" s="18">
        <v>0</v>
      </c>
      <c r="J213" s="18">
        <v>0</v>
      </c>
      <c r="K213" s="18">
        <v>0</v>
      </c>
      <c r="L213" s="18">
        <v>1</v>
      </c>
      <c r="M213" s="18">
        <v>0</v>
      </c>
      <c r="N213" s="4">
        <v>0</v>
      </c>
    </row>
    <row r="214" spans="1:14">
      <c r="A214" t="s">
        <v>84</v>
      </c>
      <c r="B214" t="s">
        <v>488</v>
      </c>
      <c r="C214" s="18">
        <v>0</v>
      </c>
      <c r="D214" s="18">
        <v>0</v>
      </c>
      <c r="E214" s="3"/>
      <c r="F214" s="18">
        <v>0</v>
      </c>
      <c r="G214" s="4"/>
      <c r="H214" s="18">
        <v>0</v>
      </c>
      <c r="I214" s="18">
        <v>0</v>
      </c>
      <c r="J214" s="18">
        <v>0</v>
      </c>
      <c r="K214" s="18">
        <v>0</v>
      </c>
      <c r="L214" s="18">
        <v>1</v>
      </c>
      <c r="M214" s="18">
        <v>0</v>
      </c>
      <c r="N214" s="4">
        <v>0</v>
      </c>
    </row>
    <row r="215" spans="1:14">
      <c r="A215" t="s">
        <v>205</v>
      </c>
      <c r="B215" t="s">
        <v>475</v>
      </c>
      <c r="C215" s="18">
        <v>0</v>
      </c>
      <c r="D215" s="18">
        <v>0</v>
      </c>
      <c r="E215" s="3"/>
      <c r="F215" s="18">
        <v>0</v>
      </c>
      <c r="G215" s="4"/>
      <c r="H215" s="18">
        <v>0</v>
      </c>
      <c r="I215" s="18">
        <v>0</v>
      </c>
      <c r="J215" s="18">
        <v>0</v>
      </c>
      <c r="K215" s="18">
        <v>0</v>
      </c>
      <c r="L215" s="18">
        <v>1</v>
      </c>
      <c r="M215" s="18">
        <v>0</v>
      </c>
      <c r="N215" s="4">
        <v>0</v>
      </c>
    </row>
    <row r="216" spans="1:14">
      <c r="A216" t="s">
        <v>21</v>
      </c>
      <c r="B216" t="s">
        <v>484</v>
      </c>
      <c r="C216" s="18">
        <v>0</v>
      </c>
      <c r="D216" s="18">
        <v>0</v>
      </c>
      <c r="E216" s="3"/>
      <c r="F216" s="18">
        <v>0</v>
      </c>
      <c r="G216" s="4"/>
      <c r="H216" s="18">
        <v>0</v>
      </c>
      <c r="I216" s="18">
        <v>0</v>
      </c>
      <c r="J216" s="18">
        <v>0</v>
      </c>
      <c r="K216" s="18">
        <v>0</v>
      </c>
      <c r="L216" s="18">
        <v>4</v>
      </c>
      <c r="M216" s="18">
        <v>0</v>
      </c>
      <c r="N216" s="4">
        <v>0</v>
      </c>
    </row>
    <row r="217" spans="1:14">
      <c r="A217" t="s">
        <v>207</v>
      </c>
      <c r="B217" t="s">
        <v>476</v>
      </c>
      <c r="C217" s="18">
        <v>0</v>
      </c>
      <c r="D217" s="18">
        <v>0</v>
      </c>
      <c r="E217" s="3"/>
      <c r="F217" s="18">
        <v>0</v>
      </c>
      <c r="G217" s="4"/>
      <c r="H217" s="18">
        <v>0</v>
      </c>
      <c r="I217" s="18">
        <v>0</v>
      </c>
      <c r="J217" s="18">
        <v>0</v>
      </c>
      <c r="K217" s="18">
        <v>0</v>
      </c>
      <c r="L217" s="18">
        <v>5</v>
      </c>
      <c r="M217" s="18">
        <v>0</v>
      </c>
      <c r="N217" s="4">
        <v>0</v>
      </c>
    </row>
    <row r="218" spans="1:14">
      <c r="A218" t="s">
        <v>311</v>
      </c>
      <c r="B218" t="s">
        <v>481</v>
      </c>
      <c r="C218" s="18">
        <v>0</v>
      </c>
      <c r="D218" s="18">
        <v>0</v>
      </c>
      <c r="E218" s="3"/>
      <c r="F218" s="18">
        <v>0</v>
      </c>
      <c r="G218" s="4"/>
      <c r="H218" s="18">
        <v>0</v>
      </c>
      <c r="I218" s="18">
        <v>0</v>
      </c>
      <c r="J218" s="18">
        <v>0</v>
      </c>
      <c r="K218" s="18">
        <v>0</v>
      </c>
      <c r="L218" s="18">
        <v>6</v>
      </c>
      <c r="M218" s="18">
        <v>0</v>
      </c>
      <c r="N218" s="4">
        <v>0</v>
      </c>
    </row>
    <row r="219" spans="1:14">
      <c r="A219" t="s">
        <v>629</v>
      </c>
      <c r="B219" t="s">
        <v>495</v>
      </c>
      <c r="C219" s="18">
        <v>0</v>
      </c>
      <c r="D219" s="18">
        <v>0</v>
      </c>
      <c r="E219" s="3"/>
      <c r="F219" s="18">
        <v>0</v>
      </c>
      <c r="G219" s="4"/>
      <c r="H219" s="18">
        <v>0</v>
      </c>
      <c r="I219" s="18">
        <v>0</v>
      </c>
      <c r="J219" s="18">
        <v>0</v>
      </c>
      <c r="K219" s="18">
        <v>0</v>
      </c>
      <c r="L219" s="18">
        <v>1</v>
      </c>
      <c r="M219" s="18">
        <v>0</v>
      </c>
      <c r="N219" s="4">
        <v>0</v>
      </c>
    </row>
    <row r="220" spans="1:14">
      <c r="A220" t="s">
        <v>29</v>
      </c>
      <c r="B220" t="s">
        <v>489</v>
      </c>
      <c r="C220" s="18">
        <v>1</v>
      </c>
      <c r="D220" s="18">
        <v>0</v>
      </c>
      <c r="E220" s="3">
        <v>0</v>
      </c>
      <c r="F220" s="18">
        <v>0</v>
      </c>
      <c r="G220" s="4"/>
      <c r="H220" s="18">
        <v>0</v>
      </c>
      <c r="I220" s="18">
        <v>0</v>
      </c>
      <c r="J220" s="18">
        <v>0</v>
      </c>
      <c r="K220" s="18">
        <v>0</v>
      </c>
      <c r="L220" s="18">
        <v>1</v>
      </c>
      <c r="M220" s="18">
        <v>0</v>
      </c>
      <c r="N220" s="4">
        <v>0</v>
      </c>
    </row>
    <row r="221" spans="1:14">
      <c r="A221" t="s">
        <v>82</v>
      </c>
      <c r="B221" t="s">
        <v>491</v>
      </c>
      <c r="C221" s="18">
        <v>0</v>
      </c>
      <c r="D221" s="18">
        <v>0</v>
      </c>
      <c r="E221" s="3"/>
      <c r="F221" s="18">
        <v>0</v>
      </c>
      <c r="G221" s="4"/>
      <c r="H221" s="18">
        <v>0</v>
      </c>
      <c r="I221" s="18">
        <v>0</v>
      </c>
      <c r="J221" s="18">
        <v>0</v>
      </c>
      <c r="K221" s="18">
        <v>0</v>
      </c>
      <c r="L221" s="18">
        <v>6</v>
      </c>
      <c r="M221" s="18">
        <v>0</v>
      </c>
      <c r="N221" s="4">
        <v>0</v>
      </c>
    </row>
    <row r="222" spans="1:14">
      <c r="A222" t="s">
        <v>92</v>
      </c>
      <c r="B222" t="s">
        <v>471</v>
      </c>
      <c r="C222" s="18">
        <v>0</v>
      </c>
      <c r="D222" s="18">
        <v>0</v>
      </c>
      <c r="E222" s="3"/>
      <c r="F222" s="18">
        <v>0</v>
      </c>
      <c r="G222" s="4"/>
      <c r="H222" s="18">
        <v>0</v>
      </c>
      <c r="I222" s="18">
        <v>0</v>
      </c>
      <c r="J222" s="18">
        <v>0</v>
      </c>
      <c r="K222" s="18">
        <v>0</v>
      </c>
      <c r="L222" s="18">
        <v>1</v>
      </c>
      <c r="M222" s="18">
        <v>0</v>
      </c>
      <c r="N222" s="4">
        <v>0</v>
      </c>
    </row>
    <row r="223" spans="1:14">
      <c r="A223" t="s">
        <v>355</v>
      </c>
      <c r="B223" t="s">
        <v>484</v>
      </c>
      <c r="C223" s="18">
        <v>1</v>
      </c>
      <c r="D223" s="18">
        <v>0</v>
      </c>
      <c r="E223" s="3">
        <v>0</v>
      </c>
      <c r="F223" s="18">
        <v>0</v>
      </c>
      <c r="G223" s="4"/>
      <c r="H223" s="18">
        <v>0</v>
      </c>
      <c r="I223" s="18">
        <v>0</v>
      </c>
      <c r="J223" s="18">
        <v>0</v>
      </c>
      <c r="K223" s="18">
        <v>0</v>
      </c>
      <c r="L223" s="18">
        <v>3</v>
      </c>
      <c r="M223" s="18">
        <v>0</v>
      </c>
      <c r="N223" s="4">
        <v>0</v>
      </c>
    </row>
    <row r="224" spans="1:14">
      <c r="A224" t="s">
        <v>248</v>
      </c>
      <c r="B224" t="s">
        <v>490</v>
      </c>
      <c r="C224" s="18">
        <v>0</v>
      </c>
      <c r="D224" s="18">
        <v>0</v>
      </c>
      <c r="E224" s="3"/>
      <c r="F224" s="18">
        <v>0</v>
      </c>
      <c r="G224" s="4"/>
      <c r="H224" s="18">
        <v>0</v>
      </c>
      <c r="I224" s="18">
        <v>0</v>
      </c>
      <c r="J224" s="18">
        <v>0</v>
      </c>
      <c r="K224" s="18">
        <v>0</v>
      </c>
      <c r="L224" s="18">
        <v>3</v>
      </c>
      <c r="M224" s="18">
        <v>0</v>
      </c>
      <c r="N224" s="4">
        <v>0</v>
      </c>
    </row>
    <row r="225" spans="1:14">
      <c r="A225" t="s">
        <v>247</v>
      </c>
      <c r="B225" t="s">
        <v>497</v>
      </c>
      <c r="C225" s="18">
        <v>1</v>
      </c>
      <c r="D225" s="18">
        <v>0</v>
      </c>
      <c r="E225" s="3">
        <v>0</v>
      </c>
      <c r="F225" s="18">
        <v>0</v>
      </c>
      <c r="G225" s="4"/>
      <c r="H225" s="18">
        <v>0</v>
      </c>
      <c r="I225" s="18">
        <v>0</v>
      </c>
      <c r="J225" s="18">
        <v>0</v>
      </c>
      <c r="K225" s="18">
        <v>0</v>
      </c>
      <c r="L225" s="18">
        <v>3</v>
      </c>
      <c r="M225" s="18">
        <v>0</v>
      </c>
      <c r="N225" s="4">
        <v>0</v>
      </c>
    </row>
    <row r="226" spans="1:14">
      <c r="A226" t="s">
        <v>309</v>
      </c>
      <c r="B226" t="s">
        <v>470</v>
      </c>
      <c r="C226" s="18">
        <v>1</v>
      </c>
      <c r="D226" s="18">
        <v>0</v>
      </c>
      <c r="E226" s="3">
        <v>0</v>
      </c>
      <c r="F226" s="18">
        <v>0</v>
      </c>
      <c r="G226" s="4"/>
      <c r="H226" s="18">
        <v>0</v>
      </c>
      <c r="I226" s="18">
        <v>0</v>
      </c>
      <c r="J226" s="18">
        <v>0</v>
      </c>
      <c r="K226" s="18">
        <v>0</v>
      </c>
      <c r="L226" s="18">
        <v>1</v>
      </c>
      <c r="M226" s="18">
        <v>0</v>
      </c>
      <c r="N226" s="4">
        <v>0</v>
      </c>
    </row>
    <row r="227" spans="1:14">
      <c r="A227" t="s">
        <v>414</v>
      </c>
      <c r="B227" t="s">
        <v>479</v>
      </c>
      <c r="C227" s="18">
        <v>1</v>
      </c>
      <c r="D227" s="18">
        <v>0</v>
      </c>
      <c r="E227" s="3">
        <v>0</v>
      </c>
      <c r="F227" s="18">
        <v>0</v>
      </c>
      <c r="G227" s="4"/>
      <c r="H227" s="18">
        <v>0</v>
      </c>
      <c r="I227" s="18">
        <v>0</v>
      </c>
      <c r="J227" s="18">
        <v>0</v>
      </c>
      <c r="K227" s="18">
        <v>0</v>
      </c>
      <c r="L227" s="18">
        <v>2</v>
      </c>
      <c r="M227" s="18">
        <v>0</v>
      </c>
      <c r="N227" s="4">
        <v>0</v>
      </c>
    </row>
    <row r="228" spans="1:14">
      <c r="A228" t="s">
        <v>34</v>
      </c>
      <c r="B228" t="s">
        <v>489</v>
      </c>
      <c r="C228" s="18">
        <v>1</v>
      </c>
      <c r="D228" s="18">
        <v>0</v>
      </c>
      <c r="E228" s="3">
        <v>0</v>
      </c>
      <c r="F228" s="18">
        <v>0</v>
      </c>
      <c r="G228" s="4"/>
      <c r="H228" s="18">
        <v>0</v>
      </c>
      <c r="I228" s="18">
        <v>0</v>
      </c>
      <c r="J228" s="18">
        <v>0</v>
      </c>
      <c r="K228" s="18">
        <v>0</v>
      </c>
      <c r="L228" s="18">
        <v>4</v>
      </c>
      <c r="M228" s="18">
        <v>0</v>
      </c>
      <c r="N228" s="4">
        <v>0</v>
      </c>
    </row>
    <row r="229" spans="1:14">
      <c r="A229" t="s">
        <v>144</v>
      </c>
      <c r="B229" t="s">
        <v>479</v>
      </c>
      <c r="C229" s="18">
        <v>0</v>
      </c>
      <c r="D229" s="18">
        <v>0</v>
      </c>
      <c r="E229" s="3"/>
      <c r="F229" s="18">
        <v>0</v>
      </c>
      <c r="G229" s="4"/>
      <c r="H229" s="18">
        <v>0</v>
      </c>
      <c r="I229" s="18">
        <v>0</v>
      </c>
      <c r="J229" s="18">
        <v>0</v>
      </c>
      <c r="K229" s="18">
        <v>0</v>
      </c>
      <c r="L229" s="18">
        <v>5</v>
      </c>
      <c r="M229" s="18">
        <v>0</v>
      </c>
      <c r="N229" s="4">
        <v>0</v>
      </c>
    </row>
    <row r="230" spans="1:14">
      <c r="A230" t="s">
        <v>79</v>
      </c>
      <c r="B230" t="s">
        <v>473</v>
      </c>
      <c r="C230" s="18">
        <v>0</v>
      </c>
      <c r="D230" s="18">
        <v>0</v>
      </c>
      <c r="E230" s="3"/>
      <c r="F230" s="18">
        <v>0</v>
      </c>
      <c r="G230" s="4"/>
      <c r="H230" s="18">
        <v>0</v>
      </c>
      <c r="I230" s="18">
        <v>0</v>
      </c>
      <c r="J230" s="18">
        <v>0</v>
      </c>
      <c r="K230" s="18">
        <v>0</v>
      </c>
      <c r="L230" s="18">
        <v>7</v>
      </c>
      <c r="M230" s="18">
        <v>0</v>
      </c>
      <c r="N230" s="4">
        <v>0</v>
      </c>
    </row>
    <row r="231" spans="1:14">
      <c r="A231" t="s">
        <v>584</v>
      </c>
      <c r="B231" t="s">
        <v>494</v>
      </c>
      <c r="C231" s="18">
        <v>0</v>
      </c>
      <c r="D231" s="18">
        <v>0</v>
      </c>
      <c r="E231" s="3"/>
      <c r="F231" s="18">
        <v>0</v>
      </c>
      <c r="G231" s="4"/>
      <c r="H231" s="18">
        <v>0</v>
      </c>
      <c r="I231" s="18">
        <v>0</v>
      </c>
      <c r="J231" s="18">
        <v>0</v>
      </c>
      <c r="K231" s="18">
        <v>0</v>
      </c>
      <c r="L231" s="18">
        <v>2</v>
      </c>
      <c r="M231" s="18">
        <v>0</v>
      </c>
      <c r="N231" s="4">
        <v>0</v>
      </c>
    </row>
    <row r="232" spans="1:14">
      <c r="A232" t="s">
        <v>241</v>
      </c>
      <c r="B232" t="s">
        <v>476</v>
      </c>
      <c r="C232" s="18">
        <v>0</v>
      </c>
      <c r="D232" s="18">
        <v>0</v>
      </c>
      <c r="E232" s="3"/>
      <c r="F232" s="18">
        <v>0</v>
      </c>
      <c r="G232" s="4"/>
      <c r="H232" s="18">
        <v>0</v>
      </c>
      <c r="I232" s="18">
        <v>0</v>
      </c>
      <c r="J232" s="18">
        <v>0</v>
      </c>
      <c r="K232" s="18">
        <v>0</v>
      </c>
      <c r="L232" s="18">
        <v>4</v>
      </c>
      <c r="M232" s="18">
        <v>0</v>
      </c>
      <c r="N232" s="4">
        <v>0</v>
      </c>
    </row>
    <row r="233" spans="1:14">
      <c r="A233" t="s">
        <v>585</v>
      </c>
      <c r="B233" t="s">
        <v>477</v>
      </c>
      <c r="C233" s="18">
        <v>0</v>
      </c>
      <c r="D233" s="18">
        <v>0</v>
      </c>
      <c r="E233" s="3"/>
      <c r="F233" s="18">
        <v>0</v>
      </c>
      <c r="G233" s="4"/>
      <c r="H233" s="18">
        <v>0</v>
      </c>
      <c r="I233" s="18">
        <v>0</v>
      </c>
      <c r="J233" s="18">
        <v>0</v>
      </c>
      <c r="K233" s="18">
        <v>0</v>
      </c>
      <c r="L233" s="18">
        <v>2</v>
      </c>
      <c r="M233" s="18">
        <v>0</v>
      </c>
      <c r="N233" s="4">
        <v>0</v>
      </c>
    </row>
    <row r="234" spans="1:14">
      <c r="A234" t="s">
        <v>253</v>
      </c>
      <c r="B234" t="s">
        <v>495</v>
      </c>
      <c r="C234" s="18">
        <v>1</v>
      </c>
      <c r="D234" s="18">
        <v>0</v>
      </c>
      <c r="E234" s="3">
        <v>0</v>
      </c>
      <c r="F234" s="18">
        <v>0</v>
      </c>
      <c r="G234" s="4"/>
      <c r="H234" s="18">
        <v>0</v>
      </c>
      <c r="I234" s="18">
        <v>0</v>
      </c>
      <c r="J234" s="18">
        <v>0</v>
      </c>
      <c r="K234" s="18">
        <v>0</v>
      </c>
      <c r="L234" s="18">
        <v>1</v>
      </c>
      <c r="M234" s="18">
        <v>0</v>
      </c>
      <c r="N234" s="4">
        <v>0</v>
      </c>
    </row>
    <row r="235" spans="1:14">
      <c r="A235" t="s">
        <v>630</v>
      </c>
      <c r="B235" t="s">
        <v>476</v>
      </c>
      <c r="C235" s="18">
        <v>0</v>
      </c>
      <c r="D235" s="18">
        <v>0</v>
      </c>
      <c r="E235" s="3"/>
      <c r="F235" s="18">
        <v>0</v>
      </c>
      <c r="G235" s="4"/>
      <c r="H235" s="18">
        <v>0</v>
      </c>
      <c r="I235" s="18">
        <v>0</v>
      </c>
      <c r="J235" s="18">
        <v>0</v>
      </c>
      <c r="K235" s="18">
        <v>0</v>
      </c>
      <c r="L235" s="18">
        <v>1</v>
      </c>
      <c r="M235" s="18">
        <v>0</v>
      </c>
      <c r="N235" s="4">
        <v>0</v>
      </c>
    </row>
    <row r="236" spans="1:14">
      <c r="A236" t="s">
        <v>101</v>
      </c>
      <c r="B236" t="s">
        <v>469</v>
      </c>
      <c r="C236" s="18">
        <v>0</v>
      </c>
      <c r="D236" s="18">
        <v>0</v>
      </c>
      <c r="E236" s="3"/>
      <c r="F236" s="18">
        <v>0</v>
      </c>
      <c r="G236" s="4"/>
      <c r="H236" s="18">
        <v>0</v>
      </c>
      <c r="I236" s="18">
        <v>0</v>
      </c>
      <c r="J236" s="18">
        <v>0</v>
      </c>
      <c r="K236" s="18">
        <v>0</v>
      </c>
      <c r="L236" s="18">
        <v>6</v>
      </c>
      <c r="M236" s="18">
        <v>0</v>
      </c>
      <c r="N236" s="4">
        <v>0</v>
      </c>
    </row>
    <row r="237" spans="1:14">
      <c r="A237" t="s">
        <v>446</v>
      </c>
      <c r="C237" s="18">
        <v>3894</v>
      </c>
      <c r="D237" s="18">
        <v>2413</v>
      </c>
      <c r="E237" s="3">
        <v>0.61967128916281455</v>
      </c>
      <c r="F237" s="18">
        <v>31457</v>
      </c>
      <c r="G237" s="4">
        <v>13.03646912556983</v>
      </c>
      <c r="H237" s="18">
        <v>179</v>
      </c>
      <c r="I237" s="18">
        <v>128</v>
      </c>
      <c r="J237" s="18">
        <v>659</v>
      </c>
      <c r="K237" s="18">
        <v>4</v>
      </c>
      <c r="L237" s="18">
        <v>106</v>
      </c>
      <c r="M237" s="18">
        <v>4317.0799999999972</v>
      </c>
      <c r="N237" s="4">
        <v>40.727169811320728</v>
      </c>
    </row>
  </sheetData>
  <mergeCells count="3">
    <mergeCell ref="C20:H20"/>
    <mergeCell ref="I20:K20"/>
    <mergeCell ref="L20:N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D9C19-1C09-44A5-89D6-3BCBC6E5B3C2}">
  <sheetPr codeName="Sheet4"/>
  <dimension ref="A19:N140"/>
  <sheetViews>
    <sheetView showGridLines="0" workbookViewId="0">
      <selection activeCell="F21" sqref="F21"/>
    </sheetView>
  </sheetViews>
  <sheetFormatPr defaultRowHeight="14.5"/>
  <cols>
    <col min="1" max="1" width="25.26953125" bestFit="1" customWidth="1"/>
    <col min="2" max="2" width="21.90625" bestFit="1" customWidth="1"/>
    <col min="3" max="4" width="4.81640625" bestFit="1" customWidth="1"/>
    <col min="5" max="5" width="8.1796875" bestFit="1" customWidth="1"/>
    <col min="6" max="6" width="8.08984375" bestFit="1" customWidth="1"/>
    <col min="7" max="7" width="4.36328125" bestFit="1" customWidth="1"/>
    <col min="8" max="8" width="6.81640625" bestFit="1" customWidth="1"/>
    <col min="9" max="9" width="5.26953125" bestFit="1" customWidth="1"/>
    <col min="10" max="10" width="5.81640625" bestFit="1" customWidth="1"/>
    <col min="11" max="11" width="4.54296875" bestFit="1" customWidth="1"/>
    <col min="12" max="12" width="3.81640625" bestFit="1" customWidth="1"/>
    <col min="13" max="13" width="6.81640625" bestFit="1" customWidth="1"/>
    <col min="14" max="14" width="6.90625" bestFit="1" customWidth="1"/>
    <col min="15" max="15" width="7.08984375" bestFit="1" customWidth="1"/>
    <col min="16" max="16" width="11.453125" bestFit="1" customWidth="1"/>
    <col min="17" max="29" width="12.453125" bestFit="1" customWidth="1"/>
    <col min="30" max="30" width="11.453125" bestFit="1" customWidth="1"/>
    <col min="31" max="36" width="12.453125" bestFit="1" customWidth="1"/>
    <col min="37" max="37" width="11.453125" bestFit="1" customWidth="1"/>
    <col min="38" max="44" width="12.453125" bestFit="1" customWidth="1"/>
    <col min="45" max="45" width="11.453125" bestFit="1" customWidth="1"/>
    <col min="46" max="54" width="12.453125" bestFit="1" customWidth="1"/>
    <col min="55" max="55" width="11.453125" bestFit="1" customWidth="1"/>
    <col min="56" max="57" width="12.453125" bestFit="1" customWidth="1"/>
    <col min="58" max="58" width="11.453125" bestFit="1" customWidth="1"/>
    <col min="59" max="66" width="12.453125" bestFit="1" customWidth="1"/>
    <col min="67" max="67" width="11.453125" bestFit="1" customWidth="1"/>
    <col min="68" max="68" width="12.453125" bestFit="1" customWidth="1"/>
    <col min="69" max="69" width="10.453125" bestFit="1" customWidth="1"/>
    <col min="70" max="77" width="12.453125" bestFit="1" customWidth="1"/>
    <col min="78" max="78" width="11.453125" bestFit="1" customWidth="1"/>
    <col min="79" max="87" width="12.453125" bestFit="1" customWidth="1"/>
    <col min="88" max="88" width="11.453125" bestFit="1" customWidth="1"/>
    <col min="89" max="99" width="12.453125" bestFit="1" customWidth="1"/>
    <col min="100" max="100" width="11.453125" bestFit="1" customWidth="1"/>
    <col min="101" max="113" width="12.453125" bestFit="1" customWidth="1"/>
    <col min="114" max="114" width="11.453125" bestFit="1" customWidth="1"/>
    <col min="115" max="115" width="12.453125" bestFit="1" customWidth="1"/>
    <col min="116" max="116" width="11.453125" bestFit="1" customWidth="1"/>
    <col min="117" max="121" width="12.453125" bestFit="1" customWidth="1"/>
    <col min="122" max="122" width="11.453125" bestFit="1" customWidth="1"/>
    <col min="123" max="129" width="12.453125" bestFit="1" customWidth="1"/>
    <col min="130" max="130" width="11.453125" bestFit="1" customWidth="1"/>
    <col min="131" max="151" width="12.453125" bestFit="1" customWidth="1"/>
    <col min="152" max="152" width="11.453125" bestFit="1" customWidth="1"/>
    <col min="153" max="158" width="12.453125" bestFit="1" customWidth="1"/>
    <col min="159" max="159" width="11.453125" bestFit="1" customWidth="1"/>
    <col min="160" max="162" width="12.453125" bestFit="1" customWidth="1"/>
    <col min="163" max="163" width="11.453125" bestFit="1" customWidth="1"/>
    <col min="164" max="177" width="12.453125" bestFit="1" customWidth="1"/>
    <col min="178" max="178" width="11.453125" bestFit="1" customWidth="1"/>
    <col min="179" max="229" width="12.453125" bestFit="1" customWidth="1"/>
    <col min="230" max="230" width="11.453125" bestFit="1" customWidth="1"/>
    <col min="231" max="241" width="12.453125" bestFit="1" customWidth="1"/>
    <col min="242" max="242" width="10.453125" bestFit="1" customWidth="1"/>
    <col min="243" max="243" width="11.453125" bestFit="1" customWidth="1"/>
    <col min="244" max="244" width="12.453125" bestFit="1" customWidth="1"/>
    <col min="245" max="245" width="11.453125" bestFit="1" customWidth="1"/>
    <col min="246" max="255" width="12.453125" bestFit="1" customWidth="1"/>
    <col min="256" max="256" width="11.453125" bestFit="1" customWidth="1"/>
    <col min="257" max="285" width="12.453125" bestFit="1" customWidth="1"/>
    <col min="286" max="286" width="11.453125" bestFit="1" customWidth="1"/>
    <col min="287" max="287" width="12.453125" bestFit="1" customWidth="1"/>
    <col min="288" max="288" width="11.453125" bestFit="1" customWidth="1"/>
    <col min="289" max="289" width="12.453125" bestFit="1" customWidth="1"/>
    <col min="290" max="290" width="11.453125" bestFit="1" customWidth="1"/>
    <col min="291" max="299" width="12.453125" bestFit="1" customWidth="1"/>
    <col min="300" max="300" width="11.453125" bestFit="1" customWidth="1"/>
    <col min="301" max="301" width="12.453125" bestFit="1" customWidth="1"/>
    <col min="302" max="302" width="11.453125" bestFit="1" customWidth="1"/>
    <col min="303" max="308" width="12.453125" bestFit="1" customWidth="1"/>
    <col min="309" max="309" width="11.453125" bestFit="1" customWidth="1"/>
    <col min="310" max="320" width="12.453125" bestFit="1" customWidth="1"/>
    <col min="321" max="321" width="11.453125" bestFit="1" customWidth="1"/>
    <col min="322" max="328" width="12.453125" bestFit="1" customWidth="1"/>
    <col min="329" max="329" width="11.453125" bestFit="1" customWidth="1"/>
    <col min="330" max="349" width="12.453125" bestFit="1" customWidth="1"/>
    <col min="350" max="350" width="11.453125" bestFit="1" customWidth="1"/>
    <col min="351" max="351" width="10.453125" bestFit="1" customWidth="1"/>
    <col min="352" max="352" width="11.453125" bestFit="1" customWidth="1"/>
    <col min="353" max="357" width="12.453125" bestFit="1" customWidth="1"/>
    <col min="358" max="358" width="11.453125" bestFit="1" customWidth="1"/>
    <col min="359" max="379" width="12.453125" bestFit="1" customWidth="1"/>
    <col min="380" max="380" width="11.453125" bestFit="1" customWidth="1"/>
    <col min="381" max="393" width="12.453125" bestFit="1" customWidth="1"/>
    <col min="394" max="394" width="11.453125" bestFit="1" customWidth="1"/>
    <col min="395" max="395" width="12.453125" bestFit="1" customWidth="1"/>
    <col min="396" max="396" width="11.453125" bestFit="1" customWidth="1"/>
    <col min="397" max="399" width="12.453125" bestFit="1" customWidth="1"/>
    <col min="400" max="400" width="11.453125" bestFit="1" customWidth="1"/>
    <col min="401" max="401" width="12.453125" bestFit="1" customWidth="1"/>
    <col min="402" max="402" width="11.453125" bestFit="1" customWidth="1"/>
    <col min="403" max="406" width="12.453125" bestFit="1" customWidth="1"/>
    <col min="407" max="408" width="11.453125" bestFit="1" customWidth="1"/>
    <col min="409" max="411" width="12.453125" bestFit="1" customWidth="1"/>
    <col min="412" max="412" width="11.453125" bestFit="1" customWidth="1"/>
    <col min="413" max="417" width="12.453125" bestFit="1" customWidth="1"/>
    <col min="418" max="418" width="11.453125" bestFit="1" customWidth="1"/>
    <col min="419" max="425" width="12.453125" bestFit="1" customWidth="1"/>
    <col min="426" max="426" width="11.453125" bestFit="1" customWidth="1"/>
    <col min="427" max="427" width="12.453125" bestFit="1" customWidth="1"/>
    <col min="428" max="428" width="11.453125" bestFit="1" customWidth="1"/>
    <col min="429" max="433" width="12.453125" bestFit="1" customWidth="1"/>
    <col min="434" max="434" width="11.453125" bestFit="1" customWidth="1"/>
    <col min="435" max="450" width="12.453125" bestFit="1" customWidth="1"/>
    <col min="451" max="451" width="11.453125" bestFit="1" customWidth="1"/>
    <col min="452" max="458" width="12.453125" bestFit="1" customWidth="1"/>
    <col min="459" max="459" width="11.453125" bestFit="1" customWidth="1"/>
    <col min="460" max="463" width="12.453125" bestFit="1" customWidth="1"/>
    <col min="464" max="464" width="11.453125" bestFit="1" customWidth="1"/>
    <col min="465" max="479" width="12.453125" bestFit="1" customWidth="1"/>
    <col min="480" max="480" width="11.453125" bestFit="1" customWidth="1"/>
    <col min="481" max="487" width="12.453125" bestFit="1" customWidth="1"/>
    <col min="488" max="488" width="11.453125" bestFit="1" customWidth="1"/>
    <col min="489" max="500" width="12.453125" bestFit="1" customWidth="1"/>
    <col min="501" max="501" width="11.453125" bestFit="1" customWidth="1"/>
    <col min="502" max="504" width="12.453125" bestFit="1" customWidth="1"/>
    <col min="505" max="505" width="11.453125" bestFit="1" customWidth="1"/>
    <col min="506" max="506" width="10.453125" bestFit="1" customWidth="1"/>
    <col min="507" max="507" width="12.453125" bestFit="1" customWidth="1"/>
    <col min="508" max="509" width="11.453125" bestFit="1" customWidth="1"/>
    <col min="510" max="532" width="12.453125" bestFit="1" customWidth="1"/>
    <col min="533" max="533" width="11.453125" bestFit="1" customWidth="1"/>
    <col min="534" max="547" width="12.453125" bestFit="1" customWidth="1"/>
    <col min="548" max="548" width="11.453125" bestFit="1" customWidth="1"/>
    <col min="549" max="569" width="12.453125" bestFit="1" customWidth="1"/>
    <col min="570" max="570" width="10.453125" bestFit="1" customWidth="1"/>
    <col min="571" max="579" width="12.453125" bestFit="1" customWidth="1"/>
    <col min="580" max="580" width="11.453125" bestFit="1" customWidth="1"/>
    <col min="581" max="586" width="12.453125" bestFit="1" customWidth="1"/>
    <col min="587" max="587" width="10.453125" bestFit="1" customWidth="1"/>
    <col min="588" max="597" width="12.453125" bestFit="1" customWidth="1"/>
    <col min="598" max="598" width="11.453125" bestFit="1" customWidth="1"/>
    <col min="599" max="601" width="12.453125" bestFit="1" customWidth="1"/>
    <col min="602" max="602" width="11.453125" bestFit="1" customWidth="1"/>
    <col min="603" max="612" width="12.453125" bestFit="1" customWidth="1"/>
    <col min="613" max="613" width="11.453125" bestFit="1" customWidth="1"/>
    <col min="614" max="619" width="12.453125" bestFit="1" customWidth="1"/>
    <col min="620" max="620" width="11.453125" bestFit="1" customWidth="1"/>
    <col min="621" max="621" width="12.453125" bestFit="1" customWidth="1"/>
    <col min="622" max="622" width="11.453125" bestFit="1" customWidth="1"/>
    <col min="623" max="628" width="12.453125" bestFit="1" customWidth="1"/>
    <col min="629" max="629" width="11.453125" bestFit="1" customWidth="1"/>
    <col min="630" max="662" width="12.453125" bestFit="1" customWidth="1"/>
    <col min="663" max="663" width="11.453125" bestFit="1" customWidth="1"/>
    <col min="664" max="672" width="12.453125" bestFit="1" customWidth="1"/>
    <col min="673" max="673" width="11.453125" bestFit="1" customWidth="1"/>
    <col min="674" max="684" width="12.453125" bestFit="1" customWidth="1"/>
    <col min="685" max="685" width="11.453125" bestFit="1" customWidth="1"/>
    <col min="686" max="694" width="12.453125" bestFit="1" customWidth="1"/>
    <col min="695" max="695" width="11.453125" bestFit="1" customWidth="1"/>
    <col min="696" max="705" width="12.453125" bestFit="1" customWidth="1"/>
    <col min="706" max="707" width="11.453125" bestFit="1" customWidth="1"/>
    <col min="708" max="708" width="12.453125" bestFit="1" customWidth="1"/>
    <col min="709" max="709" width="11.453125" bestFit="1" customWidth="1"/>
    <col min="710" max="715" width="12.453125" bestFit="1" customWidth="1"/>
    <col min="716" max="716" width="10.453125" bestFit="1" customWidth="1"/>
    <col min="717" max="730" width="12.453125" bestFit="1" customWidth="1"/>
    <col min="731" max="732" width="11.453125" bestFit="1" customWidth="1"/>
    <col min="733" max="756" width="12.453125" bestFit="1" customWidth="1"/>
    <col min="757" max="757" width="11.453125" bestFit="1" customWidth="1"/>
    <col min="758" max="766" width="12.453125" bestFit="1" customWidth="1"/>
    <col min="767" max="767" width="10.453125" bestFit="1" customWidth="1"/>
    <col min="768" max="788" width="12.453125" bestFit="1" customWidth="1"/>
    <col min="789" max="789" width="11.453125" bestFit="1" customWidth="1"/>
    <col min="790" max="797" width="12.453125" bestFit="1" customWidth="1"/>
    <col min="798" max="798" width="11.453125" bestFit="1" customWidth="1"/>
    <col min="799" max="813" width="12.453125" bestFit="1" customWidth="1"/>
    <col min="814" max="814" width="11.453125" bestFit="1" customWidth="1"/>
    <col min="815" max="822" width="12.453125" bestFit="1" customWidth="1"/>
    <col min="823" max="823" width="11.453125" bestFit="1" customWidth="1"/>
    <col min="824" max="840" width="12.453125" bestFit="1" customWidth="1"/>
    <col min="841" max="841" width="11.453125" bestFit="1" customWidth="1"/>
    <col min="842" max="849" width="12.453125" bestFit="1" customWidth="1"/>
    <col min="850" max="850" width="11.453125" bestFit="1" customWidth="1"/>
    <col min="851" max="859" width="12.453125" bestFit="1" customWidth="1"/>
    <col min="860" max="860" width="11.453125" bestFit="1" customWidth="1"/>
    <col min="861" max="877" width="12.453125" bestFit="1" customWidth="1"/>
    <col min="878" max="878" width="11.453125" bestFit="1" customWidth="1"/>
    <col min="879" max="889" width="12.453125" bestFit="1" customWidth="1"/>
    <col min="890" max="890" width="11.453125" bestFit="1" customWidth="1"/>
    <col min="891" max="897" width="12.453125" bestFit="1" customWidth="1"/>
    <col min="898" max="898" width="11.453125" bestFit="1" customWidth="1"/>
    <col min="899" max="923" width="12.453125" bestFit="1" customWidth="1"/>
    <col min="924" max="924" width="11.453125" bestFit="1" customWidth="1"/>
    <col min="925" max="926" width="12.453125" bestFit="1" customWidth="1"/>
    <col min="927" max="927" width="11.453125" bestFit="1" customWidth="1"/>
    <col min="928" max="937" width="12.453125" bestFit="1" customWidth="1"/>
    <col min="938" max="938" width="11.453125" bestFit="1" customWidth="1"/>
    <col min="939" max="958" width="12.453125" bestFit="1" customWidth="1"/>
    <col min="959" max="959" width="11.453125" bestFit="1" customWidth="1"/>
    <col min="960" max="978" width="12.453125" bestFit="1" customWidth="1"/>
    <col min="979" max="979" width="11.453125" bestFit="1" customWidth="1"/>
    <col min="980" max="990" width="12.453125" bestFit="1" customWidth="1"/>
    <col min="991" max="991" width="11.453125" bestFit="1" customWidth="1"/>
    <col min="992" max="1001" width="12.453125" bestFit="1" customWidth="1"/>
    <col min="1002" max="1002" width="11.453125" bestFit="1" customWidth="1"/>
    <col min="1003" max="1015" width="12.453125" bestFit="1" customWidth="1"/>
    <col min="1016" max="1016" width="10.453125" bestFit="1" customWidth="1"/>
    <col min="1017" max="1025" width="12.453125" bestFit="1" customWidth="1"/>
    <col min="1026" max="1026" width="11.453125" bestFit="1" customWidth="1"/>
    <col min="1027" max="1027" width="12.453125" bestFit="1" customWidth="1"/>
    <col min="1028" max="1028" width="1.90625" bestFit="1" customWidth="1"/>
    <col min="1029" max="1030" width="11.81640625" bestFit="1" customWidth="1"/>
    <col min="1031" max="1031" width="10.81640625" bestFit="1" customWidth="1"/>
    <col min="1032" max="1038" width="11.81640625" bestFit="1" customWidth="1"/>
    <col min="1039" max="1039" width="10.81640625" bestFit="1" customWidth="1"/>
    <col min="1040" max="1057" width="11.81640625" bestFit="1" customWidth="1"/>
    <col min="1058" max="1058" width="10.81640625" bestFit="1" customWidth="1"/>
    <col min="1059" max="1070" width="11.81640625" bestFit="1" customWidth="1"/>
    <col min="1071" max="1071" width="10.81640625" bestFit="1" customWidth="1"/>
    <col min="1072" max="1097" width="11.81640625" bestFit="1" customWidth="1"/>
    <col min="1098" max="1098" width="10.81640625" bestFit="1" customWidth="1"/>
    <col min="1099" max="1109" width="11.81640625" bestFit="1" customWidth="1"/>
    <col min="1110" max="1110" width="10.81640625" bestFit="1" customWidth="1"/>
    <col min="1111" max="1122" width="11.81640625" bestFit="1" customWidth="1"/>
    <col min="1123" max="1123" width="8.81640625" bestFit="1" customWidth="1"/>
    <col min="1124" max="1127" width="11.81640625" bestFit="1" customWidth="1"/>
    <col min="1128" max="1128" width="9.81640625" bestFit="1" customWidth="1"/>
    <col min="1129" max="1138" width="11.81640625" bestFit="1" customWidth="1"/>
    <col min="1139" max="1139" width="10.81640625" bestFit="1" customWidth="1"/>
    <col min="1140" max="1151" width="11.81640625" bestFit="1" customWidth="1"/>
    <col min="1152" max="1152" width="10.81640625" bestFit="1" customWidth="1"/>
    <col min="1153" max="1163" width="11.81640625" bestFit="1" customWidth="1"/>
    <col min="1164" max="1164" width="10.81640625" bestFit="1" customWidth="1"/>
    <col min="1165" max="1167" width="11.81640625" bestFit="1" customWidth="1"/>
    <col min="1168" max="1168" width="10.81640625" bestFit="1" customWidth="1"/>
    <col min="1169" max="1173" width="11.81640625" bestFit="1" customWidth="1"/>
    <col min="1174" max="1174" width="10.81640625" bestFit="1" customWidth="1"/>
    <col min="1175" max="1185" width="11.81640625" bestFit="1" customWidth="1"/>
    <col min="1186" max="1186" width="9.81640625" bestFit="1" customWidth="1"/>
    <col min="1187" max="1205" width="11.81640625" bestFit="1" customWidth="1"/>
    <col min="1206" max="1206" width="10.81640625" bestFit="1" customWidth="1"/>
    <col min="1207" max="1212" width="11.81640625" bestFit="1" customWidth="1"/>
    <col min="1213" max="1214" width="10.81640625" bestFit="1" customWidth="1"/>
    <col min="1215" max="1220" width="11.81640625" bestFit="1" customWidth="1"/>
    <col min="1221" max="1221" width="10.81640625" bestFit="1" customWidth="1"/>
    <col min="1222" max="1225" width="11.81640625" bestFit="1" customWidth="1"/>
    <col min="1226" max="1226" width="10.81640625" bestFit="1" customWidth="1"/>
    <col min="1227" max="1231" width="11.81640625" bestFit="1" customWidth="1"/>
    <col min="1232" max="1232" width="10.81640625" bestFit="1" customWidth="1"/>
    <col min="1233" max="1259" width="11.81640625" bestFit="1" customWidth="1"/>
    <col min="1260" max="1260" width="10.81640625" bestFit="1" customWidth="1"/>
    <col min="1261" max="1273" width="11.81640625" bestFit="1" customWidth="1"/>
    <col min="1274" max="1274" width="10.81640625" bestFit="1" customWidth="1"/>
    <col min="1275" max="1280" width="11.81640625" bestFit="1" customWidth="1"/>
    <col min="1281" max="1282" width="10.81640625" bestFit="1" customWidth="1"/>
    <col min="1283" max="1287" width="11.81640625" bestFit="1" customWidth="1"/>
    <col min="1288" max="1288" width="10.81640625" bestFit="1" customWidth="1"/>
    <col min="1289" max="1360" width="11.81640625" bestFit="1" customWidth="1"/>
    <col min="1361" max="1361" width="10.81640625" bestFit="1" customWidth="1"/>
    <col min="1362" max="1373" width="11.81640625" bestFit="1" customWidth="1"/>
    <col min="1374" max="1374" width="10.81640625" bestFit="1" customWidth="1"/>
    <col min="1375" max="1375" width="9.81640625" bestFit="1" customWidth="1"/>
    <col min="1376" max="1377" width="11.81640625" bestFit="1" customWidth="1"/>
    <col min="1378" max="1378" width="10.81640625" bestFit="1" customWidth="1"/>
    <col min="1379" max="1382" width="11.81640625" bestFit="1" customWidth="1"/>
    <col min="1383" max="1383" width="10.81640625" bestFit="1" customWidth="1"/>
    <col min="1384" max="1385" width="11.81640625" bestFit="1" customWidth="1"/>
    <col min="1386" max="1386" width="10.81640625" bestFit="1" customWidth="1"/>
    <col min="1387" max="1394" width="11.81640625" bestFit="1" customWidth="1"/>
    <col min="1395" max="1395" width="10.81640625" bestFit="1" customWidth="1"/>
    <col min="1396" max="1405" width="11.81640625" bestFit="1" customWidth="1"/>
    <col min="1406" max="1406" width="10.81640625" bestFit="1" customWidth="1"/>
    <col min="1407" max="1420" width="11.81640625" bestFit="1" customWidth="1"/>
    <col min="1421" max="1422" width="10.81640625" bestFit="1" customWidth="1"/>
    <col min="1423" max="1426" width="11.81640625" bestFit="1" customWidth="1"/>
    <col min="1427" max="1427" width="10.81640625" bestFit="1" customWidth="1"/>
    <col min="1428" max="1433" width="11.81640625" bestFit="1" customWidth="1"/>
    <col min="1434" max="1434" width="10.81640625" bestFit="1" customWidth="1"/>
    <col min="1435" max="1439" width="11.81640625" bestFit="1" customWidth="1"/>
    <col min="1440" max="1440" width="10.81640625" bestFit="1" customWidth="1"/>
    <col min="1441" max="1449" width="11.81640625" bestFit="1" customWidth="1"/>
    <col min="1450" max="1450" width="10.81640625" bestFit="1" customWidth="1"/>
    <col min="1451" max="1451" width="11.81640625" bestFit="1" customWidth="1"/>
    <col min="1452" max="1452" width="10.81640625" bestFit="1" customWidth="1"/>
    <col min="1453" max="1458" width="11.81640625" bestFit="1" customWidth="1"/>
    <col min="1459" max="1459" width="10.81640625" bestFit="1" customWidth="1"/>
    <col min="1460" max="1474" width="11.81640625" bestFit="1" customWidth="1"/>
    <col min="1475" max="1475" width="10.81640625" bestFit="1" customWidth="1"/>
    <col min="1476" max="1481" width="11.81640625" bestFit="1" customWidth="1"/>
    <col min="1482" max="1482" width="10.81640625" bestFit="1" customWidth="1"/>
    <col min="1483" max="1483" width="11.81640625" bestFit="1" customWidth="1"/>
    <col min="1484" max="1484" width="10.81640625" bestFit="1" customWidth="1"/>
    <col min="1485" max="1487" width="11.81640625" bestFit="1" customWidth="1"/>
    <col min="1488" max="1488" width="10.81640625" bestFit="1" customWidth="1"/>
    <col min="1489" max="1494" width="11.81640625" bestFit="1" customWidth="1"/>
    <col min="1495" max="1495" width="10.81640625" bestFit="1" customWidth="1"/>
    <col min="1496" max="1501" width="11.81640625" bestFit="1" customWidth="1"/>
    <col min="1502" max="1503" width="10.81640625" bestFit="1" customWidth="1"/>
    <col min="1504" max="1513" width="11.81640625" bestFit="1" customWidth="1"/>
    <col min="1514" max="1514" width="10.81640625" bestFit="1" customWidth="1"/>
    <col min="1515" max="1518" width="11.81640625" bestFit="1" customWidth="1"/>
    <col min="1519" max="1519" width="10.81640625" bestFit="1" customWidth="1"/>
    <col min="1520" max="1522" width="11.81640625" bestFit="1" customWidth="1"/>
    <col min="1523" max="1523" width="10.81640625" bestFit="1" customWidth="1"/>
    <col min="1524" max="1531" width="11.81640625" bestFit="1" customWidth="1"/>
    <col min="1532" max="1532" width="9.81640625" bestFit="1" customWidth="1"/>
    <col min="1533" max="1534" width="11.81640625" bestFit="1" customWidth="1"/>
    <col min="1535" max="1535" width="10.81640625" bestFit="1" customWidth="1"/>
    <col min="1536" max="1552" width="11.81640625" bestFit="1" customWidth="1"/>
    <col min="1553" max="1553" width="10.81640625" bestFit="1" customWidth="1"/>
    <col min="1554" max="1559" width="11.81640625" bestFit="1" customWidth="1"/>
    <col min="1560" max="1560" width="10.81640625" bestFit="1" customWidth="1"/>
    <col min="1561" max="1569" width="11.81640625" bestFit="1" customWidth="1"/>
    <col min="1570" max="1570" width="10.81640625" bestFit="1" customWidth="1"/>
    <col min="1571" max="1590" width="11.81640625" bestFit="1" customWidth="1"/>
    <col min="1591" max="1591" width="10.81640625" bestFit="1" customWidth="1"/>
    <col min="1592" max="1597" width="11.81640625" bestFit="1" customWidth="1"/>
    <col min="1598" max="1598" width="10.81640625" bestFit="1" customWidth="1"/>
    <col min="1599" max="1599" width="11.81640625" bestFit="1" customWidth="1"/>
    <col min="1600" max="1600" width="10.81640625" bestFit="1" customWidth="1"/>
    <col min="1601" max="1613" width="11.81640625" bestFit="1" customWidth="1"/>
    <col min="1614" max="1614" width="10.81640625" bestFit="1" customWidth="1"/>
    <col min="1615" max="1617" width="11.81640625" bestFit="1" customWidth="1"/>
    <col min="1618" max="1618" width="10.81640625" bestFit="1" customWidth="1"/>
    <col min="1619" max="1621" width="11.81640625" bestFit="1" customWidth="1"/>
    <col min="1622" max="1622" width="10.81640625" bestFit="1" customWidth="1"/>
    <col min="1623" max="1626" width="11.81640625" bestFit="1" customWidth="1"/>
    <col min="1627" max="1627" width="10.81640625" bestFit="1" customWidth="1"/>
    <col min="1628" max="1635" width="11.81640625" bestFit="1" customWidth="1"/>
    <col min="1636" max="1636" width="9.81640625" bestFit="1" customWidth="1"/>
    <col min="1637" max="1638" width="11.81640625" bestFit="1" customWidth="1"/>
    <col min="1639" max="1639" width="10.81640625" bestFit="1" customWidth="1"/>
    <col min="1640" max="1646" width="11.81640625" bestFit="1" customWidth="1"/>
    <col min="1647" max="1647" width="10.81640625" bestFit="1" customWidth="1"/>
    <col min="1648" max="1653" width="11.81640625" bestFit="1" customWidth="1"/>
    <col min="1654" max="1654" width="10.81640625" bestFit="1" customWidth="1"/>
    <col min="1655" max="1655" width="11.81640625" bestFit="1" customWidth="1"/>
    <col min="1656" max="1656" width="10.81640625" bestFit="1" customWidth="1"/>
    <col min="1657" max="1661" width="11.81640625" bestFit="1" customWidth="1"/>
    <col min="1662" max="1663" width="10.81640625" bestFit="1" customWidth="1"/>
    <col min="1664" max="1668" width="11.81640625" bestFit="1" customWidth="1"/>
    <col min="1669" max="1670" width="10.81640625" bestFit="1" customWidth="1"/>
    <col min="1671" max="1675" width="11.81640625" bestFit="1" customWidth="1"/>
    <col min="1676" max="1676" width="10.81640625" bestFit="1" customWidth="1"/>
    <col min="1677" max="1678" width="11.81640625" bestFit="1" customWidth="1"/>
    <col min="1679" max="1679" width="10.81640625" bestFit="1" customWidth="1"/>
    <col min="1680" max="1698" width="11.81640625" bestFit="1" customWidth="1"/>
    <col min="1699" max="1699" width="10.81640625" bestFit="1" customWidth="1"/>
    <col min="1700" max="1701" width="11.81640625" bestFit="1" customWidth="1"/>
    <col min="1702" max="1702" width="9.81640625" bestFit="1" customWidth="1"/>
    <col min="1703" max="1708" width="11.81640625" bestFit="1" customWidth="1"/>
    <col min="1709" max="1709" width="10.81640625" bestFit="1" customWidth="1"/>
    <col min="1710" max="1717" width="11.81640625" bestFit="1" customWidth="1"/>
    <col min="1718" max="1718" width="9.81640625" bestFit="1" customWidth="1"/>
    <col min="1719" max="1719" width="11.81640625" bestFit="1" customWidth="1"/>
    <col min="1720" max="1720" width="10.81640625" bestFit="1" customWidth="1"/>
    <col min="1721" max="1732" width="11.81640625" bestFit="1" customWidth="1"/>
    <col min="1733" max="1733" width="10.81640625" bestFit="1" customWidth="1"/>
    <col min="1734" max="1739" width="11.81640625" bestFit="1" customWidth="1"/>
    <col min="1740" max="1740" width="10.81640625" bestFit="1" customWidth="1"/>
    <col min="1741" max="1741" width="11.81640625" bestFit="1" customWidth="1"/>
    <col min="1742" max="1742" width="10.81640625" bestFit="1" customWidth="1"/>
    <col min="1743" max="1764" width="11.81640625" bestFit="1" customWidth="1"/>
    <col min="1765" max="1765" width="10.81640625" bestFit="1" customWidth="1"/>
    <col min="1766" max="1803" width="11.81640625" bestFit="1" customWidth="1"/>
    <col min="1804" max="1804" width="10.81640625" bestFit="1" customWidth="1"/>
    <col min="1805" max="1808" width="11.81640625" bestFit="1" customWidth="1"/>
    <col min="1809" max="1809" width="8.81640625" bestFit="1" customWidth="1"/>
    <col min="1810" max="1810" width="10.81640625" bestFit="1" customWidth="1"/>
    <col min="1811" max="1818" width="11.81640625" bestFit="1" customWidth="1"/>
    <col min="1819" max="1819" width="9.81640625" bestFit="1" customWidth="1"/>
    <col min="1820" max="1824" width="11.81640625" bestFit="1" customWidth="1"/>
    <col min="1825" max="1825" width="10.81640625" bestFit="1" customWidth="1"/>
    <col min="1826" max="1835" width="11.81640625" bestFit="1" customWidth="1"/>
    <col min="1836" max="1836" width="10.81640625" bestFit="1" customWidth="1"/>
    <col min="1837" max="1854" width="11.81640625" bestFit="1" customWidth="1"/>
    <col min="1855" max="1855" width="10.81640625" bestFit="1" customWidth="1"/>
    <col min="1856" max="1862" width="11.81640625" bestFit="1" customWidth="1"/>
    <col min="1863" max="1863" width="10.81640625" bestFit="1" customWidth="1"/>
    <col min="1864" max="1876" width="11.81640625" bestFit="1" customWidth="1"/>
    <col min="1877" max="1877" width="10.81640625" bestFit="1" customWidth="1"/>
    <col min="1878" max="1878" width="11.81640625" bestFit="1" customWidth="1"/>
    <col min="1879" max="1879" width="10.81640625" bestFit="1" customWidth="1"/>
    <col min="1880" max="1890" width="11.81640625" bestFit="1" customWidth="1"/>
    <col min="1891" max="1891" width="10.81640625" bestFit="1" customWidth="1"/>
    <col min="1892" max="1894" width="11.81640625" bestFit="1" customWidth="1"/>
    <col min="1895" max="1895" width="10.81640625" bestFit="1" customWidth="1"/>
    <col min="1896" max="1911" width="11.81640625" bestFit="1" customWidth="1"/>
    <col min="1912" max="1912" width="9.81640625" bestFit="1" customWidth="1"/>
    <col min="1913" max="1913" width="10.81640625" bestFit="1" customWidth="1"/>
    <col min="1914" max="1937" width="11.81640625" bestFit="1" customWidth="1"/>
    <col min="1938" max="1939" width="10.81640625" bestFit="1" customWidth="1"/>
    <col min="1940" max="1940" width="11.81640625" bestFit="1" customWidth="1"/>
    <col min="1941" max="1941" width="10.81640625" bestFit="1" customWidth="1"/>
    <col min="1942" max="1969" width="11.81640625" bestFit="1" customWidth="1"/>
    <col min="1970" max="1970" width="10.81640625" bestFit="1" customWidth="1"/>
    <col min="1971" max="1982" width="11.81640625" bestFit="1" customWidth="1"/>
    <col min="1983" max="1983" width="9.81640625" bestFit="1" customWidth="1"/>
    <col min="1984" max="1984" width="10.81640625" bestFit="1" customWidth="1"/>
    <col min="1985" max="2001" width="11.81640625" bestFit="1" customWidth="1"/>
    <col min="2002" max="2002" width="10.81640625" bestFit="1" customWidth="1"/>
    <col min="2003" max="2008" width="11.81640625" bestFit="1" customWidth="1"/>
    <col min="2009" max="2009" width="9.81640625" bestFit="1" customWidth="1"/>
    <col min="2010" max="2012" width="11.81640625" bestFit="1" customWidth="1"/>
    <col min="2013" max="2013" width="6.90625" bestFit="1" customWidth="1"/>
    <col min="2014" max="2014" width="10.7265625" bestFit="1" customWidth="1"/>
  </cols>
  <sheetData>
    <row r="19" spans="1:14">
      <c r="A19" s="1" t="s">
        <v>499</v>
      </c>
      <c r="B19" t="s" vm="4">
        <v>533</v>
      </c>
    </row>
    <row r="20" spans="1:14">
      <c r="C20" s="17" t="s">
        <v>528</v>
      </c>
      <c r="D20" s="17"/>
      <c r="E20" s="17"/>
      <c r="F20" s="17"/>
      <c r="G20" s="17"/>
      <c r="H20" s="17"/>
      <c r="I20" s="17" t="s">
        <v>520</v>
      </c>
      <c r="J20" s="17"/>
      <c r="K20" s="17"/>
      <c r="L20" s="17" t="s">
        <v>521</v>
      </c>
      <c r="M20" s="17"/>
      <c r="N20" s="17"/>
    </row>
    <row r="21" spans="1:14">
      <c r="A21" s="1" t="s">
        <v>510</v>
      </c>
      <c r="B21" s="1" t="s">
        <v>511</v>
      </c>
      <c r="C21" t="s">
        <v>524</v>
      </c>
      <c r="D21" t="s">
        <v>525</v>
      </c>
      <c r="E21" t="s">
        <v>531</v>
      </c>
      <c r="F21" t="s">
        <v>526</v>
      </c>
      <c r="G21" t="s">
        <v>532</v>
      </c>
      <c r="H21" t="s">
        <v>529</v>
      </c>
      <c r="I21" t="s">
        <v>514</v>
      </c>
      <c r="J21" t="s">
        <v>515</v>
      </c>
      <c r="K21" t="s">
        <v>516</v>
      </c>
      <c r="L21" t="s">
        <v>512</v>
      </c>
      <c r="M21" t="s">
        <v>517</v>
      </c>
      <c r="N21" t="s">
        <v>518</v>
      </c>
    </row>
    <row r="22" spans="1:14">
      <c r="A22" t="s">
        <v>245</v>
      </c>
      <c r="B22" t="s">
        <v>466</v>
      </c>
      <c r="C22" s="18">
        <v>78</v>
      </c>
      <c r="D22" s="18">
        <v>59</v>
      </c>
      <c r="E22" s="3">
        <v>0.75641025641025639</v>
      </c>
      <c r="F22" s="18">
        <v>472</v>
      </c>
      <c r="G22" s="4">
        <v>8</v>
      </c>
      <c r="H22" s="18">
        <v>4</v>
      </c>
      <c r="I22" s="18">
        <v>0</v>
      </c>
      <c r="J22" s="18">
        <v>0</v>
      </c>
      <c r="K22" s="18">
        <v>0</v>
      </c>
      <c r="L22" s="18">
        <v>7</v>
      </c>
      <c r="M22" s="18">
        <v>71.2</v>
      </c>
      <c r="N22" s="4">
        <v>10.171428571428573</v>
      </c>
    </row>
    <row r="23" spans="1:14">
      <c r="A23" t="s">
        <v>44</v>
      </c>
      <c r="B23" t="s">
        <v>482</v>
      </c>
      <c r="C23" s="18">
        <v>51</v>
      </c>
      <c r="D23" s="18">
        <v>34</v>
      </c>
      <c r="E23" s="3">
        <v>0.66666666666666663</v>
      </c>
      <c r="F23" s="18">
        <v>455</v>
      </c>
      <c r="G23" s="4">
        <v>13.382352941176471</v>
      </c>
      <c r="H23" s="18">
        <v>3</v>
      </c>
      <c r="I23" s="18">
        <v>0</v>
      </c>
      <c r="J23" s="18">
        <v>0</v>
      </c>
      <c r="K23" s="18">
        <v>0</v>
      </c>
      <c r="L23" s="18">
        <v>5</v>
      </c>
      <c r="M23" s="18">
        <v>61.5</v>
      </c>
      <c r="N23" s="4">
        <v>12.3</v>
      </c>
    </row>
    <row r="24" spans="1:14">
      <c r="A24" t="s">
        <v>211</v>
      </c>
      <c r="B24" t="s">
        <v>493</v>
      </c>
      <c r="C24" s="18">
        <v>46</v>
      </c>
      <c r="D24" s="18">
        <v>34</v>
      </c>
      <c r="E24" s="3">
        <v>0.73913043478260865</v>
      </c>
      <c r="F24" s="18">
        <v>425</v>
      </c>
      <c r="G24" s="4">
        <v>12.5</v>
      </c>
      <c r="H24" s="18">
        <v>5</v>
      </c>
      <c r="I24" s="18">
        <v>0</v>
      </c>
      <c r="J24" s="18">
        <v>0</v>
      </c>
      <c r="K24" s="18">
        <v>0</v>
      </c>
      <c r="L24" s="18">
        <v>7</v>
      </c>
      <c r="M24" s="18">
        <v>70.5</v>
      </c>
      <c r="N24" s="4">
        <v>10.071428571428571</v>
      </c>
    </row>
    <row r="25" spans="1:14">
      <c r="A25" t="s">
        <v>231</v>
      </c>
      <c r="B25" t="s">
        <v>489</v>
      </c>
      <c r="C25" s="18">
        <v>63</v>
      </c>
      <c r="D25" s="18">
        <v>41</v>
      </c>
      <c r="E25" s="3">
        <v>0.65079365079365081</v>
      </c>
      <c r="F25" s="18">
        <v>395</v>
      </c>
      <c r="G25" s="4">
        <v>9.6341463414634152</v>
      </c>
      <c r="H25" s="18">
        <v>5</v>
      </c>
      <c r="I25" s="18">
        <v>0</v>
      </c>
      <c r="J25" s="18">
        <v>0</v>
      </c>
      <c r="K25" s="18">
        <v>0</v>
      </c>
      <c r="L25" s="18">
        <v>7</v>
      </c>
      <c r="M25" s="18">
        <v>71.5</v>
      </c>
      <c r="N25" s="4">
        <v>10.214285714285714</v>
      </c>
    </row>
    <row r="26" spans="1:14">
      <c r="A26" t="s">
        <v>206</v>
      </c>
      <c r="B26" t="s">
        <v>481</v>
      </c>
      <c r="C26" s="18">
        <v>35</v>
      </c>
      <c r="D26" s="18">
        <v>24</v>
      </c>
      <c r="E26" s="3">
        <v>0.68571428571428572</v>
      </c>
      <c r="F26" s="18">
        <v>343</v>
      </c>
      <c r="G26" s="4">
        <v>14.291666666666666</v>
      </c>
      <c r="H26" s="18">
        <v>2</v>
      </c>
      <c r="I26" s="18">
        <v>0</v>
      </c>
      <c r="J26" s="18">
        <v>0</v>
      </c>
      <c r="K26" s="18">
        <v>0</v>
      </c>
      <c r="L26" s="18">
        <v>6</v>
      </c>
      <c r="M26" s="18">
        <v>46.3</v>
      </c>
      <c r="N26" s="4">
        <v>7.7166666666666659</v>
      </c>
    </row>
    <row r="27" spans="1:14">
      <c r="A27" t="s">
        <v>219</v>
      </c>
      <c r="B27" t="s">
        <v>476</v>
      </c>
      <c r="C27" s="18">
        <v>39</v>
      </c>
      <c r="D27" s="18">
        <v>28</v>
      </c>
      <c r="E27" s="3">
        <v>0.71794871794871795</v>
      </c>
      <c r="F27" s="18">
        <v>334</v>
      </c>
      <c r="G27" s="4">
        <v>11.928571428571429</v>
      </c>
      <c r="H27" s="18">
        <v>3</v>
      </c>
      <c r="I27" s="18">
        <v>0</v>
      </c>
      <c r="J27" s="18">
        <v>0</v>
      </c>
      <c r="K27" s="18">
        <v>0</v>
      </c>
      <c r="L27" s="18">
        <v>6</v>
      </c>
      <c r="M27" s="18">
        <v>51.399999999999991</v>
      </c>
      <c r="N27" s="4">
        <v>8.5666666666666647</v>
      </c>
    </row>
    <row r="28" spans="1:14">
      <c r="A28" t="s">
        <v>338</v>
      </c>
      <c r="B28" t="s">
        <v>478</v>
      </c>
      <c r="C28" s="18">
        <v>43</v>
      </c>
      <c r="D28" s="18">
        <v>33</v>
      </c>
      <c r="E28" s="3">
        <v>0.76744186046511631</v>
      </c>
      <c r="F28" s="18">
        <v>322</v>
      </c>
      <c r="G28" s="4">
        <v>9.7575757575757578</v>
      </c>
      <c r="H28" s="18">
        <v>0</v>
      </c>
      <c r="I28" s="18">
        <v>0</v>
      </c>
      <c r="J28" s="18">
        <v>0</v>
      </c>
      <c r="K28" s="18">
        <v>0</v>
      </c>
      <c r="L28" s="18">
        <v>7</v>
      </c>
      <c r="M28" s="18">
        <v>32.200000000000003</v>
      </c>
      <c r="N28" s="4">
        <v>4.6000000000000005</v>
      </c>
    </row>
    <row r="29" spans="1:14">
      <c r="A29" t="s">
        <v>209</v>
      </c>
      <c r="B29" t="s">
        <v>469</v>
      </c>
      <c r="C29" s="18">
        <v>29</v>
      </c>
      <c r="D29" s="18">
        <v>23</v>
      </c>
      <c r="E29" s="3">
        <v>0.7931034482758621</v>
      </c>
      <c r="F29" s="18">
        <v>315</v>
      </c>
      <c r="G29" s="4">
        <v>13.695652173913043</v>
      </c>
      <c r="H29" s="18">
        <v>1</v>
      </c>
      <c r="I29" s="18">
        <v>0</v>
      </c>
      <c r="J29" s="18">
        <v>0</v>
      </c>
      <c r="K29" s="18">
        <v>0</v>
      </c>
      <c r="L29" s="18">
        <v>6</v>
      </c>
      <c r="M29" s="18">
        <v>37.5</v>
      </c>
      <c r="N29" s="4">
        <v>6.25</v>
      </c>
    </row>
    <row r="30" spans="1:14">
      <c r="A30" t="s">
        <v>244</v>
      </c>
      <c r="B30" t="s">
        <v>482</v>
      </c>
      <c r="C30" s="18">
        <v>37</v>
      </c>
      <c r="D30" s="18">
        <v>31</v>
      </c>
      <c r="E30" s="3">
        <v>0.83783783783783783</v>
      </c>
      <c r="F30" s="18">
        <v>298</v>
      </c>
      <c r="G30" s="4">
        <v>9.612903225806452</v>
      </c>
      <c r="H30" s="18">
        <v>1</v>
      </c>
      <c r="I30" s="18">
        <v>0</v>
      </c>
      <c r="J30" s="18">
        <v>0</v>
      </c>
      <c r="K30" s="18">
        <v>0</v>
      </c>
      <c r="L30" s="18">
        <v>7</v>
      </c>
      <c r="M30" s="18">
        <v>35.799999999999997</v>
      </c>
      <c r="N30" s="4">
        <v>5.1142857142857139</v>
      </c>
    </row>
    <row r="31" spans="1:14">
      <c r="A31" t="s">
        <v>217</v>
      </c>
      <c r="B31" t="s">
        <v>477</v>
      </c>
      <c r="C31" s="18">
        <v>43</v>
      </c>
      <c r="D31" s="18">
        <v>29</v>
      </c>
      <c r="E31" s="3">
        <v>0.67441860465116277</v>
      </c>
      <c r="F31" s="18">
        <v>297</v>
      </c>
      <c r="G31" s="4">
        <v>10.241379310344827</v>
      </c>
      <c r="H31" s="18">
        <v>2</v>
      </c>
      <c r="I31" s="18">
        <v>2</v>
      </c>
      <c r="J31" s="18">
        <v>5</v>
      </c>
      <c r="K31" s="18">
        <v>0</v>
      </c>
      <c r="L31" s="18">
        <v>7</v>
      </c>
      <c r="M31" s="18">
        <v>42.2</v>
      </c>
      <c r="N31" s="4">
        <v>6.0285714285714294</v>
      </c>
    </row>
    <row r="32" spans="1:14">
      <c r="A32" t="s">
        <v>157</v>
      </c>
      <c r="B32" t="s">
        <v>487</v>
      </c>
      <c r="C32" s="18">
        <v>31</v>
      </c>
      <c r="D32" s="18">
        <v>26</v>
      </c>
      <c r="E32" s="3">
        <v>0.83870967741935487</v>
      </c>
      <c r="F32" s="18">
        <v>296</v>
      </c>
      <c r="G32" s="4">
        <v>11.384615384615385</v>
      </c>
      <c r="H32" s="18">
        <v>2</v>
      </c>
      <c r="I32" s="18">
        <v>0</v>
      </c>
      <c r="J32" s="18">
        <v>0</v>
      </c>
      <c r="K32" s="18">
        <v>0</v>
      </c>
      <c r="L32" s="18">
        <v>7</v>
      </c>
      <c r="M32" s="18">
        <v>41.6</v>
      </c>
      <c r="N32" s="4">
        <v>5.9428571428571431</v>
      </c>
    </row>
    <row r="33" spans="1:14">
      <c r="A33" t="s">
        <v>364</v>
      </c>
      <c r="B33" t="s">
        <v>480</v>
      </c>
      <c r="C33" s="18">
        <v>33</v>
      </c>
      <c r="D33" s="18">
        <v>26</v>
      </c>
      <c r="E33" s="3">
        <v>0.78787878787878785</v>
      </c>
      <c r="F33" s="18">
        <v>279</v>
      </c>
      <c r="G33" s="4">
        <v>10.73076923076923</v>
      </c>
      <c r="H33" s="18">
        <v>1</v>
      </c>
      <c r="I33" s="18">
        <v>0</v>
      </c>
      <c r="J33" s="18">
        <v>0</v>
      </c>
      <c r="K33" s="18">
        <v>0</v>
      </c>
      <c r="L33" s="18">
        <v>6</v>
      </c>
      <c r="M33" s="18">
        <v>33.9</v>
      </c>
      <c r="N33" s="4">
        <v>5.6499999999999995</v>
      </c>
    </row>
    <row r="34" spans="1:14">
      <c r="A34" t="s">
        <v>162</v>
      </c>
      <c r="B34" t="s">
        <v>484</v>
      </c>
      <c r="C34" s="18">
        <v>32</v>
      </c>
      <c r="D34" s="18">
        <v>26</v>
      </c>
      <c r="E34" s="3">
        <v>0.8125</v>
      </c>
      <c r="F34" s="18">
        <v>260</v>
      </c>
      <c r="G34" s="4">
        <v>10</v>
      </c>
      <c r="H34" s="18">
        <v>1</v>
      </c>
      <c r="I34" s="18">
        <v>0</v>
      </c>
      <c r="J34" s="18">
        <v>0</v>
      </c>
      <c r="K34" s="18">
        <v>0</v>
      </c>
      <c r="L34" s="18">
        <v>6</v>
      </c>
      <c r="M34" s="18">
        <v>27.999999999999996</v>
      </c>
      <c r="N34" s="4">
        <v>4.6666666666666661</v>
      </c>
    </row>
    <row r="35" spans="1:14">
      <c r="A35" t="s">
        <v>119</v>
      </c>
      <c r="B35" t="s">
        <v>473</v>
      </c>
      <c r="C35" s="18">
        <v>39</v>
      </c>
      <c r="D35" s="18">
        <v>25</v>
      </c>
      <c r="E35" s="3">
        <v>0.64102564102564108</v>
      </c>
      <c r="F35" s="18">
        <v>257</v>
      </c>
      <c r="G35" s="4">
        <v>10.28</v>
      </c>
      <c r="H35" s="18">
        <v>3</v>
      </c>
      <c r="I35" s="18">
        <v>0</v>
      </c>
      <c r="J35" s="18">
        <v>0</v>
      </c>
      <c r="K35" s="18">
        <v>0</v>
      </c>
      <c r="L35" s="18">
        <v>7</v>
      </c>
      <c r="M35" s="18">
        <v>41.699999999999996</v>
      </c>
      <c r="N35" s="4">
        <v>5.9571428571428564</v>
      </c>
    </row>
    <row r="36" spans="1:14">
      <c r="A36" t="s">
        <v>189</v>
      </c>
      <c r="B36" t="s">
        <v>488</v>
      </c>
      <c r="C36" s="18">
        <v>37</v>
      </c>
      <c r="D36" s="18">
        <v>26</v>
      </c>
      <c r="E36" s="3">
        <v>0.70270270270270274</v>
      </c>
      <c r="F36" s="18">
        <v>255</v>
      </c>
      <c r="G36" s="4">
        <v>9.8076923076923084</v>
      </c>
      <c r="H36" s="18">
        <v>3</v>
      </c>
      <c r="I36" s="18">
        <v>0</v>
      </c>
      <c r="J36" s="18">
        <v>0</v>
      </c>
      <c r="K36" s="18">
        <v>0</v>
      </c>
      <c r="L36" s="18">
        <v>7</v>
      </c>
      <c r="M36" s="18">
        <v>41.5</v>
      </c>
      <c r="N36" s="4">
        <v>5.9285714285714288</v>
      </c>
    </row>
    <row r="37" spans="1:14">
      <c r="A37" t="s">
        <v>237</v>
      </c>
      <c r="B37" t="s">
        <v>471</v>
      </c>
      <c r="C37" s="18">
        <v>42</v>
      </c>
      <c r="D37" s="18">
        <v>26</v>
      </c>
      <c r="E37" s="3">
        <v>0.61904761904761907</v>
      </c>
      <c r="F37" s="18">
        <v>244</v>
      </c>
      <c r="G37" s="4">
        <v>9.384615384615385</v>
      </c>
      <c r="H37" s="18">
        <v>2</v>
      </c>
      <c r="I37" s="18">
        <v>0</v>
      </c>
      <c r="J37" s="18">
        <v>0</v>
      </c>
      <c r="K37" s="18">
        <v>0</v>
      </c>
      <c r="L37" s="18">
        <v>7</v>
      </c>
      <c r="M37" s="18">
        <v>36.4</v>
      </c>
      <c r="N37" s="4">
        <v>5.2</v>
      </c>
    </row>
    <row r="38" spans="1:14">
      <c r="A38" t="s">
        <v>166</v>
      </c>
      <c r="B38" t="s">
        <v>486</v>
      </c>
      <c r="C38" s="18">
        <v>32</v>
      </c>
      <c r="D38" s="18">
        <v>27</v>
      </c>
      <c r="E38" s="3">
        <v>0.84375</v>
      </c>
      <c r="F38" s="18">
        <v>237</v>
      </c>
      <c r="G38" s="4">
        <v>8.7777777777777786</v>
      </c>
      <c r="H38" s="18">
        <v>2</v>
      </c>
      <c r="I38" s="18">
        <v>0</v>
      </c>
      <c r="J38" s="18">
        <v>0</v>
      </c>
      <c r="K38" s="18">
        <v>0</v>
      </c>
      <c r="L38" s="18">
        <v>6</v>
      </c>
      <c r="M38" s="18">
        <v>35.700000000000003</v>
      </c>
      <c r="N38" s="4">
        <v>5.95</v>
      </c>
    </row>
    <row r="39" spans="1:14">
      <c r="A39" t="s">
        <v>404</v>
      </c>
      <c r="B39" t="s">
        <v>479</v>
      </c>
      <c r="C39" s="18">
        <v>36</v>
      </c>
      <c r="D39" s="18">
        <v>30</v>
      </c>
      <c r="E39" s="3">
        <v>0.83333333333333337</v>
      </c>
      <c r="F39" s="18">
        <v>213</v>
      </c>
      <c r="G39" s="4">
        <v>7.1</v>
      </c>
      <c r="H39" s="18">
        <v>2</v>
      </c>
      <c r="I39" s="18">
        <v>3</v>
      </c>
      <c r="J39" s="18">
        <v>6</v>
      </c>
      <c r="K39" s="18">
        <v>1</v>
      </c>
      <c r="L39" s="18">
        <v>5</v>
      </c>
      <c r="M39" s="18">
        <v>39.9</v>
      </c>
      <c r="N39" s="4">
        <v>7.9799999999999995</v>
      </c>
    </row>
    <row r="40" spans="1:14">
      <c r="A40" t="s">
        <v>108</v>
      </c>
      <c r="B40" t="s">
        <v>485</v>
      </c>
      <c r="C40" s="18">
        <v>22</v>
      </c>
      <c r="D40" s="18">
        <v>18</v>
      </c>
      <c r="E40" s="3">
        <v>0.81818181818181823</v>
      </c>
      <c r="F40" s="18">
        <v>213</v>
      </c>
      <c r="G40" s="4">
        <v>11.833333333333334</v>
      </c>
      <c r="H40" s="18">
        <v>0</v>
      </c>
      <c r="I40" s="18">
        <v>0</v>
      </c>
      <c r="J40" s="18">
        <v>0</v>
      </c>
      <c r="K40" s="18">
        <v>0</v>
      </c>
      <c r="L40" s="18">
        <v>5</v>
      </c>
      <c r="M40" s="18">
        <v>23.299999999999997</v>
      </c>
      <c r="N40" s="4">
        <v>4.6599999999999993</v>
      </c>
    </row>
    <row r="41" spans="1:14">
      <c r="A41" t="s">
        <v>16</v>
      </c>
      <c r="B41" t="s">
        <v>468</v>
      </c>
      <c r="C41" s="18">
        <v>37</v>
      </c>
      <c r="D41" s="18">
        <v>26</v>
      </c>
      <c r="E41" s="3">
        <v>0.70270270270270274</v>
      </c>
      <c r="F41" s="18">
        <v>204</v>
      </c>
      <c r="G41" s="4">
        <v>7.8461538461538458</v>
      </c>
      <c r="H41" s="18">
        <v>1</v>
      </c>
      <c r="I41" s="18">
        <v>0</v>
      </c>
      <c r="J41" s="18">
        <v>0</v>
      </c>
      <c r="K41" s="18">
        <v>0</v>
      </c>
      <c r="L41" s="18">
        <v>7</v>
      </c>
      <c r="M41" s="18">
        <v>24.4</v>
      </c>
      <c r="N41" s="4">
        <v>3.4857142857142853</v>
      </c>
    </row>
    <row r="42" spans="1:14">
      <c r="A42" t="s">
        <v>132</v>
      </c>
      <c r="B42" t="s">
        <v>492</v>
      </c>
      <c r="C42" s="18">
        <v>33</v>
      </c>
      <c r="D42" s="18">
        <v>23</v>
      </c>
      <c r="E42" s="3">
        <v>0.69696969696969702</v>
      </c>
      <c r="F42" s="18">
        <v>200</v>
      </c>
      <c r="G42" s="4">
        <v>8.695652173913043</v>
      </c>
      <c r="H42" s="18">
        <v>4</v>
      </c>
      <c r="I42" s="18">
        <v>3</v>
      </c>
      <c r="J42" s="18">
        <v>4</v>
      </c>
      <c r="K42" s="18">
        <v>0</v>
      </c>
      <c r="L42" s="18">
        <v>7</v>
      </c>
      <c r="M42" s="18">
        <v>44.4</v>
      </c>
      <c r="N42" s="4">
        <v>6.3428571428571425</v>
      </c>
    </row>
    <row r="43" spans="1:14">
      <c r="A43" t="s">
        <v>401</v>
      </c>
      <c r="B43" t="s">
        <v>470</v>
      </c>
      <c r="C43" s="18">
        <v>23</v>
      </c>
      <c r="D43" s="18">
        <v>14</v>
      </c>
      <c r="E43" s="3">
        <v>0.60869565217391308</v>
      </c>
      <c r="F43" s="18">
        <v>198</v>
      </c>
      <c r="G43" s="4">
        <v>14.142857142857142</v>
      </c>
      <c r="H43" s="18">
        <v>3</v>
      </c>
      <c r="I43" s="18">
        <v>0</v>
      </c>
      <c r="J43" s="18">
        <v>0</v>
      </c>
      <c r="K43" s="18">
        <v>0</v>
      </c>
      <c r="L43" s="18">
        <v>6</v>
      </c>
      <c r="M43" s="18">
        <v>37.800000000000004</v>
      </c>
      <c r="N43" s="4">
        <v>6.3000000000000007</v>
      </c>
    </row>
    <row r="44" spans="1:14">
      <c r="A44" t="s">
        <v>300</v>
      </c>
      <c r="B44" t="s">
        <v>467</v>
      </c>
      <c r="C44" s="18">
        <v>27</v>
      </c>
      <c r="D44" s="18">
        <v>20</v>
      </c>
      <c r="E44" s="3">
        <v>0.7407407407407407</v>
      </c>
      <c r="F44" s="18">
        <v>191</v>
      </c>
      <c r="G44" s="4">
        <v>9.5500000000000007</v>
      </c>
      <c r="H44" s="18">
        <v>4</v>
      </c>
      <c r="I44" s="18">
        <v>0</v>
      </c>
      <c r="J44" s="18">
        <v>0</v>
      </c>
      <c r="K44" s="18">
        <v>0</v>
      </c>
      <c r="L44" s="18">
        <v>7</v>
      </c>
      <c r="M44" s="18">
        <v>43.099999999999994</v>
      </c>
      <c r="N44" s="4">
        <v>6.1571428571428566</v>
      </c>
    </row>
    <row r="45" spans="1:14">
      <c r="A45" t="s">
        <v>292</v>
      </c>
      <c r="B45" t="s">
        <v>495</v>
      </c>
      <c r="C45" s="18">
        <v>30</v>
      </c>
      <c r="D45" s="18">
        <v>19</v>
      </c>
      <c r="E45" s="3">
        <v>0.6333333333333333</v>
      </c>
      <c r="F45" s="18">
        <v>186</v>
      </c>
      <c r="G45" s="4">
        <v>9.7894736842105257</v>
      </c>
      <c r="H45" s="18">
        <v>0</v>
      </c>
      <c r="I45" s="18">
        <v>0</v>
      </c>
      <c r="J45" s="18">
        <v>0</v>
      </c>
      <c r="K45" s="18">
        <v>0</v>
      </c>
      <c r="L45" s="18">
        <v>7</v>
      </c>
      <c r="M45" s="18">
        <v>18.599999999999998</v>
      </c>
      <c r="N45" s="4">
        <v>2.657142857142857</v>
      </c>
    </row>
    <row r="46" spans="1:14">
      <c r="A46" t="s">
        <v>139</v>
      </c>
      <c r="B46" t="s">
        <v>491</v>
      </c>
      <c r="C46" s="18">
        <v>24</v>
      </c>
      <c r="D46" s="18">
        <v>17</v>
      </c>
      <c r="E46" s="3">
        <v>0.70833333333333337</v>
      </c>
      <c r="F46" s="18">
        <v>180</v>
      </c>
      <c r="G46" s="4">
        <v>10.588235294117647</v>
      </c>
      <c r="H46" s="18">
        <v>2</v>
      </c>
      <c r="I46" s="18">
        <v>0</v>
      </c>
      <c r="J46" s="18">
        <v>0</v>
      </c>
      <c r="K46" s="18">
        <v>0</v>
      </c>
      <c r="L46" s="18">
        <v>4</v>
      </c>
      <c r="M46" s="18">
        <v>30</v>
      </c>
      <c r="N46" s="4">
        <v>7.5</v>
      </c>
    </row>
    <row r="47" spans="1:14">
      <c r="A47" t="s">
        <v>24</v>
      </c>
      <c r="B47" t="s">
        <v>494</v>
      </c>
      <c r="C47" s="18">
        <v>29</v>
      </c>
      <c r="D47" s="18">
        <v>19</v>
      </c>
      <c r="E47" s="3">
        <v>0.65517241379310343</v>
      </c>
      <c r="F47" s="18">
        <v>180</v>
      </c>
      <c r="G47" s="4">
        <v>9.473684210526315</v>
      </c>
      <c r="H47" s="18">
        <v>0</v>
      </c>
      <c r="I47" s="18">
        <v>4</v>
      </c>
      <c r="J47" s="18">
        <v>5</v>
      </c>
      <c r="K47" s="18">
        <v>1</v>
      </c>
      <c r="L47" s="18">
        <v>7</v>
      </c>
      <c r="M47" s="18">
        <v>24.5</v>
      </c>
      <c r="N47" s="4">
        <v>3.5</v>
      </c>
    </row>
    <row r="48" spans="1:14">
      <c r="A48" t="s">
        <v>306</v>
      </c>
      <c r="B48" t="s">
        <v>487</v>
      </c>
      <c r="C48" s="18">
        <v>16</v>
      </c>
      <c r="D48" s="18">
        <v>12</v>
      </c>
      <c r="E48" s="3">
        <v>0.75</v>
      </c>
      <c r="F48" s="18">
        <v>168</v>
      </c>
      <c r="G48" s="4">
        <v>14</v>
      </c>
      <c r="H48" s="18">
        <v>2</v>
      </c>
      <c r="I48" s="18">
        <v>0</v>
      </c>
      <c r="J48" s="18">
        <v>0</v>
      </c>
      <c r="K48" s="18">
        <v>0</v>
      </c>
      <c r="L48" s="18">
        <v>6</v>
      </c>
      <c r="M48" s="18">
        <v>28.799999999999997</v>
      </c>
      <c r="N48" s="4">
        <v>4.8</v>
      </c>
    </row>
    <row r="49" spans="1:14">
      <c r="A49" t="s">
        <v>135</v>
      </c>
      <c r="B49" t="s">
        <v>472</v>
      </c>
      <c r="C49" s="18">
        <v>18</v>
      </c>
      <c r="D49" s="18">
        <v>13</v>
      </c>
      <c r="E49" s="3">
        <v>0.72222222222222221</v>
      </c>
      <c r="F49" s="18">
        <v>165</v>
      </c>
      <c r="G49" s="4">
        <v>12.692307692307692</v>
      </c>
      <c r="H49" s="18">
        <v>5</v>
      </c>
      <c r="I49" s="18">
        <v>0</v>
      </c>
      <c r="J49" s="18">
        <v>0</v>
      </c>
      <c r="K49" s="18">
        <v>0</v>
      </c>
      <c r="L49" s="18">
        <v>5</v>
      </c>
      <c r="M49" s="18">
        <v>46.5</v>
      </c>
      <c r="N49" s="4">
        <v>9.3000000000000007</v>
      </c>
    </row>
    <row r="50" spans="1:14">
      <c r="A50" t="s">
        <v>329</v>
      </c>
      <c r="B50" t="s">
        <v>490</v>
      </c>
      <c r="C50" s="18">
        <v>25</v>
      </c>
      <c r="D50" s="18">
        <v>16</v>
      </c>
      <c r="E50" s="3">
        <v>0.64</v>
      </c>
      <c r="F50" s="18">
        <v>164</v>
      </c>
      <c r="G50" s="4">
        <v>10.25</v>
      </c>
      <c r="H50" s="18">
        <v>1</v>
      </c>
      <c r="I50" s="18">
        <v>1</v>
      </c>
      <c r="J50" s="18">
        <v>3</v>
      </c>
      <c r="K50" s="18">
        <v>1</v>
      </c>
      <c r="L50" s="18">
        <v>7</v>
      </c>
      <c r="M50" s="18">
        <v>26.700000000000003</v>
      </c>
      <c r="N50" s="4">
        <v>3.8142857142857145</v>
      </c>
    </row>
    <row r="51" spans="1:14">
      <c r="A51" t="s">
        <v>406</v>
      </c>
      <c r="B51" t="s">
        <v>492</v>
      </c>
      <c r="C51" s="18">
        <v>23</v>
      </c>
      <c r="D51" s="18">
        <v>16</v>
      </c>
      <c r="E51" s="3">
        <v>0.69565217391304346</v>
      </c>
      <c r="F51" s="18">
        <v>160</v>
      </c>
      <c r="G51" s="4">
        <v>10</v>
      </c>
      <c r="H51" s="18">
        <v>3</v>
      </c>
      <c r="I51" s="18">
        <v>0</v>
      </c>
      <c r="J51" s="18">
        <v>0</v>
      </c>
      <c r="K51" s="18">
        <v>0</v>
      </c>
      <c r="L51" s="18">
        <v>7</v>
      </c>
      <c r="M51" s="18">
        <v>34</v>
      </c>
      <c r="N51" s="4">
        <v>4.8571428571428568</v>
      </c>
    </row>
    <row r="52" spans="1:14">
      <c r="A52" t="s">
        <v>145</v>
      </c>
      <c r="B52" t="s">
        <v>481</v>
      </c>
      <c r="C52" s="18">
        <v>14</v>
      </c>
      <c r="D52" s="18">
        <v>12</v>
      </c>
      <c r="E52" s="3">
        <v>0.8571428571428571</v>
      </c>
      <c r="F52" s="18">
        <v>158</v>
      </c>
      <c r="G52" s="4">
        <v>13.166666666666666</v>
      </c>
      <c r="H52" s="18">
        <v>0</v>
      </c>
      <c r="I52" s="18">
        <v>0</v>
      </c>
      <c r="J52" s="18">
        <v>0</v>
      </c>
      <c r="K52" s="18">
        <v>0</v>
      </c>
      <c r="L52" s="18">
        <v>6</v>
      </c>
      <c r="M52" s="18">
        <v>15.8</v>
      </c>
      <c r="N52" s="4">
        <v>2.6333333333333333</v>
      </c>
    </row>
    <row r="53" spans="1:14">
      <c r="A53" t="s">
        <v>289</v>
      </c>
      <c r="B53" t="s">
        <v>497</v>
      </c>
      <c r="C53" s="18">
        <v>20</v>
      </c>
      <c r="D53" s="18">
        <v>15</v>
      </c>
      <c r="E53" s="3">
        <v>0.75</v>
      </c>
      <c r="F53" s="18">
        <v>150</v>
      </c>
      <c r="G53" s="4">
        <v>10</v>
      </c>
      <c r="H53" s="18">
        <v>0</v>
      </c>
      <c r="I53" s="18">
        <v>0</v>
      </c>
      <c r="J53" s="18">
        <v>0</v>
      </c>
      <c r="K53" s="18">
        <v>0</v>
      </c>
      <c r="L53" s="18">
        <v>4</v>
      </c>
      <c r="M53" s="18">
        <v>15</v>
      </c>
      <c r="N53" s="4">
        <v>3.75</v>
      </c>
    </row>
    <row r="54" spans="1:14">
      <c r="A54" t="s">
        <v>163</v>
      </c>
      <c r="B54" t="s">
        <v>466</v>
      </c>
      <c r="C54" s="18">
        <v>14</v>
      </c>
      <c r="D54" s="18">
        <v>14</v>
      </c>
      <c r="E54" s="3">
        <v>1</v>
      </c>
      <c r="F54" s="18">
        <v>141</v>
      </c>
      <c r="G54" s="4">
        <v>10.071428571428571</v>
      </c>
      <c r="H54" s="18">
        <v>1</v>
      </c>
      <c r="I54" s="18">
        <v>0</v>
      </c>
      <c r="J54" s="18">
        <v>0</v>
      </c>
      <c r="K54" s="18">
        <v>0</v>
      </c>
      <c r="L54" s="18">
        <v>6</v>
      </c>
      <c r="M54" s="18">
        <v>20.100000000000001</v>
      </c>
      <c r="N54" s="4">
        <v>3.35</v>
      </c>
    </row>
    <row r="55" spans="1:14">
      <c r="A55" t="s">
        <v>114</v>
      </c>
      <c r="B55" t="s">
        <v>475</v>
      </c>
      <c r="C55" s="18">
        <v>22</v>
      </c>
      <c r="D55" s="18">
        <v>13</v>
      </c>
      <c r="E55" s="3">
        <v>0.59090909090909094</v>
      </c>
      <c r="F55" s="18">
        <v>136</v>
      </c>
      <c r="G55" s="4">
        <v>10.461538461538462</v>
      </c>
      <c r="H55" s="18">
        <v>1</v>
      </c>
      <c r="I55" s="18">
        <v>0</v>
      </c>
      <c r="J55" s="18">
        <v>0</v>
      </c>
      <c r="K55" s="18">
        <v>0</v>
      </c>
      <c r="L55" s="18">
        <v>7</v>
      </c>
      <c r="M55" s="18">
        <v>19.600000000000001</v>
      </c>
      <c r="N55" s="4">
        <v>2.8000000000000003</v>
      </c>
    </row>
    <row r="56" spans="1:14">
      <c r="A56" t="s">
        <v>385</v>
      </c>
      <c r="B56" t="s">
        <v>470</v>
      </c>
      <c r="C56" s="18">
        <v>21</v>
      </c>
      <c r="D56" s="18">
        <v>16</v>
      </c>
      <c r="E56" s="3">
        <v>0.76190476190476186</v>
      </c>
      <c r="F56" s="18">
        <v>136</v>
      </c>
      <c r="G56" s="4">
        <v>8.5</v>
      </c>
      <c r="H56" s="18">
        <v>2</v>
      </c>
      <c r="I56" s="18">
        <v>0</v>
      </c>
      <c r="J56" s="18">
        <v>0</v>
      </c>
      <c r="K56" s="18">
        <v>0</v>
      </c>
      <c r="L56" s="18">
        <v>6</v>
      </c>
      <c r="M56" s="18">
        <v>25.6</v>
      </c>
      <c r="N56" s="4">
        <v>4.2666666666666666</v>
      </c>
    </row>
    <row r="57" spans="1:14">
      <c r="A57" t="s">
        <v>86</v>
      </c>
      <c r="B57" t="s">
        <v>468</v>
      </c>
      <c r="C57" s="18">
        <v>11</v>
      </c>
      <c r="D57" s="18">
        <v>9</v>
      </c>
      <c r="E57" s="3">
        <v>0.81818181818181823</v>
      </c>
      <c r="F57" s="18">
        <v>119</v>
      </c>
      <c r="G57" s="4">
        <v>13.222222222222221</v>
      </c>
      <c r="H57" s="18">
        <v>1</v>
      </c>
      <c r="I57" s="18">
        <v>0</v>
      </c>
      <c r="J57" s="18">
        <v>0</v>
      </c>
      <c r="K57" s="18">
        <v>0</v>
      </c>
      <c r="L57" s="18">
        <v>5</v>
      </c>
      <c r="M57" s="18">
        <v>17.899999999999999</v>
      </c>
      <c r="N57" s="4">
        <v>3.5799999999999996</v>
      </c>
    </row>
    <row r="58" spans="1:14">
      <c r="A58" t="s">
        <v>371</v>
      </c>
      <c r="B58" t="s">
        <v>490</v>
      </c>
      <c r="C58" s="18">
        <v>18</v>
      </c>
      <c r="D58" s="18">
        <v>14</v>
      </c>
      <c r="E58" s="3">
        <v>0.77777777777777779</v>
      </c>
      <c r="F58" s="18">
        <v>117</v>
      </c>
      <c r="G58" s="4">
        <v>8.3571428571428577</v>
      </c>
      <c r="H58" s="18">
        <v>2</v>
      </c>
      <c r="I58" s="18">
        <v>0</v>
      </c>
      <c r="J58" s="18">
        <v>0</v>
      </c>
      <c r="K58" s="18">
        <v>0</v>
      </c>
      <c r="L58" s="18">
        <v>4</v>
      </c>
      <c r="M58" s="18">
        <v>25.7</v>
      </c>
      <c r="N58" s="4">
        <v>6.4249999999999998</v>
      </c>
    </row>
    <row r="59" spans="1:14">
      <c r="A59" t="s">
        <v>124</v>
      </c>
      <c r="B59" t="s">
        <v>474</v>
      </c>
      <c r="C59" s="18">
        <v>24</v>
      </c>
      <c r="D59" s="18">
        <v>17</v>
      </c>
      <c r="E59" s="3">
        <v>0.70833333333333337</v>
      </c>
      <c r="F59" s="18">
        <v>115</v>
      </c>
      <c r="G59" s="4">
        <v>6.7647058823529411</v>
      </c>
      <c r="H59" s="18">
        <v>3</v>
      </c>
      <c r="I59" s="18">
        <v>0</v>
      </c>
      <c r="J59" s="18">
        <v>0</v>
      </c>
      <c r="K59" s="18">
        <v>0</v>
      </c>
      <c r="L59" s="18">
        <v>6</v>
      </c>
      <c r="M59" s="18">
        <v>27.500000000000004</v>
      </c>
      <c r="N59" s="4">
        <v>4.5833333333333339</v>
      </c>
    </row>
    <row r="60" spans="1:14">
      <c r="A60" t="s">
        <v>118</v>
      </c>
      <c r="B60" t="s">
        <v>470</v>
      </c>
      <c r="C60" s="18">
        <v>10</v>
      </c>
      <c r="D60" s="18">
        <v>8</v>
      </c>
      <c r="E60" s="3">
        <v>0.8</v>
      </c>
      <c r="F60" s="18">
        <v>105</v>
      </c>
      <c r="G60" s="4">
        <v>13.125</v>
      </c>
      <c r="H60" s="18">
        <v>0</v>
      </c>
      <c r="I60" s="18">
        <v>1</v>
      </c>
      <c r="J60" s="18">
        <v>1</v>
      </c>
      <c r="K60" s="18">
        <v>0</v>
      </c>
      <c r="L60" s="18">
        <v>6</v>
      </c>
      <c r="M60" s="18">
        <v>10.6</v>
      </c>
      <c r="N60" s="4">
        <v>1.7666666666666666</v>
      </c>
    </row>
    <row r="61" spans="1:14">
      <c r="A61" t="s">
        <v>133</v>
      </c>
      <c r="B61" t="s">
        <v>483</v>
      </c>
      <c r="C61" s="18">
        <v>21</v>
      </c>
      <c r="D61" s="18">
        <v>12</v>
      </c>
      <c r="E61" s="3">
        <v>0.5714285714285714</v>
      </c>
      <c r="F61" s="18">
        <v>103</v>
      </c>
      <c r="G61" s="4">
        <v>8.5833333333333339</v>
      </c>
      <c r="H61" s="18">
        <v>1</v>
      </c>
      <c r="I61" s="18">
        <v>1</v>
      </c>
      <c r="J61" s="18">
        <v>2</v>
      </c>
      <c r="K61" s="18">
        <v>0</v>
      </c>
      <c r="L61" s="18">
        <v>6</v>
      </c>
      <c r="M61" s="18">
        <v>16.5</v>
      </c>
      <c r="N61" s="4">
        <v>2.75</v>
      </c>
    </row>
    <row r="62" spans="1:14">
      <c r="A62" t="s">
        <v>294</v>
      </c>
      <c r="B62" t="s">
        <v>484</v>
      </c>
      <c r="C62" s="18">
        <v>19</v>
      </c>
      <c r="D62" s="18">
        <v>14</v>
      </c>
      <c r="E62" s="3">
        <v>0.73684210526315785</v>
      </c>
      <c r="F62" s="18">
        <v>103</v>
      </c>
      <c r="G62" s="4">
        <v>7.3571428571428568</v>
      </c>
      <c r="H62" s="18">
        <v>1</v>
      </c>
      <c r="I62" s="18">
        <v>0</v>
      </c>
      <c r="J62" s="18">
        <v>0</v>
      </c>
      <c r="K62" s="18">
        <v>0</v>
      </c>
      <c r="L62" s="18">
        <v>6</v>
      </c>
      <c r="M62" s="18">
        <v>16.3</v>
      </c>
      <c r="N62" s="4">
        <v>2.7166666666666668</v>
      </c>
    </row>
    <row r="63" spans="1:14">
      <c r="A63" t="s">
        <v>354</v>
      </c>
      <c r="B63" t="s">
        <v>477</v>
      </c>
      <c r="C63" s="18">
        <v>8</v>
      </c>
      <c r="D63" s="18">
        <v>6</v>
      </c>
      <c r="E63" s="3">
        <v>0.75</v>
      </c>
      <c r="F63" s="18">
        <v>94</v>
      </c>
      <c r="G63" s="4">
        <v>15.666666666666666</v>
      </c>
      <c r="H63" s="18">
        <v>0</v>
      </c>
      <c r="I63" s="18">
        <v>0</v>
      </c>
      <c r="J63" s="18">
        <v>0</v>
      </c>
      <c r="K63" s="18">
        <v>0</v>
      </c>
      <c r="L63" s="18">
        <v>4</v>
      </c>
      <c r="M63" s="18">
        <v>9.4</v>
      </c>
      <c r="N63" s="4">
        <v>2.35</v>
      </c>
    </row>
    <row r="64" spans="1:14">
      <c r="A64" t="s">
        <v>213</v>
      </c>
      <c r="B64" t="s">
        <v>471</v>
      </c>
      <c r="C64" s="18">
        <v>14</v>
      </c>
      <c r="D64" s="18">
        <v>10</v>
      </c>
      <c r="E64" s="3">
        <v>0.7142857142857143</v>
      </c>
      <c r="F64" s="18">
        <v>87</v>
      </c>
      <c r="G64" s="4">
        <v>8.6999999999999993</v>
      </c>
      <c r="H64" s="18">
        <v>1</v>
      </c>
      <c r="I64" s="18">
        <v>0</v>
      </c>
      <c r="J64" s="18">
        <v>0</v>
      </c>
      <c r="K64" s="18">
        <v>0</v>
      </c>
      <c r="L64" s="18">
        <v>7</v>
      </c>
      <c r="M64" s="18">
        <v>14.700000000000003</v>
      </c>
      <c r="N64" s="4">
        <v>2.1000000000000005</v>
      </c>
    </row>
    <row r="65" spans="1:14">
      <c r="A65" t="s">
        <v>120</v>
      </c>
      <c r="B65" t="s">
        <v>488</v>
      </c>
      <c r="C65" s="18">
        <v>16</v>
      </c>
      <c r="D65" s="18">
        <v>11</v>
      </c>
      <c r="E65" s="3">
        <v>0.6875</v>
      </c>
      <c r="F65" s="18">
        <v>84</v>
      </c>
      <c r="G65" s="4">
        <v>7.6363636363636367</v>
      </c>
      <c r="H65" s="18">
        <v>3</v>
      </c>
      <c r="I65" s="18">
        <v>0</v>
      </c>
      <c r="J65" s="18">
        <v>0</v>
      </c>
      <c r="K65" s="18">
        <v>0</v>
      </c>
      <c r="L65" s="18">
        <v>6</v>
      </c>
      <c r="M65" s="18">
        <v>26.400000000000002</v>
      </c>
      <c r="N65" s="4">
        <v>4.4000000000000004</v>
      </c>
    </row>
    <row r="66" spans="1:14">
      <c r="A66" t="s">
        <v>154</v>
      </c>
      <c r="B66" t="s">
        <v>496</v>
      </c>
      <c r="C66" s="18">
        <v>17</v>
      </c>
      <c r="D66" s="18">
        <v>12</v>
      </c>
      <c r="E66" s="3">
        <v>0.70588235294117652</v>
      </c>
      <c r="F66" s="18">
        <v>84</v>
      </c>
      <c r="G66" s="4">
        <v>7</v>
      </c>
      <c r="H66" s="18">
        <v>0</v>
      </c>
      <c r="I66" s="18">
        <v>0</v>
      </c>
      <c r="J66" s="18">
        <v>0</v>
      </c>
      <c r="K66" s="18">
        <v>0</v>
      </c>
      <c r="L66" s="18">
        <v>6</v>
      </c>
      <c r="M66" s="18">
        <v>10.4</v>
      </c>
      <c r="N66" s="4">
        <v>1.7333333333333334</v>
      </c>
    </row>
    <row r="67" spans="1:14">
      <c r="A67" t="s">
        <v>10</v>
      </c>
      <c r="B67" t="s">
        <v>484</v>
      </c>
      <c r="C67" s="18">
        <v>14</v>
      </c>
      <c r="D67" s="18">
        <v>10</v>
      </c>
      <c r="E67" s="3">
        <v>0.7142857142857143</v>
      </c>
      <c r="F67" s="18">
        <v>83</v>
      </c>
      <c r="G67" s="4">
        <v>8.3000000000000007</v>
      </c>
      <c r="H67" s="18">
        <v>2</v>
      </c>
      <c r="I67" s="18">
        <v>1</v>
      </c>
      <c r="J67" s="18">
        <v>0</v>
      </c>
      <c r="K67" s="18">
        <v>0</v>
      </c>
      <c r="L67" s="18">
        <v>7</v>
      </c>
      <c r="M67" s="18">
        <v>20.3</v>
      </c>
      <c r="N67" s="4">
        <v>2.9</v>
      </c>
    </row>
    <row r="68" spans="1:14">
      <c r="A68" t="s">
        <v>216</v>
      </c>
      <c r="B68" t="s">
        <v>483</v>
      </c>
      <c r="C68" s="18">
        <v>13</v>
      </c>
      <c r="D68" s="18">
        <v>9</v>
      </c>
      <c r="E68" s="3">
        <v>0.69230769230769229</v>
      </c>
      <c r="F68" s="18">
        <v>78</v>
      </c>
      <c r="G68" s="4">
        <v>8.6666666666666661</v>
      </c>
      <c r="H68" s="18">
        <v>0</v>
      </c>
      <c r="I68" s="18">
        <v>0</v>
      </c>
      <c r="J68" s="18">
        <v>0</v>
      </c>
      <c r="K68" s="18">
        <v>0</v>
      </c>
      <c r="L68" s="18">
        <v>4</v>
      </c>
      <c r="M68" s="18">
        <v>5.8</v>
      </c>
      <c r="N68" s="4">
        <v>1.45</v>
      </c>
    </row>
    <row r="69" spans="1:14">
      <c r="A69" t="s">
        <v>274</v>
      </c>
      <c r="B69" t="s">
        <v>478</v>
      </c>
      <c r="C69" s="18">
        <v>14</v>
      </c>
      <c r="D69" s="18">
        <v>11</v>
      </c>
      <c r="E69" s="3">
        <v>0.7857142857142857</v>
      </c>
      <c r="F69" s="18">
        <v>72</v>
      </c>
      <c r="G69" s="4">
        <v>6.5454545454545459</v>
      </c>
      <c r="H69" s="18">
        <v>3</v>
      </c>
      <c r="I69" s="18">
        <v>0</v>
      </c>
      <c r="J69" s="18">
        <v>0</v>
      </c>
      <c r="K69" s="18">
        <v>0</v>
      </c>
      <c r="L69" s="18">
        <v>6</v>
      </c>
      <c r="M69" s="18">
        <v>25.200000000000003</v>
      </c>
      <c r="N69" s="4">
        <v>4.2</v>
      </c>
    </row>
    <row r="70" spans="1:14">
      <c r="A70" t="s">
        <v>161</v>
      </c>
      <c r="B70" t="s">
        <v>468</v>
      </c>
      <c r="C70" s="18">
        <v>5</v>
      </c>
      <c r="D70" s="18">
        <v>5</v>
      </c>
      <c r="E70" s="3">
        <v>1</v>
      </c>
      <c r="F70" s="18">
        <v>70</v>
      </c>
      <c r="G70" s="4">
        <v>14</v>
      </c>
      <c r="H70" s="18">
        <v>1</v>
      </c>
      <c r="I70" s="18">
        <v>0</v>
      </c>
      <c r="J70" s="18">
        <v>0</v>
      </c>
      <c r="K70" s="18">
        <v>0</v>
      </c>
      <c r="L70" s="18">
        <v>4</v>
      </c>
      <c r="M70" s="18">
        <v>13.000000000000002</v>
      </c>
      <c r="N70" s="4">
        <v>3.2500000000000004</v>
      </c>
    </row>
    <row r="71" spans="1:14">
      <c r="A71" t="s">
        <v>358</v>
      </c>
      <c r="B71" t="s">
        <v>474</v>
      </c>
      <c r="C71" s="18">
        <v>11</v>
      </c>
      <c r="D71" s="18">
        <v>7</v>
      </c>
      <c r="E71" s="3">
        <v>0.63636363636363635</v>
      </c>
      <c r="F71" s="18">
        <v>68</v>
      </c>
      <c r="G71" s="4">
        <v>9.7142857142857135</v>
      </c>
      <c r="H71" s="18">
        <v>0</v>
      </c>
      <c r="I71" s="18">
        <v>0</v>
      </c>
      <c r="J71" s="18">
        <v>0</v>
      </c>
      <c r="K71" s="18">
        <v>0</v>
      </c>
      <c r="L71" s="18">
        <v>6</v>
      </c>
      <c r="M71" s="18">
        <v>6.8</v>
      </c>
      <c r="N71" s="4">
        <v>1.1333333333333333</v>
      </c>
    </row>
    <row r="72" spans="1:14">
      <c r="A72" t="s">
        <v>171</v>
      </c>
      <c r="B72" t="s">
        <v>467</v>
      </c>
      <c r="C72" s="18">
        <v>10</v>
      </c>
      <c r="D72" s="18">
        <v>8</v>
      </c>
      <c r="E72" s="3">
        <v>0.8</v>
      </c>
      <c r="F72" s="18">
        <v>67</v>
      </c>
      <c r="G72" s="4">
        <v>8.375</v>
      </c>
      <c r="H72" s="18">
        <v>1</v>
      </c>
      <c r="I72" s="18">
        <v>0</v>
      </c>
      <c r="J72" s="18">
        <v>0</v>
      </c>
      <c r="K72" s="18">
        <v>0</v>
      </c>
      <c r="L72" s="18">
        <v>5</v>
      </c>
      <c r="M72" s="18">
        <v>12.7</v>
      </c>
      <c r="N72" s="4">
        <v>2.54</v>
      </c>
    </row>
    <row r="73" spans="1:14">
      <c r="A73" t="s">
        <v>284</v>
      </c>
      <c r="B73" t="s">
        <v>483</v>
      </c>
      <c r="C73" s="18">
        <v>8</v>
      </c>
      <c r="D73" s="18">
        <v>6</v>
      </c>
      <c r="E73" s="3">
        <v>0.75</v>
      </c>
      <c r="F73" s="18">
        <v>67</v>
      </c>
      <c r="G73" s="4">
        <v>11.166666666666666</v>
      </c>
      <c r="H73" s="18">
        <v>0</v>
      </c>
      <c r="I73" s="18">
        <v>0</v>
      </c>
      <c r="J73" s="18">
        <v>0</v>
      </c>
      <c r="K73" s="18">
        <v>0</v>
      </c>
      <c r="L73" s="18">
        <v>2</v>
      </c>
      <c r="M73" s="18">
        <v>6.7</v>
      </c>
      <c r="N73" s="4">
        <v>3.35</v>
      </c>
    </row>
    <row r="74" spans="1:14">
      <c r="A74" t="s">
        <v>125</v>
      </c>
      <c r="B74" t="s">
        <v>484</v>
      </c>
      <c r="C74" s="18">
        <v>12</v>
      </c>
      <c r="D74" s="18">
        <v>7</v>
      </c>
      <c r="E74" s="3">
        <v>0.58333333333333337</v>
      </c>
      <c r="F74" s="18">
        <v>63</v>
      </c>
      <c r="G74" s="4">
        <v>9</v>
      </c>
      <c r="H74" s="18">
        <v>1</v>
      </c>
      <c r="I74" s="18">
        <v>0</v>
      </c>
      <c r="J74" s="18">
        <v>0</v>
      </c>
      <c r="K74" s="18">
        <v>0</v>
      </c>
      <c r="L74" s="18">
        <v>3</v>
      </c>
      <c r="M74" s="18">
        <v>12.3</v>
      </c>
      <c r="N74" s="4">
        <v>4.1000000000000005</v>
      </c>
    </row>
    <row r="75" spans="1:14">
      <c r="A75" t="s">
        <v>374</v>
      </c>
      <c r="B75" t="s">
        <v>482</v>
      </c>
      <c r="C75" s="18">
        <v>5</v>
      </c>
      <c r="D75" s="18">
        <v>5</v>
      </c>
      <c r="E75" s="3">
        <v>1</v>
      </c>
      <c r="F75" s="18">
        <v>60</v>
      </c>
      <c r="G75" s="4">
        <v>12</v>
      </c>
      <c r="H75" s="18">
        <v>1</v>
      </c>
      <c r="I75" s="18">
        <v>0</v>
      </c>
      <c r="J75" s="18">
        <v>0</v>
      </c>
      <c r="K75" s="18">
        <v>0</v>
      </c>
      <c r="L75" s="18">
        <v>4</v>
      </c>
      <c r="M75" s="18">
        <v>12</v>
      </c>
      <c r="N75" s="4">
        <v>3</v>
      </c>
    </row>
    <row r="76" spans="1:14">
      <c r="A76" t="s">
        <v>7</v>
      </c>
      <c r="B76" t="s">
        <v>472</v>
      </c>
      <c r="C76" s="18">
        <v>9</v>
      </c>
      <c r="D76" s="18">
        <v>8</v>
      </c>
      <c r="E76" s="3">
        <v>0.88888888888888884</v>
      </c>
      <c r="F76" s="18">
        <v>56</v>
      </c>
      <c r="G76" s="4">
        <v>7</v>
      </c>
      <c r="H76" s="18">
        <v>0</v>
      </c>
      <c r="I76" s="18">
        <v>0</v>
      </c>
      <c r="J76" s="18">
        <v>0</v>
      </c>
      <c r="K76" s="18">
        <v>0</v>
      </c>
      <c r="L76" s="18">
        <v>3</v>
      </c>
      <c r="M76" s="18">
        <v>5.6</v>
      </c>
      <c r="N76" s="4">
        <v>1.8666666666666665</v>
      </c>
    </row>
    <row r="77" spans="1:14">
      <c r="A77" t="s">
        <v>194</v>
      </c>
      <c r="B77" t="s">
        <v>489</v>
      </c>
      <c r="C77" s="18">
        <v>9</v>
      </c>
      <c r="D77" s="18">
        <v>4</v>
      </c>
      <c r="E77" s="3">
        <v>0.44444444444444442</v>
      </c>
      <c r="F77" s="18">
        <v>55</v>
      </c>
      <c r="G77" s="4">
        <v>13.75</v>
      </c>
      <c r="H77" s="18">
        <v>1</v>
      </c>
      <c r="I77" s="18">
        <v>0</v>
      </c>
      <c r="J77" s="18">
        <v>0</v>
      </c>
      <c r="K77" s="18">
        <v>0</v>
      </c>
      <c r="L77" s="18">
        <v>4</v>
      </c>
      <c r="M77" s="18">
        <v>11.5</v>
      </c>
      <c r="N77" s="4">
        <v>2.875</v>
      </c>
    </row>
    <row r="78" spans="1:14">
      <c r="A78" t="s">
        <v>25</v>
      </c>
      <c r="B78" t="s">
        <v>486</v>
      </c>
      <c r="C78" s="18">
        <v>8</v>
      </c>
      <c r="D78" s="18">
        <v>7</v>
      </c>
      <c r="E78" s="3">
        <v>0.875</v>
      </c>
      <c r="F78" s="18">
        <v>54</v>
      </c>
      <c r="G78" s="4">
        <v>7.7142857142857144</v>
      </c>
      <c r="H78" s="18">
        <v>0</v>
      </c>
      <c r="I78" s="18">
        <v>0</v>
      </c>
      <c r="J78" s="18">
        <v>0</v>
      </c>
      <c r="K78" s="18">
        <v>0</v>
      </c>
      <c r="L78" s="18">
        <v>3</v>
      </c>
      <c r="M78" s="18">
        <v>5.3999999999999995</v>
      </c>
      <c r="N78" s="4">
        <v>1.7999999999999998</v>
      </c>
    </row>
    <row r="79" spans="1:14">
      <c r="A79" t="s">
        <v>38</v>
      </c>
      <c r="B79" t="s">
        <v>480</v>
      </c>
      <c r="C79" s="18">
        <v>8</v>
      </c>
      <c r="D79" s="18">
        <v>6</v>
      </c>
      <c r="E79" s="3">
        <v>0.75</v>
      </c>
      <c r="F79" s="18">
        <v>52</v>
      </c>
      <c r="G79" s="4">
        <v>8.6666666666666661</v>
      </c>
      <c r="H79" s="18">
        <v>1</v>
      </c>
      <c r="I79" s="18">
        <v>0</v>
      </c>
      <c r="J79" s="18">
        <v>0</v>
      </c>
      <c r="K79" s="18">
        <v>0</v>
      </c>
      <c r="L79" s="18">
        <v>5</v>
      </c>
      <c r="M79" s="18">
        <v>11.2</v>
      </c>
      <c r="N79" s="4">
        <v>2.2399999999999998</v>
      </c>
    </row>
    <row r="80" spans="1:14">
      <c r="A80" t="s">
        <v>326</v>
      </c>
      <c r="B80" t="s">
        <v>490</v>
      </c>
      <c r="C80" s="18">
        <v>8</v>
      </c>
      <c r="D80" s="18">
        <v>8</v>
      </c>
      <c r="E80" s="3">
        <v>1</v>
      </c>
      <c r="F80" s="18">
        <v>48</v>
      </c>
      <c r="G80" s="4">
        <v>6</v>
      </c>
      <c r="H80" s="18">
        <v>1</v>
      </c>
      <c r="I80" s="18">
        <v>0</v>
      </c>
      <c r="J80" s="18">
        <v>0</v>
      </c>
      <c r="K80" s="18">
        <v>0</v>
      </c>
      <c r="L80" s="18">
        <v>4</v>
      </c>
      <c r="M80" s="18">
        <v>10.8</v>
      </c>
      <c r="N80" s="4">
        <v>2.7</v>
      </c>
    </row>
    <row r="81" spans="1:14">
      <c r="A81" t="s">
        <v>330</v>
      </c>
      <c r="B81" t="s">
        <v>472</v>
      </c>
      <c r="C81" s="18">
        <v>8</v>
      </c>
      <c r="D81" s="18">
        <v>7</v>
      </c>
      <c r="E81" s="3">
        <v>0.875</v>
      </c>
      <c r="F81" s="18">
        <v>48</v>
      </c>
      <c r="G81" s="4">
        <v>6.8571428571428568</v>
      </c>
      <c r="H81" s="18">
        <v>1</v>
      </c>
      <c r="I81" s="18">
        <v>0</v>
      </c>
      <c r="J81" s="18">
        <v>0</v>
      </c>
      <c r="K81" s="18">
        <v>0</v>
      </c>
      <c r="L81" s="18">
        <v>4</v>
      </c>
      <c r="M81" s="18">
        <v>10.8</v>
      </c>
      <c r="N81" s="4">
        <v>2.7</v>
      </c>
    </row>
    <row r="82" spans="1:14">
      <c r="A82" t="s">
        <v>291</v>
      </c>
      <c r="B82" t="s">
        <v>486</v>
      </c>
      <c r="C82" s="18">
        <v>5</v>
      </c>
      <c r="D82" s="18">
        <v>3</v>
      </c>
      <c r="E82" s="3">
        <v>0.6</v>
      </c>
      <c r="F82" s="18">
        <v>46</v>
      </c>
      <c r="G82" s="4">
        <v>15.333333333333334</v>
      </c>
      <c r="H82" s="18">
        <v>0</v>
      </c>
      <c r="I82" s="18">
        <v>0</v>
      </c>
      <c r="J82" s="18">
        <v>0</v>
      </c>
      <c r="K82" s="18">
        <v>0</v>
      </c>
      <c r="L82" s="18">
        <v>3</v>
      </c>
      <c r="M82" s="18">
        <v>4.5999999999999996</v>
      </c>
      <c r="N82" s="4">
        <v>1.5333333333333332</v>
      </c>
    </row>
    <row r="83" spans="1:14">
      <c r="A83" t="s">
        <v>4</v>
      </c>
      <c r="B83" t="s">
        <v>475</v>
      </c>
      <c r="C83" s="18">
        <v>5</v>
      </c>
      <c r="D83" s="18">
        <v>4</v>
      </c>
      <c r="E83" s="3">
        <v>0.8</v>
      </c>
      <c r="F83" s="18">
        <v>40</v>
      </c>
      <c r="G83" s="4">
        <v>10</v>
      </c>
      <c r="H83" s="18">
        <v>2</v>
      </c>
      <c r="I83" s="18">
        <v>1</v>
      </c>
      <c r="J83" s="18">
        <v>6</v>
      </c>
      <c r="K83" s="18">
        <v>0</v>
      </c>
      <c r="L83" s="18">
        <v>4</v>
      </c>
      <c r="M83" s="18">
        <v>16.600000000000001</v>
      </c>
      <c r="N83" s="4">
        <v>4.1500000000000004</v>
      </c>
    </row>
    <row r="84" spans="1:14">
      <c r="A84" t="s">
        <v>419</v>
      </c>
      <c r="B84" t="s">
        <v>473</v>
      </c>
      <c r="C84" s="18">
        <v>4</v>
      </c>
      <c r="D84" s="18">
        <v>3</v>
      </c>
      <c r="E84" s="3">
        <v>0.75</v>
      </c>
      <c r="F84" s="18">
        <v>39</v>
      </c>
      <c r="G84" s="4">
        <v>13</v>
      </c>
      <c r="H84" s="18">
        <v>1</v>
      </c>
      <c r="I84" s="18">
        <v>0</v>
      </c>
      <c r="J84" s="18">
        <v>0</v>
      </c>
      <c r="K84" s="18">
        <v>0</v>
      </c>
      <c r="L84" s="18">
        <v>4</v>
      </c>
      <c r="M84" s="18">
        <v>9.9</v>
      </c>
      <c r="N84" s="4">
        <v>2.4750000000000001</v>
      </c>
    </row>
    <row r="85" spans="1:14">
      <c r="A85" t="s">
        <v>437</v>
      </c>
      <c r="B85" t="s">
        <v>490</v>
      </c>
      <c r="C85" s="18">
        <v>5</v>
      </c>
      <c r="D85" s="18">
        <v>4</v>
      </c>
      <c r="E85" s="3">
        <v>0.8</v>
      </c>
      <c r="F85" s="18">
        <v>39</v>
      </c>
      <c r="G85" s="4">
        <v>9.75</v>
      </c>
      <c r="H85" s="18">
        <v>0</v>
      </c>
      <c r="I85" s="18">
        <v>0</v>
      </c>
      <c r="J85" s="18">
        <v>0</v>
      </c>
      <c r="K85" s="18">
        <v>0</v>
      </c>
      <c r="L85" s="18">
        <v>5</v>
      </c>
      <c r="M85" s="18">
        <v>3.9</v>
      </c>
      <c r="N85" s="4">
        <v>0.78</v>
      </c>
    </row>
    <row r="86" spans="1:14">
      <c r="A86" t="s">
        <v>215</v>
      </c>
      <c r="B86" t="s">
        <v>469</v>
      </c>
      <c r="C86" s="18">
        <v>10</v>
      </c>
      <c r="D86" s="18">
        <v>8</v>
      </c>
      <c r="E86" s="3">
        <v>0.8</v>
      </c>
      <c r="F86" s="18">
        <v>36</v>
      </c>
      <c r="G86" s="4">
        <v>4.5</v>
      </c>
      <c r="H86" s="18">
        <v>1</v>
      </c>
      <c r="I86" s="18">
        <v>1</v>
      </c>
      <c r="J86" s="18">
        <v>0</v>
      </c>
      <c r="K86" s="18">
        <v>0</v>
      </c>
      <c r="L86" s="18">
        <v>6</v>
      </c>
      <c r="M86" s="18">
        <v>9.6</v>
      </c>
      <c r="N86" s="4">
        <v>1.5999999999999999</v>
      </c>
    </row>
    <row r="87" spans="1:14">
      <c r="A87" t="s">
        <v>31</v>
      </c>
      <c r="B87" t="s">
        <v>496</v>
      </c>
      <c r="C87" s="18">
        <v>11</v>
      </c>
      <c r="D87" s="18">
        <v>6</v>
      </c>
      <c r="E87" s="3">
        <v>0.54545454545454541</v>
      </c>
      <c r="F87" s="18">
        <v>34</v>
      </c>
      <c r="G87" s="4">
        <v>5.666666666666667</v>
      </c>
      <c r="H87" s="18">
        <v>0</v>
      </c>
      <c r="I87" s="18">
        <v>0</v>
      </c>
      <c r="J87" s="18">
        <v>0</v>
      </c>
      <c r="K87" s="18">
        <v>0</v>
      </c>
      <c r="L87" s="18">
        <v>7</v>
      </c>
      <c r="M87" s="18">
        <v>3.4</v>
      </c>
      <c r="N87" s="4">
        <v>0.48571428571428571</v>
      </c>
    </row>
    <row r="88" spans="1:14">
      <c r="A88" t="s">
        <v>175</v>
      </c>
      <c r="B88" t="s">
        <v>472</v>
      </c>
      <c r="C88" s="18">
        <v>7</v>
      </c>
      <c r="D88" s="18">
        <v>7</v>
      </c>
      <c r="E88" s="3">
        <v>1</v>
      </c>
      <c r="F88" s="18">
        <v>33</v>
      </c>
      <c r="G88" s="4">
        <v>4.7142857142857144</v>
      </c>
      <c r="H88" s="18">
        <v>1</v>
      </c>
      <c r="I88" s="18">
        <v>0</v>
      </c>
      <c r="J88" s="18">
        <v>0</v>
      </c>
      <c r="K88" s="18">
        <v>0</v>
      </c>
      <c r="L88" s="18">
        <v>4</v>
      </c>
      <c r="M88" s="18">
        <v>9.3000000000000007</v>
      </c>
      <c r="N88" s="4">
        <v>2.3250000000000002</v>
      </c>
    </row>
    <row r="89" spans="1:14">
      <c r="A89" t="s">
        <v>121</v>
      </c>
      <c r="B89" t="s">
        <v>493</v>
      </c>
      <c r="C89" s="18">
        <v>5</v>
      </c>
      <c r="D89" s="18">
        <v>3</v>
      </c>
      <c r="E89" s="3">
        <v>0.6</v>
      </c>
      <c r="F89" s="18">
        <v>33</v>
      </c>
      <c r="G89" s="4">
        <v>11</v>
      </c>
      <c r="H89" s="18">
        <v>0</v>
      </c>
      <c r="I89" s="18">
        <v>0</v>
      </c>
      <c r="J89" s="18">
        <v>0</v>
      </c>
      <c r="K89" s="18">
        <v>0</v>
      </c>
      <c r="L89" s="18">
        <v>7</v>
      </c>
      <c r="M89" s="18">
        <v>3.3</v>
      </c>
      <c r="N89" s="4">
        <v>0.47142857142857142</v>
      </c>
    </row>
    <row r="90" spans="1:14">
      <c r="A90" t="s">
        <v>323</v>
      </c>
      <c r="B90" t="s">
        <v>471</v>
      </c>
      <c r="C90" s="18">
        <v>5</v>
      </c>
      <c r="D90" s="18">
        <v>3</v>
      </c>
      <c r="E90" s="3">
        <v>0.6</v>
      </c>
      <c r="F90" s="18">
        <v>33</v>
      </c>
      <c r="G90" s="4">
        <v>11</v>
      </c>
      <c r="H90" s="18">
        <v>0</v>
      </c>
      <c r="I90" s="18">
        <v>0</v>
      </c>
      <c r="J90" s="18">
        <v>0</v>
      </c>
      <c r="K90" s="18">
        <v>0</v>
      </c>
      <c r="L90" s="18">
        <v>5</v>
      </c>
      <c r="M90" s="18">
        <v>3.3</v>
      </c>
      <c r="N90" s="4">
        <v>0.65999999999999992</v>
      </c>
    </row>
    <row r="91" spans="1:14">
      <c r="A91" t="s">
        <v>439</v>
      </c>
      <c r="B91" t="s">
        <v>476</v>
      </c>
      <c r="C91" s="18">
        <v>6</v>
      </c>
      <c r="D91" s="18">
        <v>5</v>
      </c>
      <c r="E91" s="3">
        <v>0.83333333333333337</v>
      </c>
      <c r="F91" s="18">
        <v>31</v>
      </c>
      <c r="G91" s="4">
        <v>6.2</v>
      </c>
      <c r="H91" s="18">
        <v>0</v>
      </c>
      <c r="I91" s="18">
        <v>0</v>
      </c>
      <c r="J91" s="18">
        <v>0</v>
      </c>
      <c r="K91" s="18">
        <v>0</v>
      </c>
      <c r="L91" s="18">
        <v>5</v>
      </c>
      <c r="M91" s="18">
        <v>3.1</v>
      </c>
      <c r="N91" s="4">
        <v>0.62</v>
      </c>
    </row>
    <row r="92" spans="1:14">
      <c r="A92" t="s">
        <v>6</v>
      </c>
      <c r="B92" t="s">
        <v>479</v>
      </c>
      <c r="C92" s="18">
        <v>6</v>
      </c>
      <c r="D92" s="18">
        <v>4</v>
      </c>
      <c r="E92" s="3">
        <v>0.66666666666666663</v>
      </c>
      <c r="F92" s="18">
        <v>31</v>
      </c>
      <c r="G92" s="4">
        <v>7.75</v>
      </c>
      <c r="H92" s="18">
        <v>1</v>
      </c>
      <c r="I92" s="18">
        <v>0</v>
      </c>
      <c r="J92" s="18">
        <v>0</v>
      </c>
      <c r="K92" s="18">
        <v>0</v>
      </c>
      <c r="L92" s="18">
        <v>4</v>
      </c>
      <c r="M92" s="18">
        <v>9.1</v>
      </c>
      <c r="N92" s="4">
        <v>2.2749999999999999</v>
      </c>
    </row>
    <row r="93" spans="1:14">
      <c r="A93" t="s">
        <v>337</v>
      </c>
      <c r="B93" t="s">
        <v>474</v>
      </c>
      <c r="C93" s="18">
        <v>3</v>
      </c>
      <c r="D93" s="18">
        <v>3</v>
      </c>
      <c r="E93" s="3">
        <v>1</v>
      </c>
      <c r="F93" s="18">
        <v>30</v>
      </c>
      <c r="G93" s="4">
        <v>10</v>
      </c>
      <c r="H93" s="18">
        <v>0</v>
      </c>
      <c r="I93" s="18">
        <v>0</v>
      </c>
      <c r="J93" s="18">
        <v>0</v>
      </c>
      <c r="K93" s="18">
        <v>0</v>
      </c>
      <c r="L93" s="18">
        <v>3</v>
      </c>
      <c r="M93" s="18">
        <v>3</v>
      </c>
      <c r="N93" s="4">
        <v>1</v>
      </c>
    </row>
    <row r="94" spans="1:14">
      <c r="A94" t="s">
        <v>589</v>
      </c>
      <c r="B94" t="s">
        <v>489</v>
      </c>
      <c r="C94" s="18">
        <v>1</v>
      </c>
      <c r="D94" s="18">
        <v>1</v>
      </c>
      <c r="E94" s="3">
        <v>1</v>
      </c>
      <c r="F94" s="18">
        <v>29</v>
      </c>
      <c r="G94" s="4">
        <v>29</v>
      </c>
      <c r="H94" s="18">
        <v>0</v>
      </c>
      <c r="I94" s="18">
        <v>0</v>
      </c>
      <c r="J94" s="18">
        <v>0</v>
      </c>
      <c r="K94" s="18">
        <v>0</v>
      </c>
      <c r="L94" s="18">
        <v>2</v>
      </c>
      <c r="M94" s="18">
        <v>2.9</v>
      </c>
      <c r="N94" s="4">
        <v>1.45</v>
      </c>
    </row>
    <row r="95" spans="1:14">
      <c r="A95" t="s">
        <v>308</v>
      </c>
      <c r="B95" t="s">
        <v>477</v>
      </c>
      <c r="C95" s="18">
        <v>3</v>
      </c>
      <c r="D95" s="18">
        <v>2</v>
      </c>
      <c r="E95" s="3">
        <v>0.66666666666666663</v>
      </c>
      <c r="F95" s="18">
        <v>29</v>
      </c>
      <c r="G95" s="4">
        <v>14.5</v>
      </c>
      <c r="H95" s="18">
        <v>0</v>
      </c>
      <c r="I95" s="18">
        <v>0</v>
      </c>
      <c r="J95" s="18">
        <v>0</v>
      </c>
      <c r="K95" s="18">
        <v>0</v>
      </c>
      <c r="L95" s="18">
        <v>2</v>
      </c>
      <c r="M95" s="18">
        <v>2.9</v>
      </c>
      <c r="N95" s="4">
        <v>1.45</v>
      </c>
    </row>
    <row r="96" spans="1:14">
      <c r="A96" t="s">
        <v>27</v>
      </c>
      <c r="B96" t="s">
        <v>497</v>
      </c>
      <c r="C96" s="18">
        <v>6</v>
      </c>
      <c r="D96" s="18">
        <v>5</v>
      </c>
      <c r="E96" s="3">
        <v>0.83333333333333337</v>
      </c>
      <c r="F96" s="18">
        <v>27</v>
      </c>
      <c r="G96" s="4">
        <v>5.4</v>
      </c>
      <c r="H96" s="18">
        <v>0</v>
      </c>
      <c r="I96" s="18">
        <v>0</v>
      </c>
      <c r="J96" s="18">
        <v>0</v>
      </c>
      <c r="K96" s="18">
        <v>0</v>
      </c>
      <c r="L96" s="18">
        <v>4</v>
      </c>
      <c r="M96" s="18">
        <v>2.7</v>
      </c>
      <c r="N96" s="4">
        <v>0.67500000000000004</v>
      </c>
    </row>
    <row r="97" spans="1:14">
      <c r="A97" t="s">
        <v>203</v>
      </c>
      <c r="B97" t="s">
        <v>485</v>
      </c>
      <c r="C97" s="18">
        <v>6</v>
      </c>
      <c r="D97" s="18">
        <v>3</v>
      </c>
      <c r="E97" s="3">
        <v>0.5</v>
      </c>
      <c r="F97" s="18">
        <v>24</v>
      </c>
      <c r="G97" s="4">
        <v>8</v>
      </c>
      <c r="H97" s="18">
        <v>0</v>
      </c>
      <c r="I97" s="18">
        <v>0</v>
      </c>
      <c r="J97" s="18">
        <v>0</v>
      </c>
      <c r="K97" s="18">
        <v>0</v>
      </c>
      <c r="L97" s="18">
        <v>5</v>
      </c>
      <c r="M97" s="18">
        <v>2.4</v>
      </c>
      <c r="N97" s="4">
        <v>0.48</v>
      </c>
    </row>
    <row r="98" spans="1:14">
      <c r="A98" t="s">
        <v>115</v>
      </c>
      <c r="B98" t="s">
        <v>491</v>
      </c>
      <c r="C98" s="18">
        <v>8</v>
      </c>
      <c r="D98" s="18">
        <v>3</v>
      </c>
      <c r="E98" s="3">
        <v>0.375</v>
      </c>
      <c r="F98" s="18">
        <v>22</v>
      </c>
      <c r="G98" s="4">
        <v>7.333333333333333</v>
      </c>
      <c r="H98" s="18">
        <v>0</v>
      </c>
      <c r="I98" s="18">
        <v>0</v>
      </c>
      <c r="J98" s="18">
        <v>0</v>
      </c>
      <c r="K98" s="18">
        <v>0</v>
      </c>
      <c r="L98" s="18">
        <v>3</v>
      </c>
      <c r="M98" s="18">
        <v>2.2000000000000002</v>
      </c>
      <c r="N98" s="4">
        <v>0.73333333333333339</v>
      </c>
    </row>
    <row r="99" spans="1:14">
      <c r="A99" t="s">
        <v>436</v>
      </c>
      <c r="B99" t="s">
        <v>467</v>
      </c>
      <c r="C99" s="18">
        <v>5</v>
      </c>
      <c r="D99" s="18">
        <v>2</v>
      </c>
      <c r="E99" s="3">
        <v>0.4</v>
      </c>
      <c r="F99" s="18">
        <v>22</v>
      </c>
      <c r="G99" s="4">
        <v>11</v>
      </c>
      <c r="H99" s="18">
        <v>0</v>
      </c>
      <c r="I99" s="18">
        <v>1</v>
      </c>
      <c r="J99" s="18">
        <v>3</v>
      </c>
      <c r="K99" s="18">
        <v>0</v>
      </c>
      <c r="L99" s="18">
        <v>4</v>
      </c>
      <c r="M99" s="18">
        <v>2.5</v>
      </c>
      <c r="N99" s="4">
        <v>0.625</v>
      </c>
    </row>
    <row r="100" spans="1:14">
      <c r="A100" t="s">
        <v>341</v>
      </c>
      <c r="B100" t="s">
        <v>495</v>
      </c>
      <c r="C100" s="18">
        <v>1</v>
      </c>
      <c r="D100" s="18">
        <v>1</v>
      </c>
      <c r="E100" s="3">
        <v>1</v>
      </c>
      <c r="F100" s="18">
        <v>21</v>
      </c>
      <c r="G100" s="4">
        <v>21</v>
      </c>
      <c r="H100" s="18">
        <v>0</v>
      </c>
      <c r="I100" s="18">
        <v>0</v>
      </c>
      <c r="J100" s="18">
        <v>0</v>
      </c>
      <c r="K100" s="18">
        <v>0</v>
      </c>
      <c r="L100" s="18">
        <v>6</v>
      </c>
      <c r="M100" s="18">
        <v>2.1</v>
      </c>
      <c r="N100" s="4">
        <v>0.35000000000000003</v>
      </c>
    </row>
    <row r="101" spans="1:14">
      <c r="A101" t="s">
        <v>335</v>
      </c>
      <c r="B101" t="s">
        <v>494</v>
      </c>
      <c r="C101" s="18">
        <v>5</v>
      </c>
      <c r="D101" s="18">
        <v>3</v>
      </c>
      <c r="E101" s="3">
        <v>0.6</v>
      </c>
      <c r="F101" s="18">
        <v>20</v>
      </c>
      <c r="G101" s="4">
        <v>6.666666666666667</v>
      </c>
      <c r="H101" s="18">
        <v>1</v>
      </c>
      <c r="I101" s="18">
        <v>0</v>
      </c>
      <c r="J101" s="18">
        <v>0</v>
      </c>
      <c r="K101" s="18">
        <v>0</v>
      </c>
      <c r="L101" s="18">
        <v>7</v>
      </c>
      <c r="M101" s="18">
        <v>8</v>
      </c>
      <c r="N101" s="4">
        <v>1.1428571428571428</v>
      </c>
    </row>
    <row r="102" spans="1:14">
      <c r="A102" t="s">
        <v>587</v>
      </c>
      <c r="B102" t="s">
        <v>479</v>
      </c>
      <c r="C102" s="18">
        <v>9</v>
      </c>
      <c r="D102" s="18">
        <v>2</v>
      </c>
      <c r="E102" s="3">
        <v>0.22222222222222221</v>
      </c>
      <c r="F102" s="18">
        <v>20</v>
      </c>
      <c r="G102" s="4">
        <v>10</v>
      </c>
      <c r="H102" s="18">
        <v>0</v>
      </c>
      <c r="I102" s="18">
        <v>0</v>
      </c>
      <c r="J102" s="18">
        <v>0</v>
      </c>
      <c r="K102" s="18">
        <v>0</v>
      </c>
      <c r="L102" s="18">
        <v>2</v>
      </c>
      <c r="M102" s="18">
        <v>2</v>
      </c>
      <c r="N102" s="4">
        <v>1</v>
      </c>
    </row>
    <row r="103" spans="1:14">
      <c r="A103" t="s">
        <v>94</v>
      </c>
      <c r="B103" t="s">
        <v>488</v>
      </c>
      <c r="C103" s="18">
        <v>4</v>
      </c>
      <c r="D103" s="18">
        <v>4</v>
      </c>
      <c r="E103" s="3">
        <v>1</v>
      </c>
      <c r="F103" s="18">
        <v>20</v>
      </c>
      <c r="G103" s="4">
        <v>5</v>
      </c>
      <c r="H103" s="18">
        <v>0</v>
      </c>
      <c r="I103" s="18">
        <v>0</v>
      </c>
      <c r="J103" s="18">
        <v>0</v>
      </c>
      <c r="K103" s="18">
        <v>0</v>
      </c>
      <c r="L103" s="18">
        <v>5</v>
      </c>
      <c r="M103" s="18">
        <v>2</v>
      </c>
      <c r="N103" s="4">
        <v>0.4</v>
      </c>
    </row>
    <row r="104" spans="1:14">
      <c r="A104" t="s">
        <v>363</v>
      </c>
      <c r="B104" t="s">
        <v>478</v>
      </c>
      <c r="C104" s="18">
        <v>3</v>
      </c>
      <c r="D104" s="18">
        <v>3</v>
      </c>
      <c r="E104" s="3">
        <v>1</v>
      </c>
      <c r="F104" s="18">
        <v>17</v>
      </c>
      <c r="G104" s="4">
        <v>5.666666666666667</v>
      </c>
      <c r="H104" s="18">
        <v>0</v>
      </c>
      <c r="I104" s="18">
        <v>3</v>
      </c>
      <c r="J104" s="18">
        <v>5</v>
      </c>
      <c r="K104" s="18">
        <v>0</v>
      </c>
      <c r="L104" s="18">
        <v>5</v>
      </c>
      <c r="M104" s="18">
        <v>4.1999999999999993</v>
      </c>
      <c r="N104" s="4">
        <v>0.83999999999999986</v>
      </c>
    </row>
    <row r="105" spans="1:14">
      <c r="A105" t="s">
        <v>17</v>
      </c>
      <c r="B105" t="s">
        <v>494</v>
      </c>
      <c r="C105" s="18">
        <v>2</v>
      </c>
      <c r="D105" s="18">
        <v>1</v>
      </c>
      <c r="E105" s="3">
        <v>0.5</v>
      </c>
      <c r="F105" s="18">
        <v>17</v>
      </c>
      <c r="G105" s="4">
        <v>17</v>
      </c>
      <c r="H105" s="18">
        <v>0</v>
      </c>
      <c r="I105" s="18">
        <v>0</v>
      </c>
      <c r="J105" s="18">
        <v>0</v>
      </c>
      <c r="K105" s="18">
        <v>0</v>
      </c>
      <c r="L105" s="18">
        <v>2</v>
      </c>
      <c r="M105" s="18">
        <v>1.7</v>
      </c>
      <c r="N105" s="4">
        <v>0.85</v>
      </c>
    </row>
    <row r="106" spans="1:14">
      <c r="A106" t="s">
        <v>277</v>
      </c>
      <c r="B106" t="s">
        <v>491</v>
      </c>
      <c r="C106" s="18">
        <v>6</v>
      </c>
      <c r="D106" s="18">
        <v>4</v>
      </c>
      <c r="E106" s="3">
        <v>0.66666666666666663</v>
      </c>
      <c r="F106" s="18">
        <v>16</v>
      </c>
      <c r="G106" s="4">
        <v>4</v>
      </c>
      <c r="H106" s="18">
        <v>0</v>
      </c>
      <c r="I106" s="18">
        <v>0</v>
      </c>
      <c r="J106" s="18">
        <v>0</v>
      </c>
      <c r="K106" s="18">
        <v>0</v>
      </c>
      <c r="L106" s="18">
        <v>5</v>
      </c>
      <c r="M106" s="18">
        <v>1.6</v>
      </c>
      <c r="N106" s="4">
        <v>0.32</v>
      </c>
    </row>
    <row r="107" spans="1:14">
      <c r="A107" t="s">
        <v>288</v>
      </c>
      <c r="B107" t="s">
        <v>479</v>
      </c>
      <c r="C107" s="18">
        <v>5</v>
      </c>
      <c r="D107" s="18">
        <v>3</v>
      </c>
      <c r="E107" s="3">
        <v>0.6</v>
      </c>
      <c r="F107" s="18">
        <v>16</v>
      </c>
      <c r="G107" s="4">
        <v>5.333333333333333</v>
      </c>
      <c r="H107" s="18">
        <v>0</v>
      </c>
      <c r="I107" s="18">
        <v>0</v>
      </c>
      <c r="J107" s="18">
        <v>0</v>
      </c>
      <c r="K107" s="18">
        <v>0</v>
      </c>
      <c r="L107" s="18">
        <v>5</v>
      </c>
      <c r="M107" s="18">
        <v>1.6</v>
      </c>
      <c r="N107" s="4">
        <v>0.32</v>
      </c>
    </row>
    <row r="108" spans="1:14">
      <c r="A108" t="s">
        <v>212</v>
      </c>
      <c r="B108" t="s">
        <v>478</v>
      </c>
      <c r="C108" s="18">
        <v>1</v>
      </c>
      <c r="D108" s="18">
        <v>1</v>
      </c>
      <c r="E108" s="3">
        <v>1</v>
      </c>
      <c r="F108" s="18">
        <v>16</v>
      </c>
      <c r="G108" s="4">
        <v>16</v>
      </c>
      <c r="H108" s="18">
        <v>0</v>
      </c>
      <c r="I108" s="18">
        <v>0</v>
      </c>
      <c r="J108" s="18">
        <v>0</v>
      </c>
      <c r="K108" s="18">
        <v>0</v>
      </c>
      <c r="L108" s="18">
        <v>1</v>
      </c>
      <c r="M108" s="18">
        <v>1.6</v>
      </c>
      <c r="N108" s="4">
        <v>1.6</v>
      </c>
    </row>
    <row r="109" spans="1:14">
      <c r="A109" t="s">
        <v>441</v>
      </c>
      <c r="B109" t="s">
        <v>497</v>
      </c>
      <c r="C109" s="18">
        <v>4</v>
      </c>
      <c r="D109" s="18">
        <v>2</v>
      </c>
      <c r="E109" s="3">
        <v>0.5</v>
      </c>
      <c r="F109" s="18">
        <v>16</v>
      </c>
      <c r="G109" s="4">
        <v>8</v>
      </c>
      <c r="H109" s="18">
        <v>0</v>
      </c>
      <c r="I109" s="18">
        <v>0</v>
      </c>
      <c r="J109" s="18">
        <v>0</v>
      </c>
      <c r="K109" s="18">
        <v>0</v>
      </c>
      <c r="L109" s="18">
        <v>6</v>
      </c>
      <c r="M109" s="18">
        <v>1.5999999999999999</v>
      </c>
      <c r="N109" s="4">
        <v>0.26666666666666666</v>
      </c>
    </row>
    <row r="110" spans="1:14">
      <c r="A110" t="s">
        <v>460</v>
      </c>
      <c r="B110" t="s">
        <v>466</v>
      </c>
      <c r="C110" s="18">
        <v>2</v>
      </c>
      <c r="D110" s="18">
        <v>2</v>
      </c>
      <c r="E110" s="3">
        <v>1</v>
      </c>
      <c r="F110" s="18">
        <v>15</v>
      </c>
      <c r="G110" s="4">
        <v>7.5</v>
      </c>
      <c r="H110" s="18">
        <v>2</v>
      </c>
      <c r="I110" s="18">
        <v>0</v>
      </c>
      <c r="J110" s="18">
        <v>0</v>
      </c>
      <c r="K110" s="18">
        <v>0</v>
      </c>
      <c r="L110" s="18">
        <v>1</v>
      </c>
      <c r="M110" s="18">
        <v>13.5</v>
      </c>
      <c r="N110" s="4">
        <v>13.5</v>
      </c>
    </row>
    <row r="111" spans="1:14">
      <c r="A111" t="s">
        <v>234</v>
      </c>
      <c r="B111" t="s">
        <v>466</v>
      </c>
      <c r="C111" s="18">
        <v>2</v>
      </c>
      <c r="D111" s="18">
        <v>2</v>
      </c>
      <c r="E111" s="3">
        <v>1</v>
      </c>
      <c r="F111" s="18">
        <v>15</v>
      </c>
      <c r="G111" s="4">
        <v>7.5</v>
      </c>
      <c r="H111" s="18">
        <v>0</v>
      </c>
      <c r="I111" s="18">
        <v>0</v>
      </c>
      <c r="J111" s="18">
        <v>0</v>
      </c>
      <c r="K111" s="18">
        <v>0</v>
      </c>
      <c r="L111" s="18">
        <v>4</v>
      </c>
      <c r="M111" s="18">
        <v>1.5</v>
      </c>
      <c r="N111" s="4">
        <v>0.375</v>
      </c>
    </row>
    <row r="112" spans="1:14">
      <c r="A112" t="s">
        <v>201</v>
      </c>
      <c r="B112" t="s">
        <v>478</v>
      </c>
      <c r="C112" s="18">
        <v>2</v>
      </c>
      <c r="D112" s="18">
        <v>2</v>
      </c>
      <c r="E112" s="3">
        <v>1</v>
      </c>
      <c r="F112" s="18">
        <v>12</v>
      </c>
      <c r="G112" s="4">
        <v>6</v>
      </c>
      <c r="H112" s="18">
        <v>0</v>
      </c>
      <c r="I112" s="18">
        <v>0</v>
      </c>
      <c r="J112" s="18">
        <v>0</v>
      </c>
      <c r="K112" s="18">
        <v>0</v>
      </c>
      <c r="L112" s="18">
        <v>4</v>
      </c>
      <c r="M112" s="18">
        <v>1.2</v>
      </c>
      <c r="N112" s="4">
        <v>0.3</v>
      </c>
    </row>
    <row r="113" spans="1:14">
      <c r="A113" t="s">
        <v>447</v>
      </c>
      <c r="B113" t="s">
        <v>486</v>
      </c>
      <c r="C113" s="18">
        <v>1</v>
      </c>
      <c r="D113" s="18">
        <v>1</v>
      </c>
      <c r="E113" s="3">
        <v>1</v>
      </c>
      <c r="F113" s="18">
        <v>10</v>
      </c>
      <c r="G113" s="4">
        <v>10</v>
      </c>
      <c r="H113" s="18">
        <v>0</v>
      </c>
      <c r="I113" s="18">
        <v>0</v>
      </c>
      <c r="J113" s="18">
        <v>0</v>
      </c>
      <c r="K113" s="18">
        <v>0</v>
      </c>
      <c r="L113" s="18">
        <v>1</v>
      </c>
      <c r="M113" s="18">
        <v>1</v>
      </c>
      <c r="N113" s="4">
        <v>1</v>
      </c>
    </row>
    <row r="114" spans="1:14">
      <c r="A114" t="s">
        <v>382</v>
      </c>
      <c r="B114" t="s">
        <v>475</v>
      </c>
      <c r="C114" s="18">
        <v>5</v>
      </c>
      <c r="D114" s="18">
        <v>2</v>
      </c>
      <c r="E114" s="3">
        <v>0.4</v>
      </c>
      <c r="F114" s="18">
        <v>10</v>
      </c>
      <c r="G114" s="4">
        <v>5</v>
      </c>
      <c r="H114" s="18">
        <v>0</v>
      </c>
      <c r="I114" s="18">
        <v>0</v>
      </c>
      <c r="J114" s="18">
        <v>0</v>
      </c>
      <c r="K114" s="18">
        <v>0</v>
      </c>
      <c r="L114" s="18">
        <v>3</v>
      </c>
      <c r="M114" s="18">
        <v>1</v>
      </c>
      <c r="N114" s="4">
        <v>0.33333333333333331</v>
      </c>
    </row>
    <row r="115" spans="1:14">
      <c r="A115" t="s">
        <v>47</v>
      </c>
      <c r="B115" t="s">
        <v>481</v>
      </c>
      <c r="C115" s="18">
        <v>2</v>
      </c>
      <c r="D115" s="18">
        <v>1</v>
      </c>
      <c r="E115" s="3">
        <v>0.5</v>
      </c>
      <c r="F115" s="18">
        <v>9</v>
      </c>
      <c r="G115" s="4">
        <v>9</v>
      </c>
      <c r="H115" s="18">
        <v>0</v>
      </c>
      <c r="I115" s="18">
        <v>0</v>
      </c>
      <c r="J115" s="18">
        <v>0</v>
      </c>
      <c r="K115" s="18">
        <v>0</v>
      </c>
      <c r="L115" s="18">
        <v>3</v>
      </c>
      <c r="M115" s="18">
        <v>0.9</v>
      </c>
      <c r="N115" s="4">
        <v>0.3</v>
      </c>
    </row>
    <row r="116" spans="1:14">
      <c r="A116" t="s">
        <v>255</v>
      </c>
      <c r="B116" t="s">
        <v>476</v>
      </c>
      <c r="C116" s="18">
        <v>1</v>
      </c>
      <c r="D116" s="18">
        <v>1</v>
      </c>
      <c r="E116" s="3">
        <v>1</v>
      </c>
      <c r="F116" s="18">
        <v>8</v>
      </c>
      <c r="G116" s="4">
        <v>8</v>
      </c>
      <c r="H116" s="18">
        <v>0</v>
      </c>
      <c r="I116" s="18">
        <v>0</v>
      </c>
      <c r="J116" s="18">
        <v>0</v>
      </c>
      <c r="K116" s="18">
        <v>0</v>
      </c>
      <c r="L116" s="18">
        <v>1</v>
      </c>
      <c r="M116" s="18">
        <v>0.8</v>
      </c>
      <c r="N116" s="4">
        <v>0.8</v>
      </c>
    </row>
    <row r="117" spans="1:14">
      <c r="A117" t="s">
        <v>275</v>
      </c>
      <c r="B117" t="s">
        <v>480</v>
      </c>
      <c r="C117" s="18">
        <v>2</v>
      </c>
      <c r="D117" s="18">
        <v>1</v>
      </c>
      <c r="E117" s="3">
        <v>0.5</v>
      </c>
      <c r="F117" s="18">
        <v>7</v>
      </c>
      <c r="G117" s="4">
        <v>7</v>
      </c>
      <c r="H117" s="18">
        <v>0</v>
      </c>
      <c r="I117" s="18">
        <v>0</v>
      </c>
      <c r="J117" s="18">
        <v>0</v>
      </c>
      <c r="K117" s="18">
        <v>0</v>
      </c>
      <c r="L117" s="18">
        <v>4</v>
      </c>
      <c r="M117" s="18">
        <v>0.7</v>
      </c>
      <c r="N117" s="4">
        <v>0.17499999999999999</v>
      </c>
    </row>
    <row r="118" spans="1:14">
      <c r="A118" t="s">
        <v>325</v>
      </c>
      <c r="B118" t="s">
        <v>483</v>
      </c>
      <c r="C118" s="18">
        <v>1</v>
      </c>
      <c r="D118" s="18">
        <v>1</v>
      </c>
      <c r="E118" s="3">
        <v>1</v>
      </c>
      <c r="F118" s="18">
        <v>7</v>
      </c>
      <c r="G118" s="4">
        <v>7</v>
      </c>
      <c r="H118" s="18">
        <v>1</v>
      </c>
      <c r="I118" s="18">
        <v>0</v>
      </c>
      <c r="J118" s="18">
        <v>0</v>
      </c>
      <c r="K118" s="18">
        <v>0</v>
      </c>
      <c r="L118" s="18">
        <v>3</v>
      </c>
      <c r="M118" s="18">
        <v>6.7</v>
      </c>
      <c r="N118" s="4">
        <v>2.2333333333333334</v>
      </c>
    </row>
    <row r="119" spans="1:14">
      <c r="A119" t="s">
        <v>588</v>
      </c>
      <c r="B119" t="s">
        <v>479</v>
      </c>
      <c r="C119" s="18">
        <v>1</v>
      </c>
      <c r="D119" s="18">
        <v>1</v>
      </c>
      <c r="E119" s="3">
        <v>1</v>
      </c>
      <c r="F119" s="18">
        <v>7</v>
      </c>
      <c r="G119" s="4">
        <v>7</v>
      </c>
      <c r="H119" s="18">
        <v>0</v>
      </c>
      <c r="I119" s="18">
        <v>0</v>
      </c>
      <c r="J119" s="18">
        <v>0</v>
      </c>
      <c r="K119" s="18">
        <v>0</v>
      </c>
      <c r="L119" s="18">
        <v>1</v>
      </c>
      <c r="M119" s="18">
        <v>0.7</v>
      </c>
      <c r="N119" s="4">
        <v>0.7</v>
      </c>
    </row>
    <row r="120" spans="1:14">
      <c r="A120" t="s">
        <v>347</v>
      </c>
      <c r="B120" t="s">
        <v>497</v>
      </c>
      <c r="C120" s="18">
        <v>2</v>
      </c>
      <c r="D120" s="18">
        <v>1</v>
      </c>
      <c r="E120" s="3">
        <v>0.5</v>
      </c>
      <c r="F120" s="18">
        <v>6</v>
      </c>
      <c r="G120" s="4">
        <v>6</v>
      </c>
      <c r="H120" s="18">
        <v>0</v>
      </c>
      <c r="I120" s="18">
        <v>0</v>
      </c>
      <c r="J120" s="18">
        <v>0</v>
      </c>
      <c r="K120" s="18">
        <v>0</v>
      </c>
      <c r="L120" s="18">
        <v>3</v>
      </c>
      <c r="M120" s="18">
        <v>0.6</v>
      </c>
      <c r="N120" s="4">
        <v>0.19999999999999998</v>
      </c>
    </row>
    <row r="121" spans="1:14">
      <c r="A121" t="s">
        <v>110</v>
      </c>
      <c r="B121" t="s">
        <v>495</v>
      </c>
      <c r="C121" s="18">
        <v>2</v>
      </c>
      <c r="D121" s="18">
        <v>1</v>
      </c>
      <c r="E121" s="3">
        <v>0.5</v>
      </c>
      <c r="F121" s="18">
        <v>5</v>
      </c>
      <c r="G121" s="4">
        <v>5</v>
      </c>
      <c r="H121" s="18">
        <v>0</v>
      </c>
      <c r="I121" s="18">
        <v>0</v>
      </c>
      <c r="J121" s="18">
        <v>0</v>
      </c>
      <c r="K121" s="18">
        <v>0</v>
      </c>
      <c r="L121" s="18">
        <v>2</v>
      </c>
      <c r="M121" s="18">
        <v>0.5</v>
      </c>
      <c r="N121" s="4">
        <v>0.25</v>
      </c>
    </row>
    <row r="122" spans="1:14">
      <c r="A122" t="s">
        <v>631</v>
      </c>
      <c r="B122" t="s">
        <v>476</v>
      </c>
      <c r="C122" s="18">
        <v>1</v>
      </c>
      <c r="D122" s="18">
        <v>1</v>
      </c>
      <c r="E122" s="3">
        <v>1</v>
      </c>
      <c r="F122" s="18">
        <v>4</v>
      </c>
      <c r="G122" s="4">
        <v>4</v>
      </c>
      <c r="H122" s="18">
        <v>0</v>
      </c>
      <c r="I122" s="18">
        <v>0</v>
      </c>
      <c r="J122" s="18">
        <v>0</v>
      </c>
      <c r="K122" s="18">
        <v>0</v>
      </c>
      <c r="L122" s="18">
        <v>1</v>
      </c>
      <c r="M122" s="18">
        <v>0.4</v>
      </c>
      <c r="N122" s="4">
        <v>0.4</v>
      </c>
    </row>
    <row r="123" spans="1:14">
      <c r="A123" t="s">
        <v>357</v>
      </c>
      <c r="B123" t="s">
        <v>468</v>
      </c>
      <c r="C123" s="18">
        <v>2</v>
      </c>
      <c r="D123" s="18">
        <v>1</v>
      </c>
      <c r="E123" s="3">
        <v>0.5</v>
      </c>
      <c r="F123" s="18">
        <v>4</v>
      </c>
      <c r="G123" s="4">
        <v>4</v>
      </c>
      <c r="H123" s="18">
        <v>0</v>
      </c>
      <c r="I123" s="18">
        <v>0</v>
      </c>
      <c r="J123" s="18">
        <v>0</v>
      </c>
      <c r="K123" s="18">
        <v>0</v>
      </c>
      <c r="L123" s="18">
        <v>3</v>
      </c>
      <c r="M123" s="18">
        <v>0.4</v>
      </c>
      <c r="N123" s="4">
        <v>0.13333333333333333</v>
      </c>
    </row>
    <row r="124" spans="1:14">
      <c r="A124" t="s">
        <v>278</v>
      </c>
      <c r="B124" t="s">
        <v>467</v>
      </c>
      <c r="C124" s="18">
        <v>2</v>
      </c>
      <c r="D124" s="18">
        <v>2</v>
      </c>
      <c r="E124" s="3">
        <v>1</v>
      </c>
      <c r="F124" s="18">
        <v>2</v>
      </c>
      <c r="G124" s="4">
        <v>1</v>
      </c>
      <c r="H124" s="18">
        <v>1</v>
      </c>
      <c r="I124" s="18">
        <v>0</v>
      </c>
      <c r="J124" s="18">
        <v>0</v>
      </c>
      <c r="K124" s="18">
        <v>0</v>
      </c>
      <c r="L124" s="18">
        <v>5</v>
      </c>
      <c r="M124" s="18">
        <v>6.2</v>
      </c>
      <c r="N124" s="4">
        <v>1.24</v>
      </c>
    </row>
    <row r="125" spans="1:14">
      <c r="A125" t="s">
        <v>380</v>
      </c>
      <c r="B125" t="s">
        <v>492</v>
      </c>
      <c r="C125" s="18">
        <v>1</v>
      </c>
      <c r="D125" s="18">
        <v>1</v>
      </c>
      <c r="E125" s="3">
        <v>1</v>
      </c>
      <c r="F125" s="18">
        <v>2</v>
      </c>
      <c r="G125" s="4">
        <v>2</v>
      </c>
      <c r="H125" s="18">
        <v>0</v>
      </c>
      <c r="I125" s="18">
        <v>0</v>
      </c>
      <c r="J125" s="18">
        <v>0</v>
      </c>
      <c r="K125" s="18">
        <v>0</v>
      </c>
      <c r="L125" s="18">
        <v>1</v>
      </c>
      <c r="M125" s="18">
        <v>0.2</v>
      </c>
      <c r="N125" s="4">
        <v>0.2</v>
      </c>
    </row>
    <row r="126" spans="1:14">
      <c r="A126" t="s">
        <v>430</v>
      </c>
      <c r="B126" t="s">
        <v>493</v>
      </c>
      <c r="C126" s="18">
        <v>0</v>
      </c>
      <c r="D126" s="18">
        <v>0</v>
      </c>
      <c r="E126" s="3"/>
      <c r="F126" s="18">
        <v>0</v>
      </c>
      <c r="G126" s="4"/>
      <c r="H126" s="18">
        <v>0</v>
      </c>
      <c r="I126" s="18">
        <v>0</v>
      </c>
      <c r="J126" s="18">
        <v>0</v>
      </c>
      <c r="K126" s="18">
        <v>0</v>
      </c>
      <c r="L126" s="18">
        <v>4</v>
      </c>
      <c r="M126" s="18">
        <v>0</v>
      </c>
      <c r="N126" s="4">
        <v>0</v>
      </c>
    </row>
    <row r="127" spans="1:14">
      <c r="A127" t="s">
        <v>152</v>
      </c>
      <c r="B127" t="s">
        <v>469</v>
      </c>
      <c r="C127" s="18">
        <v>1</v>
      </c>
      <c r="D127" s="18">
        <v>0</v>
      </c>
      <c r="E127" s="3">
        <v>0</v>
      </c>
      <c r="F127" s="18">
        <v>0</v>
      </c>
      <c r="G127" s="4"/>
      <c r="H127" s="18">
        <v>0</v>
      </c>
      <c r="I127" s="18">
        <v>0</v>
      </c>
      <c r="J127" s="18">
        <v>0</v>
      </c>
      <c r="K127" s="18">
        <v>0</v>
      </c>
      <c r="L127" s="18">
        <v>3</v>
      </c>
      <c r="M127" s="18">
        <v>0</v>
      </c>
      <c r="N127" s="4">
        <v>0</v>
      </c>
    </row>
    <row r="128" spans="1:14">
      <c r="A128" t="s">
        <v>239</v>
      </c>
      <c r="B128" t="s">
        <v>489</v>
      </c>
      <c r="C128" s="18">
        <v>0</v>
      </c>
      <c r="D128" s="18">
        <v>0</v>
      </c>
      <c r="E128" s="3"/>
      <c r="F128" s="18">
        <v>0</v>
      </c>
      <c r="G128" s="4"/>
      <c r="H128" s="18">
        <v>0</v>
      </c>
      <c r="I128" s="18">
        <v>0</v>
      </c>
      <c r="J128" s="18">
        <v>0</v>
      </c>
      <c r="K128" s="18">
        <v>0</v>
      </c>
      <c r="L128" s="18">
        <v>2</v>
      </c>
      <c r="M128" s="18">
        <v>0</v>
      </c>
      <c r="N128" s="4">
        <v>0</v>
      </c>
    </row>
    <row r="129" spans="1:14">
      <c r="A129" t="s">
        <v>457</v>
      </c>
      <c r="B129" t="s">
        <v>485</v>
      </c>
      <c r="C129" s="18">
        <v>1</v>
      </c>
      <c r="D129" s="18">
        <v>0</v>
      </c>
      <c r="E129" s="3">
        <v>0</v>
      </c>
      <c r="F129" s="18">
        <v>0</v>
      </c>
      <c r="G129" s="4"/>
      <c r="H129" s="18">
        <v>0</v>
      </c>
      <c r="I129" s="18">
        <v>0</v>
      </c>
      <c r="J129" s="18">
        <v>0</v>
      </c>
      <c r="K129" s="18">
        <v>0</v>
      </c>
      <c r="L129" s="18">
        <v>2</v>
      </c>
      <c r="M129" s="18">
        <v>0</v>
      </c>
      <c r="N129" s="4">
        <v>0</v>
      </c>
    </row>
    <row r="130" spans="1:14">
      <c r="A130" t="s">
        <v>413</v>
      </c>
      <c r="B130" t="s">
        <v>488</v>
      </c>
      <c r="C130" s="18">
        <v>1</v>
      </c>
      <c r="D130" s="18">
        <v>0</v>
      </c>
      <c r="E130" s="3">
        <v>0</v>
      </c>
      <c r="F130" s="18">
        <v>0</v>
      </c>
      <c r="G130" s="4"/>
      <c r="H130" s="18">
        <v>0</v>
      </c>
      <c r="I130" s="18">
        <v>0</v>
      </c>
      <c r="J130" s="18">
        <v>0</v>
      </c>
      <c r="K130" s="18">
        <v>0</v>
      </c>
      <c r="L130" s="18">
        <v>2</v>
      </c>
      <c r="M130" s="18">
        <v>0</v>
      </c>
      <c r="N130" s="4">
        <v>0</v>
      </c>
    </row>
    <row r="131" spans="1:14">
      <c r="A131" t="s">
        <v>159</v>
      </c>
      <c r="B131" t="s">
        <v>483</v>
      </c>
      <c r="C131" s="18">
        <v>0</v>
      </c>
      <c r="D131" s="18">
        <v>0</v>
      </c>
      <c r="E131" s="3"/>
      <c r="F131" s="18">
        <v>0</v>
      </c>
      <c r="G131" s="4"/>
      <c r="H131" s="18">
        <v>0</v>
      </c>
      <c r="I131" s="18">
        <v>0</v>
      </c>
      <c r="J131" s="18">
        <v>0</v>
      </c>
      <c r="K131" s="18">
        <v>0</v>
      </c>
      <c r="L131" s="18">
        <v>1</v>
      </c>
      <c r="M131" s="18">
        <v>0</v>
      </c>
      <c r="N131" s="4">
        <v>0</v>
      </c>
    </row>
    <row r="132" spans="1:14">
      <c r="A132" t="s">
        <v>459</v>
      </c>
      <c r="B132" t="s">
        <v>487</v>
      </c>
      <c r="C132" s="18">
        <v>0</v>
      </c>
      <c r="D132" s="18">
        <v>0</v>
      </c>
      <c r="E132" s="3"/>
      <c r="F132" s="18">
        <v>0</v>
      </c>
      <c r="G132" s="4"/>
      <c r="H132" s="18">
        <v>0</v>
      </c>
      <c r="I132" s="18">
        <v>0</v>
      </c>
      <c r="J132" s="18">
        <v>0</v>
      </c>
      <c r="K132" s="18">
        <v>0</v>
      </c>
      <c r="L132" s="18">
        <v>1</v>
      </c>
      <c r="M132" s="18">
        <v>0</v>
      </c>
      <c r="N132" s="4">
        <v>0</v>
      </c>
    </row>
    <row r="133" spans="1:14">
      <c r="A133" t="s">
        <v>131</v>
      </c>
      <c r="B133" t="s">
        <v>470</v>
      </c>
      <c r="C133" s="18">
        <v>0</v>
      </c>
      <c r="D133" s="18">
        <v>0</v>
      </c>
      <c r="E133" s="3"/>
      <c r="F133" s="18">
        <v>0</v>
      </c>
      <c r="G133" s="4"/>
      <c r="H133" s="18">
        <v>0</v>
      </c>
      <c r="I133" s="18">
        <v>0</v>
      </c>
      <c r="J133" s="18">
        <v>0</v>
      </c>
      <c r="K133" s="18">
        <v>0</v>
      </c>
      <c r="L133" s="18">
        <v>5</v>
      </c>
      <c r="M133" s="18">
        <v>0</v>
      </c>
      <c r="N133" s="4">
        <v>0</v>
      </c>
    </row>
    <row r="134" spans="1:14">
      <c r="A134" t="s">
        <v>225</v>
      </c>
      <c r="B134" t="s">
        <v>487</v>
      </c>
      <c r="C134" s="18">
        <v>0</v>
      </c>
      <c r="D134" s="18">
        <v>0</v>
      </c>
      <c r="E134" s="3"/>
      <c r="F134" s="18">
        <v>0</v>
      </c>
      <c r="G134" s="4"/>
      <c r="H134" s="18">
        <v>0</v>
      </c>
      <c r="I134" s="18">
        <v>0</v>
      </c>
      <c r="J134" s="18">
        <v>0</v>
      </c>
      <c r="K134" s="18">
        <v>0</v>
      </c>
      <c r="L134" s="18">
        <v>5</v>
      </c>
      <c r="M134" s="18">
        <v>0</v>
      </c>
      <c r="N134" s="4">
        <v>0</v>
      </c>
    </row>
    <row r="135" spans="1:14">
      <c r="A135" t="s">
        <v>185</v>
      </c>
      <c r="B135" t="s">
        <v>491</v>
      </c>
      <c r="C135" s="18">
        <v>0</v>
      </c>
      <c r="D135" s="18">
        <v>0</v>
      </c>
      <c r="E135" s="3"/>
      <c r="F135" s="18">
        <v>0</v>
      </c>
      <c r="G135" s="4"/>
      <c r="H135" s="18">
        <v>0</v>
      </c>
      <c r="I135" s="18">
        <v>0</v>
      </c>
      <c r="J135" s="18">
        <v>0</v>
      </c>
      <c r="K135" s="18">
        <v>0</v>
      </c>
      <c r="L135" s="18">
        <v>3</v>
      </c>
      <c r="M135" s="18">
        <v>0</v>
      </c>
      <c r="N135" s="4">
        <v>0</v>
      </c>
    </row>
    <row r="136" spans="1:14">
      <c r="A136" t="s">
        <v>226</v>
      </c>
      <c r="B136" t="s">
        <v>469</v>
      </c>
      <c r="C136" s="18">
        <v>0</v>
      </c>
      <c r="D136" s="18">
        <v>0</v>
      </c>
      <c r="E136" s="3"/>
      <c r="F136" s="18">
        <v>0</v>
      </c>
      <c r="G136" s="4"/>
      <c r="H136" s="18">
        <v>0</v>
      </c>
      <c r="I136" s="18">
        <v>0</v>
      </c>
      <c r="J136" s="18">
        <v>0</v>
      </c>
      <c r="K136" s="18">
        <v>0</v>
      </c>
      <c r="L136" s="18">
        <v>5</v>
      </c>
      <c r="M136" s="18">
        <v>0</v>
      </c>
      <c r="N136" s="4">
        <v>0</v>
      </c>
    </row>
    <row r="137" spans="1:14">
      <c r="A137" t="s">
        <v>454</v>
      </c>
      <c r="B137" t="s">
        <v>496</v>
      </c>
      <c r="C137" s="18">
        <v>1</v>
      </c>
      <c r="D137" s="18">
        <v>0</v>
      </c>
      <c r="E137" s="3">
        <v>0</v>
      </c>
      <c r="F137" s="18">
        <v>0</v>
      </c>
      <c r="G137" s="4"/>
      <c r="H137" s="18">
        <v>0</v>
      </c>
      <c r="I137" s="18">
        <v>0</v>
      </c>
      <c r="J137" s="18">
        <v>0</v>
      </c>
      <c r="K137" s="18">
        <v>0</v>
      </c>
      <c r="L137" s="18">
        <v>1</v>
      </c>
      <c r="M137" s="18">
        <v>0</v>
      </c>
      <c r="N137" s="4">
        <v>0</v>
      </c>
    </row>
    <row r="138" spans="1:14">
      <c r="A138" t="s">
        <v>328</v>
      </c>
      <c r="B138" t="s">
        <v>473</v>
      </c>
      <c r="C138" s="18">
        <v>0</v>
      </c>
      <c r="D138" s="18">
        <v>0</v>
      </c>
      <c r="E138" s="3"/>
      <c r="F138" s="18">
        <v>0</v>
      </c>
      <c r="G138" s="4"/>
      <c r="H138" s="18">
        <v>0</v>
      </c>
      <c r="I138" s="18">
        <v>0</v>
      </c>
      <c r="J138" s="18">
        <v>0</v>
      </c>
      <c r="K138" s="18">
        <v>0</v>
      </c>
      <c r="L138" s="18">
        <v>2</v>
      </c>
      <c r="M138" s="18">
        <v>0</v>
      </c>
      <c r="N138" s="4">
        <v>0</v>
      </c>
    </row>
    <row r="139" spans="1:14">
      <c r="A139" t="s">
        <v>208</v>
      </c>
      <c r="B139" t="s">
        <v>495</v>
      </c>
      <c r="C139" s="18">
        <v>0</v>
      </c>
      <c r="D139" s="18">
        <v>0</v>
      </c>
      <c r="E139" s="3"/>
      <c r="F139" s="18">
        <v>0</v>
      </c>
      <c r="G139" s="4"/>
      <c r="H139" s="18">
        <v>0</v>
      </c>
      <c r="I139" s="18">
        <v>0</v>
      </c>
      <c r="J139" s="18">
        <v>0</v>
      </c>
      <c r="K139" s="18">
        <v>0</v>
      </c>
      <c r="L139" s="18">
        <v>3</v>
      </c>
      <c r="M139" s="18">
        <v>0</v>
      </c>
      <c r="N139" s="4">
        <v>0</v>
      </c>
    </row>
    <row r="140" spans="1:14">
      <c r="A140" t="s">
        <v>446</v>
      </c>
      <c r="C140" s="18">
        <v>1618</v>
      </c>
      <c r="D140" s="18">
        <v>1166</v>
      </c>
      <c r="E140" s="3">
        <v>0.72064276885043266</v>
      </c>
      <c r="F140" s="18">
        <v>11459</v>
      </c>
      <c r="G140" s="4">
        <v>9.827615780445969</v>
      </c>
      <c r="H140" s="18">
        <v>107</v>
      </c>
      <c r="I140" s="18">
        <v>22</v>
      </c>
      <c r="J140" s="18">
        <v>40</v>
      </c>
      <c r="K140" s="18">
        <v>3</v>
      </c>
      <c r="L140" s="18">
        <v>106</v>
      </c>
      <c r="M140" s="18">
        <v>1799.9000000000017</v>
      </c>
      <c r="N140" s="4">
        <v>16.980188679245298</v>
      </c>
    </row>
  </sheetData>
  <mergeCells count="3">
    <mergeCell ref="C20:H20"/>
    <mergeCell ref="I20:K20"/>
    <mergeCell ref="L20:N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NFLData">
                <anchor moveWithCells="1" sizeWithCells="1">
                  <from>
                    <xdr:col>0</xdr:col>
                    <xdr:colOff>171450</xdr:colOff>
                    <xdr:row>0</xdr:row>
                    <xdr:rowOff>152400</xdr:rowOff>
                  </from>
                  <to>
                    <xdr:col>0</xdr:col>
                    <xdr:colOff>1276350</xdr:colOff>
                    <xdr:row>4</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C410-45D8-4BBF-82B7-4AEF850FFBE9}">
  <dimension ref="A1"/>
  <sheetViews>
    <sheetView workbookViewId="0"/>
  </sheetViews>
  <sheetFormatPr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EB0729DB-519E-4E56-8A95-E19D3059E801}">
  <ds:schemaRefs/>
</ds:datastoreItem>
</file>

<file path=customXml/itemProps2.xml><?xml version="1.0" encoding="utf-8"?>
<ds:datastoreItem xmlns:ds="http://schemas.openxmlformats.org/officeDocument/2006/customXml" ds:itemID="{2C179457-F529-4E62-B5EE-B9A11E896824}">
  <ds:schemaRefs/>
</ds:datastoreItem>
</file>

<file path=customXml/itemProps3.xml><?xml version="1.0" encoding="utf-8"?>
<ds:datastoreItem xmlns:ds="http://schemas.openxmlformats.org/officeDocument/2006/customXml" ds:itemID="{21D72D0C-203C-4002-8A36-3FA98E01F58B}">
  <ds:schemaRefs/>
</ds:datastoreItem>
</file>

<file path=customXml/itemProps4.xml><?xml version="1.0" encoding="utf-8"?>
<ds:datastoreItem xmlns:ds="http://schemas.openxmlformats.org/officeDocument/2006/customXml" ds:itemID="{EDD63D74-BE74-439B-957E-705CEB32F451}">
  <ds:schemaRefs/>
</ds:datastoreItem>
</file>

<file path=customXml/itemProps5.xml><?xml version="1.0" encoding="utf-8"?>
<ds:datastoreItem xmlns:ds="http://schemas.openxmlformats.org/officeDocument/2006/customXml" ds:itemID="{32541C23-4EF0-4F05-8574-8F18BD194CC7}">
  <ds:schemaRefs/>
</ds:datastoreItem>
</file>

<file path=customXml/itemProps6.xml><?xml version="1.0" encoding="utf-8"?>
<ds:datastoreItem xmlns:ds="http://schemas.openxmlformats.org/officeDocument/2006/customXml" ds:itemID="{68E963A2-B99E-4610-8DCD-5F0A3E0B952E}">
  <ds:schemaRefs/>
</ds:datastoreItem>
</file>

<file path=customXml/itemProps7.xml><?xml version="1.0" encoding="utf-8"?>
<ds:datastoreItem xmlns:ds="http://schemas.openxmlformats.org/officeDocument/2006/customXml" ds:itemID="{5F2C5BCE-168A-4C05-8CB2-2B5B3802D1D5}">
  <ds:schemaRefs/>
</ds:datastoreItem>
</file>

<file path=customXml/itemProps8.xml><?xml version="1.0" encoding="utf-8"?>
<ds:datastoreItem xmlns:ds="http://schemas.openxmlformats.org/officeDocument/2006/customXml" ds:itemID="{D51A855D-D697-4BFB-9304-E005040485FE}">
  <ds:schemaRefs/>
</ds:datastoreItem>
</file>

<file path=customXml/itemProps9.xml><?xml version="1.0" encoding="utf-8"?>
<ds:datastoreItem xmlns:ds="http://schemas.openxmlformats.org/officeDocument/2006/customXml" ds:itemID="{594C1D41-18C3-4999-B554-856EF0F6BF64}">
  <ds:schemaRefs/>
</ds:datastoreItem>
</file>

<file path=customXml/itemProps10.xml><?xml version="1.0" encoding="utf-8"?>
<ds:datastoreItem xmlns:ds="http://schemas.openxmlformats.org/officeDocument/2006/customXml" ds:itemID="{3B7F5924-8E02-4B68-9058-B06B3CEE450F}">
  <ds:schemaRefs/>
</ds:datastoreItem>
</file>

<file path=customXml/itemProps11.xml><?xml version="1.0" encoding="utf-8"?>
<ds:datastoreItem xmlns:ds="http://schemas.openxmlformats.org/officeDocument/2006/customXml" ds:itemID="{F6004C3F-1727-4B5C-AD58-424D265452B5}">
  <ds:schemaRefs/>
</ds:datastoreItem>
</file>

<file path=customXml/itemProps12.xml><?xml version="1.0" encoding="utf-8"?>
<ds:datastoreItem xmlns:ds="http://schemas.openxmlformats.org/officeDocument/2006/customXml" ds:itemID="{D875F478-9C34-45B0-B63A-0DC5F94DBF60}">
  <ds:schemaRefs/>
</ds:datastoreItem>
</file>

<file path=customXml/itemProps13.xml><?xml version="1.0" encoding="utf-8"?>
<ds:datastoreItem xmlns:ds="http://schemas.openxmlformats.org/officeDocument/2006/customXml" ds:itemID="{AE7898F7-AACE-48DF-BD21-5362FA67DF2A}">
  <ds:schemaRefs/>
</ds:datastoreItem>
</file>

<file path=customXml/itemProps14.xml><?xml version="1.0" encoding="utf-8"?>
<ds:datastoreItem xmlns:ds="http://schemas.openxmlformats.org/officeDocument/2006/customXml" ds:itemID="{D643EDF2-3FF3-4CC3-8035-C38E507D7118}">
  <ds:schemaRefs/>
</ds:datastoreItem>
</file>

<file path=customXml/itemProps15.xml><?xml version="1.0" encoding="utf-8"?>
<ds:datastoreItem xmlns:ds="http://schemas.openxmlformats.org/officeDocument/2006/customXml" ds:itemID="{5DA834A9-3B14-47F4-9284-8B0D7D4C2697}">
  <ds:schemaRefs/>
</ds:datastoreItem>
</file>

<file path=customXml/itemProps16.xml><?xml version="1.0" encoding="utf-8"?>
<ds:datastoreItem xmlns:ds="http://schemas.openxmlformats.org/officeDocument/2006/customXml" ds:itemID="{AE81FBC1-EC46-441C-B8EC-DDBA90EDD4E4}">
  <ds:schemaRefs/>
</ds:datastoreItem>
</file>

<file path=customXml/itemProps17.xml><?xml version="1.0" encoding="utf-8"?>
<ds:datastoreItem xmlns:ds="http://schemas.openxmlformats.org/officeDocument/2006/customXml" ds:itemID="{A72C84AB-CCAD-4C2F-BF27-C439F051DE5C}">
  <ds:schemaRefs/>
</ds:datastoreItem>
</file>

<file path=customXml/itemProps18.xml><?xml version="1.0" encoding="utf-8"?>
<ds:datastoreItem xmlns:ds="http://schemas.openxmlformats.org/officeDocument/2006/customXml" ds:itemID="{6FBF7411-A0C0-41B5-A878-BDD29BF7ACE5}">
  <ds:schemaRefs/>
</ds:datastoreItem>
</file>

<file path=customXml/itemProps19.xml><?xml version="1.0" encoding="utf-8"?>
<ds:datastoreItem xmlns:ds="http://schemas.openxmlformats.org/officeDocument/2006/customXml" ds:itemID="{7A53EF4B-2ECF-47EC-8B1E-B36D374E4095}">
  <ds:schemaRefs/>
</ds:datastoreItem>
</file>

<file path=customXml/itemProps20.xml><?xml version="1.0" encoding="utf-8"?>
<ds:datastoreItem xmlns:ds="http://schemas.openxmlformats.org/officeDocument/2006/customXml" ds:itemID="{0F727F0C-A894-4DA7-92C7-400A59ED4291}">
  <ds:schemaRefs/>
</ds:datastoreItem>
</file>

<file path=customXml/itemProps21.xml><?xml version="1.0" encoding="utf-8"?>
<ds:datastoreItem xmlns:ds="http://schemas.openxmlformats.org/officeDocument/2006/customXml" ds:itemID="{2142222C-C026-4407-B601-01FE6C0524C7}">
  <ds:schemaRefs/>
</ds:datastoreItem>
</file>

<file path=customXml/itemProps22.xml><?xml version="1.0" encoding="utf-8"?>
<ds:datastoreItem xmlns:ds="http://schemas.openxmlformats.org/officeDocument/2006/customXml" ds:itemID="{DD77DCA7-E8F1-4C4C-BF9B-86A4CF680A8B}">
  <ds:schemaRefs/>
</ds:datastoreItem>
</file>

<file path=customXml/itemProps23.xml><?xml version="1.0" encoding="utf-8"?>
<ds:datastoreItem xmlns:ds="http://schemas.openxmlformats.org/officeDocument/2006/customXml" ds:itemID="{6CFE7E48-98D3-4469-B93D-B2BCA9DCA8AA}">
  <ds:schemaRefs/>
</ds:datastoreItem>
</file>

<file path=customXml/itemProps24.xml><?xml version="1.0" encoding="utf-8"?>
<ds:datastoreItem xmlns:ds="http://schemas.openxmlformats.org/officeDocument/2006/customXml" ds:itemID="{0C79EADF-2C3E-44A3-B16B-2A4C3F7A7658}">
  <ds:schemaRefs/>
</ds:datastoreItem>
</file>

<file path=customXml/itemProps25.xml><?xml version="1.0" encoding="utf-8"?>
<ds:datastoreItem xmlns:ds="http://schemas.openxmlformats.org/officeDocument/2006/customXml" ds:itemID="{90060956-E901-4274-BB86-778F4BDE95C5}">
  <ds:schemaRefs>
    <ds:schemaRef ds:uri="http://schemas.microsoft.com/DataMashup"/>
  </ds:schemaRefs>
</ds:datastoreItem>
</file>

<file path=customXml/itemProps26.xml><?xml version="1.0" encoding="utf-8"?>
<ds:datastoreItem xmlns:ds="http://schemas.openxmlformats.org/officeDocument/2006/customXml" ds:itemID="{DAE5D750-6E16-4572-B389-C122D7983A48}">
  <ds:schemaRefs/>
</ds:datastoreItem>
</file>

<file path=customXml/itemProps27.xml><?xml version="1.0" encoding="utf-8"?>
<ds:datastoreItem xmlns:ds="http://schemas.openxmlformats.org/officeDocument/2006/customXml" ds:itemID="{C5E5AD05-7561-4042-8375-7D63F8E041B2}">
  <ds:schemaRefs/>
</ds:datastoreItem>
</file>

<file path=customXml/itemProps28.xml><?xml version="1.0" encoding="utf-8"?>
<ds:datastoreItem xmlns:ds="http://schemas.openxmlformats.org/officeDocument/2006/customXml" ds:itemID="{450326E7-653C-442E-9651-C989350CF334}">
  <ds:schemaRefs/>
</ds:datastoreItem>
</file>

<file path=customXml/itemProps29.xml><?xml version="1.0" encoding="utf-8"?>
<ds:datastoreItem xmlns:ds="http://schemas.openxmlformats.org/officeDocument/2006/customXml" ds:itemID="{51B9577A-5DF5-473B-8D1B-7A8F9B86EC1F}">
  <ds:schemaRefs/>
</ds:datastoreItem>
</file>

<file path=customXml/itemProps30.xml><?xml version="1.0" encoding="utf-8"?>
<ds:datastoreItem xmlns:ds="http://schemas.openxmlformats.org/officeDocument/2006/customXml" ds:itemID="{251F83E7-B096-401B-88FB-74E89FD8E8D6}">
  <ds:schemaRefs/>
</ds:datastoreItem>
</file>

<file path=customXml/itemProps31.xml><?xml version="1.0" encoding="utf-8"?>
<ds:datastoreItem xmlns:ds="http://schemas.openxmlformats.org/officeDocument/2006/customXml" ds:itemID="{456554F6-2B8A-4BD7-B5E2-5857C57379CD}">
  <ds:schemaRefs/>
</ds:datastoreItem>
</file>

<file path=customXml/itemProps32.xml><?xml version="1.0" encoding="utf-8"?>
<ds:datastoreItem xmlns:ds="http://schemas.openxmlformats.org/officeDocument/2006/customXml" ds:itemID="{5C9D3967-C1F7-4009-9C3C-09F24A4F4A65}">
  <ds:schemaRefs/>
</ds:datastoreItem>
</file>

<file path=customXml/itemProps33.xml><?xml version="1.0" encoding="utf-8"?>
<ds:datastoreItem xmlns:ds="http://schemas.openxmlformats.org/officeDocument/2006/customXml" ds:itemID="{9718977F-17BD-4CAE-B306-4299D3CBD7E4}">
  <ds:schemaRefs/>
</ds:datastoreItem>
</file>

<file path=customXml/itemProps34.xml><?xml version="1.0" encoding="utf-8"?>
<ds:datastoreItem xmlns:ds="http://schemas.openxmlformats.org/officeDocument/2006/customXml" ds:itemID="{84F0C9C4-E9FE-42D3-A0EF-D72C174E11D0}">
  <ds:schemaRefs/>
</ds:datastoreItem>
</file>

<file path=customXml/itemProps35.xml><?xml version="1.0" encoding="utf-8"?>
<ds:datastoreItem xmlns:ds="http://schemas.openxmlformats.org/officeDocument/2006/customXml" ds:itemID="{C665CB66-8375-4B41-B7B0-219F3D3AB309}">
  <ds:schemaRefs/>
</ds:datastoreItem>
</file>

<file path=customXml/itemProps36.xml><?xml version="1.0" encoding="utf-8"?>
<ds:datastoreItem xmlns:ds="http://schemas.openxmlformats.org/officeDocument/2006/customXml" ds:itemID="{5E96C175-784F-42BC-AA26-EFF19116455A}">
  <ds:schemaRefs/>
</ds:datastoreItem>
</file>

<file path=customXml/itemProps37.xml><?xml version="1.0" encoding="utf-8"?>
<ds:datastoreItem xmlns:ds="http://schemas.openxmlformats.org/officeDocument/2006/customXml" ds:itemID="{745DE24D-EBF3-4559-B7AC-80C807ECA4F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Home Dashboard</vt:lpstr>
      <vt:lpstr>Calc</vt:lpstr>
      <vt:lpstr>League Overview</vt:lpstr>
      <vt:lpstr>Team Efficiency</vt:lpstr>
      <vt:lpstr>Offense Detail</vt:lpstr>
      <vt:lpstr>Defense Detail</vt:lpstr>
      <vt:lpstr>Quarterbacks</vt:lpstr>
      <vt:lpstr>Running Backs</vt:lpstr>
      <vt:lpstr>Wide Receivers</vt:lpstr>
      <vt:lpstr>Tight Ends</vt:lpstr>
      <vt:lpstr>Key Findings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 Williams</dc:creator>
  <cp:lastModifiedBy>Josh Williams</cp:lastModifiedBy>
  <dcterms:created xsi:type="dcterms:W3CDTF">2026-10-01T12:14:42Z</dcterms:created>
  <dcterms:modified xsi:type="dcterms:W3CDTF">2026-10-26T18:00:08Z</dcterms:modified>
</cp:coreProperties>
</file>