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240" windowWidth="25360" windowHeight="17240" tabRatio="500"/>
  </bookViews>
  <sheets>
    <sheet name="Sheet1" sheetId="1" r:id="rId1"/>
  </sheets>
  <definedNames>
    <definedName name="outdoor_temp">Sheet1!$B$14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E5" i="1"/>
  <c r="E7" i="1"/>
  <c r="E6" i="1"/>
  <c r="B28" i="1"/>
  <c r="B27" i="1"/>
  <c r="B25" i="1"/>
  <c r="B24" i="1"/>
  <c r="B22" i="1"/>
  <c r="D4" i="1"/>
  <c r="D2" i="1"/>
  <c r="B3" i="1"/>
  <c r="E4" i="1"/>
  <c r="E2" i="1"/>
</calcChain>
</file>

<file path=xl/comments1.xml><?xml version="1.0" encoding="utf-8"?>
<comments xmlns="http://schemas.openxmlformats.org/spreadsheetml/2006/main">
  <authors>
    <author>Josiah Johnston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Josiah Johnston:</t>
        </r>
        <r>
          <rPr>
            <sz val="9"/>
            <color indexed="81"/>
            <rFont val="Calibri"/>
            <family val="2"/>
          </rPr>
          <t xml:space="preserve">
E.N., Tiratsoo. Oilfields of the World. Scientific Press, 1973: 15. Reference in Understanding Natural Gas.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Josiah Johnston:</t>
        </r>
        <r>
          <rPr>
            <sz val="9"/>
            <color indexed="81"/>
            <rFont val="Calibri"/>
            <family val="2"/>
          </rPr>
          <t xml:space="preserve">
http://www.coloradoenergy.org/procorner/stuff/htg_eff.htm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Josiah Johnston:</t>
        </r>
        <r>
          <rPr>
            <sz val="9"/>
            <color indexed="81"/>
            <rFont val="Calibri"/>
            <family val="2"/>
          </rPr>
          <t xml:space="preserve">
Jan 2012 http://www.pge.com/tariffs/GRF.SHTML#RESGAS</t>
        </r>
      </text>
    </comment>
  </commentList>
</comments>
</file>

<file path=xl/sharedStrings.xml><?xml version="1.0" encoding="utf-8"?>
<sst xmlns="http://schemas.openxmlformats.org/spreadsheetml/2006/main" count="18" uniqueCount="18">
  <si>
    <t>ceil</t>
  </si>
  <si>
    <t>Heat loss rate</t>
  </si>
  <si>
    <t>delta T</t>
  </si>
  <si>
    <t>ceil + fan</t>
  </si>
  <si>
    <t>Total heat loss, no fan</t>
  </si>
  <si>
    <t>Heat loss, with fan</t>
  </si>
  <si>
    <t>Heat loss per hour, BTU</t>
  </si>
  <si>
    <t>outdoor temp</t>
  </si>
  <si>
    <t>temp</t>
  </si>
  <si>
    <t>Fan CF (upper bound)</t>
  </si>
  <si>
    <t>Fan wattage</t>
  </si>
  <si>
    <t>Power draw, W (assume 10% extra)</t>
  </si>
  <si>
    <t>NG heat rate, MBTU/MWh</t>
  </si>
  <si>
    <t>NG burned for electricity</t>
  </si>
  <si>
    <t>NG heat rate, BTU/Wh</t>
  </si>
  <si>
    <t>Energy in 1 hr, Wh</t>
  </si>
  <si>
    <t>% savings (discount electricity)</t>
  </si>
  <si>
    <t>% savings (with electricity)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</si>
</sst>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6" fontId="0" fillId="0" borderId="0" xfId="0" applyNumberFormat="1"/>
    <xf numFmtId="8" fontId="0" fillId="0" borderId="0" xfId="0" applyNumberFormat="1"/>
    <xf numFmtId="9" fontId="0" fillId="0" borderId="0" xfId="1" applyFont="1"/>
    <xf numFmtId="0" fontId="6" fillId="0" borderId="0" xfId="0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C4" sqref="C4"/>
    </sheetView>
  </sheetViews>
  <sheetFormatPr baseColWidth="10" defaultRowHeight="15" x14ac:dyDescent="0"/>
  <cols>
    <col min="1" max="1" width="30.1640625" bestFit="1" customWidth="1"/>
    <col min="2" max="2" width="12.33203125" bestFit="1" customWidth="1"/>
    <col min="3" max="3" width="12.33203125" customWidth="1"/>
    <col min="5" max="5" width="13" bestFit="1" customWidth="1"/>
    <col min="6" max="6" width="15.5" bestFit="1" customWidth="1"/>
  </cols>
  <sheetData>
    <row r="1" spans="1:11">
      <c r="B1" t="s">
        <v>1</v>
      </c>
      <c r="C1" t="s">
        <v>8</v>
      </c>
      <c r="D1" t="s">
        <v>2</v>
      </c>
      <c r="E1" t="s">
        <v>6</v>
      </c>
    </row>
    <row r="2" spans="1:11">
      <c r="A2" t="s">
        <v>0</v>
      </c>
      <c r="B2">
        <v>55</v>
      </c>
      <c r="C2">
        <v>90</v>
      </c>
      <c r="D2">
        <f>C2-outdoor_temp</f>
        <v>40</v>
      </c>
      <c r="E2">
        <f>B2*D2</f>
        <v>2200</v>
      </c>
      <c r="G2" s="1"/>
      <c r="H2" s="3"/>
      <c r="I2" s="2"/>
      <c r="J2" s="4"/>
      <c r="K2" s="5"/>
    </row>
    <row r="3" spans="1:11">
      <c r="A3" t="s">
        <v>3</v>
      </c>
      <c r="B3">
        <f>B2</f>
        <v>55</v>
      </c>
      <c r="C3">
        <v>75</v>
      </c>
      <c r="D3">
        <f>C3-outdoor_temp</f>
        <v>25</v>
      </c>
      <c r="E3">
        <f t="shared" ref="E3:E4" si="0">B3*D3</f>
        <v>1375</v>
      </c>
      <c r="G3" s="1"/>
      <c r="H3" s="3"/>
      <c r="I3" s="2"/>
      <c r="J3" s="4"/>
      <c r="K3" s="5"/>
    </row>
    <row r="4" spans="1:11">
      <c r="A4" t="s">
        <v>4</v>
      </c>
      <c r="B4">
        <v>331</v>
      </c>
      <c r="C4">
        <v>70</v>
      </c>
      <c r="D4">
        <f>C4-outdoor_temp</f>
        <v>20</v>
      </c>
      <c r="E4">
        <f t="shared" si="0"/>
        <v>6620</v>
      </c>
      <c r="G4" s="1"/>
      <c r="H4" s="3"/>
      <c r="I4" s="2"/>
      <c r="J4" s="4"/>
      <c r="K4" s="5"/>
    </row>
    <row r="5" spans="1:11">
      <c r="A5" t="s">
        <v>5</v>
      </c>
      <c r="E5">
        <f>E4-(E2-E3)</f>
        <v>5795</v>
      </c>
    </row>
    <row r="6" spans="1:11">
      <c r="A6" t="s">
        <v>16</v>
      </c>
      <c r="E6" s="6">
        <f>(E4-E5)/E4</f>
        <v>0.12462235649546828</v>
      </c>
    </row>
    <row r="7" spans="1:11">
      <c r="A7" t="s">
        <v>17</v>
      </c>
      <c r="E7" s="6">
        <f>(E4-(E5+B28))/E4</f>
        <v>8.2504691665185703E-2</v>
      </c>
    </row>
    <row r="14" spans="1:11">
      <c r="A14" t="s">
        <v>7</v>
      </c>
      <c r="B14">
        <v>50</v>
      </c>
    </row>
    <row r="22" spans="1:2">
      <c r="A22" t="s">
        <v>9</v>
      </c>
      <c r="B22" s="6">
        <f>111/255</f>
        <v>0.43529411764705883</v>
      </c>
    </row>
    <row r="23" spans="1:2">
      <c r="A23" t="s">
        <v>10</v>
      </c>
      <c r="B23">
        <v>90</v>
      </c>
    </row>
    <row r="24" spans="1:2">
      <c r="A24" t="s">
        <v>11</v>
      </c>
      <c r="B24" s="3">
        <f>B23*B22*1.1</f>
        <v>43.09411764705883</v>
      </c>
    </row>
    <row r="25" spans="1:2">
      <c r="A25" t="s">
        <v>15</v>
      </c>
      <c r="B25" s="3">
        <f>B24*1</f>
        <v>43.09411764705883</v>
      </c>
    </row>
    <row r="26" spans="1:2">
      <c r="A26" t="s">
        <v>12</v>
      </c>
      <c r="B26" s="7">
        <v>6.47</v>
      </c>
    </row>
    <row r="27" spans="1:2">
      <c r="A27" t="s">
        <v>14</v>
      </c>
      <c r="B27">
        <f>B26</f>
        <v>6.47</v>
      </c>
    </row>
    <row r="28" spans="1:2">
      <c r="A28" t="s">
        <v>13</v>
      </c>
      <c r="B28" s="3">
        <f>B25*B27</f>
        <v>278.81894117647062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Johnston</dc:creator>
  <cp:lastModifiedBy>Josiah Johnston</cp:lastModifiedBy>
  <dcterms:created xsi:type="dcterms:W3CDTF">2012-02-06T01:52:08Z</dcterms:created>
  <dcterms:modified xsi:type="dcterms:W3CDTF">2012-02-06T02:27:39Z</dcterms:modified>
</cp:coreProperties>
</file>