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dministrator\Desktop\LUXDEVHQ\Excel\"/>
    </mc:Choice>
  </mc:AlternateContent>
  <xr:revisionPtr revIDLastSave="0" documentId="13_ncr:1_{C825A03A-CB7A-4E4B-8287-C3BF4EB750A8}" xr6:coauthVersionLast="47" xr6:coauthVersionMax="47" xr10:uidLastSave="{00000000-0000-0000-0000-000000000000}"/>
  <bookViews>
    <workbookView xWindow="-108" yWindow="-108" windowWidth="23256" windowHeight="12456" activeTab="3" xr2:uid="{E21D72C6-F250-4AD0-AF2A-471DE22FEC3F}"/>
  </bookViews>
  <sheets>
    <sheet name="Excel_jumia" sheetId="1" r:id="rId1"/>
    <sheet name="Q&amp;A" sheetId="2" r:id="rId2"/>
    <sheet name="Analysis" sheetId="3" r:id="rId3"/>
    <sheet name="Dashboard" sheetId="4" r:id="rId4"/>
  </sheets>
  <definedNames>
    <definedName name="_xlnm._FilterDatabase" localSheetId="0" hidden="1">Excel_jumia!$A$1:$M$116</definedName>
    <definedName name="Slicer_Categorize_Discount">#N/A</definedName>
    <definedName name="Slicer_Rating_Category">#N/A</definedName>
  </definedNames>
  <calcPr calcId="191029"/>
  <pivotCaches>
    <pivotCache cacheId="0" r:id="rId5"/>
    <pivotCache cacheId="1" r:id="rId6"/>
    <pivotCache cacheId="1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5" i="1" l="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K101" i="1"/>
  <c r="J104" i="1"/>
  <c r="M104" i="1" s="1"/>
  <c r="H2" i="1"/>
  <c r="H24" i="1"/>
  <c r="H65" i="1"/>
  <c r="H3" i="1"/>
  <c r="H67" i="1"/>
  <c r="H73" i="1"/>
  <c r="H4" i="1"/>
  <c r="H5" i="1"/>
  <c r="H6" i="1"/>
  <c r="H8" i="1"/>
  <c r="H10" i="1"/>
  <c r="H11" i="1"/>
  <c r="H12" i="1"/>
  <c r="H13" i="1"/>
  <c r="H14" i="1"/>
  <c r="H15" i="1"/>
  <c r="H16" i="1"/>
  <c r="H17" i="1"/>
  <c r="H18" i="1"/>
  <c r="H19" i="1"/>
  <c r="H20" i="1"/>
  <c r="H21" i="1"/>
  <c r="H22" i="1"/>
  <c r="H23" i="1"/>
  <c r="H25" i="1"/>
  <c r="H26" i="1"/>
  <c r="H27" i="1"/>
  <c r="H63" i="1"/>
  <c r="H64" i="1"/>
  <c r="H70" i="1"/>
  <c r="H72" i="1"/>
  <c r="H74" i="1"/>
  <c r="H69"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7" i="1"/>
  <c r="H9" i="1"/>
  <c r="H68" i="1"/>
  <c r="H71" i="1"/>
  <c r="H66" i="1"/>
  <c r="J100" i="1"/>
  <c r="M100" i="1" s="1"/>
  <c r="J86" i="1"/>
  <c r="M86" i="1" s="1"/>
  <c r="J79" i="1"/>
  <c r="M79" i="1" s="1"/>
  <c r="J93" i="1"/>
  <c r="M93" i="1" s="1"/>
  <c r="J7" i="1"/>
  <c r="M7" i="1" s="1"/>
  <c r="J88" i="1"/>
  <c r="M88" i="1" s="1"/>
  <c r="J9" i="1"/>
  <c r="M9" i="1" s="1"/>
  <c r="J68" i="1"/>
  <c r="M68" i="1" s="1"/>
  <c r="J71" i="1"/>
  <c r="M71" i="1" s="1"/>
  <c r="J111" i="1"/>
  <c r="M111" i="1" s="1"/>
  <c r="J96" i="1"/>
  <c r="M96" i="1" s="1"/>
  <c r="J99" i="1"/>
  <c r="M99" i="1" s="1"/>
  <c r="J102" i="1"/>
  <c r="M102" i="1" s="1"/>
  <c r="J83" i="1"/>
  <c r="M83" i="1" s="1"/>
  <c r="J114" i="1"/>
  <c r="M114" i="1" s="1"/>
  <c r="J66" i="1"/>
  <c r="M66" i="1" s="1"/>
  <c r="J90" i="1"/>
  <c r="M90" i="1" s="1"/>
  <c r="J76" i="1"/>
  <c r="M76" i="1" s="1"/>
  <c r="J116" i="1"/>
  <c r="M116" i="1" s="1"/>
  <c r="J2" i="1"/>
  <c r="M2" i="1" s="1"/>
  <c r="J24" i="1"/>
  <c r="M24" i="1" s="1"/>
  <c r="J98" i="1"/>
  <c r="M98" i="1" s="1"/>
  <c r="J65" i="1"/>
  <c r="M65" i="1" s="1"/>
  <c r="J110" i="1"/>
  <c r="M110" i="1" s="1"/>
  <c r="J92" i="1"/>
  <c r="M92" i="1" s="1"/>
  <c r="J91" i="1"/>
  <c r="M91" i="1" s="1"/>
  <c r="J84" i="1"/>
  <c r="M84" i="1" s="1"/>
  <c r="J3" i="1"/>
  <c r="M3" i="1" s="1"/>
  <c r="J112" i="1"/>
  <c r="M112" i="1" s="1"/>
  <c r="J97" i="1"/>
  <c r="M97" i="1" s="1"/>
  <c r="J67" i="1"/>
  <c r="M67" i="1" s="1"/>
  <c r="J89" i="1"/>
  <c r="M89" i="1" s="1"/>
  <c r="J87" i="1"/>
  <c r="M87" i="1" s="1"/>
  <c r="J73" i="1"/>
  <c r="M73" i="1" s="1"/>
  <c r="J113" i="1"/>
  <c r="M113" i="1" s="1"/>
  <c r="J108" i="1"/>
  <c r="M108" i="1" s="1"/>
  <c r="J94" i="1"/>
  <c r="M94" i="1" s="1"/>
  <c r="J4" i="1"/>
  <c r="M4" i="1" s="1"/>
  <c r="J5" i="1"/>
  <c r="M5" i="1" s="1"/>
  <c r="J6" i="1"/>
  <c r="M6" i="1" s="1"/>
  <c r="J8" i="1"/>
  <c r="M8" i="1" s="1"/>
  <c r="J10" i="1"/>
  <c r="M10" i="1" s="1"/>
  <c r="J11" i="1"/>
  <c r="M11" i="1" s="1"/>
  <c r="J12" i="1"/>
  <c r="M12" i="1" s="1"/>
  <c r="J13" i="1"/>
  <c r="M13" i="1" s="1"/>
  <c r="J14" i="1"/>
  <c r="M14" i="1" s="1"/>
  <c r="J15" i="1"/>
  <c r="M15" i="1" s="1"/>
  <c r="J16" i="1"/>
  <c r="M16" i="1" s="1"/>
  <c r="J17" i="1"/>
  <c r="M17" i="1" s="1"/>
  <c r="J18" i="1"/>
  <c r="M18" i="1" s="1"/>
  <c r="J19" i="1"/>
  <c r="M19" i="1" s="1"/>
  <c r="J20" i="1"/>
  <c r="M20" i="1" s="1"/>
  <c r="J21" i="1"/>
  <c r="M21" i="1" s="1"/>
  <c r="J22" i="1"/>
  <c r="M22" i="1" s="1"/>
  <c r="J23" i="1"/>
  <c r="M23" i="1" s="1"/>
  <c r="J25" i="1"/>
  <c r="M25" i="1" s="1"/>
  <c r="J26" i="1"/>
  <c r="M26" i="1" s="1"/>
  <c r="J27" i="1"/>
  <c r="M27" i="1" s="1"/>
  <c r="J106" i="1"/>
  <c r="M106" i="1" s="1"/>
  <c r="J63" i="1"/>
  <c r="M63" i="1" s="1"/>
  <c r="J64" i="1"/>
  <c r="M64" i="1" s="1"/>
  <c r="J101" i="1"/>
  <c r="M101" i="1" s="1"/>
  <c r="J103" i="1"/>
  <c r="M103" i="1" s="1"/>
  <c r="J105" i="1"/>
  <c r="M105" i="1" s="1"/>
  <c r="J82" i="1"/>
  <c r="M82" i="1" s="1"/>
  <c r="J75" i="1"/>
  <c r="M75" i="1" s="1"/>
  <c r="J70" i="1"/>
  <c r="M70" i="1" s="1"/>
  <c r="J107" i="1"/>
  <c r="M107" i="1" s="1"/>
  <c r="J72" i="1"/>
  <c r="M72" i="1" s="1"/>
  <c r="J109" i="1"/>
  <c r="M109" i="1" s="1"/>
  <c r="J74" i="1"/>
  <c r="M74" i="1" s="1"/>
  <c r="J80" i="1"/>
  <c r="M80" i="1" s="1"/>
  <c r="J69" i="1"/>
  <c r="M69" i="1" s="1"/>
  <c r="J28" i="1"/>
  <c r="M28" i="1" s="1"/>
  <c r="J29" i="1"/>
  <c r="M29" i="1" s="1"/>
  <c r="J30" i="1"/>
  <c r="M30" i="1" s="1"/>
  <c r="J31" i="1"/>
  <c r="M31" i="1" s="1"/>
  <c r="J81" i="1"/>
  <c r="M81" i="1" s="1"/>
  <c r="J78" i="1"/>
  <c r="M78" i="1" s="1"/>
  <c r="J32" i="1"/>
  <c r="M32" i="1" s="1"/>
  <c r="J33" i="1"/>
  <c r="M33" i="1" s="1"/>
  <c r="J85" i="1"/>
  <c r="M85" i="1" s="1"/>
  <c r="J34" i="1"/>
  <c r="M34" i="1" s="1"/>
  <c r="J35" i="1"/>
  <c r="M35" i="1" s="1"/>
  <c r="J36" i="1"/>
  <c r="M36" i="1" s="1"/>
  <c r="J37" i="1"/>
  <c r="M37" i="1" s="1"/>
  <c r="J38" i="1"/>
  <c r="M38" i="1" s="1"/>
  <c r="J39" i="1"/>
  <c r="M39" i="1" s="1"/>
  <c r="J40" i="1"/>
  <c r="M40" i="1" s="1"/>
  <c r="J41" i="1"/>
  <c r="M41" i="1" s="1"/>
  <c r="J42" i="1"/>
  <c r="M42" i="1" s="1"/>
  <c r="J43" i="1"/>
  <c r="M43" i="1" s="1"/>
  <c r="J44" i="1"/>
  <c r="M44" i="1" s="1"/>
  <c r="J45" i="1"/>
  <c r="M45" i="1" s="1"/>
  <c r="J46" i="1"/>
  <c r="M46" i="1" s="1"/>
  <c r="J47" i="1"/>
  <c r="M47" i="1" s="1"/>
  <c r="J48" i="1"/>
  <c r="M48" i="1" s="1"/>
  <c r="J49" i="1"/>
  <c r="M49" i="1" s="1"/>
  <c r="J50" i="1"/>
  <c r="M50" i="1" s="1"/>
  <c r="J51" i="1"/>
  <c r="M51" i="1" s="1"/>
  <c r="J52" i="1"/>
  <c r="M52" i="1" s="1"/>
  <c r="J53" i="1"/>
  <c r="M53" i="1" s="1"/>
  <c r="J77" i="1"/>
  <c r="M77" i="1" s="1"/>
  <c r="J54" i="1"/>
  <c r="M54" i="1" s="1"/>
  <c r="J55" i="1"/>
  <c r="M55" i="1" s="1"/>
  <c r="J56" i="1"/>
  <c r="M56" i="1" s="1"/>
  <c r="J57" i="1"/>
  <c r="M57" i="1" s="1"/>
  <c r="J58" i="1"/>
  <c r="M58" i="1" s="1"/>
  <c r="J59" i="1"/>
  <c r="M59" i="1" s="1"/>
  <c r="J60" i="1"/>
  <c r="M60" i="1" s="1"/>
  <c r="J61" i="1"/>
  <c r="M61" i="1" s="1"/>
  <c r="J115" i="1"/>
  <c r="M115" i="1" s="1"/>
  <c r="J62" i="1"/>
  <c r="M62" i="1" s="1"/>
  <c r="J95" i="1"/>
  <c r="M95" i="1" s="1"/>
  <c r="K100" i="1"/>
  <c r="K86" i="1"/>
  <c r="K79" i="1"/>
  <c r="K93" i="1"/>
  <c r="K7" i="1"/>
  <c r="K88" i="1"/>
  <c r="K9" i="1"/>
  <c r="K68" i="1"/>
  <c r="K71" i="1"/>
  <c r="K111" i="1"/>
  <c r="K96" i="1"/>
  <c r="K99" i="1"/>
  <c r="K102" i="1"/>
  <c r="K83" i="1"/>
  <c r="K104" i="1"/>
  <c r="K114" i="1"/>
  <c r="K66" i="1"/>
  <c r="K90" i="1"/>
  <c r="K76" i="1"/>
  <c r="K116" i="1"/>
  <c r="K2" i="1"/>
  <c r="K24" i="1"/>
  <c r="K98" i="1"/>
  <c r="K65" i="1"/>
  <c r="K110" i="1"/>
  <c r="K92" i="1"/>
  <c r="K91" i="1"/>
  <c r="K84" i="1"/>
  <c r="K3" i="1"/>
  <c r="K112" i="1"/>
  <c r="K97" i="1"/>
  <c r="K67" i="1"/>
  <c r="K89" i="1"/>
  <c r="K87" i="1"/>
  <c r="K73" i="1"/>
  <c r="K113" i="1"/>
  <c r="K108" i="1"/>
  <c r="K94" i="1"/>
  <c r="K4" i="1"/>
  <c r="K5" i="1"/>
  <c r="K6" i="1"/>
  <c r="K8" i="1"/>
  <c r="K10" i="1"/>
  <c r="K11" i="1"/>
  <c r="K12" i="1"/>
  <c r="K13" i="1"/>
  <c r="K14" i="1"/>
  <c r="K15" i="1"/>
  <c r="K16" i="1"/>
  <c r="K17" i="1"/>
  <c r="K18" i="1"/>
  <c r="K19" i="1"/>
  <c r="K20" i="1"/>
  <c r="K21" i="1"/>
  <c r="K22" i="1"/>
  <c r="K23" i="1"/>
  <c r="K25" i="1"/>
  <c r="K26" i="1"/>
  <c r="K27" i="1"/>
  <c r="K106" i="1"/>
  <c r="K63" i="1"/>
  <c r="K64" i="1"/>
  <c r="K103" i="1"/>
  <c r="K105" i="1"/>
  <c r="K82" i="1"/>
  <c r="K75" i="1"/>
  <c r="K70" i="1"/>
  <c r="K107" i="1"/>
  <c r="K72" i="1"/>
  <c r="K109" i="1"/>
  <c r="K74" i="1"/>
  <c r="K80" i="1"/>
  <c r="K69" i="1"/>
  <c r="K28" i="1"/>
  <c r="K29" i="1"/>
  <c r="K30" i="1"/>
  <c r="K31" i="1"/>
  <c r="K81" i="1"/>
  <c r="K78" i="1"/>
  <c r="K32" i="1"/>
  <c r="K33" i="1"/>
  <c r="K85" i="1"/>
  <c r="K34" i="1"/>
  <c r="K35" i="1"/>
  <c r="K36" i="1"/>
  <c r="K37" i="1"/>
  <c r="K38" i="1"/>
  <c r="K39" i="1"/>
  <c r="K40" i="1"/>
  <c r="K41" i="1"/>
  <c r="K42" i="1"/>
  <c r="K43" i="1"/>
  <c r="K44" i="1"/>
  <c r="K45" i="1"/>
  <c r="K46" i="1"/>
  <c r="K47" i="1"/>
  <c r="K48" i="1"/>
  <c r="K49" i="1"/>
  <c r="K50" i="1"/>
  <c r="K51" i="1"/>
  <c r="K52" i="1"/>
  <c r="K53" i="1"/>
  <c r="K77" i="1"/>
  <c r="K54" i="1"/>
  <c r="K55" i="1"/>
  <c r="K56" i="1"/>
  <c r="K57" i="1"/>
  <c r="K58" i="1"/>
  <c r="K59" i="1"/>
  <c r="K60" i="1"/>
  <c r="K61" i="1"/>
  <c r="K115" i="1"/>
  <c r="K62" i="1"/>
  <c r="K95" i="1"/>
  <c r="E95" i="1"/>
  <c r="E2" i="1"/>
  <c r="E24" i="1"/>
  <c r="E98" i="1"/>
  <c r="E65" i="1"/>
  <c r="E110" i="1"/>
  <c r="E92" i="1"/>
  <c r="E91" i="1"/>
  <c r="E84" i="1"/>
  <c r="E3" i="1"/>
  <c r="E112" i="1"/>
  <c r="E97" i="1"/>
  <c r="E67" i="1"/>
  <c r="E89" i="1"/>
  <c r="E87" i="1"/>
  <c r="E73" i="1"/>
  <c r="E113" i="1"/>
  <c r="E108" i="1"/>
  <c r="E94" i="1"/>
  <c r="E4" i="1"/>
  <c r="E5" i="1"/>
  <c r="E6" i="1"/>
  <c r="E8" i="1"/>
  <c r="E10" i="1"/>
  <c r="E11" i="1"/>
  <c r="E12" i="1"/>
  <c r="E13" i="1"/>
  <c r="E14" i="1"/>
  <c r="E15" i="1"/>
  <c r="E16" i="1"/>
  <c r="E17" i="1"/>
  <c r="E18" i="1"/>
  <c r="E19" i="1"/>
  <c r="E20" i="1"/>
  <c r="E21" i="1"/>
  <c r="E22" i="1"/>
  <c r="E23" i="1"/>
  <c r="E25" i="1"/>
  <c r="E26" i="1"/>
  <c r="E27" i="1"/>
  <c r="E106" i="1"/>
  <c r="E63" i="1"/>
  <c r="E64" i="1"/>
  <c r="E101" i="1"/>
  <c r="E103" i="1"/>
  <c r="E105" i="1"/>
  <c r="E82" i="1"/>
  <c r="E75" i="1"/>
  <c r="E70" i="1"/>
  <c r="E107" i="1"/>
  <c r="E72" i="1"/>
  <c r="E109" i="1"/>
  <c r="E74" i="1"/>
  <c r="E80" i="1"/>
  <c r="E69" i="1"/>
  <c r="E28" i="1"/>
  <c r="E29" i="1"/>
  <c r="E30" i="1"/>
  <c r="E31" i="1"/>
  <c r="E81" i="1"/>
  <c r="E78" i="1"/>
  <c r="E32" i="1"/>
  <c r="E33" i="1"/>
  <c r="E85" i="1"/>
  <c r="E34" i="1"/>
  <c r="E35" i="1"/>
  <c r="E36" i="1"/>
  <c r="E37" i="1"/>
  <c r="E38" i="1"/>
  <c r="E39" i="1"/>
  <c r="E40" i="1"/>
  <c r="E41" i="1"/>
  <c r="E42" i="1"/>
  <c r="E43" i="1"/>
  <c r="E44" i="1"/>
  <c r="E45" i="1"/>
  <c r="E46" i="1"/>
  <c r="E47" i="1"/>
  <c r="E48" i="1"/>
  <c r="E49" i="1"/>
  <c r="E50" i="1"/>
  <c r="E51" i="1"/>
  <c r="E52" i="1"/>
  <c r="E53" i="1"/>
  <c r="E77" i="1"/>
  <c r="E54" i="1"/>
  <c r="E55" i="1"/>
  <c r="E56" i="1"/>
  <c r="E57" i="1"/>
  <c r="E58" i="1"/>
  <c r="E59" i="1"/>
  <c r="E60" i="1"/>
  <c r="E61" i="1"/>
  <c r="E115" i="1"/>
  <c r="E62" i="1"/>
  <c r="E100" i="1"/>
  <c r="E86" i="1"/>
  <c r="E79" i="1"/>
  <c r="E93" i="1"/>
  <c r="E7" i="1"/>
  <c r="E88" i="1"/>
  <c r="E9" i="1"/>
  <c r="E68" i="1"/>
  <c r="E71" i="1"/>
  <c r="E111" i="1"/>
  <c r="E96" i="1"/>
  <c r="E99" i="1"/>
  <c r="E102" i="1"/>
  <c r="E83" i="1"/>
  <c r="E104" i="1"/>
  <c r="E114" i="1"/>
  <c r="E66" i="1"/>
  <c r="E90" i="1"/>
  <c r="E76" i="1"/>
  <c r="E116" i="1"/>
  <c r="C102" i="1"/>
  <c r="C24" i="1"/>
  <c r="C98" i="1"/>
  <c r="C65" i="1"/>
  <c r="C110" i="1"/>
  <c r="C92" i="1"/>
  <c r="C91" i="1"/>
  <c r="C84" i="1"/>
  <c r="C3" i="1"/>
  <c r="C112" i="1"/>
  <c r="C97" i="1"/>
  <c r="C67" i="1"/>
  <c r="C89" i="1"/>
  <c r="C87" i="1"/>
  <c r="C73" i="1"/>
  <c r="C113" i="1"/>
  <c r="C108" i="1"/>
  <c r="C94" i="1"/>
  <c r="C4" i="1"/>
  <c r="C5" i="1"/>
  <c r="C6" i="1"/>
  <c r="C8" i="1"/>
  <c r="C10" i="1"/>
  <c r="C11" i="1"/>
  <c r="C12" i="1"/>
  <c r="C13" i="1"/>
  <c r="C14" i="1"/>
  <c r="C15" i="1"/>
  <c r="C16" i="1"/>
  <c r="C17" i="1"/>
  <c r="C18" i="1"/>
  <c r="C19" i="1"/>
  <c r="C20" i="1"/>
  <c r="C21" i="1"/>
  <c r="C22" i="1"/>
  <c r="C23" i="1"/>
  <c r="C25" i="1"/>
  <c r="C26" i="1"/>
  <c r="C27" i="1"/>
  <c r="C106" i="1"/>
  <c r="C63" i="1"/>
  <c r="C64" i="1"/>
  <c r="C101" i="1"/>
  <c r="C103" i="1"/>
  <c r="C105" i="1"/>
  <c r="C82" i="1"/>
  <c r="C75" i="1"/>
  <c r="C70" i="1"/>
  <c r="C107" i="1"/>
  <c r="C72" i="1"/>
  <c r="C109" i="1"/>
  <c r="C74" i="1"/>
  <c r="C80" i="1"/>
  <c r="C69" i="1"/>
  <c r="C28" i="1"/>
  <c r="C29" i="1"/>
  <c r="C30" i="1"/>
  <c r="C31" i="1"/>
  <c r="C81" i="1"/>
  <c r="C78" i="1"/>
  <c r="C32" i="1"/>
  <c r="C33" i="1"/>
  <c r="C85" i="1"/>
  <c r="C34" i="1"/>
  <c r="C35" i="1"/>
  <c r="C36" i="1"/>
  <c r="C37" i="1"/>
  <c r="C38" i="1"/>
  <c r="C39" i="1"/>
  <c r="C40" i="1"/>
  <c r="C41" i="1"/>
  <c r="C42" i="1"/>
  <c r="C43" i="1"/>
  <c r="C44" i="1"/>
  <c r="C45" i="1"/>
  <c r="C46" i="1"/>
  <c r="C47" i="1"/>
  <c r="C48" i="1"/>
  <c r="C49" i="1"/>
  <c r="C50" i="1"/>
  <c r="C51" i="1"/>
  <c r="C52" i="1"/>
  <c r="C53" i="1"/>
  <c r="C77" i="1"/>
  <c r="C54" i="1"/>
  <c r="C55" i="1"/>
  <c r="C56" i="1"/>
  <c r="C57" i="1"/>
  <c r="C58" i="1"/>
  <c r="C59" i="1"/>
  <c r="C60" i="1"/>
  <c r="C61" i="1"/>
  <c r="C115" i="1"/>
  <c r="C62" i="1"/>
  <c r="C2" i="1"/>
  <c r="C100" i="1"/>
  <c r="C86" i="1"/>
  <c r="C79" i="1"/>
  <c r="C93" i="1"/>
  <c r="C7" i="1"/>
  <c r="C88" i="1"/>
  <c r="C9" i="1"/>
  <c r="C68" i="1"/>
  <c r="C71" i="1"/>
  <c r="C111" i="1"/>
  <c r="C96" i="1"/>
  <c r="C99" i="1"/>
  <c r="C83" i="1"/>
  <c r="C104" i="1"/>
  <c r="C114" i="1"/>
  <c r="C66" i="1"/>
  <c r="C90" i="1"/>
  <c r="C76" i="1"/>
  <c r="C116" i="1"/>
  <c r="C95" i="1"/>
  <c r="B6" i="2"/>
  <c r="B7" i="2" l="1"/>
  <c r="F51" i="1"/>
  <c r="F88" i="1"/>
  <c r="F71" i="1"/>
  <c r="F100" i="1"/>
  <c r="F83" i="1"/>
  <c r="F61" i="1"/>
  <c r="F77" i="1"/>
  <c r="F46" i="1"/>
  <c r="F38" i="1"/>
  <c r="F78" i="1"/>
  <c r="F74" i="1"/>
  <c r="F103" i="1"/>
  <c r="F23" i="1"/>
  <c r="F15" i="1"/>
  <c r="F5" i="1"/>
  <c r="F67" i="1"/>
  <c r="F65" i="1"/>
  <c r="F114" i="1"/>
  <c r="F62" i="1"/>
  <c r="F55" i="1"/>
  <c r="F48" i="1"/>
  <c r="F40" i="1"/>
  <c r="F33" i="1"/>
  <c r="F69" i="1"/>
  <c r="F82" i="1"/>
  <c r="F26" i="1"/>
  <c r="F17" i="1"/>
  <c r="F8" i="1"/>
  <c r="F87" i="1"/>
  <c r="F92" i="1"/>
  <c r="F68" i="1"/>
  <c r="F90" i="1"/>
  <c r="F111" i="1"/>
  <c r="F86" i="1"/>
  <c r="F57" i="1"/>
  <c r="F50" i="1"/>
  <c r="F42" i="1"/>
  <c r="F34" i="1"/>
  <c r="F29" i="1"/>
  <c r="F70" i="1"/>
  <c r="F106" i="1"/>
  <c r="F19" i="1"/>
  <c r="F11" i="1"/>
  <c r="F113" i="1"/>
  <c r="F84" i="1"/>
  <c r="F66" i="1"/>
  <c r="F56" i="1"/>
  <c r="F49" i="1"/>
  <c r="F41" i="1"/>
  <c r="F85" i="1"/>
  <c r="F28" i="1"/>
  <c r="F75" i="1"/>
  <c r="F27" i="1"/>
  <c r="F18" i="1"/>
  <c r="F10" i="1"/>
  <c r="F73" i="1"/>
  <c r="F91" i="1"/>
  <c r="F9" i="1"/>
  <c r="F54" i="1"/>
  <c r="F80" i="1"/>
  <c r="F110" i="1"/>
  <c r="F115" i="1"/>
  <c r="F47" i="1"/>
  <c r="F105" i="1"/>
  <c r="F89" i="1"/>
  <c r="F95" i="1"/>
  <c r="F102" i="1"/>
  <c r="F7" i="1"/>
  <c r="F60" i="1"/>
  <c r="F53" i="1"/>
  <c r="F45" i="1"/>
  <c r="F37" i="1"/>
  <c r="F81" i="1"/>
  <c r="F109" i="1"/>
  <c r="F101" i="1"/>
  <c r="F22" i="1"/>
  <c r="F14" i="1"/>
  <c r="F4" i="1"/>
  <c r="F97" i="1"/>
  <c r="F98" i="1"/>
  <c r="F32" i="1"/>
  <c r="F6" i="1"/>
  <c r="F116" i="1"/>
  <c r="F99" i="1"/>
  <c r="F93" i="1"/>
  <c r="F59" i="1"/>
  <c r="F52" i="1"/>
  <c r="F44" i="1"/>
  <c r="F36" i="1"/>
  <c r="F31" i="1"/>
  <c r="F72" i="1"/>
  <c r="F64" i="1"/>
  <c r="F21" i="1"/>
  <c r="F13" i="1"/>
  <c r="F94" i="1"/>
  <c r="F112" i="1"/>
  <c r="F24" i="1"/>
  <c r="F104" i="1"/>
  <c r="F39" i="1"/>
  <c r="F25" i="1"/>
  <c r="F16" i="1"/>
  <c r="F76" i="1"/>
  <c r="F96" i="1"/>
  <c r="F79" i="1"/>
  <c r="F58" i="1"/>
  <c r="F43" i="1"/>
  <c r="F35" i="1"/>
  <c r="F30" i="1"/>
  <c r="F107" i="1"/>
  <c r="F63" i="1"/>
  <c r="F20" i="1"/>
  <c r="F12" i="1"/>
  <c r="F108" i="1"/>
  <c r="F3" i="1"/>
  <c r="F2" i="1"/>
  <c r="B5" i="2"/>
  <c r="B10" i="2"/>
  <c r="E10" i="2" s="1"/>
  <c r="B4" i="2"/>
  <c r="B11" i="2"/>
  <c r="E11" i="2" s="1"/>
</calcChain>
</file>

<file path=xl/sharedStrings.xml><?xml version="1.0" encoding="utf-8"?>
<sst xmlns="http://schemas.openxmlformats.org/spreadsheetml/2006/main" count="579" uniqueCount="373">
  <si>
    <t>Product</t>
  </si>
  <si>
    <t>Current price</t>
  </si>
  <si>
    <t>Current price(1)</t>
  </si>
  <si>
    <t>old price</t>
  </si>
  <si>
    <t>old price(1)</t>
  </si>
  <si>
    <t>Absolute Discount Amount</t>
  </si>
  <si>
    <t>Categorize Discount</t>
  </si>
  <si>
    <t>Review</t>
  </si>
  <si>
    <t>Rating</t>
  </si>
  <si>
    <t>Rating(1)</t>
  </si>
  <si>
    <t>115  Piece Set Of Multifunctional Precision Screwdrivers</t>
  </si>
  <si>
    <t>KSh 950</t>
  </si>
  <si>
    <t>KSh 1,525</t>
  </si>
  <si>
    <t>Medium Discount</t>
  </si>
  <si>
    <t>4.5 out of 5</t>
  </si>
  <si>
    <t>Excellent</t>
  </si>
  <si>
    <t>Metal Decorative Hooks Key Hangers Entryway Wall Hooks Towel Hooks - Home</t>
  </si>
  <si>
    <t>KSh 527</t>
  </si>
  <si>
    <t>KSh 999</t>
  </si>
  <si>
    <t>4.1 out of 5</t>
  </si>
  <si>
    <t>Good</t>
  </si>
  <si>
    <t>Portable Mini Cordless Car Vacuum Cleaner - Blue</t>
  </si>
  <si>
    <t>KSh 2,199</t>
  </si>
  <si>
    <t>KSh 2,923</t>
  </si>
  <si>
    <t>4.6 out of 5</t>
  </si>
  <si>
    <t>Weighing Scale Digital Bathroom Body Fat Scale USB-Black</t>
  </si>
  <si>
    <t>KSh 1,580</t>
  </si>
  <si>
    <t>KSh 2,499</t>
  </si>
  <si>
    <t>4.7 out of 5</t>
  </si>
  <si>
    <t>Portable Home Small Air Humidifier 3-Speed Fan - Green</t>
  </si>
  <si>
    <t>KSh 1,740</t>
  </si>
  <si>
    <t>KSh 2,356</t>
  </si>
  <si>
    <t>4.8 out of 5</t>
  </si>
  <si>
    <t>220V 60W Electric Soldering Iron Kits With Tools, Tips, And Multimeter</t>
  </si>
  <si>
    <t>KSh 2,999</t>
  </si>
  <si>
    <t>KSh 3,290</t>
  </si>
  <si>
    <t>Low Discount</t>
  </si>
  <si>
    <t>4 out of 5</t>
  </si>
  <si>
    <t>137 Pieces Cake Decorating Tool Set Baking Supplies</t>
  </si>
  <si>
    <t>KSh 2,319</t>
  </si>
  <si>
    <t>KSh 3,032</t>
  </si>
  <si>
    <t>Desk Foldable Fan Adjustable Fan Strong Wind 3 Gear Usb</t>
  </si>
  <si>
    <t>KSh 988</t>
  </si>
  <si>
    <t>LASA FOLDING TABLE SERVING STAND</t>
  </si>
  <si>
    <t>KSh 1,274</t>
  </si>
  <si>
    <t>KSh 2,800</t>
  </si>
  <si>
    <t>13 In 1 Home Repair Tools Box Kit Set</t>
  </si>
  <si>
    <t>KSh 1,600</t>
  </si>
  <si>
    <t>KSh 2,929</t>
  </si>
  <si>
    <t>3.8 out of 5</t>
  </si>
  <si>
    <t>Average</t>
  </si>
  <si>
    <t>Genebre 115 In 1 Screwdriver Repairing Tool Set For IPhone Cellphone Hand Tool</t>
  </si>
  <si>
    <t>KSh 799</t>
  </si>
  <si>
    <t>100 Pcs Crochet Hook Tool Set Knitting Hook Set With Box</t>
  </si>
  <si>
    <t>KSh 990</t>
  </si>
  <si>
    <t>KSh 1,500</t>
  </si>
  <si>
    <t>40cm Gold DIY Acrylic Wall Sticker Clock</t>
  </si>
  <si>
    <t>KSh 552</t>
  </si>
  <si>
    <t>KSh 1,035</t>
  </si>
  <si>
    <t>LASA Digital Thermometer And Hydrometer</t>
  </si>
  <si>
    <t>KSh 501</t>
  </si>
  <si>
    <t>KSh 860</t>
  </si>
  <si>
    <t>Multifunction Laser Level With Adjustment Tripod</t>
  </si>
  <si>
    <t>KSh 1,680</t>
  </si>
  <si>
    <t>4.2 out of 5</t>
  </si>
  <si>
    <t>Anti-Skid Absorbent Insulation Coaster  For Home Office</t>
  </si>
  <si>
    <t>KSh 332</t>
  </si>
  <si>
    <t>KSh 684</t>
  </si>
  <si>
    <t>5 out of 5</t>
  </si>
  <si>
    <t>Peacock  Throw Pillow Cushion Case For Home Car</t>
  </si>
  <si>
    <t>KSh 195</t>
  </si>
  <si>
    <t>KSh 360</t>
  </si>
  <si>
    <t>LASA Aluminum Folding Truck Hand Cart - 68kg Max</t>
  </si>
  <si>
    <t>KSh 2,025</t>
  </si>
  <si>
    <t>KSh 3,971</t>
  </si>
  <si>
    <t>LED Wall Digital Alarm Clock Study Home 12 / 24H Clock Calendar</t>
  </si>
  <si>
    <t>KSh 3,699</t>
  </si>
  <si>
    <t>3D Waterproof EVA Plastic Shower Curtain 1.8*2Mtrs</t>
  </si>
  <si>
    <t>KSh 998</t>
  </si>
  <si>
    <t>KSh 1,966</t>
  </si>
  <si>
    <t>3PCS Single Head Knitting Crochet Sweater Needle Set</t>
  </si>
  <si>
    <t>KSh 38</t>
  </si>
  <si>
    <t>KSh 80</t>
  </si>
  <si>
    <t>3.3 out of 5</t>
  </si>
  <si>
    <t>4pcs Bathroom/Kitchen Towel Rack,Roll Paper Holder,Towel Bars,Hook</t>
  </si>
  <si>
    <t>KSh 1,860</t>
  </si>
  <si>
    <t>KSh 3,220</t>
  </si>
  <si>
    <t>LED Romantic Spaceship Starry Sky Projector,Children's Bedroom Night Light-Blue</t>
  </si>
  <si>
    <t>KSh 880</t>
  </si>
  <si>
    <t>KSh 1,350</t>
  </si>
  <si>
    <t>Foldable Overbed Table/Desk</t>
  </si>
  <si>
    <t>KSh 1,650</t>
  </si>
  <si>
    <t>KSh 2,150</t>
  </si>
  <si>
    <t>4.4 out of 5</t>
  </si>
  <si>
    <t>LASA 3 Tier Bamboo Shoe Bench Storage Shelf</t>
  </si>
  <si>
    <t>KSh 2,048</t>
  </si>
  <si>
    <t>KSh 4,500</t>
  </si>
  <si>
    <t>4.3 out of 5</t>
  </si>
  <si>
    <t>Electronic Digital Display Vernier Caliper</t>
  </si>
  <si>
    <t>KSh 420</t>
  </si>
  <si>
    <t>KSh 647</t>
  </si>
  <si>
    <t>Portable Wardrobe Nonwoven With 3 Hanging Rods And 6 Storage Shelves</t>
  </si>
  <si>
    <t>KSh 2,880</t>
  </si>
  <si>
    <t>KSh 3,520</t>
  </si>
  <si>
    <t>12 Litre Black Insulated Lunch Box</t>
  </si>
  <si>
    <t>KSh 1,990</t>
  </si>
  <si>
    <t>52 Pieces Cake Decorating Tool Set Gift Kit Baking Supplies</t>
  </si>
  <si>
    <t>KSh 1,758</t>
  </si>
  <si>
    <t>MultiFunctional Storage Rack Multi-layer Bookshelf</t>
  </si>
  <si>
    <t>KSh 2,200</t>
  </si>
  <si>
    <t>KSh 4,080</t>
  </si>
  <si>
    <t>Exfoliate And Exfoliate Face Towel - Black</t>
  </si>
  <si>
    <t>KSh 185</t>
  </si>
  <si>
    <t>KSh 382</t>
  </si>
  <si>
    <t>12 Litre Insulated Lunch Box Grey</t>
  </si>
  <si>
    <t>KSh 980</t>
  </si>
  <si>
    <t>KSh 1,490</t>
  </si>
  <si>
    <t>LED Eye Protection  Desk Lamp , Study, Reading, USB Fan - Double Pen Holder</t>
  </si>
  <si>
    <t>KSh 1,820</t>
  </si>
  <si>
    <t>KSh 3,490</t>
  </si>
  <si>
    <t>53Pcs/Set Yarn Knitting Crochet Hooks With Bag - Fortune Cat</t>
  </si>
  <si>
    <t>KSh 1,940</t>
  </si>
  <si>
    <t>KSh 2,650</t>
  </si>
  <si>
    <t>53 Pieces/Set Yarn Knitting Crochet Hooks With Bag - Pansies</t>
  </si>
  <si>
    <t>KSh 1,980</t>
  </si>
  <si>
    <t>KSh 2,699</t>
  </si>
  <si>
    <t>DIY File Folder, Office Drawer File Holder, Pen Holder, Desktop Storage Rack</t>
  </si>
  <si>
    <t>KSh 1,620</t>
  </si>
  <si>
    <t>KSh 2,690</t>
  </si>
  <si>
    <t>Classic Black Cat Cotton Hemp Pillow Case For Home Car</t>
  </si>
  <si>
    <t>KSh 171</t>
  </si>
  <si>
    <t>Punch-free Great Load Bearing Bathroom Storage Rack Wall Shelf-White</t>
  </si>
  <si>
    <t>KSh 389</t>
  </si>
  <si>
    <t>KSh 656</t>
  </si>
  <si>
    <t>1/2/3 Seater Elastic Sofa Cover,Living Room/Home Decor Chair Cover-Grey</t>
  </si>
  <si>
    <t>LASA Stainless Steel Double Wall Mount Soap Dispenser - 500ml</t>
  </si>
  <si>
    <t>KSh 2,750</t>
  </si>
  <si>
    <t>KSh 4,471</t>
  </si>
  <si>
    <t>4M Float Switch Water Level Controller -Water Tank</t>
  </si>
  <si>
    <t>KSh 475</t>
  </si>
  <si>
    <t>KSh 931</t>
  </si>
  <si>
    <t>Modern Sofa Throw Pillow Cover-45x45cm-Blue&amp;Red</t>
  </si>
  <si>
    <t>KSh 238</t>
  </si>
  <si>
    <t>KSh 476</t>
  </si>
  <si>
    <t>Balloon Insert, Birthday Party Balloon Set, PU Leather</t>
  </si>
  <si>
    <t>KSh 610</t>
  </si>
  <si>
    <t>KSh 1,060</t>
  </si>
  <si>
    <t>Shower Cap Wide Elastic Band Cover Reusable Bashroom Cap</t>
  </si>
  <si>
    <t>KSh 2,132</t>
  </si>
  <si>
    <t>KSh 2,169</t>
  </si>
  <si>
    <t>Christmas Elk Fence Yard Lawn Decorations Cute For Holidays</t>
  </si>
  <si>
    <t>KSh 2,000</t>
  </si>
  <si>
    <t>60W Hot Melt Glue Sprayer - Efficient And Stable Glue Dispensing</t>
  </si>
  <si>
    <t>KSh 1,190</t>
  </si>
  <si>
    <t>KSh 1,785</t>
  </si>
  <si>
    <t>Car Phone Charging Stand</t>
  </si>
  <si>
    <t>KSh 671</t>
  </si>
  <si>
    <t>KSh 1,316</t>
  </si>
  <si>
    <t>2pcs Solar Street Light Flood Light Outdoor</t>
  </si>
  <si>
    <t>KSh 1,200</t>
  </si>
  <si>
    <t>KSh 1,950</t>
  </si>
  <si>
    <t>Creative Owl Shape Keychain Black</t>
  </si>
  <si>
    <t>KSh 199</t>
  </si>
  <si>
    <t>KSh 504</t>
  </si>
  <si>
    <t>Brush &amp; Paintbrush Cleaning Tool Pink</t>
  </si>
  <si>
    <t>KSh 299</t>
  </si>
  <si>
    <t>KSh 600</t>
  </si>
  <si>
    <t>Pen Grips For Kids Pen Grip Posture Correction Tool For Kids</t>
  </si>
  <si>
    <t>KSh 1,660</t>
  </si>
  <si>
    <t>KSh 1,699</t>
  </si>
  <si>
    <t>Pilates Cloth Bag Waterproof Durable High Capacity Purple</t>
  </si>
  <si>
    <t>KSh 384</t>
  </si>
  <si>
    <t>Multi-purpose Rice Drainage Basket And Fruit And Vegetable Drainage Sieve</t>
  </si>
  <si>
    <t>KSh 1,459</t>
  </si>
  <si>
    <t>KSh 1,499</t>
  </si>
  <si>
    <t>Cute Christmas Fence Garden Decorations For Holiday Home</t>
  </si>
  <si>
    <t>KSh 1,343</t>
  </si>
  <si>
    <t>Simple Metal Dog Art Sculpture Decoration For Home Office</t>
  </si>
  <si>
    <t>KSh 499</t>
  </si>
  <si>
    <t>KSh 900</t>
  </si>
  <si>
    <t>Christmas Fence Garden Decorations Outdoor For Holiday Home</t>
  </si>
  <si>
    <t>KSh 699</t>
  </si>
  <si>
    <t>Angle Measuring Tool Full Metal Multi Angle Measuring Tool</t>
  </si>
  <si>
    <t>KSh 1,567</t>
  </si>
  <si>
    <t>12V 19500rpm Handheld Electric Angle Grinder Tool - UK - Yellow/Black</t>
  </si>
  <si>
    <t>KSh 2,799</t>
  </si>
  <si>
    <t>KSh 3,810</t>
  </si>
  <si>
    <t>KSh 399</t>
  </si>
  <si>
    <t>KSh 896</t>
  </si>
  <si>
    <t>5 Pieces/set Of Stainless Steel Induction Cooker Pots</t>
  </si>
  <si>
    <t>KSh 2,170</t>
  </si>
  <si>
    <t>KSh 2,500</t>
  </si>
  <si>
    <t>2.5 out of 5</t>
  </si>
  <si>
    <t>Poor</t>
  </si>
  <si>
    <t>Mythco 120COB Solar Wall Ligt With Motion Sensor And Remote Control 3 Modes</t>
  </si>
  <si>
    <t>KSh 458</t>
  </si>
  <si>
    <t>KSh 986</t>
  </si>
  <si>
    <t>3 out of 5</t>
  </si>
  <si>
    <t>5-PCS Stainless Steel Cooking Pot Set With Steamed Slices</t>
  </si>
  <si>
    <t>KSh 2,115</t>
  </si>
  <si>
    <t>KSh 4,700</t>
  </si>
  <si>
    <t>2.1 out of 5</t>
  </si>
  <si>
    <t>120W Cordless Vacuum Cleaners Handheld Electric Vacuum Cleaner</t>
  </si>
  <si>
    <t>KSh 445</t>
  </si>
  <si>
    <t>KSh 873</t>
  </si>
  <si>
    <t>2.8 out of 5</t>
  </si>
  <si>
    <t>Intelligent  LED Body Sensor Wireless Lighting Night Light USB</t>
  </si>
  <si>
    <t>KSh 325</t>
  </si>
  <si>
    <t>KSh 680</t>
  </si>
  <si>
    <t>2.7 out of 5</t>
  </si>
  <si>
    <t>VIC Wireless Vacuum Cleaner Dual Use For Home And Car 120W High Power Powerful</t>
  </si>
  <si>
    <t>KSh 1,220</t>
  </si>
  <si>
    <t>KSh 1,555</t>
  </si>
  <si>
    <t>2.9 out of 5</t>
  </si>
  <si>
    <t>Artificial Potted Flowers Room Decorative Flowers (2 Pieces)</t>
  </si>
  <si>
    <t>KSh 1,814</t>
  </si>
  <si>
    <t>2.2 out of 5</t>
  </si>
  <si>
    <t>380ML USB Rechargeable Portable Small Blenders And Juicers</t>
  </si>
  <si>
    <t>KSh 1,000</t>
  </si>
  <si>
    <t>2.3 out of 5</t>
  </si>
  <si>
    <t>32PCS Portable Cordless Drill Set With Cyclic Battery Drive -26 Variable Speed</t>
  </si>
  <si>
    <t>KSh 3,750</t>
  </si>
  <si>
    <t>KSh 6,143</t>
  </si>
  <si>
    <t>Agapeon Toothbrush Holder And Toothpaste Dispenser</t>
  </si>
  <si>
    <t>KSh 700</t>
  </si>
  <si>
    <t>2.6 out of 5</t>
  </si>
  <si>
    <t>Large Lazy Inflatable Sofa Chairs PVC Lounger Seat Bag</t>
  </si>
  <si>
    <t>KSh 2,300</t>
  </si>
  <si>
    <t>KSh 3,240</t>
  </si>
  <si>
    <t>Watercolour Gold Foil Textured Print Pillow Cover</t>
  </si>
  <si>
    <t>KSh 345</t>
  </si>
  <si>
    <t>KSh 602</t>
  </si>
  <si>
    <t>Wrought Iron Bathroom Shelf Wall Mounted Free Punch Toilet Rack</t>
  </si>
  <si>
    <t>KSh 509</t>
  </si>
  <si>
    <t>KSh 899</t>
  </si>
  <si>
    <t>7-piece Set Of Storage Bags, Travel Storage Bags, Shoe Bags</t>
  </si>
  <si>
    <t>KSh 968</t>
  </si>
  <si>
    <t>Electric LED UV Mosquito Killer Lamp, Outdoor/Indoor Fly Killer Trap Light -USB</t>
  </si>
  <si>
    <t>KSh 1,570</t>
  </si>
  <si>
    <t>KSh 2,988</t>
  </si>
  <si>
    <t>2PCS/LOT Solar LED Outdoor Intelligent Light Controlled Wall Lamp</t>
  </si>
  <si>
    <t>KSh 790</t>
  </si>
  <si>
    <t>KSh 1,485</t>
  </si>
  <si>
    <t>3PCS Rotary Scraper Thermomix For Kitchen</t>
  </si>
  <si>
    <t>KSh 690</t>
  </si>
  <si>
    <t>Cushion Silicone Butt Cushion Summer Ice Cushion Honeycomb Gel Cushion</t>
  </si>
  <si>
    <t>KSh 1,732</t>
  </si>
  <si>
    <t>KSh 1,799</t>
  </si>
  <si>
    <t>7PCS Silicone Thumb Knife Finger Protector Vegetable Harvesting Knife</t>
  </si>
  <si>
    <t>KSh 230</t>
  </si>
  <si>
    <t>KSh 450</t>
  </si>
  <si>
    <t>Memory Foam Neck Pillow Cover, With Pillow Core - 50*30cm</t>
  </si>
  <si>
    <t>KSh 1,189</t>
  </si>
  <si>
    <t>Bedroom Simple Floor Hanging Clothes Rack Single Pole Hat Rack - White</t>
  </si>
  <si>
    <t>KSh 979</t>
  </si>
  <si>
    <t>KSh 1,920</t>
  </si>
  <si>
    <t>5m Waterproof Spherical LED String Lights Outdoor Ball Chain Lights Party Lighting Decoration Adjustable</t>
  </si>
  <si>
    <t>KSh 1,460</t>
  </si>
  <si>
    <t>KSh 2,290</t>
  </si>
  <si>
    <t>2 Pairs Cowhide Split Leather Work Gloves.32â„‰ Or Above Welding Gloves</t>
  </si>
  <si>
    <t>KSh 1,666</t>
  </si>
  <si>
    <t>Household Pineapple Peeler Peeler</t>
  </si>
  <si>
    <t>KSh 330</t>
  </si>
  <si>
    <t>KSh 176</t>
  </si>
  <si>
    <t>Office Chair Lumbar Back Support Spine Posture Correction Pillow Car Cushion</t>
  </si>
  <si>
    <t>KSh 1,466</t>
  </si>
  <si>
    <t>Cartoon Car Decoration Cute Individuality For Car Home Desk</t>
  </si>
  <si>
    <t>KSh 274</t>
  </si>
  <si>
    <t>KSh 537</t>
  </si>
  <si>
    <t>Outdoor Portable Water Bottle With Medicine Box - 600ML - Black</t>
  </si>
  <si>
    <t>KSh 657</t>
  </si>
  <si>
    <t>KSh 1,288</t>
  </si>
  <si>
    <t>Wall-Mounted Toothbrush Toothpaste Holder With Multiple Slots</t>
  </si>
  <si>
    <t>KSh 1,468</t>
  </si>
  <si>
    <t>Multifunctional Hanging Storage Box Storage Bag (4 Layers)</t>
  </si>
  <si>
    <t>KSh 630</t>
  </si>
  <si>
    <t>KSh 1,100</t>
  </si>
  <si>
    <t>Wall Clock With Hidden Safe Box</t>
  </si>
  <si>
    <t>KSh 850</t>
  </si>
  <si>
    <t>KSh 1,700</t>
  </si>
  <si>
    <t>Portable Wine Table With Folding Round Table</t>
  </si>
  <si>
    <t>KSh 1,300</t>
  </si>
  <si>
    <t>Sewing Machine Needle Threader Stitch Insertion Tool Automatic Quick Sewing</t>
  </si>
  <si>
    <t>KSh 105</t>
  </si>
  <si>
    <t>KSh 200</t>
  </si>
  <si>
    <t>6 Layers Steel Pipe Assembling Dustproof Storage Shoe Cabinet</t>
  </si>
  <si>
    <t>2PCS Ice Silk Square Cushion Cover Pillowcases - 65x65cm</t>
  </si>
  <si>
    <t>KSh 2,400</t>
  </si>
  <si>
    <t>Wall Mount Automatic Toothpaste Dispenser Toothbrush Holder Toothpaste Squeezer</t>
  </si>
  <si>
    <t>KSh 1,526</t>
  </si>
  <si>
    <t>Portable Soap Dispenser Kitchen Detergent Press Box Kitchen Tools</t>
  </si>
  <si>
    <t>KSh 1,462</t>
  </si>
  <si>
    <t>4 Piece Coloured Stainless Steel Kitchenware Set</t>
  </si>
  <si>
    <t>KSh 248</t>
  </si>
  <si>
    <t>KSh 486</t>
  </si>
  <si>
    <t>Metal Wall Clock Silver Dial Crystal Jewelry Round Home Decoration Wall Clock</t>
  </si>
  <si>
    <t>KSh 3,546</t>
  </si>
  <si>
    <t>Baby Early Education Shape And Color Cognitive Training Toys</t>
  </si>
  <si>
    <t>KSh 525</t>
  </si>
  <si>
    <t>KSh 1,029</t>
  </si>
  <si>
    <t>8in1 Screwdriver With LED Light</t>
  </si>
  <si>
    <t>KSh 1,080</t>
  </si>
  <si>
    <t>KSh 1,874</t>
  </si>
  <si>
    <t>Konka Healty Electric Kettle, 24-hour Heat Preservation,1.5L,800W, White</t>
  </si>
  <si>
    <t>KSh 3,640</t>
  </si>
  <si>
    <t>KSh 4,588</t>
  </si>
  <si>
    <t>9pcs Gas Mask, For Painting, Dust, Formaldehyde Grinding, Polishing</t>
  </si>
  <si>
    <t>KSh 1,420</t>
  </si>
  <si>
    <t>KSh 2,420</t>
  </si>
  <si>
    <t>24 Grid Wall-mounted Sundries Organiser Fabric Closet Bag Storage Rack</t>
  </si>
  <si>
    <t>KSh 1,875</t>
  </si>
  <si>
    <t>KSh 1,899</t>
  </si>
  <si>
    <t>1PC Refrigerator Food Seal Pocket Fridge Bags</t>
  </si>
  <si>
    <t>KSh 198</t>
  </si>
  <si>
    <t>KSh 260</t>
  </si>
  <si>
    <t>LED Solar Street Light-fake Camera</t>
  </si>
  <si>
    <t>KSh 1,150</t>
  </si>
  <si>
    <t>KSh 1,737</t>
  </si>
  <si>
    <t>Cartoon Embroidered Mini Towel Bear Cotton Wash Cloth Hand 4pcs</t>
  </si>
  <si>
    <t>KSh 1,810</t>
  </si>
  <si>
    <t>Shower Nozzle Cleaning Unclogging Needle Mini Crevice Small Hole Cleaning Brush</t>
  </si>
  <si>
    <t>KSh 1,658</t>
  </si>
  <si>
    <t>Thickening Multipurpose Non Stick Easy To Clean Heat Resistant Spoon Pad</t>
  </si>
  <si>
    <t>KSh 1,768</t>
  </si>
  <si>
    <t>6 In 1 Bottle Can Opener Multifunctional Easy Opener</t>
  </si>
  <si>
    <t>KSh 553</t>
  </si>
  <si>
    <t>Wall-mounted Sticker Punch-free Plug Fixer</t>
  </si>
  <si>
    <t>2 out of 5</t>
  </si>
  <si>
    <t>Black Simple Water Cup Wine Coaster Anti Slip Absorbent</t>
  </si>
  <si>
    <t>KSh 169</t>
  </si>
  <si>
    <t>KSh 320</t>
  </si>
  <si>
    <t xml:space="preserve">Data Analysis </t>
  </si>
  <si>
    <t>1. Descriptive Statistics:</t>
  </si>
  <si>
    <t xml:space="preserve">A). Calculate the average current price, old price, discount percentage, and rating across all products. </t>
  </si>
  <si>
    <t xml:space="preserve">B). Identify the most expensive and least expensive products. </t>
  </si>
  <si>
    <t>Average Current price</t>
  </si>
  <si>
    <t>Average Old Price</t>
  </si>
  <si>
    <t>Average Discount Percentage</t>
  </si>
  <si>
    <t>Average Rating</t>
  </si>
  <si>
    <t>Most Expensive product Price</t>
  </si>
  <si>
    <t xml:space="preserve">Least Expensive Product Price </t>
  </si>
  <si>
    <t>Most Expensive Product</t>
  </si>
  <si>
    <t>Least Expensive Product</t>
  </si>
  <si>
    <t>Row Labels</t>
  </si>
  <si>
    <t>Grand Total</t>
  </si>
  <si>
    <t xml:space="preserve">2. Trend Analysis: </t>
  </si>
  <si>
    <t xml:space="preserve">A). Analyze the relationship between discount percentage and number of reviews. Do higher discounts lead to more reviews? </t>
  </si>
  <si>
    <t>C). Identify the top 5 products with the highest ratings and the top 5 products with the lowest ratings.</t>
  </si>
  <si>
    <t>Reviews</t>
  </si>
  <si>
    <t>(Multiple Items)</t>
  </si>
  <si>
    <t>Discount Percentage</t>
  </si>
  <si>
    <t>Average of Discount Percentage</t>
  </si>
  <si>
    <t>Findings</t>
  </si>
  <si>
    <r>
      <t>Downward sloping line</t>
    </r>
    <r>
      <rPr>
        <sz val="11"/>
        <color theme="1"/>
        <rFont val="Calibri"/>
        <family val="2"/>
        <scheme val="minor"/>
      </rPr>
      <t xml:space="preserve"> = Higher discounts → Fewer reviews</t>
    </r>
  </si>
  <si>
    <t>B).Analyze the relationship between rating and number of reviews. Do higher-rated products have more reviews?</t>
  </si>
  <si>
    <t>C).Determine the average discount percentage and rating for each product category.</t>
  </si>
  <si>
    <t>Average of Discount</t>
  </si>
  <si>
    <t>Average of Rating(1)</t>
  </si>
  <si>
    <t>Upward Sloping line = higher rating means higher reviews</t>
  </si>
  <si>
    <t>Products with Lowest Rating</t>
  </si>
  <si>
    <t>Products with higher rating</t>
  </si>
  <si>
    <t>Count of Product</t>
  </si>
  <si>
    <t>Sum of Reviews</t>
  </si>
  <si>
    <t>Top 10 Products by Rating</t>
  </si>
  <si>
    <t>Top 10 Products by Reviews</t>
  </si>
  <si>
    <t>Rating Category</t>
  </si>
  <si>
    <t>Column Labels</t>
  </si>
  <si>
    <t>Product Categories: A breakdown of products by rating category (Poor, Average, Excellent) and Discount Category.</t>
  </si>
  <si>
    <t>Average of Absolute Discount Amount</t>
  </si>
  <si>
    <t>Average of Reviews</t>
  </si>
  <si>
    <t>Top 10  Products by Discounts</t>
  </si>
  <si>
    <t>The Relationship between Discount Percentage and Reviews</t>
  </si>
  <si>
    <t>The Relationship between Rating and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</si>
</sst>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9" fontId="0" fillId="0" borderId="0" xfId="0" applyNumberFormat="1"/>
    <xf numFmtId="0" fontId="16" fillId="0" borderId="0" xfId="0" applyFont="1"/>
    <xf numFmtId="10" fontId="0" fillId="0" borderId="0" xfId="0" applyNumberFormat="1"/>
    <xf numFmtId="2" fontId="0" fillId="0" borderId="0" xfId="0" applyNumberFormat="1"/>
    <xf numFmtId="0" fontId="18" fillId="0" borderId="0" xfId="0" applyFont="1"/>
    <xf numFmtId="0" fontId="0" fillId="0" borderId="0" xfId="0" pivotButton="1"/>
    <xf numFmtId="0" fontId="0" fillId="0" borderId="0" xfId="0" applyAlignment="1">
      <alignment horizontal="left"/>
    </xf>
    <xf numFmtId="164" fontId="16" fillId="0" borderId="0" xfId="0" applyNumberFormat="1" applyFont="1"/>
    <xf numFmtId="164" fontId="0" fillId="0" borderId="0" xfId="0" applyNumberFormat="1"/>
    <xf numFmtId="1" fontId="16" fillId="0" borderId="0" xfId="0" applyNumberFormat="1" applyFont="1"/>
    <xf numFmtId="1" fontId="0" fillId="0" borderId="0" xfId="0" applyNumberFormat="1"/>
    <xf numFmtId="0" fontId="0" fillId="33" borderId="0" xfId="0" applyFill="1"/>
    <xf numFmtId="0" fontId="0" fillId="33" borderId="0" xfId="0" applyFill="1" applyAlignment="1">
      <alignment vertical="top"/>
    </xf>
    <xf numFmtId="0" fontId="0" fillId="0" borderId="0" xfId="0" applyNumberFormat="1"/>
    <xf numFmtId="2"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Excel_jumia!$K$1</c:f>
              <c:strCache>
                <c:ptCount val="1"/>
                <c:pt idx="0">
                  <c:v>Reviews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Excel_jumia!$G$2:$G$116</c:f>
              <c:numCache>
                <c:formatCode>0.00</c:formatCode>
                <c:ptCount val="57"/>
                <c:pt idx="0">
                  <c:v>0.09</c:v>
                </c:pt>
                <c:pt idx="1">
                  <c:v>0.37</c:v>
                </c:pt>
                <c:pt idx="2">
                  <c:v>0.35</c:v>
                </c:pt>
                <c:pt idx="3">
                  <c:v>0.54</c:v>
                </c:pt>
                <c:pt idx="4">
                  <c:v>0.55000000000000004</c:v>
                </c:pt>
                <c:pt idx="5">
                  <c:v>0.54</c:v>
                </c:pt>
                <c:pt idx="6">
                  <c:v>0.49</c:v>
                </c:pt>
                <c:pt idx="7">
                  <c:v>0.48</c:v>
                </c:pt>
                <c:pt idx="8">
                  <c:v>0.55000000000000004</c:v>
                </c:pt>
                <c:pt idx="9">
                  <c:v>0.47</c:v>
                </c:pt>
                <c:pt idx="10">
                  <c:v>0.39</c:v>
                </c:pt>
                <c:pt idx="11">
                  <c:v>0.45</c:v>
                </c:pt>
                <c:pt idx="12">
                  <c:v>0.28999999999999998</c:v>
                </c:pt>
                <c:pt idx="13">
                  <c:v>0.4</c:v>
                </c:pt>
                <c:pt idx="14">
                  <c:v>0.43</c:v>
                </c:pt>
                <c:pt idx="15">
                  <c:v>0.5</c:v>
                </c:pt>
                <c:pt idx="16">
                  <c:v>0.49</c:v>
                </c:pt>
                <c:pt idx="17">
                  <c:v>0.21</c:v>
                </c:pt>
                <c:pt idx="18">
                  <c:v>0.49</c:v>
                </c:pt>
                <c:pt idx="19">
                  <c:v>0.37</c:v>
                </c:pt>
                <c:pt idx="20">
                  <c:v>0.47</c:v>
                </c:pt>
                <c:pt idx="21">
                  <c:v>0.46</c:v>
                </c:pt>
                <c:pt idx="22">
                  <c:v>0.45</c:v>
                </c:pt>
                <c:pt idx="23">
                  <c:v>0.33</c:v>
                </c:pt>
                <c:pt idx="24">
                  <c:v>0.3</c:v>
                </c:pt>
                <c:pt idx="25">
                  <c:v>0.49</c:v>
                </c:pt>
                <c:pt idx="26">
                  <c:v>0.25</c:v>
                </c:pt>
                <c:pt idx="27">
                  <c:v>0.27</c:v>
                </c:pt>
                <c:pt idx="28">
                  <c:v>0.24</c:v>
                </c:pt>
                <c:pt idx="29">
                  <c:v>0.27</c:v>
                </c:pt>
                <c:pt idx="30">
                  <c:v>0.19</c:v>
                </c:pt>
                <c:pt idx="31">
                  <c:v>0.32</c:v>
                </c:pt>
                <c:pt idx="32">
                  <c:v>0.18</c:v>
                </c:pt>
                <c:pt idx="33">
                  <c:v>0.26</c:v>
                </c:pt>
                <c:pt idx="34">
                  <c:v>0.38</c:v>
                </c:pt>
                <c:pt idx="35">
                  <c:v>0.38</c:v>
                </c:pt>
                <c:pt idx="36">
                  <c:v>0.34</c:v>
                </c:pt>
                <c:pt idx="37">
                  <c:v>0.34</c:v>
                </c:pt>
                <c:pt idx="38">
                  <c:v>0.23</c:v>
                </c:pt>
                <c:pt idx="39">
                  <c:v>0.47</c:v>
                </c:pt>
                <c:pt idx="40">
                  <c:v>0.47</c:v>
                </c:pt>
                <c:pt idx="41">
                  <c:v>0.49</c:v>
                </c:pt>
                <c:pt idx="42">
                  <c:v>0.42</c:v>
                </c:pt>
                <c:pt idx="43">
                  <c:v>0.52</c:v>
                </c:pt>
                <c:pt idx="44">
                  <c:v>0.51</c:v>
                </c:pt>
                <c:pt idx="45">
                  <c:v>0.22</c:v>
                </c:pt>
                <c:pt idx="46">
                  <c:v>0.13</c:v>
                </c:pt>
                <c:pt idx="47">
                  <c:v>0.45</c:v>
                </c:pt>
                <c:pt idx="48">
                  <c:v>0.41</c:v>
                </c:pt>
                <c:pt idx="49">
                  <c:v>0.43</c:v>
                </c:pt>
                <c:pt idx="50">
                  <c:v>0.35</c:v>
                </c:pt>
                <c:pt idx="51">
                  <c:v>0.2</c:v>
                </c:pt>
                <c:pt idx="52">
                  <c:v>0.52</c:v>
                </c:pt>
                <c:pt idx="53">
                  <c:v>0.53</c:v>
                </c:pt>
                <c:pt idx="54">
                  <c:v>0.46</c:v>
                </c:pt>
                <c:pt idx="55">
                  <c:v>0.5</c:v>
                </c:pt>
                <c:pt idx="56">
                  <c:v>0.53</c:v>
                </c:pt>
              </c:numCache>
            </c:numRef>
          </c:xVal>
          <c:yVal>
            <c:numRef>
              <c:f>Excel_jumia!$K$2:$K$116</c:f>
              <c:numCache>
                <c:formatCode>0</c:formatCode>
                <c:ptCount val="57"/>
                <c:pt idx="0">
                  <c:v>15</c:v>
                </c:pt>
                <c:pt idx="1">
                  <c:v>2</c:v>
                </c:pt>
                <c:pt idx="2">
                  <c:v>6</c:v>
                </c:pt>
                <c:pt idx="3">
                  <c:v>10</c:v>
                </c:pt>
                <c:pt idx="4">
                  <c:v>13</c:v>
                </c:pt>
                <c:pt idx="5">
                  <c:v>7</c:v>
                </c:pt>
                <c:pt idx="6">
                  <c:v>3</c:v>
                </c:pt>
                <c:pt idx="7">
                  <c:v>9</c:v>
                </c:pt>
                <c:pt idx="8">
                  <c:v>5</c:v>
                </c:pt>
                <c:pt idx="9">
                  <c:v>7</c:v>
                </c:pt>
                <c:pt idx="10">
                  <c:v>5</c:v>
                </c:pt>
                <c:pt idx="11">
                  <c:v>5</c:v>
                </c:pt>
                <c:pt idx="12">
                  <c:v>5</c:v>
                </c:pt>
                <c:pt idx="13">
                  <c:v>1</c:v>
                </c:pt>
                <c:pt idx="14">
                  <c:v>5</c:v>
                </c:pt>
                <c:pt idx="15">
                  <c:v>7</c:v>
                </c:pt>
                <c:pt idx="16">
                  <c:v>44</c:v>
                </c:pt>
                <c:pt idx="17">
                  <c:v>1</c:v>
                </c:pt>
                <c:pt idx="18">
                  <c:v>1</c:v>
                </c:pt>
                <c:pt idx="19">
                  <c:v>7</c:v>
                </c:pt>
                <c:pt idx="20">
                  <c:v>6</c:v>
                </c:pt>
                <c:pt idx="21">
                  <c:v>1</c:v>
                </c:pt>
                <c:pt idx="22">
                  <c:v>6</c:v>
                </c:pt>
                <c:pt idx="23">
                  <c:v>9</c:v>
                </c:pt>
                <c:pt idx="24">
                  <c:v>20</c:v>
                </c:pt>
                <c:pt idx="25">
                  <c:v>1</c:v>
                </c:pt>
                <c:pt idx="26">
                  <c:v>24</c:v>
                </c:pt>
                <c:pt idx="27">
                  <c:v>32</c:v>
                </c:pt>
                <c:pt idx="28">
                  <c:v>55</c:v>
                </c:pt>
                <c:pt idx="29">
                  <c:v>20</c:v>
                </c:pt>
                <c:pt idx="30">
                  <c:v>5</c:v>
                </c:pt>
                <c:pt idx="31">
                  <c:v>13</c:v>
                </c:pt>
                <c:pt idx="32">
                  <c:v>12</c:v>
                </c:pt>
                <c:pt idx="33">
                  <c:v>5</c:v>
                </c:pt>
                <c:pt idx="34">
                  <c:v>2</c:v>
                </c:pt>
                <c:pt idx="35">
                  <c:v>2</c:v>
                </c:pt>
                <c:pt idx="36">
                  <c:v>39</c:v>
                </c:pt>
                <c:pt idx="37">
                  <c:v>12</c:v>
                </c:pt>
                <c:pt idx="38">
                  <c:v>14</c:v>
                </c:pt>
                <c:pt idx="39">
                  <c:v>12</c:v>
                </c:pt>
                <c:pt idx="40">
                  <c:v>14</c:v>
                </c:pt>
                <c:pt idx="41">
                  <c:v>69</c:v>
                </c:pt>
                <c:pt idx="42">
                  <c:v>6</c:v>
                </c:pt>
                <c:pt idx="43">
                  <c:v>15</c:v>
                </c:pt>
                <c:pt idx="44">
                  <c:v>2</c:v>
                </c:pt>
                <c:pt idx="45">
                  <c:v>16</c:v>
                </c:pt>
                <c:pt idx="46">
                  <c:v>6</c:v>
                </c:pt>
                <c:pt idx="47">
                  <c:v>17</c:v>
                </c:pt>
                <c:pt idx="48">
                  <c:v>36</c:v>
                </c:pt>
                <c:pt idx="49">
                  <c:v>6</c:v>
                </c:pt>
                <c:pt idx="50">
                  <c:v>49</c:v>
                </c:pt>
                <c:pt idx="51">
                  <c:v>12</c:v>
                </c:pt>
                <c:pt idx="52">
                  <c:v>9</c:v>
                </c:pt>
                <c:pt idx="53">
                  <c:v>2</c:v>
                </c:pt>
                <c:pt idx="54">
                  <c:v>2</c:v>
                </c:pt>
                <c:pt idx="55">
                  <c:v>1</c:v>
                </c:pt>
                <c:pt idx="56">
                  <c:v>13</c:v>
                </c:pt>
              </c:numCache>
            </c:numRef>
          </c:yVal>
          <c:smooth val="0"/>
          <c:extLst>
            <c:ext xmlns:c16="http://schemas.microsoft.com/office/drawing/2014/chart" uri="{C3380CC4-5D6E-409C-BE32-E72D297353CC}">
              <c16:uniqueId val="{00000000-C696-4260-94C1-3521A362C352}"/>
            </c:ext>
          </c:extLst>
        </c:ser>
        <c:dLbls>
          <c:showLegendKey val="0"/>
          <c:showVal val="0"/>
          <c:showCatName val="0"/>
          <c:showSerName val="0"/>
          <c:showPercent val="0"/>
          <c:showBubbleSize val="0"/>
        </c:dLbls>
        <c:axId val="1429760095"/>
        <c:axId val="1429750975"/>
      </c:scatterChart>
      <c:valAx>
        <c:axId val="1429760095"/>
        <c:scaling>
          <c:orientation val="minMax"/>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50975"/>
        <c:crosses val="autoZero"/>
        <c:crossBetween val="midCat"/>
      </c:valAx>
      <c:valAx>
        <c:axId val="1429750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600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Relationship btwn Rating &amp; Reviews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Excel_jumia!$K$1</c:f>
              <c:strCache>
                <c:ptCount val="1"/>
                <c:pt idx="0">
                  <c:v>Reviews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Excel_jumia!$J$2:$J$116</c:f>
              <c:numCache>
                <c:formatCode>0.0</c:formatCode>
                <c:ptCount val="57"/>
                <c:pt idx="0">
                  <c:v>4</c:v>
                </c:pt>
                <c:pt idx="1">
                  <c:v>4</c:v>
                </c:pt>
                <c:pt idx="2">
                  <c:v>4</c:v>
                </c:pt>
                <c:pt idx="3">
                  <c:v>3</c:v>
                </c:pt>
                <c:pt idx="4">
                  <c:v>2.1</c:v>
                </c:pt>
                <c:pt idx="5">
                  <c:v>4.3</c:v>
                </c:pt>
                <c:pt idx="6">
                  <c:v>5</c:v>
                </c:pt>
                <c:pt idx="7">
                  <c:v>4.3</c:v>
                </c:pt>
                <c:pt idx="8">
                  <c:v>4.8</c:v>
                </c:pt>
                <c:pt idx="9">
                  <c:v>2.1</c:v>
                </c:pt>
                <c:pt idx="10">
                  <c:v>3</c:v>
                </c:pt>
                <c:pt idx="11">
                  <c:v>3.8</c:v>
                </c:pt>
                <c:pt idx="12">
                  <c:v>3</c:v>
                </c:pt>
                <c:pt idx="13">
                  <c:v>5</c:v>
                </c:pt>
                <c:pt idx="14">
                  <c:v>3</c:v>
                </c:pt>
                <c:pt idx="15">
                  <c:v>2.2999999999999998</c:v>
                </c:pt>
                <c:pt idx="16">
                  <c:v>4.5999999999999996</c:v>
                </c:pt>
                <c:pt idx="17">
                  <c:v>5</c:v>
                </c:pt>
                <c:pt idx="18">
                  <c:v>5</c:v>
                </c:pt>
                <c:pt idx="19">
                  <c:v>4.7</c:v>
                </c:pt>
                <c:pt idx="20">
                  <c:v>2.2000000000000002</c:v>
                </c:pt>
                <c:pt idx="21">
                  <c:v>3</c:v>
                </c:pt>
                <c:pt idx="22">
                  <c:v>2.2000000000000002</c:v>
                </c:pt>
                <c:pt idx="23">
                  <c:v>4.2</c:v>
                </c:pt>
                <c:pt idx="24">
                  <c:v>4.0999999999999996</c:v>
                </c:pt>
                <c:pt idx="25">
                  <c:v>4</c:v>
                </c:pt>
                <c:pt idx="26">
                  <c:v>4.5999999999999996</c:v>
                </c:pt>
                <c:pt idx="27">
                  <c:v>4.5</c:v>
                </c:pt>
                <c:pt idx="28">
                  <c:v>4.5999999999999996</c:v>
                </c:pt>
                <c:pt idx="29">
                  <c:v>4.7</c:v>
                </c:pt>
                <c:pt idx="30">
                  <c:v>4.5999999999999996</c:v>
                </c:pt>
                <c:pt idx="31">
                  <c:v>3.8</c:v>
                </c:pt>
                <c:pt idx="32">
                  <c:v>3.8</c:v>
                </c:pt>
                <c:pt idx="33">
                  <c:v>4.8</c:v>
                </c:pt>
                <c:pt idx="34">
                  <c:v>4.5</c:v>
                </c:pt>
                <c:pt idx="35">
                  <c:v>4.5</c:v>
                </c:pt>
                <c:pt idx="36">
                  <c:v>4.7</c:v>
                </c:pt>
                <c:pt idx="37">
                  <c:v>4.7</c:v>
                </c:pt>
                <c:pt idx="38">
                  <c:v>4.4000000000000004</c:v>
                </c:pt>
                <c:pt idx="39">
                  <c:v>4.8</c:v>
                </c:pt>
                <c:pt idx="40">
                  <c:v>4.0999999999999996</c:v>
                </c:pt>
                <c:pt idx="41">
                  <c:v>2.8</c:v>
                </c:pt>
                <c:pt idx="42">
                  <c:v>4.5</c:v>
                </c:pt>
                <c:pt idx="43">
                  <c:v>2.7</c:v>
                </c:pt>
                <c:pt idx="44">
                  <c:v>5</c:v>
                </c:pt>
                <c:pt idx="45">
                  <c:v>2.9</c:v>
                </c:pt>
                <c:pt idx="46">
                  <c:v>2.5</c:v>
                </c:pt>
                <c:pt idx="47">
                  <c:v>2.6</c:v>
                </c:pt>
                <c:pt idx="48">
                  <c:v>4.3</c:v>
                </c:pt>
                <c:pt idx="49">
                  <c:v>2.2999999999999998</c:v>
                </c:pt>
                <c:pt idx="50">
                  <c:v>4.5999999999999996</c:v>
                </c:pt>
                <c:pt idx="51">
                  <c:v>4.0999999999999996</c:v>
                </c:pt>
                <c:pt idx="52">
                  <c:v>4.3</c:v>
                </c:pt>
                <c:pt idx="53">
                  <c:v>5</c:v>
                </c:pt>
                <c:pt idx="54">
                  <c:v>5</c:v>
                </c:pt>
                <c:pt idx="55">
                  <c:v>2</c:v>
                </c:pt>
                <c:pt idx="56">
                  <c:v>3.3</c:v>
                </c:pt>
              </c:numCache>
            </c:numRef>
          </c:xVal>
          <c:yVal>
            <c:numRef>
              <c:f>Excel_jumia!$K$2:$K$116</c:f>
              <c:numCache>
                <c:formatCode>0</c:formatCode>
                <c:ptCount val="57"/>
                <c:pt idx="0">
                  <c:v>15</c:v>
                </c:pt>
                <c:pt idx="1">
                  <c:v>2</c:v>
                </c:pt>
                <c:pt idx="2">
                  <c:v>6</c:v>
                </c:pt>
                <c:pt idx="3">
                  <c:v>10</c:v>
                </c:pt>
                <c:pt idx="4">
                  <c:v>13</c:v>
                </c:pt>
                <c:pt idx="5">
                  <c:v>7</c:v>
                </c:pt>
                <c:pt idx="6">
                  <c:v>3</c:v>
                </c:pt>
                <c:pt idx="7">
                  <c:v>9</c:v>
                </c:pt>
                <c:pt idx="8">
                  <c:v>5</c:v>
                </c:pt>
                <c:pt idx="9">
                  <c:v>7</c:v>
                </c:pt>
                <c:pt idx="10">
                  <c:v>5</c:v>
                </c:pt>
                <c:pt idx="11">
                  <c:v>5</c:v>
                </c:pt>
                <c:pt idx="12">
                  <c:v>5</c:v>
                </c:pt>
                <c:pt idx="13">
                  <c:v>1</c:v>
                </c:pt>
                <c:pt idx="14">
                  <c:v>5</c:v>
                </c:pt>
                <c:pt idx="15">
                  <c:v>7</c:v>
                </c:pt>
                <c:pt idx="16">
                  <c:v>44</c:v>
                </c:pt>
                <c:pt idx="17">
                  <c:v>1</c:v>
                </c:pt>
                <c:pt idx="18">
                  <c:v>1</c:v>
                </c:pt>
                <c:pt idx="19">
                  <c:v>7</c:v>
                </c:pt>
                <c:pt idx="20">
                  <c:v>6</c:v>
                </c:pt>
                <c:pt idx="21">
                  <c:v>1</c:v>
                </c:pt>
                <c:pt idx="22">
                  <c:v>6</c:v>
                </c:pt>
                <c:pt idx="23">
                  <c:v>9</c:v>
                </c:pt>
                <c:pt idx="24">
                  <c:v>20</c:v>
                </c:pt>
                <c:pt idx="25">
                  <c:v>1</c:v>
                </c:pt>
                <c:pt idx="26">
                  <c:v>24</c:v>
                </c:pt>
                <c:pt idx="27">
                  <c:v>32</c:v>
                </c:pt>
                <c:pt idx="28">
                  <c:v>55</c:v>
                </c:pt>
                <c:pt idx="29">
                  <c:v>20</c:v>
                </c:pt>
                <c:pt idx="30">
                  <c:v>5</c:v>
                </c:pt>
                <c:pt idx="31">
                  <c:v>13</c:v>
                </c:pt>
                <c:pt idx="32">
                  <c:v>12</c:v>
                </c:pt>
                <c:pt idx="33">
                  <c:v>5</c:v>
                </c:pt>
                <c:pt idx="34">
                  <c:v>2</c:v>
                </c:pt>
                <c:pt idx="35">
                  <c:v>2</c:v>
                </c:pt>
                <c:pt idx="36">
                  <c:v>39</c:v>
                </c:pt>
                <c:pt idx="37">
                  <c:v>12</c:v>
                </c:pt>
                <c:pt idx="38">
                  <c:v>14</c:v>
                </c:pt>
                <c:pt idx="39">
                  <c:v>12</c:v>
                </c:pt>
                <c:pt idx="40">
                  <c:v>14</c:v>
                </c:pt>
                <c:pt idx="41">
                  <c:v>69</c:v>
                </c:pt>
                <c:pt idx="42">
                  <c:v>6</c:v>
                </c:pt>
                <c:pt idx="43">
                  <c:v>15</c:v>
                </c:pt>
                <c:pt idx="44">
                  <c:v>2</c:v>
                </c:pt>
                <c:pt idx="45">
                  <c:v>16</c:v>
                </c:pt>
                <c:pt idx="46">
                  <c:v>6</c:v>
                </c:pt>
                <c:pt idx="47">
                  <c:v>17</c:v>
                </c:pt>
                <c:pt idx="48">
                  <c:v>36</c:v>
                </c:pt>
                <c:pt idx="49">
                  <c:v>6</c:v>
                </c:pt>
                <c:pt idx="50">
                  <c:v>49</c:v>
                </c:pt>
                <c:pt idx="51">
                  <c:v>12</c:v>
                </c:pt>
                <c:pt idx="52">
                  <c:v>9</c:v>
                </c:pt>
                <c:pt idx="53">
                  <c:v>2</c:v>
                </c:pt>
                <c:pt idx="54">
                  <c:v>2</c:v>
                </c:pt>
                <c:pt idx="55">
                  <c:v>1</c:v>
                </c:pt>
                <c:pt idx="56">
                  <c:v>13</c:v>
                </c:pt>
              </c:numCache>
            </c:numRef>
          </c:yVal>
          <c:smooth val="0"/>
          <c:extLst>
            <c:ext xmlns:c16="http://schemas.microsoft.com/office/drawing/2014/chart" uri="{C3380CC4-5D6E-409C-BE32-E72D297353CC}">
              <c16:uniqueId val="{00000002-C202-4821-BA7D-62D2CBC9F161}"/>
            </c:ext>
          </c:extLst>
        </c:ser>
        <c:dLbls>
          <c:showLegendKey val="0"/>
          <c:showVal val="0"/>
          <c:showCatName val="0"/>
          <c:showSerName val="0"/>
          <c:showPercent val="0"/>
          <c:showBubbleSize val="0"/>
        </c:dLbls>
        <c:axId val="1273149887"/>
        <c:axId val="1273163807"/>
      </c:scatterChart>
      <c:valAx>
        <c:axId val="127314988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63807"/>
        <c:crosses val="autoZero"/>
        <c:crossBetween val="midCat"/>
      </c:valAx>
      <c:valAx>
        <c:axId val="127316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498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btwn discount percent &amp; Reviews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Excel_jumia!$K$1</c:f>
              <c:strCache>
                <c:ptCount val="1"/>
                <c:pt idx="0">
                  <c:v>Reviews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Excel_jumia!$G$2:$G$116</c:f>
              <c:numCache>
                <c:formatCode>0.00</c:formatCode>
                <c:ptCount val="57"/>
                <c:pt idx="0">
                  <c:v>0.09</c:v>
                </c:pt>
                <c:pt idx="1">
                  <c:v>0.37</c:v>
                </c:pt>
                <c:pt idx="2">
                  <c:v>0.35</c:v>
                </c:pt>
                <c:pt idx="3">
                  <c:v>0.54</c:v>
                </c:pt>
                <c:pt idx="4">
                  <c:v>0.55000000000000004</c:v>
                </c:pt>
                <c:pt idx="5">
                  <c:v>0.54</c:v>
                </c:pt>
                <c:pt idx="6">
                  <c:v>0.49</c:v>
                </c:pt>
                <c:pt idx="7">
                  <c:v>0.48</c:v>
                </c:pt>
                <c:pt idx="8">
                  <c:v>0.55000000000000004</c:v>
                </c:pt>
                <c:pt idx="9">
                  <c:v>0.47</c:v>
                </c:pt>
                <c:pt idx="10">
                  <c:v>0.39</c:v>
                </c:pt>
                <c:pt idx="11">
                  <c:v>0.45</c:v>
                </c:pt>
                <c:pt idx="12">
                  <c:v>0.28999999999999998</c:v>
                </c:pt>
                <c:pt idx="13">
                  <c:v>0.4</c:v>
                </c:pt>
                <c:pt idx="14">
                  <c:v>0.43</c:v>
                </c:pt>
                <c:pt idx="15">
                  <c:v>0.5</c:v>
                </c:pt>
                <c:pt idx="16">
                  <c:v>0.49</c:v>
                </c:pt>
                <c:pt idx="17">
                  <c:v>0.21</c:v>
                </c:pt>
                <c:pt idx="18">
                  <c:v>0.49</c:v>
                </c:pt>
                <c:pt idx="19">
                  <c:v>0.37</c:v>
                </c:pt>
                <c:pt idx="20">
                  <c:v>0.47</c:v>
                </c:pt>
                <c:pt idx="21">
                  <c:v>0.46</c:v>
                </c:pt>
                <c:pt idx="22">
                  <c:v>0.45</c:v>
                </c:pt>
                <c:pt idx="23">
                  <c:v>0.33</c:v>
                </c:pt>
                <c:pt idx="24">
                  <c:v>0.3</c:v>
                </c:pt>
                <c:pt idx="25">
                  <c:v>0.49</c:v>
                </c:pt>
                <c:pt idx="26">
                  <c:v>0.25</c:v>
                </c:pt>
                <c:pt idx="27">
                  <c:v>0.27</c:v>
                </c:pt>
                <c:pt idx="28">
                  <c:v>0.24</c:v>
                </c:pt>
                <c:pt idx="29">
                  <c:v>0.27</c:v>
                </c:pt>
                <c:pt idx="30">
                  <c:v>0.19</c:v>
                </c:pt>
                <c:pt idx="31">
                  <c:v>0.32</c:v>
                </c:pt>
                <c:pt idx="32">
                  <c:v>0.18</c:v>
                </c:pt>
                <c:pt idx="33">
                  <c:v>0.26</c:v>
                </c:pt>
                <c:pt idx="34">
                  <c:v>0.38</c:v>
                </c:pt>
                <c:pt idx="35">
                  <c:v>0.38</c:v>
                </c:pt>
                <c:pt idx="36">
                  <c:v>0.34</c:v>
                </c:pt>
                <c:pt idx="37">
                  <c:v>0.34</c:v>
                </c:pt>
                <c:pt idx="38">
                  <c:v>0.23</c:v>
                </c:pt>
                <c:pt idx="39">
                  <c:v>0.47</c:v>
                </c:pt>
                <c:pt idx="40">
                  <c:v>0.47</c:v>
                </c:pt>
                <c:pt idx="41">
                  <c:v>0.49</c:v>
                </c:pt>
                <c:pt idx="42">
                  <c:v>0.42</c:v>
                </c:pt>
                <c:pt idx="43">
                  <c:v>0.52</c:v>
                </c:pt>
                <c:pt idx="44">
                  <c:v>0.51</c:v>
                </c:pt>
                <c:pt idx="45">
                  <c:v>0.22</c:v>
                </c:pt>
                <c:pt idx="46">
                  <c:v>0.13</c:v>
                </c:pt>
                <c:pt idx="47">
                  <c:v>0.45</c:v>
                </c:pt>
                <c:pt idx="48">
                  <c:v>0.41</c:v>
                </c:pt>
                <c:pt idx="49">
                  <c:v>0.43</c:v>
                </c:pt>
                <c:pt idx="50">
                  <c:v>0.35</c:v>
                </c:pt>
                <c:pt idx="51">
                  <c:v>0.2</c:v>
                </c:pt>
                <c:pt idx="52">
                  <c:v>0.52</c:v>
                </c:pt>
                <c:pt idx="53">
                  <c:v>0.53</c:v>
                </c:pt>
                <c:pt idx="54">
                  <c:v>0.46</c:v>
                </c:pt>
                <c:pt idx="55">
                  <c:v>0.5</c:v>
                </c:pt>
                <c:pt idx="56">
                  <c:v>0.53</c:v>
                </c:pt>
              </c:numCache>
            </c:numRef>
          </c:xVal>
          <c:yVal>
            <c:numRef>
              <c:f>Excel_jumia!$K$2:$K$116</c:f>
              <c:numCache>
                <c:formatCode>0</c:formatCode>
                <c:ptCount val="57"/>
                <c:pt idx="0">
                  <c:v>15</c:v>
                </c:pt>
                <c:pt idx="1">
                  <c:v>2</c:v>
                </c:pt>
                <c:pt idx="2">
                  <c:v>6</c:v>
                </c:pt>
                <c:pt idx="3">
                  <c:v>10</c:v>
                </c:pt>
                <c:pt idx="4">
                  <c:v>13</c:v>
                </c:pt>
                <c:pt idx="5">
                  <c:v>7</c:v>
                </c:pt>
                <c:pt idx="6">
                  <c:v>3</c:v>
                </c:pt>
                <c:pt idx="7">
                  <c:v>9</c:v>
                </c:pt>
                <c:pt idx="8">
                  <c:v>5</c:v>
                </c:pt>
                <c:pt idx="9">
                  <c:v>7</c:v>
                </c:pt>
                <c:pt idx="10">
                  <c:v>5</c:v>
                </c:pt>
                <c:pt idx="11">
                  <c:v>5</c:v>
                </c:pt>
                <c:pt idx="12">
                  <c:v>5</c:v>
                </c:pt>
                <c:pt idx="13">
                  <c:v>1</c:v>
                </c:pt>
                <c:pt idx="14">
                  <c:v>5</c:v>
                </c:pt>
                <c:pt idx="15">
                  <c:v>7</c:v>
                </c:pt>
                <c:pt idx="16">
                  <c:v>44</c:v>
                </c:pt>
                <c:pt idx="17">
                  <c:v>1</c:v>
                </c:pt>
                <c:pt idx="18">
                  <c:v>1</c:v>
                </c:pt>
                <c:pt idx="19">
                  <c:v>7</c:v>
                </c:pt>
                <c:pt idx="20">
                  <c:v>6</c:v>
                </c:pt>
                <c:pt idx="21">
                  <c:v>1</c:v>
                </c:pt>
                <c:pt idx="22">
                  <c:v>6</c:v>
                </c:pt>
                <c:pt idx="23">
                  <c:v>9</c:v>
                </c:pt>
                <c:pt idx="24">
                  <c:v>20</c:v>
                </c:pt>
                <c:pt idx="25">
                  <c:v>1</c:v>
                </c:pt>
                <c:pt idx="26">
                  <c:v>24</c:v>
                </c:pt>
                <c:pt idx="27">
                  <c:v>32</c:v>
                </c:pt>
                <c:pt idx="28">
                  <c:v>55</c:v>
                </c:pt>
                <c:pt idx="29">
                  <c:v>20</c:v>
                </c:pt>
                <c:pt idx="30">
                  <c:v>5</c:v>
                </c:pt>
                <c:pt idx="31">
                  <c:v>13</c:v>
                </c:pt>
                <c:pt idx="32">
                  <c:v>12</c:v>
                </c:pt>
                <c:pt idx="33">
                  <c:v>5</c:v>
                </c:pt>
                <c:pt idx="34">
                  <c:v>2</c:v>
                </c:pt>
                <c:pt idx="35">
                  <c:v>2</c:v>
                </c:pt>
                <c:pt idx="36">
                  <c:v>39</c:v>
                </c:pt>
                <c:pt idx="37">
                  <c:v>12</c:v>
                </c:pt>
                <c:pt idx="38">
                  <c:v>14</c:v>
                </c:pt>
                <c:pt idx="39">
                  <c:v>12</c:v>
                </c:pt>
                <c:pt idx="40">
                  <c:v>14</c:v>
                </c:pt>
                <c:pt idx="41">
                  <c:v>69</c:v>
                </c:pt>
                <c:pt idx="42">
                  <c:v>6</c:v>
                </c:pt>
                <c:pt idx="43">
                  <c:v>15</c:v>
                </c:pt>
                <c:pt idx="44">
                  <c:v>2</c:v>
                </c:pt>
                <c:pt idx="45">
                  <c:v>16</c:v>
                </c:pt>
                <c:pt idx="46">
                  <c:v>6</c:v>
                </c:pt>
                <c:pt idx="47">
                  <c:v>17</c:v>
                </c:pt>
                <c:pt idx="48">
                  <c:v>36</c:v>
                </c:pt>
                <c:pt idx="49">
                  <c:v>6</c:v>
                </c:pt>
                <c:pt idx="50">
                  <c:v>49</c:v>
                </c:pt>
                <c:pt idx="51">
                  <c:v>12</c:v>
                </c:pt>
                <c:pt idx="52">
                  <c:v>9</c:v>
                </c:pt>
                <c:pt idx="53">
                  <c:v>2</c:v>
                </c:pt>
                <c:pt idx="54">
                  <c:v>2</c:v>
                </c:pt>
                <c:pt idx="55">
                  <c:v>1</c:v>
                </c:pt>
                <c:pt idx="56">
                  <c:v>13</c:v>
                </c:pt>
              </c:numCache>
            </c:numRef>
          </c:yVal>
          <c:smooth val="0"/>
          <c:extLst>
            <c:ext xmlns:c16="http://schemas.microsoft.com/office/drawing/2014/chart" uri="{C3380CC4-5D6E-409C-BE32-E72D297353CC}">
              <c16:uniqueId val="{00000002-0A65-44E5-BCC0-FE4D9D6B9957}"/>
            </c:ext>
          </c:extLst>
        </c:ser>
        <c:dLbls>
          <c:showLegendKey val="0"/>
          <c:showVal val="0"/>
          <c:showCatName val="0"/>
          <c:showSerName val="0"/>
          <c:showPercent val="0"/>
          <c:showBubbleSize val="0"/>
        </c:dLbls>
        <c:axId val="1273151327"/>
        <c:axId val="1273146527"/>
      </c:scatterChart>
      <c:valAx>
        <c:axId val="127315132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46527"/>
        <c:crosses val="autoZero"/>
        <c:crossBetween val="midCat"/>
      </c:valAx>
      <c:valAx>
        <c:axId val="1273146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513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[Excel_jumia.xlsx]Analysis!PivotTable1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Analysis!$B$14</c:f>
              <c:strCache>
                <c:ptCount val="1"/>
                <c:pt idx="0">
                  <c:v>Total</c:v>
                </c:pt>
              </c:strCache>
            </c:strRef>
          </c:tx>
          <c:spPr>
            <a:solidFill>
              <a:schemeClr val="accent1"/>
            </a:solidFill>
            <a:ln>
              <a:noFill/>
            </a:ln>
            <a:effectLst/>
          </c:spPr>
          <c:invertIfNegative val="0"/>
          <c:cat>
            <c:strRef>
              <c:f>Analysis!$A$15:$A$25</c:f>
              <c:strCache>
                <c:ptCount val="10"/>
                <c:pt idx="0">
                  <c:v>Classic Black Cat Cotton Hemp Pillow Case For Home Car</c:v>
                </c:pt>
                <c:pt idx="1">
                  <c:v>LASA Aluminum Folding Truck Hand Cart - 68kg Max</c:v>
                </c:pt>
                <c:pt idx="2">
                  <c:v>Konka Healty Electric Kettle, 24-hour Heat Preservation,1.5L,800W, White</c:v>
                </c:pt>
                <c:pt idx="3">
                  <c:v>Anti-Skid Absorbent Insulation Coaster  For Home Office</c:v>
                </c:pt>
                <c:pt idx="4">
                  <c:v>Peacock  Throw Pillow Cushion Case For Home Car</c:v>
                </c:pt>
                <c:pt idx="5">
                  <c:v>Bedroom Simple Floor Hanging Clothes Rack Single Pole Hat Rack - White</c:v>
                </c:pt>
                <c:pt idx="6">
                  <c:v>DIY File Folder, Office Drawer File Holder, Pen Holder, Desktop Storage Rack</c:v>
                </c:pt>
                <c:pt idx="7">
                  <c:v>LASA FOLDING TABLE SERVING STAND</c:v>
                </c:pt>
                <c:pt idx="8">
                  <c:v>Portable Home Small Air Humidifier 3-Speed Fan - Green</c:v>
                </c:pt>
                <c:pt idx="9">
                  <c:v>40cm Gold DIY Acrylic Wall Sticker Clock</c:v>
                </c:pt>
              </c:strCache>
            </c:strRef>
          </c:cat>
          <c:val>
            <c:numRef>
              <c:f>Analysis!$B$15:$B$25</c:f>
              <c:numCache>
                <c:formatCode>General</c:formatCode>
                <c:ptCount val="10"/>
                <c:pt idx="0">
                  <c:v>5</c:v>
                </c:pt>
                <c:pt idx="1">
                  <c:v>5</c:v>
                </c:pt>
                <c:pt idx="2">
                  <c:v>5</c:v>
                </c:pt>
                <c:pt idx="3">
                  <c:v>5</c:v>
                </c:pt>
                <c:pt idx="4">
                  <c:v>5</c:v>
                </c:pt>
                <c:pt idx="5">
                  <c:v>5</c:v>
                </c:pt>
                <c:pt idx="6">
                  <c:v>5</c:v>
                </c:pt>
                <c:pt idx="7">
                  <c:v>4.8</c:v>
                </c:pt>
                <c:pt idx="8">
                  <c:v>4.8</c:v>
                </c:pt>
                <c:pt idx="9">
                  <c:v>4.8</c:v>
                </c:pt>
              </c:numCache>
            </c:numRef>
          </c:val>
          <c:extLst>
            <c:ext xmlns:c16="http://schemas.microsoft.com/office/drawing/2014/chart" uri="{C3380CC4-5D6E-409C-BE32-E72D297353CC}">
              <c16:uniqueId val="{00000000-A705-4482-8CD6-BC957DAF567A}"/>
            </c:ext>
          </c:extLst>
        </c:ser>
        <c:dLbls>
          <c:showLegendKey val="0"/>
          <c:showVal val="0"/>
          <c:showCatName val="0"/>
          <c:showSerName val="0"/>
          <c:showPercent val="0"/>
          <c:showBubbleSize val="0"/>
        </c:dLbls>
        <c:gapWidth val="219"/>
        <c:overlap val="-27"/>
        <c:axId val="140968368"/>
        <c:axId val="140968848"/>
      </c:barChart>
      <c:catAx>
        <c:axId val="14096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68848"/>
        <c:crosses val="autoZero"/>
        <c:auto val="1"/>
        <c:lblAlgn val="ctr"/>
        <c:lblOffset val="100"/>
        <c:noMultiLvlLbl val="0"/>
      </c:catAx>
      <c:valAx>
        <c:axId val="14096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[Excel_jumia.xlsx]Analysis!PivotTable2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Analysis!$B$31</c:f>
              <c:strCache>
                <c:ptCount val="1"/>
                <c:pt idx="0">
                  <c:v>Total</c:v>
                </c:pt>
              </c:strCache>
            </c:strRef>
          </c:tx>
          <c:spPr>
            <a:solidFill>
              <a:schemeClr val="accent1"/>
            </a:solidFill>
            <a:ln>
              <a:noFill/>
            </a:ln>
            <a:effectLst/>
          </c:spPr>
          <c:invertIfNegative val="0"/>
          <c:cat>
            <c:strRef>
              <c:f>Analysis!$A$32:$A$42</c:f>
              <c:strCache>
                <c:ptCount val="10"/>
                <c:pt idx="0">
                  <c:v>120W Cordless Vacuum Cleaners Handheld Electric Vacuum Cleaner</c:v>
                </c:pt>
                <c:pt idx="1">
                  <c:v>137 Pieces Cake Decorating Tool Set Baking Supplies</c:v>
                </c:pt>
                <c:pt idx="2">
                  <c:v>Electronic Digital Display Vernier Caliper</c:v>
                </c:pt>
                <c:pt idx="3">
                  <c:v>3D Waterproof EVA Plastic Shower Curtain 1.8*2Mtrs</c:v>
                </c:pt>
                <c:pt idx="4">
                  <c:v>100 Pcs Crochet Hook Tool Set Knitting Hook Set With Box</c:v>
                </c:pt>
                <c:pt idx="5">
                  <c:v>Punch-free Great Load Bearing Bathroom Storage Rack Wall Shelf-White</c:v>
                </c:pt>
                <c:pt idx="6">
                  <c:v>53 Pieces/Set Yarn Knitting Crochet Hooks With Bag - Pansies</c:v>
                </c:pt>
                <c:pt idx="7">
                  <c:v>Portable Mini Cordless Car Vacuum Cleaner - Blue</c:v>
                </c:pt>
                <c:pt idx="8">
                  <c:v>53Pcs/Set Yarn Knitting Crochet Hooks With Bag - Fortune Cat</c:v>
                </c:pt>
                <c:pt idx="9">
                  <c:v>52 Pieces Cake Decorating Tool Set Gift Kit Baking Supplies</c:v>
                </c:pt>
              </c:strCache>
            </c:strRef>
          </c:cat>
          <c:val>
            <c:numRef>
              <c:f>Analysis!$B$32:$B$42</c:f>
              <c:numCache>
                <c:formatCode>General</c:formatCode>
                <c:ptCount val="10"/>
                <c:pt idx="0">
                  <c:v>69</c:v>
                </c:pt>
                <c:pt idx="1">
                  <c:v>55</c:v>
                </c:pt>
                <c:pt idx="2">
                  <c:v>49</c:v>
                </c:pt>
                <c:pt idx="3">
                  <c:v>44</c:v>
                </c:pt>
                <c:pt idx="4">
                  <c:v>39</c:v>
                </c:pt>
                <c:pt idx="5">
                  <c:v>36</c:v>
                </c:pt>
                <c:pt idx="6">
                  <c:v>32</c:v>
                </c:pt>
                <c:pt idx="7">
                  <c:v>24</c:v>
                </c:pt>
                <c:pt idx="8">
                  <c:v>20</c:v>
                </c:pt>
                <c:pt idx="9">
                  <c:v>20</c:v>
                </c:pt>
              </c:numCache>
            </c:numRef>
          </c:val>
          <c:extLst>
            <c:ext xmlns:c16="http://schemas.microsoft.com/office/drawing/2014/chart" uri="{C3380CC4-5D6E-409C-BE32-E72D297353CC}">
              <c16:uniqueId val="{00000000-AD5A-404B-937B-041C04923E95}"/>
            </c:ext>
          </c:extLst>
        </c:ser>
        <c:dLbls>
          <c:showLegendKey val="0"/>
          <c:showVal val="0"/>
          <c:showCatName val="0"/>
          <c:showSerName val="0"/>
          <c:showPercent val="0"/>
          <c:showBubbleSize val="0"/>
        </c:dLbls>
        <c:gapWidth val="182"/>
        <c:axId val="140961168"/>
        <c:axId val="140957808"/>
      </c:barChart>
      <c:catAx>
        <c:axId val="14096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57808"/>
        <c:crosses val="autoZero"/>
        <c:auto val="1"/>
        <c:lblAlgn val="ctr"/>
        <c:lblOffset val="100"/>
        <c:noMultiLvlLbl val="0"/>
      </c:catAx>
      <c:valAx>
        <c:axId val="14095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6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[Excel_jumia.xlsx]Analysis!PivotTable3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Analysis!$B$49</c:f>
              <c:strCache>
                <c:ptCount val="1"/>
                <c:pt idx="0">
                  <c:v>Total</c:v>
                </c:pt>
              </c:strCache>
            </c:strRef>
          </c:tx>
          <c:spPr>
            <a:solidFill>
              <a:schemeClr val="accent1"/>
            </a:solidFill>
            <a:ln>
              <a:noFill/>
            </a:ln>
            <a:effectLst/>
          </c:spPr>
          <c:invertIfNegative val="0"/>
          <c:cat>
            <c:strRef>
              <c:f>Analysis!$A$50:$A$60</c:f>
              <c:strCache>
                <c:ptCount val="10"/>
                <c:pt idx="0">
                  <c:v>Intelligent  LED Body Sensor Wireless Lighting Night Light USB</c:v>
                </c:pt>
                <c:pt idx="1">
                  <c:v>Exfoliate And Exfoliate Face Towel - Black</c:v>
                </c:pt>
                <c:pt idx="2">
                  <c:v>3PCS Single Head Knitting Crochet Sweater Needle Set</c:v>
                </c:pt>
                <c:pt idx="3">
                  <c:v>Classic Black Cat Cotton Hemp Pillow Case For Home Car</c:v>
                </c:pt>
                <c:pt idx="4">
                  <c:v>Mythco 120COB Solar Wall Ligt With Motion Sensor And Remote Control 3 Modes</c:v>
                </c:pt>
                <c:pt idx="5">
                  <c:v>LASA 3 Tier Bamboo Shoe Bench Storage Shelf</c:v>
                </c:pt>
                <c:pt idx="6">
                  <c:v>Creative Owl Shape Keychain Black</c:v>
                </c:pt>
                <c:pt idx="7">
                  <c:v>LASA FOLDING TABLE SERVING STAND</c:v>
                </c:pt>
                <c:pt idx="8">
                  <c:v>5-PCS Stainless Steel Cooking Pot Set With Steamed Slices</c:v>
                </c:pt>
                <c:pt idx="9">
                  <c:v>6 In 1 Bottle Can Opener Multifunctional Easy Opener</c:v>
                </c:pt>
              </c:strCache>
            </c:strRef>
          </c:cat>
          <c:val>
            <c:numRef>
              <c:f>Analysis!$B$50:$B$60</c:f>
              <c:numCache>
                <c:formatCode>0%</c:formatCode>
                <c:ptCount val="10"/>
                <c:pt idx="0">
                  <c:v>0.52</c:v>
                </c:pt>
                <c:pt idx="1">
                  <c:v>0.52</c:v>
                </c:pt>
                <c:pt idx="2">
                  <c:v>0.53</c:v>
                </c:pt>
                <c:pt idx="3">
                  <c:v>0.53</c:v>
                </c:pt>
                <c:pt idx="4">
                  <c:v>0.54</c:v>
                </c:pt>
                <c:pt idx="5">
                  <c:v>0.54</c:v>
                </c:pt>
                <c:pt idx="6">
                  <c:v>0.55000000000000004</c:v>
                </c:pt>
                <c:pt idx="7">
                  <c:v>0.55000000000000004</c:v>
                </c:pt>
                <c:pt idx="8">
                  <c:v>0.55000000000000004</c:v>
                </c:pt>
                <c:pt idx="9">
                  <c:v>0.64</c:v>
                </c:pt>
              </c:numCache>
            </c:numRef>
          </c:val>
          <c:extLst>
            <c:ext xmlns:c16="http://schemas.microsoft.com/office/drawing/2014/chart" uri="{C3380CC4-5D6E-409C-BE32-E72D297353CC}">
              <c16:uniqueId val="{00000000-766D-4E5C-8235-DB0F426B6129}"/>
            </c:ext>
          </c:extLst>
        </c:ser>
        <c:dLbls>
          <c:showLegendKey val="0"/>
          <c:showVal val="0"/>
          <c:showCatName val="0"/>
          <c:showSerName val="0"/>
          <c:showPercent val="0"/>
          <c:showBubbleSize val="0"/>
        </c:dLbls>
        <c:gapWidth val="219"/>
        <c:overlap val="-27"/>
        <c:axId val="77281936"/>
        <c:axId val="77282416"/>
      </c:barChart>
      <c:catAx>
        <c:axId val="7728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2416"/>
        <c:crosses val="autoZero"/>
        <c:auto val="1"/>
        <c:lblAlgn val="ctr"/>
        <c:lblOffset val="100"/>
        <c:noMultiLvlLbl val="0"/>
      </c:catAx>
      <c:valAx>
        <c:axId val="77282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Excel_jumia!$J$1</c:f>
              <c:strCache>
                <c:ptCount val="1"/>
                <c:pt idx="0">
                  <c:v>Rating(1)</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Excel_jumia!$K$2:$K$116</c:f>
              <c:numCache>
                <c:formatCode>0</c:formatCode>
                <c:ptCount val="57"/>
                <c:pt idx="0">
                  <c:v>15</c:v>
                </c:pt>
                <c:pt idx="1">
                  <c:v>2</c:v>
                </c:pt>
                <c:pt idx="2">
                  <c:v>6</c:v>
                </c:pt>
                <c:pt idx="3">
                  <c:v>10</c:v>
                </c:pt>
                <c:pt idx="4">
                  <c:v>13</c:v>
                </c:pt>
                <c:pt idx="5">
                  <c:v>7</c:v>
                </c:pt>
                <c:pt idx="6">
                  <c:v>3</c:v>
                </c:pt>
                <c:pt idx="7">
                  <c:v>9</c:v>
                </c:pt>
                <c:pt idx="8">
                  <c:v>5</c:v>
                </c:pt>
                <c:pt idx="9">
                  <c:v>7</c:v>
                </c:pt>
                <c:pt idx="10">
                  <c:v>5</c:v>
                </c:pt>
                <c:pt idx="11">
                  <c:v>5</c:v>
                </c:pt>
                <c:pt idx="12">
                  <c:v>5</c:v>
                </c:pt>
                <c:pt idx="13">
                  <c:v>1</c:v>
                </c:pt>
                <c:pt idx="14">
                  <c:v>5</c:v>
                </c:pt>
                <c:pt idx="15">
                  <c:v>7</c:v>
                </c:pt>
                <c:pt idx="16">
                  <c:v>44</c:v>
                </c:pt>
                <c:pt idx="17">
                  <c:v>1</c:v>
                </c:pt>
                <c:pt idx="18">
                  <c:v>1</c:v>
                </c:pt>
                <c:pt idx="19">
                  <c:v>7</c:v>
                </c:pt>
                <c:pt idx="20">
                  <c:v>6</c:v>
                </c:pt>
                <c:pt idx="21">
                  <c:v>1</c:v>
                </c:pt>
                <c:pt idx="22">
                  <c:v>6</c:v>
                </c:pt>
                <c:pt idx="23">
                  <c:v>9</c:v>
                </c:pt>
                <c:pt idx="24">
                  <c:v>20</c:v>
                </c:pt>
                <c:pt idx="25">
                  <c:v>1</c:v>
                </c:pt>
                <c:pt idx="26">
                  <c:v>24</c:v>
                </c:pt>
                <c:pt idx="27">
                  <c:v>32</c:v>
                </c:pt>
                <c:pt idx="28">
                  <c:v>55</c:v>
                </c:pt>
                <c:pt idx="29">
                  <c:v>20</c:v>
                </c:pt>
                <c:pt idx="30">
                  <c:v>5</c:v>
                </c:pt>
                <c:pt idx="31">
                  <c:v>13</c:v>
                </c:pt>
                <c:pt idx="32">
                  <c:v>12</c:v>
                </c:pt>
                <c:pt idx="33">
                  <c:v>5</c:v>
                </c:pt>
                <c:pt idx="34">
                  <c:v>2</c:v>
                </c:pt>
                <c:pt idx="35">
                  <c:v>2</c:v>
                </c:pt>
                <c:pt idx="36">
                  <c:v>39</c:v>
                </c:pt>
                <c:pt idx="37">
                  <c:v>12</c:v>
                </c:pt>
                <c:pt idx="38">
                  <c:v>14</c:v>
                </c:pt>
                <c:pt idx="39">
                  <c:v>12</c:v>
                </c:pt>
                <c:pt idx="40">
                  <c:v>14</c:v>
                </c:pt>
                <c:pt idx="41">
                  <c:v>69</c:v>
                </c:pt>
                <c:pt idx="42">
                  <c:v>6</c:v>
                </c:pt>
                <c:pt idx="43">
                  <c:v>15</c:v>
                </c:pt>
                <c:pt idx="44">
                  <c:v>2</c:v>
                </c:pt>
                <c:pt idx="45">
                  <c:v>16</c:v>
                </c:pt>
                <c:pt idx="46">
                  <c:v>6</c:v>
                </c:pt>
                <c:pt idx="47">
                  <c:v>17</c:v>
                </c:pt>
                <c:pt idx="48">
                  <c:v>36</c:v>
                </c:pt>
                <c:pt idx="49">
                  <c:v>6</c:v>
                </c:pt>
                <c:pt idx="50">
                  <c:v>49</c:v>
                </c:pt>
                <c:pt idx="51">
                  <c:v>12</c:v>
                </c:pt>
                <c:pt idx="52">
                  <c:v>9</c:v>
                </c:pt>
                <c:pt idx="53">
                  <c:v>2</c:v>
                </c:pt>
                <c:pt idx="54">
                  <c:v>2</c:v>
                </c:pt>
                <c:pt idx="55">
                  <c:v>1</c:v>
                </c:pt>
                <c:pt idx="56">
                  <c:v>13</c:v>
                </c:pt>
              </c:numCache>
            </c:numRef>
          </c:xVal>
          <c:yVal>
            <c:numRef>
              <c:f>Excel_jumia!$J$2:$J$116</c:f>
              <c:numCache>
                <c:formatCode>0.0</c:formatCode>
                <c:ptCount val="57"/>
                <c:pt idx="0">
                  <c:v>4</c:v>
                </c:pt>
                <c:pt idx="1">
                  <c:v>4</c:v>
                </c:pt>
                <c:pt idx="2">
                  <c:v>4</c:v>
                </c:pt>
                <c:pt idx="3">
                  <c:v>3</c:v>
                </c:pt>
                <c:pt idx="4">
                  <c:v>2.1</c:v>
                </c:pt>
                <c:pt idx="5">
                  <c:v>4.3</c:v>
                </c:pt>
                <c:pt idx="6">
                  <c:v>5</c:v>
                </c:pt>
                <c:pt idx="7">
                  <c:v>4.3</c:v>
                </c:pt>
                <c:pt idx="8">
                  <c:v>4.8</c:v>
                </c:pt>
                <c:pt idx="9">
                  <c:v>2.1</c:v>
                </c:pt>
                <c:pt idx="10">
                  <c:v>3</c:v>
                </c:pt>
                <c:pt idx="11">
                  <c:v>3.8</c:v>
                </c:pt>
                <c:pt idx="12">
                  <c:v>3</c:v>
                </c:pt>
                <c:pt idx="13">
                  <c:v>5</c:v>
                </c:pt>
                <c:pt idx="14">
                  <c:v>3</c:v>
                </c:pt>
                <c:pt idx="15">
                  <c:v>2.2999999999999998</c:v>
                </c:pt>
                <c:pt idx="16">
                  <c:v>4.5999999999999996</c:v>
                </c:pt>
                <c:pt idx="17">
                  <c:v>5</c:v>
                </c:pt>
                <c:pt idx="18">
                  <c:v>5</c:v>
                </c:pt>
                <c:pt idx="19">
                  <c:v>4.7</c:v>
                </c:pt>
                <c:pt idx="20">
                  <c:v>2.2000000000000002</c:v>
                </c:pt>
                <c:pt idx="21">
                  <c:v>3</c:v>
                </c:pt>
                <c:pt idx="22">
                  <c:v>2.2000000000000002</c:v>
                </c:pt>
                <c:pt idx="23">
                  <c:v>4.2</c:v>
                </c:pt>
                <c:pt idx="24">
                  <c:v>4.0999999999999996</c:v>
                </c:pt>
                <c:pt idx="25">
                  <c:v>4</c:v>
                </c:pt>
                <c:pt idx="26">
                  <c:v>4.5999999999999996</c:v>
                </c:pt>
                <c:pt idx="27">
                  <c:v>4.5</c:v>
                </c:pt>
                <c:pt idx="28">
                  <c:v>4.5999999999999996</c:v>
                </c:pt>
                <c:pt idx="29">
                  <c:v>4.7</c:v>
                </c:pt>
                <c:pt idx="30">
                  <c:v>4.5999999999999996</c:v>
                </c:pt>
                <c:pt idx="31">
                  <c:v>3.8</c:v>
                </c:pt>
                <c:pt idx="32">
                  <c:v>3.8</c:v>
                </c:pt>
                <c:pt idx="33">
                  <c:v>4.8</c:v>
                </c:pt>
                <c:pt idx="34">
                  <c:v>4.5</c:v>
                </c:pt>
                <c:pt idx="35">
                  <c:v>4.5</c:v>
                </c:pt>
                <c:pt idx="36">
                  <c:v>4.7</c:v>
                </c:pt>
                <c:pt idx="37">
                  <c:v>4.7</c:v>
                </c:pt>
                <c:pt idx="38">
                  <c:v>4.4000000000000004</c:v>
                </c:pt>
                <c:pt idx="39">
                  <c:v>4.8</c:v>
                </c:pt>
                <c:pt idx="40">
                  <c:v>4.0999999999999996</c:v>
                </c:pt>
                <c:pt idx="41">
                  <c:v>2.8</c:v>
                </c:pt>
                <c:pt idx="42">
                  <c:v>4.5</c:v>
                </c:pt>
                <c:pt idx="43">
                  <c:v>2.7</c:v>
                </c:pt>
                <c:pt idx="44">
                  <c:v>5</c:v>
                </c:pt>
                <c:pt idx="45">
                  <c:v>2.9</c:v>
                </c:pt>
                <c:pt idx="46">
                  <c:v>2.5</c:v>
                </c:pt>
                <c:pt idx="47">
                  <c:v>2.6</c:v>
                </c:pt>
                <c:pt idx="48">
                  <c:v>4.3</c:v>
                </c:pt>
                <c:pt idx="49">
                  <c:v>2.2999999999999998</c:v>
                </c:pt>
                <c:pt idx="50">
                  <c:v>4.5999999999999996</c:v>
                </c:pt>
                <c:pt idx="51">
                  <c:v>4.0999999999999996</c:v>
                </c:pt>
                <c:pt idx="52">
                  <c:v>4.3</c:v>
                </c:pt>
                <c:pt idx="53">
                  <c:v>5</c:v>
                </c:pt>
                <c:pt idx="54">
                  <c:v>5</c:v>
                </c:pt>
                <c:pt idx="55">
                  <c:v>2</c:v>
                </c:pt>
                <c:pt idx="56">
                  <c:v>3.3</c:v>
                </c:pt>
              </c:numCache>
            </c:numRef>
          </c:yVal>
          <c:smooth val="0"/>
          <c:extLst>
            <c:ext xmlns:c16="http://schemas.microsoft.com/office/drawing/2014/chart" uri="{C3380CC4-5D6E-409C-BE32-E72D297353CC}">
              <c16:uniqueId val="{00000000-A8A5-4159-A22D-71C873360324}"/>
            </c:ext>
          </c:extLst>
        </c:ser>
        <c:dLbls>
          <c:showLegendKey val="0"/>
          <c:showVal val="0"/>
          <c:showCatName val="0"/>
          <c:showSerName val="0"/>
          <c:showPercent val="0"/>
          <c:showBubbleSize val="0"/>
        </c:dLbls>
        <c:axId val="1429764895"/>
        <c:axId val="1429763455"/>
      </c:scatterChart>
      <c:valAx>
        <c:axId val="14297648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63455"/>
        <c:crosses val="autoZero"/>
        <c:crossBetween val="midCat"/>
      </c:valAx>
      <c:valAx>
        <c:axId val="14297634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648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Relationship btwn Rating &amp; Reviews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Excel_jumia!$K$1</c:f>
              <c:strCache>
                <c:ptCount val="1"/>
                <c:pt idx="0">
                  <c:v>Reviews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Excel_jumia!$J$2:$J$116</c:f>
              <c:numCache>
                <c:formatCode>0.0</c:formatCode>
                <c:ptCount val="57"/>
                <c:pt idx="0">
                  <c:v>4</c:v>
                </c:pt>
                <c:pt idx="1">
                  <c:v>4</c:v>
                </c:pt>
                <c:pt idx="2">
                  <c:v>4</c:v>
                </c:pt>
                <c:pt idx="3">
                  <c:v>3</c:v>
                </c:pt>
                <c:pt idx="4">
                  <c:v>2.1</c:v>
                </c:pt>
                <c:pt idx="5">
                  <c:v>4.3</c:v>
                </c:pt>
                <c:pt idx="6">
                  <c:v>5</c:v>
                </c:pt>
                <c:pt idx="7">
                  <c:v>4.3</c:v>
                </c:pt>
                <c:pt idx="8">
                  <c:v>4.8</c:v>
                </c:pt>
                <c:pt idx="9">
                  <c:v>2.1</c:v>
                </c:pt>
                <c:pt idx="10">
                  <c:v>3</c:v>
                </c:pt>
                <c:pt idx="11">
                  <c:v>3.8</c:v>
                </c:pt>
                <c:pt idx="12">
                  <c:v>3</c:v>
                </c:pt>
                <c:pt idx="13">
                  <c:v>5</c:v>
                </c:pt>
                <c:pt idx="14">
                  <c:v>3</c:v>
                </c:pt>
                <c:pt idx="15">
                  <c:v>2.2999999999999998</c:v>
                </c:pt>
                <c:pt idx="16">
                  <c:v>4.5999999999999996</c:v>
                </c:pt>
                <c:pt idx="17">
                  <c:v>5</c:v>
                </c:pt>
                <c:pt idx="18">
                  <c:v>5</c:v>
                </c:pt>
                <c:pt idx="19">
                  <c:v>4.7</c:v>
                </c:pt>
                <c:pt idx="20">
                  <c:v>2.2000000000000002</c:v>
                </c:pt>
                <c:pt idx="21">
                  <c:v>3</c:v>
                </c:pt>
                <c:pt idx="22">
                  <c:v>2.2000000000000002</c:v>
                </c:pt>
                <c:pt idx="23">
                  <c:v>4.2</c:v>
                </c:pt>
                <c:pt idx="24">
                  <c:v>4.0999999999999996</c:v>
                </c:pt>
                <c:pt idx="25">
                  <c:v>4</c:v>
                </c:pt>
                <c:pt idx="26">
                  <c:v>4.5999999999999996</c:v>
                </c:pt>
                <c:pt idx="27">
                  <c:v>4.5</c:v>
                </c:pt>
                <c:pt idx="28">
                  <c:v>4.5999999999999996</c:v>
                </c:pt>
                <c:pt idx="29">
                  <c:v>4.7</c:v>
                </c:pt>
                <c:pt idx="30">
                  <c:v>4.5999999999999996</c:v>
                </c:pt>
                <c:pt idx="31">
                  <c:v>3.8</c:v>
                </c:pt>
                <c:pt idx="32">
                  <c:v>3.8</c:v>
                </c:pt>
                <c:pt idx="33">
                  <c:v>4.8</c:v>
                </c:pt>
                <c:pt idx="34">
                  <c:v>4.5</c:v>
                </c:pt>
                <c:pt idx="35">
                  <c:v>4.5</c:v>
                </c:pt>
                <c:pt idx="36">
                  <c:v>4.7</c:v>
                </c:pt>
                <c:pt idx="37">
                  <c:v>4.7</c:v>
                </c:pt>
                <c:pt idx="38">
                  <c:v>4.4000000000000004</c:v>
                </c:pt>
                <c:pt idx="39">
                  <c:v>4.8</c:v>
                </c:pt>
                <c:pt idx="40">
                  <c:v>4.0999999999999996</c:v>
                </c:pt>
                <c:pt idx="41">
                  <c:v>2.8</c:v>
                </c:pt>
                <c:pt idx="42">
                  <c:v>4.5</c:v>
                </c:pt>
                <c:pt idx="43">
                  <c:v>2.7</c:v>
                </c:pt>
                <c:pt idx="44">
                  <c:v>5</c:v>
                </c:pt>
                <c:pt idx="45">
                  <c:v>2.9</c:v>
                </c:pt>
                <c:pt idx="46">
                  <c:v>2.5</c:v>
                </c:pt>
                <c:pt idx="47">
                  <c:v>2.6</c:v>
                </c:pt>
                <c:pt idx="48">
                  <c:v>4.3</c:v>
                </c:pt>
                <c:pt idx="49">
                  <c:v>2.2999999999999998</c:v>
                </c:pt>
                <c:pt idx="50">
                  <c:v>4.5999999999999996</c:v>
                </c:pt>
                <c:pt idx="51">
                  <c:v>4.0999999999999996</c:v>
                </c:pt>
                <c:pt idx="52">
                  <c:v>4.3</c:v>
                </c:pt>
                <c:pt idx="53">
                  <c:v>5</c:v>
                </c:pt>
                <c:pt idx="54">
                  <c:v>5</c:v>
                </c:pt>
                <c:pt idx="55">
                  <c:v>2</c:v>
                </c:pt>
                <c:pt idx="56">
                  <c:v>3.3</c:v>
                </c:pt>
              </c:numCache>
            </c:numRef>
          </c:xVal>
          <c:yVal>
            <c:numRef>
              <c:f>Excel_jumia!$K$2:$K$116</c:f>
              <c:numCache>
                <c:formatCode>0</c:formatCode>
                <c:ptCount val="57"/>
                <c:pt idx="0">
                  <c:v>15</c:v>
                </c:pt>
                <c:pt idx="1">
                  <c:v>2</c:v>
                </c:pt>
                <c:pt idx="2">
                  <c:v>6</c:v>
                </c:pt>
                <c:pt idx="3">
                  <c:v>10</c:v>
                </c:pt>
                <c:pt idx="4">
                  <c:v>13</c:v>
                </c:pt>
                <c:pt idx="5">
                  <c:v>7</c:v>
                </c:pt>
                <c:pt idx="6">
                  <c:v>3</c:v>
                </c:pt>
                <c:pt idx="7">
                  <c:v>9</c:v>
                </c:pt>
                <c:pt idx="8">
                  <c:v>5</c:v>
                </c:pt>
                <c:pt idx="9">
                  <c:v>7</c:v>
                </c:pt>
                <c:pt idx="10">
                  <c:v>5</c:v>
                </c:pt>
                <c:pt idx="11">
                  <c:v>5</c:v>
                </c:pt>
                <c:pt idx="12">
                  <c:v>5</c:v>
                </c:pt>
                <c:pt idx="13">
                  <c:v>1</c:v>
                </c:pt>
                <c:pt idx="14">
                  <c:v>5</c:v>
                </c:pt>
                <c:pt idx="15">
                  <c:v>7</c:v>
                </c:pt>
                <c:pt idx="16">
                  <c:v>44</c:v>
                </c:pt>
                <c:pt idx="17">
                  <c:v>1</c:v>
                </c:pt>
                <c:pt idx="18">
                  <c:v>1</c:v>
                </c:pt>
                <c:pt idx="19">
                  <c:v>7</c:v>
                </c:pt>
                <c:pt idx="20">
                  <c:v>6</c:v>
                </c:pt>
                <c:pt idx="21">
                  <c:v>1</c:v>
                </c:pt>
                <c:pt idx="22">
                  <c:v>6</c:v>
                </c:pt>
                <c:pt idx="23">
                  <c:v>9</c:v>
                </c:pt>
                <c:pt idx="24">
                  <c:v>20</c:v>
                </c:pt>
                <c:pt idx="25">
                  <c:v>1</c:v>
                </c:pt>
                <c:pt idx="26">
                  <c:v>24</c:v>
                </c:pt>
                <c:pt idx="27">
                  <c:v>32</c:v>
                </c:pt>
                <c:pt idx="28">
                  <c:v>55</c:v>
                </c:pt>
                <c:pt idx="29">
                  <c:v>20</c:v>
                </c:pt>
                <c:pt idx="30">
                  <c:v>5</c:v>
                </c:pt>
                <c:pt idx="31">
                  <c:v>13</c:v>
                </c:pt>
                <c:pt idx="32">
                  <c:v>12</c:v>
                </c:pt>
                <c:pt idx="33">
                  <c:v>5</c:v>
                </c:pt>
                <c:pt idx="34">
                  <c:v>2</c:v>
                </c:pt>
                <c:pt idx="35">
                  <c:v>2</c:v>
                </c:pt>
                <c:pt idx="36">
                  <c:v>39</c:v>
                </c:pt>
                <c:pt idx="37">
                  <c:v>12</c:v>
                </c:pt>
                <c:pt idx="38">
                  <c:v>14</c:v>
                </c:pt>
                <c:pt idx="39">
                  <c:v>12</c:v>
                </c:pt>
                <c:pt idx="40">
                  <c:v>14</c:v>
                </c:pt>
                <c:pt idx="41">
                  <c:v>69</c:v>
                </c:pt>
                <c:pt idx="42">
                  <c:v>6</c:v>
                </c:pt>
                <c:pt idx="43">
                  <c:v>15</c:v>
                </c:pt>
                <c:pt idx="44">
                  <c:v>2</c:v>
                </c:pt>
                <c:pt idx="45">
                  <c:v>16</c:v>
                </c:pt>
                <c:pt idx="46">
                  <c:v>6</c:v>
                </c:pt>
                <c:pt idx="47">
                  <c:v>17</c:v>
                </c:pt>
                <c:pt idx="48">
                  <c:v>36</c:v>
                </c:pt>
                <c:pt idx="49">
                  <c:v>6</c:v>
                </c:pt>
                <c:pt idx="50">
                  <c:v>49</c:v>
                </c:pt>
                <c:pt idx="51">
                  <c:v>12</c:v>
                </c:pt>
                <c:pt idx="52">
                  <c:v>9</c:v>
                </c:pt>
                <c:pt idx="53">
                  <c:v>2</c:v>
                </c:pt>
                <c:pt idx="54">
                  <c:v>2</c:v>
                </c:pt>
                <c:pt idx="55">
                  <c:v>1</c:v>
                </c:pt>
                <c:pt idx="56">
                  <c:v>13</c:v>
                </c:pt>
              </c:numCache>
            </c:numRef>
          </c:yVal>
          <c:smooth val="0"/>
          <c:extLst>
            <c:ext xmlns:c16="http://schemas.microsoft.com/office/drawing/2014/chart" uri="{C3380CC4-5D6E-409C-BE32-E72D297353CC}">
              <c16:uniqueId val="{00000000-1923-49A5-A448-3DEAABDD43F5}"/>
            </c:ext>
          </c:extLst>
        </c:ser>
        <c:dLbls>
          <c:showLegendKey val="0"/>
          <c:showVal val="0"/>
          <c:showCatName val="0"/>
          <c:showSerName val="0"/>
          <c:showPercent val="0"/>
          <c:showBubbleSize val="0"/>
        </c:dLbls>
        <c:axId val="1273149887"/>
        <c:axId val="1273163807"/>
      </c:scatterChart>
      <c:valAx>
        <c:axId val="127314988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63807"/>
        <c:crosses val="autoZero"/>
        <c:crossBetween val="midCat"/>
      </c:valAx>
      <c:valAx>
        <c:axId val="127316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498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[Excel_jumia.xlsx]Analysis!PivotTable37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by Rating &amp; Discount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63008790567843E-2"/>
          <c:y val="0.16997167138810199"/>
          <c:w val="0.71585322667999829"/>
          <c:h val="0.72049920813722657"/>
        </c:manualLayout>
      </c:layout>
      <c:barChart>
        <c:barDir val="col"/>
        <c:grouping val="clustered"/>
        <c:varyColors val="0"/>
        <c:ser>
          <c:idx val="0"/>
          <c:order val="0"/>
          <c:tx>
            <c:strRef>
              <c:f>Analysis!$B$107:$B$108</c:f>
              <c:strCache>
                <c:ptCount val="1"/>
                <c:pt idx="0">
                  <c:v>Excellent</c:v>
                </c:pt>
              </c:strCache>
            </c:strRef>
          </c:tx>
          <c:spPr>
            <a:solidFill>
              <a:schemeClr val="accent1"/>
            </a:solidFill>
            <a:ln>
              <a:noFill/>
            </a:ln>
            <a:effectLst/>
          </c:spPr>
          <c:invertIfNegative val="0"/>
          <c:cat>
            <c:strRef>
              <c:f>Analysis!$A$109:$A$113</c:f>
              <c:strCache>
                <c:ptCount val="4"/>
                <c:pt idx="0">
                  <c:v>Average</c:v>
                </c:pt>
                <c:pt idx="1">
                  <c:v>Excellent</c:v>
                </c:pt>
                <c:pt idx="2">
                  <c:v>Good</c:v>
                </c:pt>
                <c:pt idx="3">
                  <c:v>Poor</c:v>
                </c:pt>
              </c:strCache>
            </c:strRef>
          </c:cat>
          <c:val>
            <c:numRef>
              <c:f>Analysis!$B$109:$B$113</c:f>
              <c:numCache>
                <c:formatCode>General</c:formatCode>
                <c:ptCount val="4"/>
                <c:pt idx="0">
                  <c:v>6</c:v>
                </c:pt>
                <c:pt idx="1">
                  <c:v>9</c:v>
                </c:pt>
                <c:pt idx="2">
                  <c:v>5</c:v>
                </c:pt>
                <c:pt idx="3">
                  <c:v>10</c:v>
                </c:pt>
              </c:numCache>
            </c:numRef>
          </c:val>
          <c:extLst>
            <c:ext xmlns:c16="http://schemas.microsoft.com/office/drawing/2014/chart" uri="{C3380CC4-5D6E-409C-BE32-E72D297353CC}">
              <c16:uniqueId val="{00000000-3090-4613-93C5-284F6528C516}"/>
            </c:ext>
          </c:extLst>
        </c:ser>
        <c:ser>
          <c:idx val="1"/>
          <c:order val="1"/>
          <c:tx>
            <c:strRef>
              <c:f>Analysis!$C$107:$C$108</c:f>
              <c:strCache>
                <c:ptCount val="1"/>
                <c:pt idx="0">
                  <c:v>Low Discount</c:v>
                </c:pt>
              </c:strCache>
            </c:strRef>
          </c:tx>
          <c:spPr>
            <a:solidFill>
              <a:schemeClr val="accent2"/>
            </a:solidFill>
            <a:ln>
              <a:noFill/>
            </a:ln>
            <a:effectLst/>
          </c:spPr>
          <c:invertIfNegative val="0"/>
          <c:cat>
            <c:strRef>
              <c:f>Analysis!$A$109:$A$113</c:f>
              <c:strCache>
                <c:ptCount val="4"/>
                <c:pt idx="0">
                  <c:v>Average</c:v>
                </c:pt>
                <c:pt idx="1">
                  <c:v>Excellent</c:v>
                </c:pt>
                <c:pt idx="2">
                  <c:v>Good</c:v>
                </c:pt>
                <c:pt idx="3">
                  <c:v>Poor</c:v>
                </c:pt>
              </c:strCache>
            </c:strRef>
          </c:cat>
          <c:val>
            <c:numRef>
              <c:f>Analysis!$C$109:$C$113</c:f>
              <c:numCache>
                <c:formatCode>General</c:formatCode>
                <c:ptCount val="4"/>
                <c:pt idx="0">
                  <c:v>2</c:v>
                </c:pt>
                <c:pt idx="1">
                  <c:v>1</c:v>
                </c:pt>
                <c:pt idx="3">
                  <c:v>1</c:v>
                </c:pt>
              </c:numCache>
            </c:numRef>
          </c:val>
          <c:extLst>
            <c:ext xmlns:c16="http://schemas.microsoft.com/office/drawing/2014/chart" uri="{C3380CC4-5D6E-409C-BE32-E72D297353CC}">
              <c16:uniqueId val="{00000001-3090-4613-93C5-284F6528C516}"/>
            </c:ext>
          </c:extLst>
        </c:ser>
        <c:ser>
          <c:idx val="2"/>
          <c:order val="2"/>
          <c:tx>
            <c:strRef>
              <c:f>Analysis!$D$107:$D$108</c:f>
              <c:strCache>
                <c:ptCount val="1"/>
                <c:pt idx="0">
                  <c:v>Medium Discount</c:v>
                </c:pt>
              </c:strCache>
            </c:strRef>
          </c:tx>
          <c:spPr>
            <a:solidFill>
              <a:schemeClr val="accent3"/>
            </a:solidFill>
            <a:ln>
              <a:noFill/>
            </a:ln>
            <a:effectLst/>
          </c:spPr>
          <c:invertIfNegative val="0"/>
          <c:cat>
            <c:strRef>
              <c:f>Analysis!$A$109:$A$113</c:f>
              <c:strCache>
                <c:ptCount val="4"/>
                <c:pt idx="0">
                  <c:v>Average</c:v>
                </c:pt>
                <c:pt idx="1">
                  <c:v>Excellent</c:v>
                </c:pt>
                <c:pt idx="2">
                  <c:v>Good</c:v>
                </c:pt>
                <c:pt idx="3">
                  <c:v>Poor</c:v>
                </c:pt>
              </c:strCache>
            </c:strRef>
          </c:cat>
          <c:val>
            <c:numRef>
              <c:f>Analysis!$D$109:$D$113</c:f>
              <c:numCache>
                <c:formatCode>General</c:formatCode>
                <c:ptCount val="4"/>
                <c:pt idx="0">
                  <c:v>5</c:v>
                </c:pt>
                <c:pt idx="1">
                  <c:v>13</c:v>
                </c:pt>
                <c:pt idx="2">
                  <c:v>4</c:v>
                </c:pt>
                <c:pt idx="3">
                  <c:v>1</c:v>
                </c:pt>
              </c:numCache>
            </c:numRef>
          </c:val>
          <c:extLst>
            <c:ext xmlns:c16="http://schemas.microsoft.com/office/drawing/2014/chart" uri="{C3380CC4-5D6E-409C-BE32-E72D297353CC}">
              <c16:uniqueId val="{00000003-3AA7-4C1B-8A14-39BD9AA36DBD}"/>
            </c:ext>
          </c:extLst>
        </c:ser>
        <c:dLbls>
          <c:showLegendKey val="0"/>
          <c:showVal val="0"/>
          <c:showCatName val="0"/>
          <c:showSerName val="0"/>
          <c:showPercent val="0"/>
          <c:showBubbleSize val="0"/>
        </c:dLbls>
        <c:gapWidth val="219"/>
        <c:overlap val="-27"/>
        <c:axId val="1429786975"/>
        <c:axId val="1429772575"/>
      </c:barChart>
      <c:catAx>
        <c:axId val="142978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72575"/>
        <c:crosses val="autoZero"/>
        <c:auto val="1"/>
        <c:lblAlgn val="ctr"/>
        <c:lblOffset val="100"/>
        <c:noMultiLvlLbl val="0"/>
      </c:catAx>
      <c:valAx>
        <c:axId val="142977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86975"/>
        <c:crosses val="autoZero"/>
        <c:crossBetween val="between"/>
      </c:valAx>
      <c:spPr>
        <a:noFill/>
        <a:ln>
          <a:noFill/>
        </a:ln>
        <a:effectLst/>
      </c:spPr>
    </c:plotArea>
    <c:legend>
      <c:legendPos val="r"/>
      <c:layout>
        <c:manualLayout>
          <c:xMode val="edge"/>
          <c:yMode val="edge"/>
          <c:x val="0.78188872224305295"/>
          <c:y val="0.30022343170276522"/>
          <c:w val="0.21811161758498673"/>
          <c:h val="0.22928149606299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Analysis!$B$14</c:f>
              <c:strCache>
                <c:ptCount val="1"/>
                <c:pt idx="0">
                  <c:v>Total</c:v>
                </c:pt>
              </c:strCache>
            </c:strRef>
          </c:tx>
          <c:spPr>
            <a:solidFill>
              <a:schemeClr val="accent1"/>
            </a:solidFill>
            <a:ln>
              <a:noFill/>
            </a:ln>
            <a:effectLst/>
          </c:spPr>
          <c:invertIfNegative val="0"/>
          <c:cat>
            <c:strRef>
              <c:f>Analysis!$A$15:$A$25</c:f>
              <c:strCache>
                <c:ptCount val="10"/>
                <c:pt idx="0">
                  <c:v>Classic Black Cat Cotton Hemp Pillow Case For Home Car</c:v>
                </c:pt>
                <c:pt idx="1">
                  <c:v>LASA Aluminum Folding Truck Hand Cart - 68kg Max</c:v>
                </c:pt>
                <c:pt idx="2">
                  <c:v>Konka Healty Electric Kettle, 24-hour Heat Preservation,1.5L,800W, White</c:v>
                </c:pt>
                <c:pt idx="3">
                  <c:v>Anti-Skid Absorbent Insulation Coaster  For Home Office</c:v>
                </c:pt>
                <c:pt idx="4">
                  <c:v>Peacock  Throw Pillow Cushion Case For Home Car</c:v>
                </c:pt>
                <c:pt idx="5">
                  <c:v>Bedroom Simple Floor Hanging Clothes Rack Single Pole Hat Rack - White</c:v>
                </c:pt>
                <c:pt idx="6">
                  <c:v>DIY File Folder, Office Drawer File Holder, Pen Holder, Desktop Storage Rack</c:v>
                </c:pt>
                <c:pt idx="7">
                  <c:v>LASA FOLDING TABLE SERVING STAND</c:v>
                </c:pt>
                <c:pt idx="8">
                  <c:v>Portable Home Small Air Humidifier 3-Speed Fan - Green</c:v>
                </c:pt>
                <c:pt idx="9">
                  <c:v>40cm Gold DIY Acrylic Wall Sticker Clock</c:v>
                </c:pt>
              </c:strCache>
            </c:strRef>
          </c:cat>
          <c:val>
            <c:numRef>
              <c:f>Analysis!$B$15:$B$25</c:f>
              <c:numCache>
                <c:formatCode>General</c:formatCode>
                <c:ptCount val="10"/>
                <c:pt idx="0">
                  <c:v>5</c:v>
                </c:pt>
                <c:pt idx="1">
                  <c:v>5</c:v>
                </c:pt>
                <c:pt idx="2">
                  <c:v>5</c:v>
                </c:pt>
                <c:pt idx="3">
                  <c:v>5</c:v>
                </c:pt>
                <c:pt idx="4">
                  <c:v>5</c:v>
                </c:pt>
                <c:pt idx="5">
                  <c:v>5</c:v>
                </c:pt>
                <c:pt idx="6">
                  <c:v>5</c:v>
                </c:pt>
                <c:pt idx="7">
                  <c:v>4.8</c:v>
                </c:pt>
                <c:pt idx="8">
                  <c:v>4.8</c:v>
                </c:pt>
                <c:pt idx="9">
                  <c:v>4.8</c:v>
                </c:pt>
              </c:numCache>
            </c:numRef>
          </c:val>
          <c:extLst>
            <c:ext xmlns:c16="http://schemas.microsoft.com/office/drawing/2014/chart" uri="{C3380CC4-5D6E-409C-BE32-E72D297353CC}">
              <c16:uniqueId val="{00000000-DBD0-4EAB-8626-0E19055AB297}"/>
            </c:ext>
          </c:extLst>
        </c:ser>
        <c:dLbls>
          <c:showLegendKey val="0"/>
          <c:showVal val="0"/>
          <c:showCatName val="0"/>
          <c:showSerName val="0"/>
          <c:showPercent val="0"/>
          <c:showBubbleSize val="0"/>
        </c:dLbls>
        <c:gapWidth val="219"/>
        <c:overlap val="-27"/>
        <c:axId val="140968368"/>
        <c:axId val="140968848"/>
      </c:barChart>
      <c:catAx>
        <c:axId val="14096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68848"/>
        <c:crosses val="autoZero"/>
        <c:auto val="1"/>
        <c:lblAlgn val="ctr"/>
        <c:lblOffset val="100"/>
        <c:noMultiLvlLbl val="0"/>
      </c:catAx>
      <c:valAx>
        <c:axId val="14096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Analysis!$B$31</c:f>
              <c:strCache>
                <c:ptCount val="1"/>
                <c:pt idx="0">
                  <c:v>Total</c:v>
                </c:pt>
              </c:strCache>
            </c:strRef>
          </c:tx>
          <c:spPr>
            <a:solidFill>
              <a:schemeClr val="accent1"/>
            </a:solidFill>
            <a:ln>
              <a:noFill/>
            </a:ln>
            <a:effectLst/>
          </c:spPr>
          <c:invertIfNegative val="0"/>
          <c:cat>
            <c:strRef>
              <c:f>Analysis!$A$32:$A$42</c:f>
              <c:strCache>
                <c:ptCount val="10"/>
                <c:pt idx="0">
                  <c:v>120W Cordless Vacuum Cleaners Handheld Electric Vacuum Cleaner</c:v>
                </c:pt>
                <c:pt idx="1">
                  <c:v>137 Pieces Cake Decorating Tool Set Baking Supplies</c:v>
                </c:pt>
                <c:pt idx="2">
                  <c:v>Electronic Digital Display Vernier Caliper</c:v>
                </c:pt>
                <c:pt idx="3">
                  <c:v>3D Waterproof EVA Plastic Shower Curtain 1.8*2Mtrs</c:v>
                </c:pt>
                <c:pt idx="4">
                  <c:v>100 Pcs Crochet Hook Tool Set Knitting Hook Set With Box</c:v>
                </c:pt>
                <c:pt idx="5">
                  <c:v>Punch-free Great Load Bearing Bathroom Storage Rack Wall Shelf-White</c:v>
                </c:pt>
                <c:pt idx="6">
                  <c:v>53 Pieces/Set Yarn Knitting Crochet Hooks With Bag - Pansies</c:v>
                </c:pt>
                <c:pt idx="7">
                  <c:v>Portable Mini Cordless Car Vacuum Cleaner - Blue</c:v>
                </c:pt>
                <c:pt idx="8">
                  <c:v>53Pcs/Set Yarn Knitting Crochet Hooks With Bag - Fortune Cat</c:v>
                </c:pt>
                <c:pt idx="9">
                  <c:v>52 Pieces Cake Decorating Tool Set Gift Kit Baking Supplies</c:v>
                </c:pt>
              </c:strCache>
            </c:strRef>
          </c:cat>
          <c:val>
            <c:numRef>
              <c:f>Analysis!$B$32:$B$42</c:f>
              <c:numCache>
                <c:formatCode>General</c:formatCode>
                <c:ptCount val="10"/>
                <c:pt idx="0">
                  <c:v>69</c:v>
                </c:pt>
                <c:pt idx="1">
                  <c:v>55</c:v>
                </c:pt>
                <c:pt idx="2">
                  <c:v>49</c:v>
                </c:pt>
                <c:pt idx="3">
                  <c:v>44</c:v>
                </c:pt>
                <c:pt idx="4">
                  <c:v>39</c:v>
                </c:pt>
                <c:pt idx="5">
                  <c:v>36</c:v>
                </c:pt>
                <c:pt idx="6">
                  <c:v>32</c:v>
                </c:pt>
                <c:pt idx="7">
                  <c:v>24</c:v>
                </c:pt>
                <c:pt idx="8">
                  <c:v>20</c:v>
                </c:pt>
                <c:pt idx="9">
                  <c:v>20</c:v>
                </c:pt>
              </c:numCache>
            </c:numRef>
          </c:val>
          <c:extLst>
            <c:ext xmlns:c16="http://schemas.microsoft.com/office/drawing/2014/chart" uri="{C3380CC4-5D6E-409C-BE32-E72D297353CC}">
              <c16:uniqueId val="{00000000-71A8-400E-A90D-BA7053ED3972}"/>
            </c:ext>
          </c:extLst>
        </c:ser>
        <c:dLbls>
          <c:showLegendKey val="0"/>
          <c:showVal val="0"/>
          <c:showCatName val="0"/>
          <c:showSerName val="0"/>
          <c:showPercent val="0"/>
          <c:showBubbleSize val="0"/>
        </c:dLbls>
        <c:gapWidth val="182"/>
        <c:axId val="140961168"/>
        <c:axId val="140957808"/>
      </c:barChart>
      <c:catAx>
        <c:axId val="14096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57808"/>
        <c:crosses val="autoZero"/>
        <c:auto val="1"/>
        <c:lblAlgn val="ctr"/>
        <c:lblOffset val="100"/>
        <c:noMultiLvlLbl val="0"/>
      </c:catAx>
      <c:valAx>
        <c:axId val="14095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6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[Excel_jumia.xlsx]Analysis!PivotTable3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Analysis!$B$49</c:f>
              <c:strCache>
                <c:ptCount val="1"/>
                <c:pt idx="0">
                  <c:v>Total</c:v>
                </c:pt>
              </c:strCache>
            </c:strRef>
          </c:tx>
          <c:spPr>
            <a:solidFill>
              <a:schemeClr val="accent1"/>
            </a:solidFill>
            <a:ln>
              <a:noFill/>
            </a:ln>
            <a:effectLst/>
          </c:spPr>
          <c:invertIfNegative val="0"/>
          <c:cat>
            <c:strRef>
              <c:f>Analysis!$A$50:$A$60</c:f>
              <c:strCache>
                <c:ptCount val="10"/>
                <c:pt idx="0">
                  <c:v>Intelligent  LED Body Sensor Wireless Lighting Night Light USB</c:v>
                </c:pt>
                <c:pt idx="1">
                  <c:v>Exfoliate And Exfoliate Face Towel - Black</c:v>
                </c:pt>
                <c:pt idx="2">
                  <c:v>3PCS Single Head Knitting Crochet Sweater Needle Set</c:v>
                </c:pt>
                <c:pt idx="3">
                  <c:v>Classic Black Cat Cotton Hemp Pillow Case For Home Car</c:v>
                </c:pt>
                <c:pt idx="4">
                  <c:v>Mythco 120COB Solar Wall Ligt With Motion Sensor And Remote Control 3 Modes</c:v>
                </c:pt>
                <c:pt idx="5">
                  <c:v>LASA 3 Tier Bamboo Shoe Bench Storage Shelf</c:v>
                </c:pt>
                <c:pt idx="6">
                  <c:v>Creative Owl Shape Keychain Black</c:v>
                </c:pt>
                <c:pt idx="7">
                  <c:v>LASA FOLDING TABLE SERVING STAND</c:v>
                </c:pt>
                <c:pt idx="8">
                  <c:v>5-PCS Stainless Steel Cooking Pot Set With Steamed Slices</c:v>
                </c:pt>
                <c:pt idx="9">
                  <c:v>6 In 1 Bottle Can Opener Multifunctional Easy Opener</c:v>
                </c:pt>
              </c:strCache>
            </c:strRef>
          </c:cat>
          <c:val>
            <c:numRef>
              <c:f>Analysis!$B$50:$B$60</c:f>
              <c:numCache>
                <c:formatCode>0%</c:formatCode>
                <c:ptCount val="10"/>
                <c:pt idx="0">
                  <c:v>0.52</c:v>
                </c:pt>
                <c:pt idx="1">
                  <c:v>0.52</c:v>
                </c:pt>
                <c:pt idx="2">
                  <c:v>0.53</c:v>
                </c:pt>
                <c:pt idx="3">
                  <c:v>0.53</c:v>
                </c:pt>
                <c:pt idx="4">
                  <c:v>0.54</c:v>
                </c:pt>
                <c:pt idx="5">
                  <c:v>0.54</c:v>
                </c:pt>
                <c:pt idx="6">
                  <c:v>0.55000000000000004</c:v>
                </c:pt>
                <c:pt idx="7">
                  <c:v>0.55000000000000004</c:v>
                </c:pt>
                <c:pt idx="8">
                  <c:v>0.55000000000000004</c:v>
                </c:pt>
                <c:pt idx="9">
                  <c:v>0.64</c:v>
                </c:pt>
              </c:numCache>
            </c:numRef>
          </c:val>
          <c:extLst>
            <c:ext xmlns:c16="http://schemas.microsoft.com/office/drawing/2014/chart" uri="{C3380CC4-5D6E-409C-BE32-E72D297353CC}">
              <c16:uniqueId val="{00000000-D7BD-4B75-AC08-F5976935B1DA}"/>
            </c:ext>
          </c:extLst>
        </c:ser>
        <c:dLbls>
          <c:showLegendKey val="0"/>
          <c:showVal val="0"/>
          <c:showCatName val="0"/>
          <c:showSerName val="0"/>
          <c:showPercent val="0"/>
          <c:showBubbleSize val="0"/>
        </c:dLbls>
        <c:gapWidth val="219"/>
        <c:overlap val="-27"/>
        <c:axId val="77281936"/>
        <c:axId val="77282416"/>
      </c:barChart>
      <c:catAx>
        <c:axId val="7728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2416"/>
        <c:crosses val="autoZero"/>
        <c:auto val="1"/>
        <c:lblAlgn val="ctr"/>
        <c:lblOffset val="100"/>
        <c:noMultiLvlLbl val="0"/>
      </c:catAx>
      <c:valAx>
        <c:axId val="77282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btwn discount percent &amp; Reviews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Excel_jumia!$K$1</c:f>
              <c:strCache>
                <c:ptCount val="1"/>
                <c:pt idx="0">
                  <c:v>Reviews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Excel_jumia!$G$2:$G$116</c:f>
              <c:numCache>
                <c:formatCode>0.00</c:formatCode>
                <c:ptCount val="57"/>
                <c:pt idx="0">
                  <c:v>0.09</c:v>
                </c:pt>
                <c:pt idx="1">
                  <c:v>0.37</c:v>
                </c:pt>
                <c:pt idx="2">
                  <c:v>0.35</c:v>
                </c:pt>
                <c:pt idx="3">
                  <c:v>0.54</c:v>
                </c:pt>
                <c:pt idx="4">
                  <c:v>0.55000000000000004</c:v>
                </c:pt>
                <c:pt idx="5">
                  <c:v>0.54</c:v>
                </c:pt>
                <c:pt idx="6">
                  <c:v>0.49</c:v>
                </c:pt>
                <c:pt idx="7">
                  <c:v>0.48</c:v>
                </c:pt>
                <c:pt idx="8">
                  <c:v>0.55000000000000004</c:v>
                </c:pt>
                <c:pt idx="9">
                  <c:v>0.47</c:v>
                </c:pt>
                <c:pt idx="10">
                  <c:v>0.39</c:v>
                </c:pt>
                <c:pt idx="11">
                  <c:v>0.45</c:v>
                </c:pt>
                <c:pt idx="12">
                  <c:v>0.28999999999999998</c:v>
                </c:pt>
                <c:pt idx="13">
                  <c:v>0.4</c:v>
                </c:pt>
                <c:pt idx="14">
                  <c:v>0.43</c:v>
                </c:pt>
                <c:pt idx="15">
                  <c:v>0.5</c:v>
                </c:pt>
                <c:pt idx="16">
                  <c:v>0.49</c:v>
                </c:pt>
                <c:pt idx="17">
                  <c:v>0.21</c:v>
                </c:pt>
                <c:pt idx="18">
                  <c:v>0.49</c:v>
                </c:pt>
                <c:pt idx="19">
                  <c:v>0.37</c:v>
                </c:pt>
                <c:pt idx="20">
                  <c:v>0.47</c:v>
                </c:pt>
                <c:pt idx="21">
                  <c:v>0.46</c:v>
                </c:pt>
                <c:pt idx="22">
                  <c:v>0.45</c:v>
                </c:pt>
                <c:pt idx="23">
                  <c:v>0.33</c:v>
                </c:pt>
                <c:pt idx="24">
                  <c:v>0.3</c:v>
                </c:pt>
                <c:pt idx="25">
                  <c:v>0.49</c:v>
                </c:pt>
                <c:pt idx="26">
                  <c:v>0.25</c:v>
                </c:pt>
                <c:pt idx="27">
                  <c:v>0.27</c:v>
                </c:pt>
                <c:pt idx="28">
                  <c:v>0.24</c:v>
                </c:pt>
                <c:pt idx="29">
                  <c:v>0.27</c:v>
                </c:pt>
                <c:pt idx="30">
                  <c:v>0.19</c:v>
                </c:pt>
                <c:pt idx="31">
                  <c:v>0.32</c:v>
                </c:pt>
                <c:pt idx="32">
                  <c:v>0.18</c:v>
                </c:pt>
                <c:pt idx="33">
                  <c:v>0.26</c:v>
                </c:pt>
                <c:pt idx="34">
                  <c:v>0.38</c:v>
                </c:pt>
                <c:pt idx="35">
                  <c:v>0.38</c:v>
                </c:pt>
                <c:pt idx="36">
                  <c:v>0.34</c:v>
                </c:pt>
                <c:pt idx="37">
                  <c:v>0.34</c:v>
                </c:pt>
                <c:pt idx="38">
                  <c:v>0.23</c:v>
                </c:pt>
                <c:pt idx="39">
                  <c:v>0.47</c:v>
                </c:pt>
                <c:pt idx="40">
                  <c:v>0.47</c:v>
                </c:pt>
                <c:pt idx="41">
                  <c:v>0.49</c:v>
                </c:pt>
                <c:pt idx="42">
                  <c:v>0.42</c:v>
                </c:pt>
                <c:pt idx="43">
                  <c:v>0.52</c:v>
                </c:pt>
                <c:pt idx="44">
                  <c:v>0.51</c:v>
                </c:pt>
                <c:pt idx="45">
                  <c:v>0.22</c:v>
                </c:pt>
                <c:pt idx="46">
                  <c:v>0.13</c:v>
                </c:pt>
                <c:pt idx="47">
                  <c:v>0.45</c:v>
                </c:pt>
                <c:pt idx="48">
                  <c:v>0.41</c:v>
                </c:pt>
                <c:pt idx="49">
                  <c:v>0.43</c:v>
                </c:pt>
                <c:pt idx="50">
                  <c:v>0.35</c:v>
                </c:pt>
                <c:pt idx="51">
                  <c:v>0.2</c:v>
                </c:pt>
                <c:pt idx="52">
                  <c:v>0.52</c:v>
                </c:pt>
                <c:pt idx="53">
                  <c:v>0.53</c:v>
                </c:pt>
                <c:pt idx="54">
                  <c:v>0.46</c:v>
                </c:pt>
                <c:pt idx="55">
                  <c:v>0.5</c:v>
                </c:pt>
                <c:pt idx="56">
                  <c:v>0.53</c:v>
                </c:pt>
              </c:numCache>
            </c:numRef>
          </c:xVal>
          <c:yVal>
            <c:numRef>
              <c:f>Excel_jumia!$K$2:$K$116</c:f>
              <c:numCache>
                <c:formatCode>0</c:formatCode>
                <c:ptCount val="57"/>
                <c:pt idx="0">
                  <c:v>15</c:v>
                </c:pt>
                <c:pt idx="1">
                  <c:v>2</c:v>
                </c:pt>
                <c:pt idx="2">
                  <c:v>6</c:v>
                </c:pt>
                <c:pt idx="3">
                  <c:v>10</c:v>
                </c:pt>
                <c:pt idx="4">
                  <c:v>13</c:v>
                </c:pt>
                <c:pt idx="5">
                  <c:v>7</c:v>
                </c:pt>
                <c:pt idx="6">
                  <c:v>3</c:v>
                </c:pt>
                <c:pt idx="7">
                  <c:v>9</c:v>
                </c:pt>
                <c:pt idx="8">
                  <c:v>5</c:v>
                </c:pt>
                <c:pt idx="9">
                  <c:v>7</c:v>
                </c:pt>
                <c:pt idx="10">
                  <c:v>5</c:v>
                </c:pt>
                <c:pt idx="11">
                  <c:v>5</c:v>
                </c:pt>
                <c:pt idx="12">
                  <c:v>5</c:v>
                </c:pt>
                <c:pt idx="13">
                  <c:v>1</c:v>
                </c:pt>
                <c:pt idx="14">
                  <c:v>5</c:v>
                </c:pt>
                <c:pt idx="15">
                  <c:v>7</c:v>
                </c:pt>
                <c:pt idx="16">
                  <c:v>44</c:v>
                </c:pt>
                <c:pt idx="17">
                  <c:v>1</c:v>
                </c:pt>
                <c:pt idx="18">
                  <c:v>1</c:v>
                </c:pt>
                <c:pt idx="19">
                  <c:v>7</c:v>
                </c:pt>
                <c:pt idx="20">
                  <c:v>6</c:v>
                </c:pt>
                <c:pt idx="21">
                  <c:v>1</c:v>
                </c:pt>
                <c:pt idx="22">
                  <c:v>6</c:v>
                </c:pt>
                <c:pt idx="23">
                  <c:v>9</c:v>
                </c:pt>
                <c:pt idx="24">
                  <c:v>20</c:v>
                </c:pt>
                <c:pt idx="25">
                  <c:v>1</c:v>
                </c:pt>
                <c:pt idx="26">
                  <c:v>24</c:v>
                </c:pt>
                <c:pt idx="27">
                  <c:v>32</c:v>
                </c:pt>
                <c:pt idx="28">
                  <c:v>55</c:v>
                </c:pt>
                <c:pt idx="29">
                  <c:v>20</c:v>
                </c:pt>
                <c:pt idx="30">
                  <c:v>5</c:v>
                </c:pt>
                <c:pt idx="31">
                  <c:v>13</c:v>
                </c:pt>
                <c:pt idx="32">
                  <c:v>12</c:v>
                </c:pt>
                <c:pt idx="33">
                  <c:v>5</c:v>
                </c:pt>
                <c:pt idx="34">
                  <c:v>2</c:v>
                </c:pt>
                <c:pt idx="35">
                  <c:v>2</c:v>
                </c:pt>
                <c:pt idx="36">
                  <c:v>39</c:v>
                </c:pt>
                <c:pt idx="37">
                  <c:v>12</c:v>
                </c:pt>
                <c:pt idx="38">
                  <c:v>14</c:v>
                </c:pt>
                <c:pt idx="39">
                  <c:v>12</c:v>
                </c:pt>
                <c:pt idx="40">
                  <c:v>14</c:v>
                </c:pt>
                <c:pt idx="41">
                  <c:v>69</c:v>
                </c:pt>
                <c:pt idx="42">
                  <c:v>6</c:v>
                </c:pt>
                <c:pt idx="43">
                  <c:v>15</c:v>
                </c:pt>
                <c:pt idx="44">
                  <c:v>2</c:v>
                </c:pt>
                <c:pt idx="45">
                  <c:v>16</c:v>
                </c:pt>
                <c:pt idx="46">
                  <c:v>6</c:v>
                </c:pt>
                <c:pt idx="47">
                  <c:v>17</c:v>
                </c:pt>
                <c:pt idx="48">
                  <c:v>36</c:v>
                </c:pt>
                <c:pt idx="49">
                  <c:v>6</c:v>
                </c:pt>
                <c:pt idx="50">
                  <c:v>49</c:v>
                </c:pt>
                <c:pt idx="51">
                  <c:v>12</c:v>
                </c:pt>
                <c:pt idx="52">
                  <c:v>9</c:v>
                </c:pt>
                <c:pt idx="53">
                  <c:v>2</c:v>
                </c:pt>
                <c:pt idx="54">
                  <c:v>2</c:v>
                </c:pt>
                <c:pt idx="55">
                  <c:v>1</c:v>
                </c:pt>
                <c:pt idx="56">
                  <c:v>13</c:v>
                </c:pt>
              </c:numCache>
            </c:numRef>
          </c:yVal>
          <c:smooth val="0"/>
          <c:extLst>
            <c:ext xmlns:c16="http://schemas.microsoft.com/office/drawing/2014/chart" uri="{C3380CC4-5D6E-409C-BE32-E72D297353CC}">
              <c16:uniqueId val="{00000002-0538-48D5-9561-A5949A0658B5}"/>
            </c:ext>
          </c:extLst>
        </c:ser>
        <c:dLbls>
          <c:showLegendKey val="0"/>
          <c:showVal val="0"/>
          <c:showCatName val="0"/>
          <c:showSerName val="0"/>
          <c:showPercent val="0"/>
          <c:showBubbleSize val="0"/>
        </c:dLbls>
        <c:axId val="1273151327"/>
        <c:axId val="1273146527"/>
      </c:scatterChart>
      <c:valAx>
        <c:axId val="127315132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46527"/>
        <c:crosses val="autoZero"/>
        <c:crossBetween val="midCat"/>
      </c:valAx>
      <c:valAx>
        <c:axId val="1273146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513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[Excel_jumia.xlsx]Analysis!PivotTable37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by Rating &amp; Discount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63008790567843E-2"/>
          <c:y val="0.16997167138810199"/>
          <c:w val="0.71585322667999829"/>
          <c:h val="0.72049920813722657"/>
        </c:manualLayout>
      </c:layout>
      <c:barChart>
        <c:barDir val="col"/>
        <c:grouping val="clustered"/>
        <c:varyColors val="0"/>
        <c:ser>
          <c:idx val="0"/>
          <c:order val="0"/>
          <c:tx>
            <c:strRef>
              <c:f>Analysis!$B$107:$B$108</c:f>
              <c:strCache>
                <c:ptCount val="1"/>
                <c:pt idx="0">
                  <c:v>Excellent</c:v>
                </c:pt>
              </c:strCache>
            </c:strRef>
          </c:tx>
          <c:spPr>
            <a:solidFill>
              <a:schemeClr val="accent1"/>
            </a:solidFill>
            <a:ln>
              <a:noFill/>
            </a:ln>
            <a:effectLst/>
          </c:spPr>
          <c:invertIfNegative val="0"/>
          <c:cat>
            <c:strRef>
              <c:f>Analysis!$A$109:$A$113</c:f>
              <c:strCache>
                <c:ptCount val="4"/>
                <c:pt idx="0">
                  <c:v>Average</c:v>
                </c:pt>
                <c:pt idx="1">
                  <c:v>Excellent</c:v>
                </c:pt>
                <c:pt idx="2">
                  <c:v>Good</c:v>
                </c:pt>
                <c:pt idx="3">
                  <c:v>Poor</c:v>
                </c:pt>
              </c:strCache>
            </c:strRef>
          </c:cat>
          <c:val>
            <c:numRef>
              <c:f>Analysis!$B$109:$B$113</c:f>
              <c:numCache>
                <c:formatCode>General</c:formatCode>
                <c:ptCount val="4"/>
                <c:pt idx="0">
                  <c:v>6</c:v>
                </c:pt>
                <c:pt idx="1">
                  <c:v>9</c:v>
                </c:pt>
                <c:pt idx="2">
                  <c:v>5</c:v>
                </c:pt>
                <c:pt idx="3">
                  <c:v>10</c:v>
                </c:pt>
              </c:numCache>
            </c:numRef>
          </c:val>
          <c:extLst>
            <c:ext xmlns:c16="http://schemas.microsoft.com/office/drawing/2014/chart" uri="{C3380CC4-5D6E-409C-BE32-E72D297353CC}">
              <c16:uniqueId val="{00000000-94A2-43B5-9F9A-A1C5841E755E}"/>
            </c:ext>
          </c:extLst>
        </c:ser>
        <c:ser>
          <c:idx val="1"/>
          <c:order val="1"/>
          <c:tx>
            <c:strRef>
              <c:f>Analysis!$C$107:$C$108</c:f>
              <c:strCache>
                <c:ptCount val="1"/>
                <c:pt idx="0">
                  <c:v>Low Discount</c:v>
                </c:pt>
              </c:strCache>
            </c:strRef>
          </c:tx>
          <c:spPr>
            <a:solidFill>
              <a:schemeClr val="accent2"/>
            </a:solidFill>
            <a:ln>
              <a:noFill/>
            </a:ln>
            <a:effectLst/>
          </c:spPr>
          <c:invertIfNegative val="0"/>
          <c:cat>
            <c:strRef>
              <c:f>Analysis!$A$109:$A$113</c:f>
              <c:strCache>
                <c:ptCount val="4"/>
                <c:pt idx="0">
                  <c:v>Average</c:v>
                </c:pt>
                <c:pt idx="1">
                  <c:v>Excellent</c:v>
                </c:pt>
                <c:pt idx="2">
                  <c:v>Good</c:v>
                </c:pt>
                <c:pt idx="3">
                  <c:v>Poor</c:v>
                </c:pt>
              </c:strCache>
            </c:strRef>
          </c:cat>
          <c:val>
            <c:numRef>
              <c:f>Analysis!$C$109:$C$113</c:f>
              <c:numCache>
                <c:formatCode>General</c:formatCode>
                <c:ptCount val="4"/>
                <c:pt idx="0">
                  <c:v>2</c:v>
                </c:pt>
                <c:pt idx="1">
                  <c:v>1</c:v>
                </c:pt>
                <c:pt idx="3">
                  <c:v>1</c:v>
                </c:pt>
              </c:numCache>
            </c:numRef>
          </c:val>
          <c:extLst>
            <c:ext xmlns:c16="http://schemas.microsoft.com/office/drawing/2014/chart" uri="{C3380CC4-5D6E-409C-BE32-E72D297353CC}">
              <c16:uniqueId val="{00000001-94A2-43B5-9F9A-A1C5841E755E}"/>
            </c:ext>
          </c:extLst>
        </c:ser>
        <c:ser>
          <c:idx val="2"/>
          <c:order val="2"/>
          <c:tx>
            <c:strRef>
              <c:f>Analysis!$D$107:$D$108</c:f>
              <c:strCache>
                <c:ptCount val="1"/>
                <c:pt idx="0">
                  <c:v>Medium Discount</c:v>
                </c:pt>
              </c:strCache>
            </c:strRef>
          </c:tx>
          <c:spPr>
            <a:solidFill>
              <a:schemeClr val="accent3"/>
            </a:solidFill>
            <a:ln>
              <a:noFill/>
            </a:ln>
            <a:effectLst/>
          </c:spPr>
          <c:invertIfNegative val="0"/>
          <c:cat>
            <c:strRef>
              <c:f>Analysis!$A$109:$A$113</c:f>
              <c:strCache>
                <c:ptCount val="4"/>
                <c:pt idx="0">
                  <c:v>Average</c:v>
                </c:pt>
                <c:pt idx="1">
                  <c:v>Excellent</c:v>
                </c:pt>
                <c:pt idx="2">
                  <c:v>Good</c:v>
                </c:pt>
                <c:pt idx="3">
                  <c:v>Poor</c:v>
                </c:pt>
              </c:strCache>
            </c:strRef>
          </c:cat>
          <c:val>
            <c:numRef>
              <c:f>Analysis!$D$109:$D$113</c:f>
              <c:numCache>
                <c:formatCode>General</c:formatCode>
                <c:ptCount val="4"/>
                <c:pt idx="0">
                  <c:v>5</c:v>
                </c:pt>
                <c:pt idx="1">
                  <c:v>13</c:v>
                </c:pt>
                <c:pt idx="2">
                  <c:v>4</c:v>
                </c:pt>
                <c:pt idx="3">
                  <c:v>1</c:v>
                </c:pt>
              </c:numCache>
            </c:numRef>
          </c:val>
          <c:extLst>
            <c:ext xmlns:c16="http://schemas.microsoft.com/office/drawing/2014/chart" uri="{C3380CC4-5D6E-409C-BE32-E72D297353CC}">
              <c16:uniqueId val="{00000003-E48F-4811-A093-7CD75AF2BB0A}"/>
            </c:ext>
          </c:extLst>
        </c:ser>
        <c:dLbls>
          <c:showLegendKey val="0"/>
          <c:showVal val="0"/>
          <c:showCatName val="0"/>
          <c:showSerName val="0"/>
          <c:showPercent val="0"/>
          <c:showBubbleSize val="0"/>
        </c:dLbls>
        <c:gapWidth val="219"/>
        <c:overlap val="-27"/>
        <c:axId val="1429786975"/>
        <c:axId val="1429772575"/>
      </c:barChart>
      <c:catAx>
        <c:axId val="142978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72575"/>
        <c:crosses val="autoZero"/>
        <c:auto val="1"/>
        <c:lblAlgn val="ctr"/>
        <c:lblOffset val="100"/>
        <c:noMultiLvlLbl val="0"/>
      </c:catAx>
      <c:valAx>
        <c:axId val="142977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86975"/>
        <c:crosses val="autoZero"/>
        <c:crossBetween val="between"/>
      </c:valAx>
      <c:spPr>
        <a:noFill/>
        <a:ln>
          <a:noFill/>
        </a:ln>
        <a:effectLst/>
      </c:spPr>
    </c:plotArea>
    <c:legend>
      <c:legendPos val="r"/>
      <c:layout>
        <c:manualLayout>
          <c:xMode val="edge"/>
          <c:yMode val="edge"/>
          <c:x val="0.78188872224305295"/>
          <c:y val="0.30022343170276522"/>
          <c:w val="0.2181113053332692"/>
          <c:h val="0.285052670781017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190500</xdr:colOff>
      <xdr:row>81</xdr:row>
      <xdr:rowOff>45720</xdr:rowOff>
    </xdr:from>
    <xdr:to>
      <xdr:col>0</xdr:col>
      <xdr:colOff>5638800</xdr:colOff>
      <xdr:row>97</xdr:row>
      <xdr:rowOff>152400</xdr:rowOff>
    </xdr:to>
    <xdr:graphicFrame macro="">
      <xdr:nvGraphicFramePr>
        <xdr:cNvPr id="2" name="Chart 1">
          <a:extLst>
            <a:ext uri="{FF2B5EF4-FFF2-40B4-BE49-F238E27FC236}">
              <a16:creationId xmlns:a16="http://schemas.microsoft.com/office/drawing/2014/main" id="{07075D5C-EAEF-4FED-A67D-7EE07A37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100</xdr:row>
      <xdr:rowOff>99060</xdr:rowOff>
    </xdr:from>
    <xdr:to>
      <xdr:col>0</xdr:col>
      <xdr:colOff>5669280</xdr:colOff>
      <xdr:row>115</xdr:row>
      <xdr:rowOff>99060</xdr:rowOff>
    </xdr:to>
    <xdr:graphicFrame macro="">
      <xdr:nvGraphicFramePr>
        <xdr:cNvPr id="3" name="Chart 2">
          <a:extLst>
            <a:ext uri="{FF2B5EF4-FFF2-40B4-BE49-F238E27FC236}">
              <a16:creationId xmlns:a16="http://schemas.microsoft.com/office/drawing/2014/main" id="{EF4C0CF3-664D-4D1F-98CE-115A13B17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330139</xdr:colOff>
      <xdr:row>81</xdr:row>
      <xdr:rowOff>183431</xdr:rowOff>
    </xdr:from>
    <xdr:to>
      <xdr:col>4</xdr:col>
      <xdr:colOff>294409</xdr:colOff>
      <xdr:row>97</xdr:row>
      <xdr:rowOff>69273</xdr:rowOff>
    </xdr:to>
    <xdr:graphicFrame macro="">
      <xdr:nvGraphicFramePr>
        <xdr:cNvPr id="6" name="Chart 5">
          <a:extLst>
            <a:ext uri="{FF2B5EF4-FFF2-40B4-BE49-F238E27FC236}">
              <a16:creationId xmlns:a16="http://schemas.microsoft.com/office/drawing/2014/main" id="{DB7065A1-21D9-442A-97FA-9C6D3F6E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146057</xdr:colOff>
      <xdr:row>99</xdr:row>
      <xdr:rowOff>88350</xdr:rowOff>
    </xdr:from>
    <xdr:to>
      <xdr:col>9</xdr:col>
      <xdr:colOff>608491</xdr:colOff>
      <xdr:row>114</xdr:row>
      <xdr:rowOff>35010</xdr:rowOff>
    </xdr:to>
    <xdr:graphicFrame macro="">
      <xdr:nvGraphicFramePr>
        <xdr:cNvPr id="7" name="Chart 6">
          <a:extLst>
            <a:ext uri="{FF2B5EF4-FFF2-40B4-BE49-F238E27FC236}">
              <a16:creationId xmlns:a16="http://schemas.microsoft.com/office/drawing/2014/main" id="{3DFF825A-50AE-C1AA-AE95-2C50C246C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137710</xdr:colOff>
      <xdr:row>13</xdr:row>
      <xdr:rowOff>14689</xdr:rowOff>
    </xdr:from>
    <xdr:to>
      <xdr:col>7</xdr:col>
      <xdr:colOff>440675</xdr:colOff>
      <xdr:row>28</xdr:row>
      <xdr:rowOff>3672</xdr:rowOff>
    </xdr:to>
    <xdr:graphicFrame macro="">
      <xdr:nvGraphicFramePr>
        <xdr:cNvPr id="13" name="Chart 12">
          <a:extLst>
            <a:ext uri="{FF2B5EF4-FFF2-40B4-BE49-F238E27FC236}">
              <a16:creationId xmlns:a16="http://schemas.microsoft.com/office/drawing/2014/main" id="{9285A187-D06E-0AD6-32E1-D8993FBAF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348867</xdr:colOff>
      <xdr:row>29</xdr:row>
      <xdr:rowOff>97316</xdr:rowOff>
    </xdr:from>
    <xdr:to>
      <xdr:col>7</xdr:col>
      <xdr:colOff>651831</xdr:colOff>
      <xdr:row>44</xdr:row>
      <xdr:rowOff>86299</xdr:rowOff>
    </xdr:to>
    <xdr:graphicFrame macro="">
      <xdr:nvGraphicFramePr>
        <xdr:cNvPr id="14" name="Chart 13">
          <a:extLst>
            <a:ext uri="{FF2B5EF4-FFF2-40B4-BE49-F238E27FC236}">
              <a16:creationId xmlns:a16="http://schemas.microsoft.com/office/drawing/2014/main" id="{0613BC2E-CCBD-E454-2752-B37FBB292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587567</xdr:colOff>
      <xdr:row>46</xdr:row>
      <xdr:rowOff>69773</xdr:rowOff>
    </xdr:from>
    <xdr:to>
      <xdr:col>7</xdr:col>
      <xdr:colOff>55085</xdr:colOff>
      <xdr:row>61</xdr:row>
      <xdr:rowOff>58756</xdr:rowOff>
    </xdr:to>
    <xdr:graphicFrame macro="">
      <xdr:nvGraphicFramePr>
        <xdr:cNvPr id="15" name="Chart 14">
          <a:extLst>
            <a:ext uri="{FF2B5EF4-FFF2-40B4-BE49-F238E27FC236}">
              <a16:creationId xmlns:a16="http://schemas.microsoft.com/office/drawing/2014/main" id="{CD129515-4454-A3CD-B4DE-98C5772AD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381000</xdr:colOff>
      <xdr:row>63</xdr:row>
      <xdr:rowOff>155863</xdr:rowOff>
    </xdr:from>
    <xdr:to>
      <xdr:col>4</xdr:col>
      <xdr:colOff>917863</xdr:colOff>
      <xdr:row>78</xdr:row>
      <xdr:rowOff>51955</xdr:rowOff>
    </xdr:to>
    <xdr:graphicFrame macro="">
      <xdr:nvGraphicFramePr>
        <xdr:cNvPr id="16" name="Chart 15">
          <a:extLst>
            <a:ext uri="{FF2B5EF4-FFF2-40B4-BE49-F238E27FC236}">
              <a16:creationId xmlns:a16="http://schemas.microsoft.com/office/drawing/2014/main" id="{2CEA4AEA-C765-4347-A0C0-30F253424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1127067</xdr:colOff>
      <xdr:row>33</xdr:row>
      <xdr:rowOff>182880</xdr:rowOff>
    </xdr:from>
    <xdr:to>
      <xdr:col>13</xdr:col>
      <xdr:colOff>1085503</xdr:colOff>
      <xdr:row>46</xdr:row>
      <xdr:rowOff>173355</xdr:rowOff>
    </xdr:to>
    <mc:AlternateContent xmlns:mc="http://schemas.openxmlformats.org/markup-compatibility/2006">
      <mc:Choice xmlns:a14="http://schemas.microsoft.com/office/drawing/2010/main" Requires="a14">
        <xdr:graphicFrame macro="">
          <xdr:nvGraphicFramePr>
            <xdr:cNvPr id="17" name="Categorize Discount">
              <a:extLst>
                <a:ext uri="{FF2B5EF4-FFF2-40B4-BE49-F238E27FC236}">
                  <a16:creationId xmlns:a16="http://schemas.microsoft.com/office/drawing/2014/main" id="{CAA43BC9-11F6-834B-280C-B4DD4DF77FBE}"/>
                </a:ext>
              </a:extLst>
            </xdr:cNvPr>
            <xdr:cNvGraphicFramePr/>
          </xdr:nvGraphicFramePr>
          <xdr:xfrm>
            <a:off x="0" y="0"/>
            <a:ext cx="0" cy="0"/>
          </xdr:xfrm>
          <a:graphic>
            <a:graphicData uri="http://schemas.microsoft.com/office/drawing/2010/slicer">
              <sle:slicer xmlns:sle="http://schemas.microsoft.com/office/drawing/2010/slicer" name="Categorize Discount"/>
            </a:graphicData>
          </a:graphic>
        </xdr:graphicFrame>
      </mc:Choice>
      <mc:Fallback>
        <xdr:sp macro="" textlink="">
          <xdr:nvSpPr>
            <xdr:cNvPr id="0" name=""/>
            <xdr:cNvSpPr>
              <a:spLocks noTextEdit="1"/>
            </xdr:cNvSpPr>
          </xdr:nvSpPr>
          <xdr:spPr>
            <a:xfrm>
              <a:off x="17821794" y="6469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1352204</xdr:colOff>
      <xdr:row>80</xdr:row>
      <xdr:rowOff>7620</xdr:rowOff>
    </xdr:from>
    <xdr:to>
      <xdr:col>12</xdr:col>
      <xdr:colOff>462049</xdr:colOff>
      <xdr:row>92</xdr:row>
      <xdr:rowOff>180975</xdr:rowOff>
    </xdr:to>
    <mc:AlternateContent xmlns:mc="http://schemas.openxmlformats.org/markup-compatibility/2006">
      <mc:Choice xmlns:a14="http://schemas.microsoft.com/office/drawing/2010/main" Requires="a14">
        <xdr:graphicFrame macro="">
          <xdr:nvGraphicFramePr>
            <xdr:cNvPr id="19" name="Rating Category">
              <a:extLst>
                <a:ext uri="{FF2B5EF4-FFF2-40B4-BE49-F238E27FC236}">
                  <a16:creationId xmlns:a16="http://schemas.microsoft.com/office/drawing/2014/main" id="{52860336-1BA8-A4AA-51C4-AD194B59E67A}"/>
                </a:ext>
              </a:extLst>
            </xdr:cNvPr>
            <xdr:cNvGraphicFramePr/>
          </xdr:nvGraphicFramePr>
          <xdr:xfrm>
            <a:off x="0" y="0"/>
            <a:ext cx="0" cy="0"/>
          </xdr:xfrm>
          <a:graphic>
            <a:graphicData uri="http://schemas.microsoft.com/office/drawing/2010/slicer">
              <sle:slicer xmlns:sle="http://schemas.microsoft.com/office/drawing/2010/slicer" name="Rating Category"/>
            </a:graphicData>
          </a:graphic>
        </xdr:graphicFrame>
      </mc:Choice>
      <mc:Fallback>
        <xdr:sp macro="" textlink="">
          <xdr:nvSpPr>
            <xdr:cNvPr id="0" name=""/>
            <xdr:cNvSpPr>
              <a:spLocks noTextEdit="1"/>
            </xdr:cNvSpPr>
          </xdr:nvSpPr>
          <xdr:spPr>
            <a:xfrm>
              <a:off x="16592204" y="15247620"/>
              <a:ext cx="1828800" cy="2459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213360</xdr:colOff>
      <xdr:row>0</xdr:row>
      <xdr:rowOff>53340</xdr:rowOff>
    </xdr:from>
    <xdr:to>
      <xdr:col>20</xdr:col>
      <xdr:colOff>358140</xdr:colOff>
      <xdr:row>5</xdr:row>
      <xdr:rowOff>68580</xdr:rowOff>
    </xdr:to>
    <xdr:sp macro="" textlink="">
      <xdr:nvSpPr>
        <xdr:cNvPr id="2" name="Rectangle: Rounded Corners 1">
          <a:extLst>
            <a:ext uri="{FF2B5EF4-FFF2-40B4-BE49-F238E27FC236}">
              <a16:creationId xmlns:a16="http://schemas.microsoft.com/office/drawing/2014/main" id="{CBD97B7A-B9B0-BEF0-88BC-8A5FAC1B022B}"/>
            </a:ext>
          </a:extLst>
        </xdr:cNvPr>
        <xdr:cNvSpPr/>
      </xdr:nvSpPr>
      <xdr:spPr>
        <a:xfrm>
          <a:off x="1432560" y="53340"/>
          <a:ext cx="11117580" cy="929640"/>
        </a:xfrm>
        <a:prstGeom prst="roundRect">
          <a:avLst/>
        </a:prstGeom>
        <a:solidFill>
          <a:schemeClr val="bg1">
            <a:lumMod val="65000"/>
          </a:schemeClr>
        </a:solidFill>
        <a:ln>
          <a:solidFill>
            <a:schemeClr val="bg1">
              <a:lumMod val="65000"/>
            </a:schemeClr>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4000" b="1">
            <a:solidFill>
              <a:srgbClr val="C00000"/>
            </a:solidFill>
          </a:endParaRPr>
        </a:p>
      </xdr:txBody>
    </xdr:sp>
    <xdr:clientData/>
  </xdr:twoCellAnchor>
  <xdr:twoCellAnchor>
    <xdr:from>
      <xdr:col>2</xdr:col>
      <xdr:colOff>213360</xdr:colOff>
      <xdr:row>5</xdr:row>
      <xdr:rowOff>99060</xdr:rowOff>
    </xdr:from>
    <xdr:to>
      <xdr:col>8</xdr:col>
      <xdr:colOff>99060</xdr:colOff>
      <xdr:row>10</xdr:row>
      <xdr:rowOff>160020</xdr:rowOff>
    </xdr:to>
    <xdr:sp macro="" textlink="">
      <xdr:nvSpPr>
        <xdr:cNvPr id="5" name="Rectangle: Rounded Corners 4">
          <a:extLst>
            <a:ext uri="{FF2B5EF4-FFF2-40B4-BE49-F238E27FC236}">
              <a16:creationId xmlns:a16="http://schemas.microsoft.com/office/drawing/2014/main" id="{CD0C462C-618C-12B3-59BB-9775687EA7D0}"/>
            </a:ext>
          </a:extLst>
        </xdr:cNvPr>
        <xdr:cNvSpPr/>
      </xdr:nvSpPr>
      <xdr:spPr>
        <a:xfrm>
          <a:off x="1432560" y="1013460"/>
          <a:ext cx="3543300" cy="975360"/>
        </a:xfrm>
        <a:prstGeom prst="roundRect">
          <a:avLst/>
        </a:prstGeom>
        <a:solidFill>
          <a:schemeClr val="accent3"/>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129540</xdr:colOff>
      <xdr:row>5</xdr:row>
      <xdr:rowOff>91440</xdr:rowOff>
    </xdr:from>
    <xdr:to>
      <xdr:col>12</xdr:col>
      <xdr:colOff>304800</xdr:colOff>
      <xdr:row>11</xdr:row>
      <xdr:rowOff>0</xdr:rowOff>
    </xdr:to>
    <xdr:sp macro="" textlink="">
      <xdr:nvSpPr>
        <xdr:cNvPr id="6" name="Rectangle: Rounded Corners 5">
          <a:extLst>
            <a:ext uri="{FF2B5EF4-FFF2-40B4-BE49-F238E27FC236}">
              <a16:creationId xmlns:a16="http://schemas.microsoft.com/office/drawing/2014/main" id="{45EF5BA1-471F-47A8-8FED-D1EB8238015F}"/>
            </a:ext>
          </a:extLst>
        </xdr:cNvPr>
        <xdr:cNvSpPr/>
      </xdr:nvSpPr>
      <xdr:spPr>
        <a:xfrm>
          <a:off x="5006340" y="1005840"/>
          <a:ext cx="2613660" cy="1005840"/>
        </a:xfrm>
        <a:prstGeom prst="roundRect">
          <a:avLst/>
        </a:prstGeom>
        <a:solidFill>
          <a:schemeClr val="bg1">
            <a:lumMod val="65000"/>
          </a:schemeClr>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541020</xdr:colOff>
      <xdr:row>5</xdr:row>
      <xdr:rowOff>114300</xdr:rowOff>
    </xdr:from>
    <xdr:to>
      <xdr:col>20</xdr:col>
      <xdr:colOff>381000</xdr:colOff>
      <xdr:row>10</xdr:row>
      <xdr:rowOff>167640</xdr:rowOff>
    </xdr:to>
    <xdr:sp macro="" textlink="">
      <xdr:nvSpPr>
        <xdr:cNvPr id="7" name="Rectangle: Rounded Corners 6">
          <a:extLst>
            <a:ext uri="{FF2B5EF4-FFF2-40B4-BE49-F238E27FC236}">
              <a16:creationId xmlns:a16="http://schemas.microsoft.com/office/drawing/2014/main" id="{C965FD98-CC0E-4AE4-901D-A0A41DB4786B}"/>
            </a:ext>
          </a:extLst>
        </xdr:cNvPr>
        <xdr:cNvSpPr/>
      </xdr:nvSpPr>
      <xdr:spPr>
        <a:xfrm>
          <a:off x="10294620" y="1028700"/>
          <a:ext cx="2278380" cy="967740"/>
        </a:xfrm>
        <a:prstGeom prst="roundRect">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327660</xdr:colOff>
      <xdr:row>5</xdr:row>
      <xdr:rowOff>106680</xdr:rowOff>
    </xdr:from>
    <xdr:to>
      <xdr:col>16</xdr:col>
      <xdr:colOff>502920</xdr:colOff>
      <xdr:row>10</xdr:row>
      <xdr:rowOff>167640</xdr:rowOff>
    </xdr:to>
    <xdr:sp macro="" textlink="">
      <xdr:nvSpPr>
        <xdr:cNvPr id="8" name="Rectangle: Rounded Corners 7">
          <a:extLst>
            <a:ext uri="{FF2B5EF4-FFF2-40B4-BE49-F238E27FC236}">
              <a16:creationId xmlns:a16="http://schemas.microsoft.com/office/drawing/2014/main" id="{1866FCF5-74DC-4F50-8A24-876DA3AC4410}"/>
            </a:ext>
          </a:extLst>
        </xdr:cNvPr>
        <xdr:cNvSpPr/>
      </xdr:nvSpPr>
      <xdr:spPr>
        <a:xfrm>
          <a:off x="7642860" y="1021080"/>
          <a:ext cx="2613660" cy="975360"/>
        </a:xfrm>
        <a:prstGeom prst="roundRect">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0</xdr:row>
      <xdr:rowOff>68580</xdr:rowOff>
    </xdr:from>
    <xdr:to>
      <xdr:col>2</xdr:col>
      <xdr:colOff>167640</xdr:colOff>
      <xdr:row>37</xdr:row>
      <xdr:rowOff>68580</xdr:rowOff>
    </xdr:to>
    <xdr:sp macro="" textlink="">
      <xdr:nvSpPr>
        <xdr:cNvPr id="9" name="Rectangle: Rounded Corners 8">
          <a:extLst>
            <a:ext uri="{FF2B5EF4-FFF2-40B4-BE49-F238E27FC236}">
              <a16:creationId xmlns:a16="http://schemas.microsoft.com/office/drawing/2014/main" id="{990EC484-2B42-C40C-0763-E89DFDDF869A}"/>
            </a:ext>
          </a:extLst>
        </xdr:cNvPr>
        <xdr:cNvSpPr/>
      </xdr:nvSpPr>
      <xdr:spPr>
        <a:xfrm>
          <a:off x="38100" y="68580"/>
          <a:ext cx="1348740" cy="6766560"/>
        </a:xfrm>
        <a:prstGeom prst="roundRect">
          <a:avLst/>
        </a:prstGeom>
        <a:solidFill>
          <a:schemeClr val="bg1">
            <a:lumMod val="65000"/>
          </a:schemeClr>
        </a:solidFill>
        <a:ln>
          <a:solidFill>
            <a:schemeClr val="bg1">
              <a:lumMod val="65000"/>
            </a:schemeClr>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350520</xdr:colOff>
      <xdr:row>0</xdr:row>
      <xdr:rowOff>160020</xdr:rowOff>
    </xdr:from>
    <xdr:to>
      <xdr:col>14</xdr:col>
      <xdr:colOff>472440</xdr:colOff>
      <xdr:row>4</xdr:row>
      <xdr:rowOff>144780</xdr:rowOff>
    </xdr:to>
    <xdr:sp macro="" textlink="">
      <xdr:nvSpPr>
        <xdr:cNvPr id="10" name="TextBox 9">
          <a:extLst>
            <a:ext uri="{FF2B5EF4-FFF2-40B4-BE49-F238E27FC236}">
              <a16:creationId xmlns:a16="http://schemas.microsoft.com/office/drawing/2014/main" id="{76329EED-B7E5-F1C7-2E18-6DB47229348D}"/>
            </a:ext>
          </a:extLst>
        </xdr:cNvPr>
        <xdr:cNvSpPr txBox="1"/>
      </xdr:nvSpPr>
      <xdr:spPr>
        <a:xfrm>
          <a:off x="1569720" y="160020"/>
          <a:ext cx="7437120" cy="716280"/>
        </a:xfrm>
        <a:prstGeom prst="rect">
          <a:avLst/>
        </a:prstGeom>
        <a:solidFill>
          <a:schemeClr val="bg1">
            <a:lumMod val="75000"/>
          </a:schemeClr>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1">
              <a:solidFill>
                <a:schemeClr val="dk1"/>
              </a:solidFill>
              <a:effectLst/>
              <a:latin typeface="Times New Roman" panose="02020603050405020304" pitchFamily="18" charset="0"/>
              <a:ea typeface="+mn-ea"/>
              <a:cs typeface="Times New Roman" panose="02020603050405020304" pitchFamily="18" charset="0"/>
            </a:rPr>
            <a:t>Jumia Product Performance Dashboard</a:t>
          </a:r>
          <a:endParaRPr lang="en-US" sz="3200" b="1">
            <a:effectLst/>
            <a:latin typeface="Times New Roman" panose="02020603050405020304" pitchFamily="18" charset="0"/>
            <a:cs typeface="Times New Roman" panose="02020603050405020304" pitchFamily="18" charset="0"/>
          </a:endParaRPr>
        </a:p>
        <a:p>
          <a:endParaRPr lang="en-US" sz="3200"/>
        </a:p>
      </xdr:txBody>
    </xdr:sp>
    <xdr:clientData/>
  </xdr:twoCellAnchor>
  <xdr:twoCellAnchor>
    <xdr:from>
      <xdr:col>15</xdr:col>
      <xdr:colOff>7620</xdr:colOff>
      <xdr:row>0</xdr:row>
      <xdr:rowOff>167640</xdr:rowOff>
    </xdr:from>
    <xdr:to>
      <xdr:col>18</xdr:col>
      <xdr:colOff>213360</xdr:colOff>
      <xdr:row>4</xdr:row>
      <xdr:rowOff>152400</xdr:rowOff>
    </xdr:to>
    <xdr:sp macro="" textlink="">
      <xdr:nvSpPr>
        <xdr:cNvPr id="11" name="TextBox 10">
          <a:extLst>
            <a:ext uri="{FF2B5EF4-FFF2-40B4-BE49-F238E27FC236}">
              <a16:creationId xmlns:a16="http://schemas.microsoft.com/office/drawing/2014/main" id="{0F8473FE-3F39-D185-B1BA-1AD15EC4921E}"/>
            </a:ext>
          </a:extLst>
        </xdr:cNvPr>
        <xdr:cNvSpPr txBox="1"/>
      </xdr:nvSpPr>
      <xdr:spPr>
        <a:xfrm>
          <a:off x="9151620" y="167640"/>
          <a:ext cx="2034540" cy="71628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Total</a:t>
          </a:r>
          <a:r>
            <a:rPr lang="en-US" sz="2400" b="1" baseline="0"/>
            <a:t> Products</a:t>
          </a:r>
          <a:endParaRPr lang="en-US" sz="2400" b="1"/>
        </a:p>
      </xdr:txBody>
    </xdr:sp>
    <xdr:clientData/>
  </xdr:twoCellAnchor>
  <xdr:twoCellAnchor>
    <xdr:from>
      <xdr:col>18</xdr:col>
      <xdr:colOff>251460</xdr:colOff>
      <xdr:row>0</xdr:row>
      <xdr:rowOff>167640</xdr:rowOff>
    </xdr:from>
    <xdr:to>
      <xdr:col>20</xdr:col>
      <xdr:colOff>236220</xdr:colOff>
      <xdr:row>4</xdr:row>
      <xdr:rowOff>152400</xdr:rowOff>
    </xdr:to>
    <xdr:sp macro="" textlink="Analysis!A2">
      <xdr:nvSpPr>
        <xdr:cNvPr id="12" name="TextBox 11">
          <a:extLst>
            <a:ext uri="{FF2B5EF4-FFF2-40B4-BE49-F238E27FC236}">
              <a16:creationId xmlns:a16="http://schemas.microsoft.com/office/drawing/2014/main" id="{532BBBCC-EEA1-DAF4-C112-44DF767791DA}"/>
            </a:ext>
          </a:extLst>
        </xdr:cNvPr>
        <xdr:cNvSpPr txBox="1"/>
      </xdr:nvSpPr>
      <xdr:spPr>
        <a:xfrm>
          <a:off x="11224260" y="167640"/>
          <a:ext cx="1203960" cy="71628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4D2936-93C9-49D9-A980-D114E7AC8ACC}" type="TxLink">
            <a:rPr lang="en-US" sz="3600" b="1" i="0" u="none" strike="noStrike">
              <a:solidFill>
                <a:srgbClr val="000000"/>
              </a:solidFill>
              <a:latin typeface="Times New Roman" panose="02020603050405020304" pitchFamily="18" charset="0"/>
              <a:ea typeface="Calibri"/>
              <a:cs typeface="Times New Roman" panose="02020603050405020304" pitchFamily="18" charset="0"/>
            </a:rPr>
            <a:pPr algn="ctr"/>
            <a:t>105</a:t>
          </a:fld>
          <a:endParaRPr lang="en-US" sz="3600" b="1">
            <a:latin typeface="Times New Roman" panose="02020603050405020304" pitchFamily="18" charset="0"/>
            <a:cs typeface="Times New Roman" panose="02020603050405020304" pitchFamily="18" charset="0"/>
          </a:endParaRPr>
        </a:p>
      </xdr:txBody>
    </xdr:sp>
    <xdr:clientData/>
  </xdr:twoCellAnchor>
  <xdr:twoCellAnchor>
    <xdr:from>
      <xdr:col>2</xdr:col>
      <xdr:colOff>259080</xdr:colOff>
      <xdr:row>6</xdr:row>
      <xdr:rowOff>15240</xdr:rowOff>
    </xdr:from>
    <xdr:to>
      <xdr:col>6</xdr:col>
      <xdr:colOff>220980</xdr:colOff>
      <xdr:row>10</xdr:row>
      <xdr:rowOff>30480</xdr:rowOff>
    </xdr:to>
    <xdr:sp macro="" textlink="">
      <xdr:nvSpPr>
        <xdr:cNvPr id="13" name="TextBox 12">
          <a:extLst>
            <a:ext uri="{FF2B5EF4-FFF2-40B4-BE49-F238E27FC236}">
              <a16:creationId xmlns:a16="http://schemas.microsoft.com/office/drawing/2014/main" id="{A940BEE8-B7C1-F771-C6F1-BA0D2D5C6F4F}"/>
            </a:ext>
          </a:extLst>
        </xdr:cNvPr>
        <xdr:cNvSpPr txBox="1"/>
      </xdr:nvSpPr>
      <xdr:spPr>
        <a:xfrm>
          <a:off x="1478280" y="1112520"/>
          <a:ext cx="2400300" cy="746760"/>
        </a:xfrm>
        <a:prstGeom prst="rect">
          <a:avLst/>
        </a:prstGeom>
        <a:solidFill>
          <a:schemeClr val="bg1">
            <a:lumMod val="75000"/>
          </a:schemeClr>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ysClr val="windowText" lastClr="000000"/>
              </a:solidFill>
              <a:effectLst/>
              <a:latin typeface="+mn-lt"/>
              <a:ea typeface="+mn-ea"/>
              <a:cs typeface="+mn-cs"/>
            </a:rPr>
            <a:t>Average of Discount Percentage</a:t>
          </a:r>
          <a:r>
            <a:rPr lang="en-US" sz="2000">
              <a:solidFill>
                <a:sysClr val="windowText" lastClr="000000"/>
              </a:solidFill>
            </a:rPr>
            <a:t> </a:t>
          </a:r>
        </a:p>
      </xdr:txBody>
    </xdr:sp>
    <xdr:clientData/>
  </xdr:twoCellAnchor>
  <xdr:twoCellAnchor>
    <xdr:from>
      <xdr:col>6</xdr:col>
      <xdr:colOff>243840</xdr:colOff>
      <xdr:row>6</xdr:row>
      <xdr:rowOff>22860</xdr:rowOff>
    </xdr:from>
    <xdr:to>
      <xdr:col>7</xdr:col>
      <xdr:colOff>556260</xdr:colOff>
      <xdr:row>10</xdr:row>
      <xdr:rowOff>22860</xdr:rowOff>
    </xdr:to>
    <xdr:sp macro="" textlink="Analysis!D2">
      <xdr:nvSpPr>
        <xdr:cNvPr id="15" name="TextBox 14">
          <a:extLst>
            <a:ext uri="{FF2B5EF4-FFF2-40B4-BE49-F238E27FC236}">
              <a16:creationId xmlns:a16="http://schemas.microsoft.com/office/drawing/2014/main" id="{3705ADFD-01A5-4D4F-8FB3-605D102FDB85}"/>
            </a:ext>
          </a:extLst>
        </xdr:cNvPr>
        <xdr:cNvSpPr txBox="1"/>
      </xdr:nvSpPr>
      <xdr:spPr>
        <a:xfrm>
          <a:off x="3901440" y="1120140"/>
          <a:ext cx="922020" cy="73152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D514-5A6E-4847-9D7A-33F293D3B43A}" type="TxLink">
            <a:rPr lang="en-US" sz="2800" b="1" i="0" u="none" strike="noStrike">
              <a:solidFill>
                <a:srgbClr val="000000"/>
              </a:solidFill>
              <a:latin typeface="Calibri"/>
              <a:ea typeface="Calibri"/>
              <a:cs typeface="Calibri"/>
            </a:rPr>
            <a:pPr algn="ctr"/>
            <a:t>38%</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8</xdr:col>
      <xdr:colOff>190500</xdr:colOff>
      <xdr:row>6</xdr:row>
      <xdr:rowOff>30480</xdr:rowOff>
    </xdr:from>
    <xdr:to>
      <xdr:col>10</xdr:col>
      <xdr:colOff>480060</xdr:colOff>
      <xdr:row>10</xdr:row>
      <xdr:rowOff>22860</xdr:rowOff>
    </xdr:to>
    <xdr:sp macro="" textlink="">
      <xdr:nvSpPr>
        <xdr:cNvPr id="16" name="TextBox 15">
          <a:extLst>
            <a:ext uri="{FF2B5EF4-FFF2-40B4-BE49-F238E27FC236}">
              <a16:creationId xmlns:a16="http://schemas.microsoft.com/office/drawing/2014/main" id="{48315EFB-8AFA-426A-B3D0-594179EE085A}"/>
            </a:ext>
          </a:extLst>
        </xdr:cNvPr>
        <xdr:cNvSpPr txBox="1"/>
      </xdr:nvSpPr>
      <xdr:spPr>
        <a:xfrm>
          <a:off x="5067300" y="1127760"/>
          <a:ext cx="1508760" cy="723900"/>
        </a:xfrm>
        <a:prstGeom prst="rect">
          <a:avLst/>
        </a:prstGeom>
        <a:solidFill>
          <a:schemeClr val="bg1">
            <a:lumMod val="75000"/>
          </a:schemeClr>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ysClr val="windowText" lastClr="000000"/>
              </a:solidFill>
            </a:rPr>
            <a:t>Total</a:t>
          </a:r>
          <a:r>
            <a:rPr lang="en-US" sz="2000" b="1" baseline="0">
              <a:solidFill>
                <a:sysClr val="windowText" lastClr="000000"/>
              </a:solidFill>
            </a:rPr>
            <a:t> Reviews</a:t>
          </a:r>
          <a:endParaRPr lang="en-US" sz="2000" b="1">
            <a:solidFill>
              <a:sysClr val="windowText" lastClr="000000"/>
            </a:solidFill>
          </a:endParaRPr>
        </a:p>
      </xdr:txBody>
    </xdr:sp>
    <xdr:clientData/>
  </xdr:twoCellAnchor>
  <xdr:twoCellAnchor>
    <xdr:from>
      <xdr:col>10</xdr:col>
      <xdr:colOff>510540</xdr:colOff>
      <xdr:row>6</xdr:row>
      <xdr:rowOff>38100</xdr:rowOff>
    </xdr:from>
    <xdr:to>
      <xdr:col>12</xdr:col>
      <xdr:colOff>228600</xdr:colOff>
      <xdr:row>10</xdr:row>
      <xdr:rowOff>22860</xdr:rowOff>
    </xdr:to>
    <xdr:sp macro="" textlink="Analysis!G4">
      <xdr:nvSpPr>
        <xdr:cNvPr id="17" name="TextBox 16">
          <a:extLst>
            <a:ext uri="{FF2B5EF4-FFF2-40B4-BE49-F238E27FC236}">
              <a16:creationId xmlns:a16="http://schemas.microsoft.com/office/drawing/2014/main" id="{A950432E-D7E1-4CD3-9DA7-E5A1DE6BFB38}"/>
            </a:ext>
          </a:extLst>
        </xdr:cNvPr>
        <xdr:cNvSpPr txBox="1"/>
      </xdr:nvSpPr>
      <xdr:spPr>
        <a:xfrm>
          <a:off x="6606540" y="1135380"/>
          <a:ext cx="937260" cy="71628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68DA6A-7B0E-4C9C-B32E-DF01CA36B6CE}" type="TxLink">
            <a:rPr lang="en-US" sz="2800" b="1" i="0" u="none" strike="noStrike">
              <a:solidFill>
                <a:srgbClr val="000000"/>
              </a:solidFill>
              <a:latin typeface="Calibri"/>
              <a:ea typeface="Calibri"/>
              <a:cs typeface="Calibri"/>
            </a:rPr>
            <a:pPr algn="ctr"/>
            <a:t>722</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12</xdr:col>
      <xdr:colOff>381000</xdr:colOff>
      <xdr:row>6</xdr:row>
      <xdr:rowOff>38100</xdr:rowOff>
    </xdr:from>
    <xdr:to>
      <xdr:col>15</xdr:col>
      <xdr:colOff>99060</xdr:colOff>
      <xdr:row>10</xdr:row>
      <xdr:rowOff>22860</xdr:rowOff>
    </xdr:to>
    <xdr:sp macro="" textlink="">
      <xdr:nvSpPr>
        <xdr:cNvPr id="18" name="TextBox 17">
          <a:extLst>
            <a:ext uri="{FF2B5EF4-FFF2-40B4-BE49-F238E27FC236}">
              <a16:creationId xmlns:a16="http://schemas.microsoft.com/office/drawing/2014/main" id="{A85EB7DB-5DD1-44F7-8E5F-353230398F44}"/>
            </a:ext>
          </a:extLst>
        </xdr:cNvPr>
        <xdr:cNvSpPr txBox="1"/>
      </xdr:nvSpPr>
      <xdr:spPr>
        <a:xfrm>
          <a:off x="7696200" y="1135380"/>
          <a:ext cx="1546860" cy="716280"/>
        </a:xfrm>
        <a:prstGeom prst="rect">
          <a:avLst/>
        </a:prstGeom>
        <a:solidFill>
          <a:schemeClr val="bg1">
            <a:lumMod val="75000"/>
          </a:schemeClr>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ysClr val="windowText" lastClr="000000"/>
              </a:solidFill>
              <a:effectLst/>
              <a:latin typeface="+mn-lt"/>
              <a:ea typeface="+mn-ea"/>
              <a:cs typeface="+mn-cs"/>
            </a:rPr>
            <a:t>Average Rating</a:t>
          </a:r>
          <a:endParaRPr lang="en-US" sz="2000">
            <a:solidFill>
              <a:sysClr val="windowText" lastClr="000000"/>
            </a:solidFill>
          </a:endParaRPr>
        </a:p>
      </xdr:txBody>
    </xdr:sp>
    <xdr:clientData/>
  </xdr:twoCellAnchor>
  <xdr:twoCellAnchor>
    <xdr:from>
      <xdr:col>15</xdr:col>
      <xdr:colOff>129540</xdr:colOff>
      <xdr:row>6</xdr:row>
      <xdr:rowOff>45720</xdr:rowOff>
    </xdr:from>
    <xdr:to>
      <xdr:col>16</xdr:col>
      <xdr:colOff>403860</xdr:colOff>
      <xdr:row>10</xdr:row>
      <xdr:rowOff>15240</xdr:rowOff>
    </xdr:to>
    <xdr:sp macro="" textlink="Analysis!J4">
      <xdr:nvSpPr>
        <xdr:cNvPr id="19" name="TextBox 18">
          <a:extLst>
            <a:ext uri="{FF2B5EF4-FFF2-40B4-BE49-F238E27FC236}">
              <a16:creationId xmlns:a16="http://schemas.microsoft.com/office/drawing/2014/main" id="{706E1DDD-6EAB-430C-91C8-BB25082D0914}"/>
            </a:ext>
          </a:extLst>
        </xdr:cNvPr>
        <xdr:cNvSpPr txBox="1"/>
      </xdr:nvSpPr>
      <xdr:spPr>
        <a:xfrm>
          <a:off x="9273540" y="1143000"/>
          <a:ext cx="883920" cy="70104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F9C058-A6C0-4778-8A51-F0D9DB5D0F94}" type="TxLink">
            <a:rPr lang="en-US" sz="2800" b="1" i="0" u="none" strike="noStrike">
              <a:solidFill>
                <a:srgbClr val="000000"/>
              </a:solidFill>
              <a:latin typeface="Calibri"/>
              <a:ea typeface="Calibri"/>
              <a:cs typeface="Calibri"/>
            </a:rPr>
            <a:pPr algn="ctr"/>
            <a:t>3.9</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17</xdr:col>
      <xdr:colOff>7620</xdr:colOff>
      <xdr:row>6</xdr:row>
      <xdr:rowOff>22860</xdr:rowOff>
    </xdr:from>
    <xdr:to>
      <xdr:col>18</xdr:col>
      <xdr:colOff>533400</xdr:colOff>
      <xdr:row>10</xdr:row>
      <xdr:rowOff>22860</xdr:rowOff>
    </xdr:to>
    <xdr:sp macro="" textlink="">
      <xdr:nvSpPr>
        <xdr:cNvPr id="20" name="TextBox 19">
          <a:extLst>
            <a:ext uri="{FF2B5EF4-FFF2-40B4-BE49-F238E27FC236}">
              <a16:creationId xmlns:a16="http://schemas.microsoft.com/office/drawing/2014/main" id="{AB65D48B-235D-4F6B-BA38-53228A132B81}"/>
            </a:ext>
          </a:extLst>
        </xdr:cNvPr>
        <xdr:cNvSpPr txBox="1"/>
      </xdr:nvSpPr>
      <xdr:spPr>
        <a:xfrm>
          <a:off x="10370820" y="1120140"/>
          <a:ext cx="1135380" cy="731520"/>
        </a:xfrm>
        <a:prstGeom prst="rect">
          <a:avLst/>
        </a:prstGeom>
        <a:solidFill>
          <a:schemeClr val="bg1">
            <a:lumMod val="75000"/>
          </a:schemeClr>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ysClr val="windowText" lastClr="000000"/>
              </a:solidFill>
              <a:effectLst/>
              <a:latin typeface="+mn-lt"/>
              <a:ea typeface="+mn-ea"/>
              <a:cs typeface="+mn-cs"/>
            </a:rPr>
            <a:t>Average Discount</a:t>
          </a:r>
          <a:endParaRPr lang="en-US" sz="2000">
            <a:solidFill>
              <a:sysClr val="windowText" lastClr="000000"/>
            </a:solidFill>
          </a:endParaRPr>
        </a:p>
      </xdr:txBody>
    </xdr:sp>
    <xdr:clientData/>
  </xdr:twoCellAnchor>
  <xdr:twoCellAnchor>
    <xdr:from>
      <xdr:col>18</xdr:col>
      <xdr:colOff>563880</xdr:colOff>
      <xdr:row>6</xdr:row>
      <xdr:rowOff>30480</xdr:rowOff>
    </xdr:from>
    <xdr:to>
      <xdr:col>20</xdr:col>
      <xdr:colOff>259080</xdr:colOff>
      <xdr:row>10</xdr:row>
      <xdr:rowOff>7620</xdr:rowOff>
    </xdr:to>
    <xdr:sp macro="" textlink="Analysis!N2">
      <xdr:nvSpPr>
        <xdr:cNvPr id="21" name="TextBox 20">
          <a:extLst>
            <a:ext uri="{FF2B5EF4-FFF2-40B4-BE49-F238E27FC236}">
              <a16:creationId xmlns:a16="http://schemas.microsoft.com/office/drawing/2014/main" id="{2A064136-779B-44CB-BAB8-DD934A9BF1AB}"/>
            </a:ext>
          </a:extLst>
        </xdr:cNvPr>
        <xdr:cNvSpPr txBox="1"/>
      </xdr:nvSpPr>
      <xdr:spPr>
        <a:xfrm>
          <a:off x="11536680" y="1127760"/>
          <a:ext cx="914400" cy="70866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280D5E-5E8D-4109-9A3D-006DC242EADD}" type="TxLink">
            <a:rPr lang="en-US" sz="2800" b="1" i="0" u="none" strike="noStrike">
              <a:solidFill>
                <a:srgbClr val="000000"/>
              </a:solidFill>
              <a:latin typeface="Calibri"/>
              <a:ea typeface="Calibri"/>
              <a:cs typeface="Calibri"/>
            </a:rPr>
            <a:pPr algn="ctr"/>
            <a:t>620</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xdr:col>
      <xdr:colOff>213360</xdr:colOff>
      <xdr:row>11</xdr:row>
      <xdr:rowOff>22860</xdr:rowOff>
    </xdr:from>
    <xdr:to>
      <xdr:col>20</xdr:col>
      <xdr:colOff>396240</xdr:colOff>
      <xdr:row>37</xdr:row>
      <xdr:rowOff>45720</xdr:rowOff>
    </xdr:to>
    <xdr:sp macro="" textlink="">
      <xdr:nvSpPr>
        <xdr:cNvPr id="23" name="Rectangle 22">
          <a:extLst>
            <a:ext uri="{FF2B5EF4-FFF2-40B4-BE49-F238E27FC236}">
              <a16:creationId xmlns:a16="http://schemas.microsoft.com/office/drawing/2014/main" id="{CF4E15A5-737F-2BA2-2FB1-A603DC2194D2}"/>
            </a:ext>
          </a:extLst>
        </xdr:cNvPr>
        <xdr:cNvSpPr/>
      </xdr:nvSpPr>
      <xdr:spPr>
        <a:xfrm>
          <a:off x="1432560" y="2034540"/>
          <a:ext cx="11155680" cy="4777740"/>
        </a:xfrm>
        <a:prstGeom prst="rect">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220980</xdr:colOff>
      <xdr:row>11</xdr:row>
      <xdr:rowOff>30480</xdr:rowOff>
    </xdr:from>
    <xdr:to>
      <xdr:col>8</xdr:col>
      <xdr:colOff>304800</xdr:colOff>
      <xdr:row>23</xdr:row>
      <xdr:rowOff>91440</xdr:rowOff>
    </xdr:to>
    <xdr:graphicFrame macro="">
      <xdr:nvGraphicFramePr>
        <xdr:cNvPr id="24" name="Chart 23">
          <a:extLst>
            <a:ext uri="{FF2B5EF4-FFF2-40B4-BE49-F238E27FC236}">
              <a16:creationId xmlns:a16="http://schemas.microsoft.com/office/drawing/2014/main" id="{F61CCC3F-39F4-4F90-9F8D-86D20A5CD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220980</xdr:colOff>
      <xdr:row>23</xdr:row>
      <xdr:rowOff>99060</xdr:rowOff>
    </xdr:from>
    <xdr:to>
      <xdr:col>8</xdr:col>
      <xdr:colOff>304800</xdr:colOff>
      <xdr:row>37</xdr:row>
      <xdr:rowOff>15240</xdr:rowOff>
    </xdr:to>
    <xdr:graphicFrame macro="">
      <xdr:nvGraphicFramePr>
        <xdr:cNvPr id="25" name="Chart 24">
          <a:extLst>
            <a:ext uri="{FF2B5EF4-FFF2-40B4-BE49-F238E27FC236}">
              <a16:creationId xmlns:a16="http://schemas.microsoft.com/office/drawing/2014/main" id="{B12DBF8E-FFDA-4DDD-BC0D-6EB82BDD7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327660</xdr:colOff>
      <xdr:row>23</xdr:row>
      <xdr:rowOff>106680</xdr:rowOff>
    </xdr:from>
    <xdr:to>
      <xdr:col>14</xdr:col>
      <xdr:colOff>274320</xdr:colOff>
      <xdr:row>37</xdr:row>
      <xdr:rowOff>22860</xdr:rowOff>
    </xdr:to>
    <xdr:graphicFrame macro="">
      <xdr:nvGraphicFramePr>
        <xdr:cNvPr id="26" name="Chart 25">
          <a:extLst>
            <a:ext uri="{FF2B5EF4-FFF2-40B4-BE49-F238E27FC236}">
              <a16:creationId xmlns:a16="http://schemas.microsoft.com/office/drawing/2014/main" id="{15175E85-90A9-4C44-BDEB-190AEC2F5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7</xdr:row>
      <xdr:rowOff>30480</xdr:rowOff>
    </xdr:from>
    <xdr:to>
      <xdr:col>2</xdr:col>
      <xdr:colOff>121920</xdr:colOff>
      <xdr:row>11</xdr:row>
      <xdr:rowOff>7620</xdr:rowOff>
    </xdr:to>
    <xdr:sp macro="" textlink="">
      <xdr:nvSpPr>
        <xdr:cNvPr id="30" name="Rectangle 29">
          <a:extLst>
            <a:ext uri="{FF2B5EF4-FFF2-40B4-BE49-F238E27FC236}">
              <a16:creationId xmlns:a16="http://schemas.microsoft.com/office/drawing/2014/main" id="{EB59695B-7244-050F-3E9C-EF93B46F3D7D}"/>
            </a:ext>
          </a:extLst>
        </xdr:cNvPr>
        <xdr:cNvSpPr/>
      </xdr:nvSpPr>
      <xdr:spPr>
        <a:xfrm>
          <a:off x="76200" y="1310640"/>
          <a:ext cx="1264920" cy="7086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accent2"/>
              </a:solidFill>
            </a:rPr>
            <a:t>FILTERS</a:t>
          </a:r>
        </a:p>
      </xdr:txBody>
    </xdr:sp>
    <xdr:clientData/>
  </xdr:twoCellAnchor>
  <xdr:twoCellAnchor>
    <xdr:from>
      <xdr:col>8</xdr:col>
      <xdr:colOff>320040</xdr:colOff>
      <xdr:row>11</xdr:row>
      <xdr:rowOff>38101</xdr:rowOff>
    </xdr:from>
    <xdr:to>
      <xdr:col>14</xdr:col>
      <xdr:colOff>274320</xdr:colOff>
      <xdr:row>23</xdr:row>
      <xdr:rowOff>91440</xdr:rowOff>
    </xdr:to>
    <xdr:graphicFrame macro="">
      <xdr:nvGraphicFramePr>
        <xdr:cNvPr id="31" name="Chart 30">
          <a:extLst>
            <a:ext uri="{FF2B5EF4-FFF2-40B4-BE49-F238E27FC236}">
              <a16:creationId xmlns:a16="http://schemas.microsoft.com/office/drawing/2014/main" id="{1FAE9F2C-5408-4981-B3FD-DB5EDDF67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289560</xdr:colOff>
      <xdr:row>11</xdr:row>
      <xdr:rowOff>38101</xdr:rowOff>
    </xdr:from>
    <xdr:to>
      <xdr:col>20</xdr:col>
      <xdr:colOff>365760</xdr:colOff>
      <xdr:row>23</xdr:row>
      <xdr:rowOff>91441</xdr:rowOff>
    </xdr:to>
    <xdr:graphicFrame macro="">
      <xdr:nvGraphicFramePr>
        <xdr:cNvPr id="32" name="Chart 31">
          <a:extLst>
            <a:ext uri="{FF2B5EF4-FFF2-40B4-BE49-F238E27FC236}">
              <a16:creationId xmlns:a16="http://schemas.microsoft.com/office/drawing/2014/main" id="{0BB6C8D8-51C9-4A19-A2A3-DDEFA4982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297180</xdr:colOff>
      <xdr:row>23</xdr:row>
      <xdr:rowOff>106680</xdr:rowOff>
    </xdr:from>
    <xdr:to>
      <xdr:col>20</xdr:col>
      <xdr:colOff>381000</xdr:colOff>
      <xdr:row>37</xdr:row>
      <xdr:rowOff>45719</xdr:rowOff>
    </xdr:to>
    <xdr:graphicFrame macro="">
      <xdr:nvGraphicFramePr>
        <xdr:cNvPr id="33" name="Chart 32">
          <a:extLst>
            <a:ext uri="{FF2B5EF4-FFF2-40B4-BE49-F238E27FC236}">
              <a16:creationId xmlns:a16="http://schemas.microsoft.com/office/drawing/2014/main" id="{0B19E459-D7DD-480F-B204-1D598DC0B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68580</xdr:colOff>
      <xdr:row>11</xdr:row>
      <xdr:rowOff>15240</xdr:rowOff>
    </xdr:from>
    <xdr:to>
      <xdr:col>2</xdr:col>
      <xdr:colOff>129540</xdr:colOff>
      <xdr:row>18</xdr:row>
      <xdr:rowOff>91440</xdr:rowOff>
    </xdr:to>
    <mc:AlternateContent xmlns:mc="http://schemas.openxmlformats.org/markup-compatibility/2006">
      <mc:Choice xmlns:a14="http://schemas.microsoft.com/office/drawing/2010/main" Requires="a14">
        <xdr:graphicFrame macro="">
          <xdr:nvGraphicFramePr>
            <xdr:cNvPr id="34" name="Categorize Discount 1">
              <a:extLst>
                <a:ext uri="{FF2B5EF4-FFF2-40B4-BE49-F238E27FC236}">
                  <a16:creationId xmlns:a16="http://schemas.microsoft.com/office/drawing/2014/main" id="{44DFA248-1828-4264-9C2F-AA65A514DDBB}"/>
                </a:ext>
              </a:extLst>
            </xdr:cNvPr>
            <xdr:cNvGraphicFramePr/>
          </xdr:nvGraphicFramePr>
          <xdr:xfrm>
            <a:off x="0" y="0"/>
            <a:ext cx="0" cy="0"/>
          </xdr:xfrm>
          <a:graphic>
            <a:graphicData uri="http://schemas.microsoft.com/office/drawing/2010/slicer">
              <sle:slicer xmlns:sle="http://schemas.microsoft.com/office/drawing/2010/slicer" name="Categorize Discount 1"/>
            </a:graphicData>
          </a:graphic>
        </xdr:graphicFrame>
      </mc:Choice>
      <mc:Fallback>
        <xdr:sp macro="" textlink="">
          <xdr:nvSpPr>
            <xdr:cNvPr id="0" name=""/>
            <xdr:cNvSpPr>
              <a:spLocks noTextEdit="1"/>
            </xdr:cNvSpPr>
          </xdr:nvSpPr>
          <xdr:spPr>
            <a:xfrm>
              <a:off x="68580" y="2026920"/>
              <a:ext cx="1280160" cy="1356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18</xdr:row>
      <xdr:rowOff>83819</xdr:rowOff>
    </xdr:from>
    <xdr:to>
      <xdr:col>2</xdr:col>
      <xdr:colOff>129540</xdr:colOff>
      <xdr:row>26</xdr:row>
      <xdr:rowOff>53340</xdr:rowOff>
    </xdr:to>
    <mc:AlternateContent xmlns:mc="http://schemas.openxmlformats.org/markup-compatibility/2006">
      <mc:Choice xmlns:a14="http://schemas.microsoft.com/office/drawing/2010/main" Requires="a14">
        <xdr:graphicFrame macro="">
          <xdr:nvGraphicFramePr>
            <xdr:cNvPr id="36" name="Rating Category 1">
              <a:extLst>
                <a:ext uri="{FF2B5EF4-FFF2-40B4-BE49-F238E27FC236}">
                  <a16:creationId xmlns:a16="http://schemas.microsoft.com/office/drawing/2014/main" id="{C1433550-5AAD-4881-B0CE-EAD36203A0B8}"/>
                </a:ext>
              </a:extLst>
            </xdr:cNvPr>
            <xdr:cNvGraphicFramePr/>
          </xdr:nvGraphicFramePr>
          <xdr:xfrm>
            <a:off x="0" y="0"/>
            <a:ext cx="0" cy="0"/>
          </xdr:xfrm>
          <a:graphic>
            <a:graphicData uri="http://schemas.microsoft.com/office/drawing/2010/slicer">
              <sle:slicer xmlns:sle="http://schemas.microsoft.com/office/drawing/2010/slicer" name="Rating Category 1"/>
            </a:graphicData>
          </a:graphic>
        </xdr:graphicFrame>
      </mc:Choice>
      <mc:Fallback>
        <xdr:sp macro="" textlink="">
          <xdr:nvSpPr>
            <xdr:cNvPr id="0" name=""/>
            <xdr:cNvSpPr>
              <a:spLocks noTextEdit="1"/>
            </xdr:cNvSpPr>
          </xdr:nvSpPr>
          <xdr:spPr>
            <a:xfrm>
              <a:off x="68580" y="3375659"/>
              <a:ext cx="1280160" cy="1432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818.624601736112" createdVersion="8" refreshedVersion="8" minRefreshableVersion="3" recordCount="114" xr:uid="{B5869F8E-2F25-4027-91E1-73982FD3C617}">
  <cacheSource type="worksheet">
    <worksheetSource ref="A1:M115" sheet="Excel_jumia"/>
  </cacheSource>
  <cacheFields count="12">
    <cacheField name="Product" numFmtId="0">
      <sharedItems count="108">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haredItems>
    </cacheField>
    <cacheField name="Current price" numFmtId="0">
      <sharedItems/>
    </cacheField>
    <cacheField name="Current price(1)" numFmtId="0">
      <sharedItems containsString="0" containsBlank="1" containsNumber="1" containsInteger="1" minValue="38" maxValue="3750"/>
    </cacheField>
    <cacheField name="old price" numFmtId="0">
      <sharedItems/>
    </cacheField>
    <cacheField name="old price(1)" numFmtId="0">
      <sharedItems containsString="0" containsBlank="1" containsNumber="1" containsInteger="1" minValue="80" maxValue="6143"/>
    </cacheField>
    <cacheField name="Absolute Discount Amount" numFmtId="0">
      <sharedItems containsString="0" containsBlank="1" containsNumber="1" containsInteger="1" minValue="42" maxValue="2585"/>
    </cacheField>
    <cacheField name="Discount" numFmtId="9">
      <sharedItems containsSemiMixedTypes="0" containsString="0" containsNumber="1" minValue="0.01" maxValue="0.64"/>
    </cacheField>
    <cacheField name="Categorize Discount" numFmtId="0">
      <sharedItems containsBlank="1"/>
    </cacheField>
    <cacheField name="Review" numFmtId="0">
      <sharedItems containsString="0" containsBlank="1" containsNumber="1" containsInteger="1" minValue="-69" maxValue="-1" count="24">
        <n v="-2"/>
        <n v="-14"/>
        <n v="-24"/>
        <n v="-7"/>
        <n v="-5"/>
        <n v="-15"/>
        <n v="-55"/>
        <n v="-12"/>
        <n v="-39"/>
        <n v="-6"/>
        <n v="-9"/>
        <n v="-3"/>
        <n v="-44"/>
        <n v="-13"/>
        <m/>
        <n v="-49"/>
        <n v="-20"/>
        <n v="-32"/>
        <n v="-1"/>
        <n v="-36"/>
        <n v="-10"/>
        <n v="-69"/>
        <n v="-16"/>
        <n v="-17"/>
      </sharedItems>
    </cacheField>
    <cacheField name="Rating" numFmtId="0">
      <sharedItems containsBlank="1"/>
    </cacheField>
    <cacheField name="Rating(1)" numFmtId="0">
      <sharedItems containsString="0" containsBlank="1" containsNumber="1" minValue="2" maxValue="5" count="23">
        <n v="4.5"/>
        <n v="4.0999999999999996"/>
        <n v="4.5999999999999996"/>
        <n v="4.7"/>
        <n v="4.8"/>
        <n v="4"/>
        <n v="3.8"/>
        <n v="4.2"/>
        <n v="5"/>
        <n v="3.3"/>
        <m/>
        <n v="4.4000000000000004"/>
        <n v="4.3"/>
        <n v="2.5"/>
        <n v="3"/>
        <n v="2.1"/>
        <n v="2.8"/>
        <n v="2.7"/>
        <n v="2.9"/>
        <n v="2.2000000000000002"/>
        <n v="2.2999999999999998"/>
        <n v="2.6"/>
        <n v="2"/>
      </sharedItems>
    </cacheField>
    <cacheField name="Categorize Rating"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818.665285185183" createdVersion="8" refreshedVersion="8" minRefreshableVersion="3" recordCount="105" xr:uid="{00494B02-CDE8-413E-B14B-5176BBB0DDBD}">
  <cacheSource type="worksheet">
    <worksheetSource ref="A1:M106" sheet="Excel_jumia"/>
  </cacheSource>
  <cacheFields count="13">
    <cacheField name="Product" numFmtId="0">
      <sharedItems count="99">
        <s v="Anti-Skid Absorbent Insulation Coaster  For Home Office"/>
        <s v="Peacock  Throw Pillow Cushion Case For Home Car"/>
        <s v="LASA Aluminum Folding Truck Hand Cart - 68kg Max"/>
        <s v="DIY File Folder, Office Drawer File Holder, Pen Holder, Desktop Storage Rack"/>
        <s v="Classic Black Cat Cotton Hemp Pillow Case For Home Car"/>
        <s v="220V 60W Electric Soldering Iron Kits With Tools, Tips, And Multimeter"/>
        <s v="Bedroom Simple Floor Hanging Clothes Rack Single Pole Hat Rack - White"/>
        <s v="Desk Foldable Fan Adjustable Fan Strong Wind 3 Gear Usb"/>
        <s v="Konka Healty Electric Kettle, 24-hour Heat Preservation,1.5L,800W, White"/>
        <s v="Portable Home Small Air Humidifier 3-Speed Fan - Green"/>
        <s v="LASA FOLDING TABLE SERVING STAND"/>
        <s v="40cm Gold DIY Acrylic Wall Sticker Clock"/>
        <s v="Weighing Scale Digital Bathroom Body Fat Scale USB-Black"/>
        <s v="100 Pcs Crochet Hook Tool Set Knitting Hook Set With Box"/>
        <s v="12 Litre Insulated Lunch Box Grey"/>
        <s v="53Pcs/Set Yarn Knitting Crochet Hooks With Bag - Fortune Cat"/>
        <s v="Portable Mini Cordless Car Vacuum Cleaner - Blue"/>
        <s v="137 Pieces Cake Decorating Tool Set Baking Supplies"/>
        <s v="LED Wall Digital Alarm Clock Study Home 12 / 24H Clock Calendar"/>
        <s v="3D Waterproof EVA Plastic Shower Curtain 1.8*2Mtrs"/>
        <s v="Electronic Digital Display Vernier Caliper"/>
        <s v="4pcs Bathroom/Kitchen Towel Rack,Roll Paper Holder,Towel Bars,Hook"/>
        <s v="LED Romantic Spaceship Starry Sky Projector,Children's Bedroom Night Light-Blue"/>
        <s v="115  Piece Set Of Multifunctional Precision Screwdrivers"/>
        <s v="LASA Digital Thermometer And Hydrometer"/>
        <s v="53 Pieces/Set Yarn Knitting Crochet Hooks With Bag - Pansies"/>
        <s v="1/2/3 Seater Elastic Sofa Cover,Living Room/Home Decor Chair Cover-Grey"/>
        <s v="Foldable Overbed Table/Desk"/>
        <s v="LASA 3 Tier Bamboo Shoe Bench Storage Shelf"/>
        <s v="MultiFunctional Storage Rack Multi-layer Bookshelf"/>
        <s v="Exfoliate And Exfoliate Face Towel - Black"/>
        <s v="LED Eye Protection  Desk Lamp , Study, Reading, USB Fan - Double Pen Holder"/>
        <s v="Punch-free Great Load Bearing Bathroom Storage Rack Wall Shelf-White"/>
        <s v="Multifunction Laser Level With Adjustment Tripod"/>
        <s v="Metal Decorative Hooks Key Hangers Entryway Wall Hooks Towel Hooks - Home"/>
        <s v="Genebre 115 In 1 Screwdriver Repairing Tool Set For IPhone Cellphone Hand Tool"/>
        <s v="52 Pieces Cake Decorating Tool Set Gift Kit Baking Supplies"/>
        <s v="13 In 1 Home Repair Tools Box Kit Set"/>
        <s v="Portable Wardrobe Nonwoven With 3 Hanging Rods And 6 Storage Shelves"/>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12 Litre Black Insulated Lunch Box"/>
        <s v="Mythco 120COB Solar Wall Ligt With Motion Sensor And Remote Control 3 Modes"/>
        <s v="3PCS Single Head Knitting Crochet Sweater Needle Set"/>
        <s v="VIC Wireless Vacuum Cleaner Dual Use For Home And Car 120W High Power Powerful"/>
        <s v="120W Cordless Vacuum Cleaners Handheld Electric Vacuum Cleaner"/>
        <s v="Intelligent  LED Body Sensor Wireless Lighting Night Light USB"/>
        <s v="Agapeon Toothbrush Holder And Toothpaste Dispenser"/>
        <s v="5 Pieces/set Of Stainless Steel Induction Cooker Pots"/>
        <s v="32PCS Portable Cordless Drill Set With Cyclic Battery Drive -26 Variable Speed"/>
        <s v="380ML USB Rechargeable Portable Small Blenders And Juicers"/>
        <s v="Large Lazy Inflatable Sofa Chairs PVC Lounger Seat Bag"/>
        <s v="Watercolour Gold Foil Textured Print Pillow Cover"/>
        <s v="Wrought Iron Bathroom Shelf Wall Mounted Free Punch Toilet Rack"/>
        <s v="Artificial Potted Flowers Room Decorative Flowers (2 Pieces)"/>
        <s v="7-piece Set Of Storage Bags, Travel Storage Bags, Shoe Bags"/>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5-PCS Stainless Steel Cooking Pot Set With Steamed Slices"/>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Electric LED UV Mosquito Killer Lamp, Outdoor/Indoor Fly Killer Trap Light -USB"/>
      </sharedItems>
    </cacheField>
    <cacheField name="Current price" numFmtId="0">
      <sharedItems/>
    </cacheField>
    <cacheField name="Current price(1)" numFmtId="0">
      <sharedItems containsSemiMixedTypes="0" containsString="0" containsNumber="1" containsInteger="1" minValue="38" maxValue="3750"/>
    </cacheField>
    <cacheField name="old price" numFmtId="0">
      <sharedItems/>
    </cacheField>
    <cacheField name="old price(1)" numFmtId="0">
      <sharedItems containsSemiMixedTypes="0" containsString="0" containsNumber="1" containsInteger="1" minValue="80" maxValue="6143"/>
    </cacheField>
    <cacheField name="Absolute Discount Amount" numFmtId="0">
      <sharedItems containsSemiMixedTypes="0" containsString="0" containsNumber="1" containsInteger="1" minValue="33" maxValue="2585"/>
    </cacheField>
    <cacheField name="Discount Percentage" numFmtId="9">
      <sharedItems containsSemiMixedTypes="0" containsString="0" containsNumber="1" minValue="0.02" maxValue="0.61"/>
    </cacheField>
    <cacheField name="Categorize Discount" numFmtId="0">
      <sharedItems count="3">
        <s v="Excellent"/>
        <s v="Medium Discount"/>
        <s v="Low Discount"/>
      </sharedItems>
    </cacheField>
    <cacheField name="Review" numFmtId="0">
      <sharedItems containsString="0" containsBlank="1" containsNumber="1" containsInteger="1" minValue="-69" maxValue="-1"/>
    </cacheField>
    <cacheField name="Reviews" numFmtId="0">
      <sharedItems containsMixedTypes="1" containsNumber="1" containsInteger="1" minValue="1" maxValue="69" count="24">
        <n v="2"/>
        <n v="3"/>
        <n v="1"/>
        <n v="15"/>
        <n v="5"/>
        <n v="12"/>
        <n v="7"/>
        <n v="39"/>
        <n v="20"/>
        <n v="24"/>
        <n v="55"/>
        <n v="44"/>
        <n v="49"/>
        <e v="#VALUE!"/>
        <n v="6"/>
        <n v="32"/>
        <n v="14"/>
        <n v="9"/>
        <n v="36"/>
        <n v="13"/>
        <n v="10"/>
        <n v="16"/>
        <n v="69"/>
        <n v="17"/>
      </sharedItems>
    </cacheField>
    <cacheField name="Rating" numFmtId="0">
      <sharedItems containsBlank="1"/>
    </cacheField>
    <cacheField name="Rating(1)" numFmtId="0">
      <sharedItems containsMixedTypes="1" containsNumber="1" minValue="2.1" maxValue="5" count="22">
        <n v="5"/>
        <n v="4"/>
        <n v="4.8"/>
        <n v="4.7"/>
        <n v="4.5999999999999996"/>
        <e v="#VALUE!"/>
        <n v="4.5"/>
        <n v="4.4000000000000004"/>
        <n v="4.3"/>
        <n v="4.2"/>
        <n v="4.0999999999999996"/>
        <n v="3.8"/>
        <n v="3"/>
        <n v="3.3"/>
        <n v="2.9"/>
        <n v="2.8"/>
        <n v="2.7"/>
        <n v="2.6"/>
        <n v="2.5"/>
        <n v="2.2999999999999998"/>
        <n v="2.2000000000000002"/>
        <n v="2.1"/>
      </sharedItems>
    </cacheField>
    <cacheField name="Categorize Rating" numFmtId="0">
      <sharedItems count="5">
        <s v="Excellent"/>
        <s v="Average"/>
        <e v="#VALUE!"/>
        <s v="Good"/>
        <s v="Poor"/>
      </sharedItems>
    </cacheField>
  </cacheFields>
  <extLst>
    <ext xmlns:x14="http://schemas.microsoft.com/office/spreadsheetml/2009/9/main" uri="{725AE2AE-9491-48be-B2B4-4EB974FC3084}">
      <x14:pivotCacheDefinition pivotCacheId="99106088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818.900206365739" createdVersion="8" refreshedVersion="8" minRefreshableVersion="3" recordCount="115" xr:uid="{D6D50A21-14C3-4CE9-B0FF-D176261262F4}">
  <cacheSource type="worksheet">
    <worksheetSource ref="A1:M116" sheet="Excel_jumia"/>
  </cacheSource>
  <cacheFields count="13">
    <cacheField name="Product" numFmtId="0">
      <sharedItems count="109">
        <s v="4pcs Bathroom/Kitchen Towel Rack,Roll Paper Holder,Towel Bars,Hook"/>
        <s v="MultiFunctional Storage Rack Multi-layer Bookshelf"/>
        <s v="LASA Stainless Steel Double Wall Mount Soap Dispenser - 500ml"/>
        <s v="4M Float Switch Water Level Controller -Water Tank"/>
        <s v="Modern Sofa Throw Pillow Cover-45x45cm-Blue&amp;Red"/>
        <s v="220V 60W Electric Soldering Iron Kits With Tools, Tips, And Multimeter"/>
        <s v="Balloon Insert, Birthday Party Balloon Set, PU Leather"/>
        <s v="Desk Foldable Fan Adjustable Fan Strong Wind 3 Gear Usb"/>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LED Romantic Spaceship Starry Sky Projector,Children's Bedroom Night Light-Blue"/>
        <s v="Angle Measuring Tool Full Metal Multi Angle Measuring Tool"/>
        <s v="12V 19500rpm Handheld Electric Angle Grinder Tool - UK - Yellow/Black"/>
        <s v="2PCS/LOT Solar LED Outdoor Intelligent Light Controlled Wall Lamp"/>
        <s v="3PCS Rotary Scraper Thermomix For Kitchen"/>
        <s v="Cushion Silicone Butt Cushion Summer Ice Cushion Honeycomb Gel Cushion"/>
        <s v="7PCS Silicone Thumb Knife Finger Protector Vegetable Harvesting Knife"/>
        <s v="5m Waterproof Spherical LED String Lights Outdoor Ball Chain Lights Party Lighting Decoration Adjustable"/>
        <s v="2 Pairs Cowhide Split Leather Work Gloves.32â„‰ Or Above Welding Gloves"/>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Black Simple Water Cup Wine Coaster Anti Slip Absorbent"/>
        <s v="Mythco 120COB Solar Wall Ligt With Motion Sensor And Remote Control 3 Modes"/>
        <s v="5-PCS Stainless Steel Cooking Pot Set With Steamed Slices"/>
        <s v="LASA 3 Tier Bamboo Shoe Bench Storage Shelf"/>
        <s v="LASA Aluminum Folding Truck Hand Cart - 68kg Max"/>
        <s v="LED Eye Protection  Desk Lamp , Study, Reading, USB Fan - Double Pen Holder"/>
        <s v="LASA FOLDING TABLE SERVING STAND"/>
        <s v="Electric LED UV Mosquito Killer Lamp, Outdoor/Indoor Fly Killer Trap Light -USB"/>
        <s v="32PCS Portable Cordless Drill Set With Cyclic Battery Drive -26 Variable Speed"/>
        <s v="13 In 1 Home Repair Tools Box Kit Set"/>
        <s v="Large Lazy Inflatable Sofa Chairs PVC Lounger Seat Bag"/>
        <s v="DIY File Folder, Office Drawer File Holder, Pen Holder, Desktop Storage Rack"/>
        <s v="Wrought Iron Bathroom Shelf Wall Mounted Free Punch Toilet Rack"/>
        <s v="380ML USB Rechargeable Portable Small Blenders And Juicers"/>
        <s v="3D Waterproof EVA Plastic Shower Curtain 1.8*2Mtrs"/>
        <s v="Konka Healty Electric Kettle, 24-hour Heat Preservation,1.5L,800W, White"/>
        <s v="Bedroom Simple Floor Hanging Clothes Rack Single Pole Hat Rack - White"/>
        <s v="Weighing Scale Digital Bathroom Body Fat Scale USB-Black"/>
        <s v="7-piece Set Of Storage Bags, Travel Storage Bags, Shoe Bags"/>
        <s v="Memory Foam Neck Pillow Cover, With Pillow Core - 50*30cm"/>
        <s v="Artificial Potted Flowers Room Decorative Flowers (2 Pieces)"/>
        <s v="Multifunction Laser Level With Adjustment Tripod"/>
        <s v="52 Pieces Cake Decorating Tool Set Gift Kit Baking Supplies"/>
        <s v="Household Pineapple Peeler Peeler"/>
        <s v="Portable Mini Cordless Car Vacuum Cleaner - Blue"/>
        <s v="53 Pieces/Set Yarn Knitting Crochet Hooks With Bag - Pansies"/>
        <s v="137 Pieces Cake Decorating Tool Set Baking Supplies"/>
        <s v="53Pcs/Set Yarn Knitting Crochet Hooks With Bag - Fortune Cat"/>
        <s v="LED Wall Digital Alarm Clock Study Home 12 / 24H Clock Calendar"/>
        <s v="12 Litre Black Insulated Lunch Box"/>
        <s v="Portable Wardrobe Nonwoven With 3 Hanging Rods And 6 Storage Shelves"/>
        <s v="Portable Home Small Air Humidifier 3-Speed Fan - Green"/>
        <s v="1/2/3 Seater Elastic Sofa Cover,Living Room/Home Decor Chair Cover-Grey"/>
        <s v="115  Piece Set Of Multifunctional Precision Screwdrivers"/>
        <s v="100 Pcs Crochet Hook Tool Set Knitting Hook Set With Box"/>
        <s v="12 Litre Insulated Lunch Box Grey"/>
        <s v="Foldable Overbed Table/Desk"/>
        <s v="40cm Gold DIY Acrylic Wall Sticker Clock"/>
        <s v="Metal Decorative Hooks Key Hangers Entryway Wall Hooks Towel Hooks - Home"/>
        <s v="120W Cordless Vacuum Cleaners Handheld Electric Vacuum Cleaner"/>
        <s v="LASA Digital Thermometer And Hydrometer"/>
        <s v="Intelligent  LED Body Sensor Wireless Lighting Night Light USB"/>
        <s v="Anti-Skid Absorbent Insulation Coaster  For Home Office"/>
        <s v="VIC Wireless Vacuum Cleaner Dual Use For Home And Car 120W High Power Powerful"/>
        <s v="5 Pieces/set Of Stainless Steel Induction Cooker Pots"/>
        <s v="Agapeon Toothbrush Holder And Toothpaste Dispenser"/>
        <s v="Punch-free Great Load Bearing Bathroom Storage Rack Wall Shelf-White"/>
        <s v="Watercolour Gold Foil Textured Print Pillow Cover"/>
        <s v="Electronic Digital Display Vernier Caliper"/>
        <s v="Genebre 115 In 1 Screwdriver Repairing Tool Set For IPhone Cellphone Hand Tool"/>
        <s v="Exfoliate And Exfoliate Face Towel - Black"/>
        <s v="Classic Black Cat Cotton Hemp Pillow Case For Home Car"/>
        <s v="Peacock  Throw Pillow Cushion Case For Home Car"/>
        <s v="Wall-mounted Sticker Punch-free Plug Fixer"/>
        <s v="3PCS Single Head Knitting Crochet Sweater Needle Set"/>
      </sharedItems>
    </cacheField>
    <cacheField name="Current price" numFmtId="0">
      <sharedItems/>
    </cacheField>
    <cacheField name="Current price(1)" numFmtId="0">
      <sharedItems containsSemiMixedTypes="0" containsString="0" containsNumber="1" containsInteger="1" minValue="38" maxValue="3750"/>
    </cacheField>
    <cacheField name="old price" numFmtId="0">
      <sharedItems/>
    </cacheField>
    <cacheField name="old price(1)" numFmtId="0">
      <sharedItems containsSemiMixedTypes="0" containsString="0" containsNumber="1" containsInteger="1" minValue="80" maxValue="6143"/>
    </cacheField>
    <cacheField name="Absolute Discount Amount" numFmtId="0">
      <sharedItems containsSemiMixedTypes="0" containsString="0" containsNumber="1" containsInteger="1" minValue="24" maxValue="2585"/>
    </cacheField>
    <cacheField name="Discount Percentage" numFmtId="9">
      <sharedItems containsSemiMixedTypes="0" containsString="0" containsNumber="1" minValue="0.01" maxValue="0.64" count="46">
        <n v="0.42"/>
        <n v="0.46"/>
        <n v="0.38"/>
        <n v="0.49"/>
        <n v="0.5"/>
        <n v="0.09"/>
        <n v="0.37"/>
        <n v="0.02"/>
        <n v="0.33"/>
        <n v="0.61"/>
        <n v="0.22"/>
        <n v="0.03"/>
        <n v="0.41"/>
        <n v="0.45"/>
        <n v="0.48"/>
        <n v="0.35"/>
        <n v="0.27"/>
        <n v="0.55000000000000004"/>
        <n v="0.47"/>
        <n v="0.43"/>
        <n v="0.04"/>
        <n v="0.36"/>
        <n v="0.14000000000000001"/>
        <n v="0.11"/>
        <n v="0.08"/>
        <n v="0.01"/>
        <n v="0.24"/>
        <n v="0.34"/>
        <n v="0.64"/>
        <n v="0.54"/>
        <n v="0.39"/>
        <n v="0.28999999999999998"/>
        <n v="0.4"/>
        <n v="0.21"/>
        <n v="0.3"/>
        <n v="0.25"/>
        <n v="0.19"/>
        <n v="0.32"/>
        <n v="0.18"/>
        <n v="0.26"/>
        <n v="0.23"/>
        <n v="0.52"/>
        <n v="0.51"/>
        <n v="0.13"/>
        <n v="0.2"/>
        <n v="0.53"/>
      </sharedItems>
    </cacheField>
    <cacheField name="Categorize Discount" numFmtId="0">
      <sharedItems count="3">
        <s v="Excellent"/>
        <s v="Medium Discount"/>
        <s v="Low Discount"/>
      </sharedItems>
    </cacheField>
    <cacheField name="Review" numFmtId="0">
      <sharedItems containsString="0" containsBlank="1" containsNumber="1" containsInteger="1" minValue="-69" maxValue="-1"/>
    </cacheField>
    <cacheField name="Rating(1)" numFmtId="0">
      <sharedItems containsMixedTypes="1" containsNumber="1" minValue="2" maxValue="5" count="23">
        <e v="#VALUE!"/>
        <n v="4"/>
        <n v="3"/>
        <n v="2.1"/>
        <n v="4.3"/>
        <n v="5"/>
        <n v="4.8"/>
        <n v="3.8"/>
        <n v="2.2999999999999998"/>
        <n v="4.5999999999999996"/>
        <n v="4.7"/>
        <n v="2.2000000000000002"/>
        <n v="4.2"/>
        <n v="4.0999999999999996"/>
        <n v="4.5"/>
        <n v="4.4000000000000004"/>
        <n v="2.8"/>
        <n v="2.7"/>
        <n v="2.9"/>
        <n v="2.5"/>
        <n v="2.6"/>
        <n v="2"/>
        <n v="3.3"/>
      </sharedItems>
    </cacheField>
    <cacheField name="Reviews" numFmtId="0">
      <sharedItems containsMixedTypes="1" containsNumber="1" containsInteger="1" minValue="1" maxValue="69" count="24">
        <e v="#VALUE!"/>
        <n v="15"/>
        <n v="2"/>
        <n v="6"/>
        <n v="10"/>
        <n v="13"/>
        <n v="7"/>
        <n v="3"/>
        <n v="9"/>
        <n v="5"/>
        <n v="1"/>
        <n v="44"/>
        <n v="20"/>
        <n v="24"/>
        <n v="32"/>
        <n v="55"/>
        <n v="12"/>
        <n v="39"/>
        <n v="14"/>
        <n v="69"/>
        <n v="16"/>
        <n v="17"/>
        <n v="36"/>
        <n v="49"/>
      </sharedItems>
    </cacheField>
    <cacheField name="Rating" numFmtId="0">
      <sharedItems containsBlank="1" count="23">
        <m/>
        <s v="4 out of 5"/>
        <s v="3 out of 5"/>
        <s v="2.1 out of 5"/>
        <s v="4.3 out of 5"/>
        <s v="5 out of 5"/>
        <s v="4.8 out of 5"/>
        <s v="3.8 out of 5"/>
        <s v="2.3 out of 5"/>
        <s v="4.6 out of 5"/>
        <s v="4.7 out of 5"/>
        <s v="2.2 out of 5"/>
        <s v="4.2 out of 5"/>
        <s v="4.1 out of 5"/>
        <s v="4.5 out of 5"/>
        <s v="4.4 out of 5"/>
        <s v="2.8 out of 5"/>
        <s v="2.7 out of 5"/>
        <s v="2.9 out of 5"/>
        <s v="2.5 out of 5"/>
        <s v="2.6 out of 5"/>
        <s v="2 out of 5"/>
        <s v="3.3 out of 5"/>
      </sharedItems>
    </cacheField>
    <cacheField name="Rating Category" numFmtId="0">
      <sharedItems count="5">
        <e v="#VALUE!"/>
        <s v="Average"/>
        <s v="Poor"/>
        <s v="Good"/>
        <s v="Excellent"/>
      </sharedItems>
    </cacheField>
  </cacheFields>
  <extLst>
    <ext xmlns:x14="http://schemas.microsoft.com/office/spreadsheetml/2009/9/main" uri="{725AE2AE-9491-48be-B2B4-4EB974FC3084}">
      <x14:pivotCacheDefinition pivotCacheId="1780392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x v="0"/>
    <s v="KSh 950"/>
    <n v="950"/>
    <s v="KSh 1,525"/>
    <n v="1525"/>
    <n v="575"/>
    <n v="0.38"/>
    <s v="Medium Discount"/>
    <x v="0"/>
    <s v="4.5 out of 5"/>
    <x v="0"/>
    <s v="Excellent"/>
  </r>
  <r>
    <x v="1"/>
    <s v="KSh 527"/>
    <n v="527"/>
    <s v="KSh 999"/>
    <n v="999"/>
    <n v="472"/>
    <n v="0.47"/>
    <s v="High Discount"/>
    <x v="1"/>
    <s v="4.1 out of 5"/>
    <x v="1"/>
    <s v="Good"/>
  </r>
  <r>
    <x v="2"/>
    <s v="KSh 2,199"/>
    <n v="2199"/>
    <s v="KSh 2,923"/>
    <n v="2923"/>
    <n v="724"/>
    <n v="0.25"/>
    <s v="Medium Discount"/>
    <x v="2"/>
    <s v="4.6 out of 5"/>
    <x v="2"/>
    <s v="Excellent"/>
  </r>
  <r>
    <x v="3"/>
    <s v="KSh 1,580"/>
    <n v="1580"/>
    <s v="KSh 2,499"/>
    <n v="2499"/>
    <n v="919"/>
    <n v="0.37"/>
    <s v="Medium Discount"/>
    <x v="3"/>
    <s v="4.7 out of 5"/>
    <x v="3"/>
    <s v="Excellent"/>
  </r>
  <r>
    <x v="4"/>
    <s v="KSh 1,740"/>
    <n v="1740"/>
    <s v="KSh 2,356"/>
    <n v="2356"/>
    <n v="616"/>
    <n v="0.26"/>
    <s v="Medium Discount"/>
    <x v="4"/>
    <s v="4.8 out of 5"/>
    <x v="4"/>
    <s v="Excellent"/>
  </r>
  <r>
    <x v="5"/>
    <s v="KSh 2,999"/>
    <n v="2999"/>
    <s v="KSh 3,290"/>
    <n v="3290"/>
    <n v="291"/>
    <n v="0.09"/>
    <s v="Low Discount"/>
    <x v="5"/>
    <s v="4 out of 5"/>
    <x v="5"/>
    <s v="Good"/>
  </r>
  <r>
    <x v="6"/>
    <s v="KSh 2,319"/>
    <n v="2319"/>
    <s v="KSh 3,032"/>
    <n v="3032"/>
    <n v="713"/>
    <n v="0.24"/>
    <s v="Medium Discount"/>
    <x v="6"/>
    <s v="4.6 out of 5"/>
    <x v="2"/>
    <s v="Excellent"/>
  </r>
  <r>
    <x v="7"/>
    <s v="KSh 988"/>
    <n v="988"/>
    <s v="KSh 1,580"/>
    <n v="1580"/>
    <n v="592"/>
    <n v="0.37"/>
    <s v="Medium Discount"/>
    <x v="0"/>
    <s v="4 out of 5"/>
    <x v="5"/>
    <s v="Good"/>
  </r>
  <r>
    <x v="8"/>
    <s v="KSh 1,274"/>
    <n v="1274"/>
    <s v="KSh 2,800"/>
    <n v="2800"/>
    <n v="1526"/>
    <n v="0.55000000000000004"/>
    <s v="High Discount"/>
    <x v="4"/>
    <s v="4.8 out of 5"/>
    <x v="4"/>
    <s v="Excellent"/>
  </r>
  <r>
    <x v="9"/>
    <s v="KSh 1,600"/>
    <n v="1600"/>
    <s v="KSh 2,929"/>
    <n v="2929"/>
    <n v="1329"/>
    <n v="0.45"/>
    <s v="High Discount"/>
    <x v="4"/>
    <s v="3.8 out of 5"/>
    <x v="6"/>
    <s v="Average"/>
  </r>
  <r>
    <x v="10"/>
    <s v="KSh 799"/>
    <n v="799"/>
    <s v="KSh 999"/>
    <n v="999"/>
    <n v="200"/>
    <n v="0.2"/>
    <s v="Medium Discount"/>
    <x v="7"/>
    <s v="4.1 out of 5"/>
    <x v="1"/>
    <s v="Good"/>
  </r>
  <r>
    <x v="11"/>
    <s v="KSh 990"/>
    <n v="990"/>
    <s v="KSh 1,500"/>
    <n v="1500"/>
    <n v="510"/>
    <n v="0.34"/>
    <s v="Medium Discount"/>
    <x v="8"/>
    <s v="4.7 out of 5"/>
    <x v="3"/>
    <s v="Excellent"/>
  </r>
  <r>
    <x v="12"/>
    <s v="KSh 552"/>
    <n v="552"/>
    <s v="KSh 1,035"/>
    <n v="1035"/>
    <n v="483"/>
    <n v="0.47"/>
    <s v="High Discount"/>
    <x v="7"/>
    <s v="4.8 out of 5"/>
    <x v="4"/>
    <s v="Excellent"/>
  </r>
  <r>
    <x v="13"/>
    <s v="KSh 501"/>
    <n v="501"/>
    <s v="KSh 860"/>
    <n v="860"/>
    <n v="359"/>
    <n v="0.42"/>
    <s v="High Discount"/>
    <x v="9"/>
    <s v="4.5 out of 5"/>
    <x v="0"/>
    <s v="Excellent"/>
  </r>
  <r>
    <x v="14"/>
    <s v="KSh 1,680"/>
    <n v="1680"/>
    <s v="KSh 2,499"/>
    <n v="2499"/>
    <n v="819"/>
    <n v="0.33"/>
    <s v="Medium Discount"/>
    <x v="10"/>
    <s v="4.2 out of 5"/>
    <x v="7"/>
    <s v="Good"/>
  </r>
  <r>
    <x v="15"/>
    <s v="KSh 332"/>
    <n v="332"/>
    <s v="KSh 684"/>
    <n v="684"/>
    <n v="352"/>
    <n v="0.51"/>
    <s v="High Discount"/>
    <x v="0"/>
    <s v="5 out of 5"/>
    <x v="8"/>
    <s v="Excellent"/>
  </r>
  <r>
    <x v="16"/>
    <s v="KSh 195"/>
    <n v="195"/>
    <s v="KSh 360"/>
    <n v="360"/>
    <n v="165"/>
    <n v="0.46"/>
    <s v="High Discount"/>
    <x v="0"/>
    <s v="5 out of 5"/>
    <x v="8"/>
    <s v="Excellent"/>
  </r>
  <r>
    <x v="17"/>
    <s v="KSh 2,025"/>
    <n v="2025"/>
    <s v="KSh 3,971"/>
    <n v="3971"/>
    <n v="1946"/>
    <n v="0.49"/>
    <s v="High Discount"/>
    <x v="11"/>
    <s v="5 out of 5"/>
    <x v="8"/>
    <s v="Excellent"/>
  </r>
  <r>
    <x v="18"/>
    <s v="KSh 2,999"/>
    <n v="2999"/>
    <s v="KSh 3,699"/>
    <n v="3699"/>
    <n v="700"/>
    <n v="0.19"/>
    <s v="Low Discount"/>
    <x v="4"/>
    <s v="4.6 out of 5"/>
    <x v="2"/>
    <s v="Excellent"/>
  </r>
  <r>
    <x v="19"/>
    <s v="KSh 998"/>
    <n v="998"/>
    <s v="KSh 1,966"/>
    <n v="1966"/>
    <n v="968"/>
    <n v="0.49"/>
    <s v="High Discount"/>
    <x v="12"/>
    <s v="4.6 out of 5"/>
    <x v="2"/>
    <s v="Excellent"/>
  </r>
  <r>
    <x v="20"/>
    <s v="KSh 38"/>
    <n v="38"/>
    <s v="KSh 80"/>
    <n v="80"/>
    <n v="42"/>
    <n v="0.53"/>
    <s v="High Discount"/>
    <x v="13"/>
    <s v="3.3 out of 5"/>
    <x v="9"/>
    <s v="Average"/>
  </r>
  <r>
    <x v="21"/>
    <s v="KSh 1,860"/>
    <m/>
    <s v="KSh 3,220"/>
    <m/>
    <m/>
    <n v="0.42"/>
    <m/>
    <x v="14"/>
    <m/>
    <x v="10"/>
    <m/>
  </r>
  <r>
    <x v="22"/>
    <s v="KSh 880"/>
    <n v="880"/>
    <s v="KSh 1,350"/>
    <n v="1350"/>
    <n v="470"/>
    <n v="0.35"/>
    <s v="Medium Discount"/>
    <x v="9"/>
    <s v="4 out of 5"/>
    <x v="5"/>
    <s v="Good"/>
  </r>
  <r>
    <x v="23"/>
    <s v="KSh 1,650"/>
    <n v="1650"/>
    <s v="KSh 2,150"/>
    <n v="2150"/>
    <n v="500"/>
    <n v="0.23"/>
    <s v="Medium Discount"/>
    <x v="1"/>
    <s v="4.4 out of 5"/>
    <x v="11"/>
    <s v="Good"/>
  </r>
  <r>
    <x v="24"/>
    <s v="KSh 2,048"/>
    <n v="2048"/>
    <s v="KSh 4,500"/>
    <n v="4500"/>
    <n v="2452"/>
    <n v="0.54"/>
    <s v="High Discount"/>
    <x v="3"/>
    <s v="4.3 out of 5"/>
    <x v="12"/>
    <s v="Good"/>
  </r>
  <r>
    <x v="25"/>
    <s v="KSh 420"/>
    <n v="420"/>
    <s v="KSh 647"/>
    <n v="647"/>
    <n v="227"/>
    <n v="0.35"/>
    <s v="Medium Discount"/>
    <x v="15"/>
    <s v="4.6 out of 5"/>
    <x v="2"/>
    <s v="Excellent"/>
  </r>
  <r>
    <x v="26"/>
    <s v="KSh 2,880"/>
    <n v="2880"/>
    <s v="KSh 3,520"/>
    <n v="3520"/>
    <n v="640"/>
    <n v="0.18"/>
    <s v="Low Discount"/>
    <x v="7"/>
    <s v="3.8 out of 5"/>
    <x v="6"/>
    <s v="Average"/>
  </r>
  <r>
    <x v="27"/>
    <s v="KSh 1,350"/>
    <n v="1350"/>
    <s v="KSh 1,990"/>
    <n v="1990"/>
    <n v="640"/>
    <n v="0.32"/>
    <s v="Medium Discount"/>
    <x v="13"/>
    <s v="3.8 out of 5"/>
    <x v="6"/>
    <s v="Average"/>
  </r>
  <r>
    <x v="28"/>
    <s v="KSh 1,758"/>
    <n v="1758"/>
    <s v="KSh 2,499"/>
    <n v="2499"/>
    <n v="741"/>
    <n v="0.3"/>
    <s v="Medium Discount"/>
    <x v="16"/>
    <s v="4.1 out of 5"/>
    <x v="1"/>
    <s v="Good"/>
  </r>
  <r>
    <x v="29"/>
    <s v="KSh 2,200"/>
    <m/>
    <s v="KSh 4,080"/>
    <m/>
    <m/>
    <n v="0.46"/>
    <m/>
    <x v="14"/>
    <m/>
    <x v="10"/>
    <m/>
  </r>
  <r>
    <x v="30"/>
    <s v="KSh 185"/>
    <n v="185"/>
    <s v="KSh 382"/>
    <n v="382"/>
    <n v="197"/>
    <n v="0.52"/>
    <s v="High Discount"/>
    <x v="10"/>
    <s v="4.3 out of 5"/>
    <x v="12"/>
    <s v="Good"/>
  </r>
  <r>
    <x v="31"/>
    <s v="KSh 980"/>
    <n v="980"/>
    <s v="KSh 1,490"/>
    <n v="1490"/>
    <n v="510"/>
    <n v="0.34"/>
    <s v="Medium Discount"/>
    <x v="7"/>
    <s v="4.7 out of 5"/>
    <x v="3"/>
    <s v="Excellent"/>
  </r>
  <r>
    <x v="32"/>
    <s v="KSh 1,820"/>
    <n v="1820"/>
    <s v="KSh 3,490"/>
    <n v="3490"/>
    <n v="1670"/>
    <n v="0.48"/>
    <s v="High Discount"/>
    <x v="10"/>
    <s v="4.3 out of 5"/>
    <x v="12"/>
    <s v="Good"/>
  </r>
  <r>
    <x v="33"/>
    <s v="KSh 1,940"/>
    <n v="1940"/>
    <s v="KSh 2,650"/>
    <n v="2650"/>
    <n v="710"/>
    <n v="0.27"/>
    <s v="Medium Discount"/>
    <x v="16"/>
    <s v="4.7 out of 5"/>
    <x v="3"/>
    <s v="Excellent"/>
  </r>
  <r>
    <x v="34"/>
    <s v="KSh 1,980"/>
    <n v="1980"/>
    <s v="KSh 2,699"/>
    <n v="2699"/>
    <n v="719"/>
    <n v="0.27"/>
    <s v="Medium Discount"/>
    <x v="17"/>
    <s v="4.5 out of 5"/>
    <x v="0"/>
    <s v="Excellent"/>
  </r>
  <r>
    <x v="35"/>
    <s v="KSh 1,620"/>
    <n v="1620"/>
    <s v="KSh 2,690"/>
    <n v="2690"/>
    <n v="1070"/>
    <n v="0.4"/>
    <b v="0"/>
    <x v="18"/>
    <s v="5 out of 5"/>
    <x v="8"/>
    <s v="Excellent"/>
  </r>
  <r>
    <x v="36"/>
    <s v="KSh 171"/>
    <n v="171"/>
    <s v="KSh 360"/>
    <n v="360"/>
    <n v="189"/>
    <n v="0.53"/>
    <s v="High Discount"/>
    <x v="0"/>
    <s v="5 out of 5"/>
    <x v="8"/>
    <s v="Excellent"/>
  </r>
  <r>
    <x v="37"/>
    <s v="KSh 389"/>
    <n v="389"/>
    <s v="KSh 656"/>
    <n v="656"/>
    <n v="267"/>
    <n v="0.41"/>
    <s v="High Discount"/>
    <x v="19"/>
    <s v="4.3 out of 5"/>
    <x v="12"/>
    <s v="Good"/>
  </r>
  <r>
    <x v="38"/>
    <s v="KSh 1,620"/>
    <n v="1620"/>
    <s v="KSh 2,200"/>
    <n v="2200"/>
    <n v="580"/>
    <n v="0.38"/>
    <s v="Medium Discount"/>
    <x v="0"/>
    <s v="4.5 out of 5"/>
    <x v="0"/>
    <s v="Excellent"/>
  </r>
  <r>
    <x v="39"/>
    <s v="KSh 2,750"/>
    <m/>
    <s v="KSh 4,471"/>
    <m/>
    <m/>
    <n v="0.38"/>
    <m/>
    <x v="14"/>
    <m/>
    <x v="10"/>
    <m/>
  </r>
  <r>
    <x v="40"/>
    <s v="KSh 475"/>
    <m/>
    <s v="KSh 931"/>
    <m/>
    <m/>
    <n v="0.49"/>
    <m/>
    <x v="14"/>
    <m/>
    <x v="10"/>
    <m/>
  </r>
  <r>
    <x v="41"/>
    <s v="KSh 238"/>
    <m/>
    <s v="KSh 476"/>
    <m/>
    <m/>
    <n v="0.5"/>
    <m/>
    <x v="14"/>
    <m/>
    <x v="10"/>
    <m/>
  </r>
  <r>
    <x v="42"/>
    <s v="KSh 610"/>
    <m/>
    <s v="KSh 1,060"/>
    <m/>
    <m/>
    <n v="0.42"/>
    <m/>
    <x v="14"/>
    <m/>
    <x v="10"/>
    <m/>
  </r>
  <r>
    <x v="42"/>
    <s v="KSh 610"/>
    <m/>
    <s v="KSh 1,060"/>
    <m/>
    <m/>
    <n v="0.42"/>
    <m/>
    <x v="14"/>
    <m/>
    <x v="10"/>
    <m/>
  </r>
  <r>
    <x v="43"/>
    <s v="KSh 2,132"/>
    <m/>
    <s v="KSh 2,169"/>
    <m/>
    <m/>
    <n v="0.02"/>
    <m/>
    <x v="14"/>
    <m/>
    <x v="10"/>
    <m/>
  </r>
  <r>
    <x v="44"/>
    <s v="KSh 999"/>
    <m/>
    <s v="KSh 2,000"/>
    <m/>
    <m/>
    <n v="0.5"/>
    <m/>
    <x v="14"/>
    <m/>
    <x v="10"/>
    <m/>
  </r>
  <r>
    <x v="45"/>
    <s v="KSh 1,190"/>
    <m/>
    <s v="KSh 1,785"/>
    <m/>
    <m/>
    <n v="0.33"/>
    <m/>
    <x v="14"/>
    <m/>
    <x v="10"/>
    <m/>
  </r>
  <r>
    <x v="46"/>
    <s v="KSh 671"/>
    <m/>
    <s v="KSh 1,316"/>
    <m/>
    <m/>
    <n v="0.49"/>
    <m/>
    <x v="14"/>
    <m/>
    <x v="10"/>
    <m/>
  </r>
  <r>
    <x v="47"/>
    <s v="KSh 1,200"/>
    <m/>
    <s v="KSh 1,950"/>
    <m/>
    <m/>
    <n v="0.38"/>
    <m/>
    <x v="14"/>
    <m/>
    <x v="10"/>
    <m/>
  </r>
  <r>
    <x v="48"/>
    <s v="KSh 199"/>
    <m/>
    <s v="KSh 504"/>
    <m/>
    <m/>
    <n v="0.61"/>
    <m/>
    <x v="14"/>
    <m/>
    <x v="10"/>
    <m/>
  </r>
  <r>
    <x v="49"/>
    <s v="KSh 299"/>
    <m/>
    <s v="KSh 600"/>
    <m/>
    <m/>
    <n v="0.5"/>
    <m/>
    <x v="14"/>
    <m/>
    <x v="10"/>
    <m/>
  </r>
  <r>
    <x v="50"/>
    <s v="KSh 1,660"/>
    <m/>
    <s v="KSh 1,699"/>
    <m/>
    <m/>
    <n v="0.02"/>
    <m/>
    <x v="14"/>
    <m/>
    <x v="10"/>
    <m/>
  </r>
  <r>
    <x v="51"/>
    <s v="KSh 299"/>
    <m/>
    <s v="KSh 384"/>
    <m/>
    <m/>
    <n v="0.22"/>
    <m/>
    <x v="14"/>
    <m/>
    <x v="10"/>
    <m/>
  </r>
  <r>
    <x v="52"/>
    <s v="KSh 1,459"/>
    <m/>
    <s v="KSh 1,499"/>
    <m/>
    <m/>
    <n v="0.03"/>
    <m/>
    <x v="14"/>
    <m/>
    <x v="10"/>
    <m/>
  </r>
  <r>
    <x v="53"/>
    <s v="KSh 799"/>
    <m/>
    <s v="KSh 1,343"/>
    <m/>
    <m/>
    <n v="0.41"/>
    <m/>
    <x v="14"/>
    <m/>
    <x v="10"/>
    <m/>
  </r>
  <r>
    <x v="54"/>
    <s v="KSh 499"/>
    <m/>
    <s v="KSh 900"/>
    <m/>
    <m/>
    <n v="0.45"/>
    <m/>
    <x v="14"/>
    <m/>
    <x v="10"/>
    <m/>
  </r>
  <r>
    <x v="55"/>
    <s v="KSh 699"/>
    <m/>
    <s v="KSh 1,343"/>
    <m/>
    <m/>
    <n v="0.48"/>
    <m/>
    <x v="14"/>
    <m/>
    <x v="10"/>
    <m/>
  </r>
  <r>
    <x v="56"/>
    <s v="KSh 799"/>
    <m/>
    <s v="KSh 1,567"/>
    <m/>
    <m/>
    <n v="0.49"/>
    <m/>
    <x v="14"/>
    <m/>
    <x v="10"/>
    <m/>
  </r>
  <r>
    <x v="57"/>
    <s v="KSh 2,799"/>
    <m/>
    <s v="KSh 3,810"/>
    <m/>
    <m/>
    <n v="0.27"/>
    <m/>
    <x v="14"/>
    <m/>
    <x v="10"/>
    <m/>
  </r>
  <r>
    <x v="54"/>
    <s v="KSh 399"/>
    <m/>
    <s v="KSh 896"/>
    <m/>
    <m/>
    <n v="0.55000000000000004"/>
    <m/>
    <x v="14"/>
    <m/>
    <x v="10"/>
    <m/>
  </r>
  <r>
    <x v="58"/>
    <s v="KSh 2,170"/>
    <n v="2170"/>
    <s v="KSh 2,500"/>
    <n v="2500"/>
    <n v="330"/>
    <n v="0.13"/>
    <s v="Low Discount"/>
    <x v="9"/>
    <s v="2.5 out of 5"/>
    <x v="13"/>
    <s v="Poor"/>
  </r>
  <r>
    <x v="59"/>
    <s v="KSh 458"/>
    <n v="458"/>
    <s v="KSh 986"/>
    <n v="986"/>
    <n v="528"/>
    <n v="0.54"/>
    <s v="High Discount"/>
    <x v="20"/>
    <s v="3 out of 5"/>
    <x v="14"/>
    <s v="Average"/>
  </r>
  <r>
    <x v="60"/>
    <s v="KSh 2,115"/>
    <n v="2115"/>
    <s v="KSh 4,700"/>
    <n v="4700"/>
    <n v="2585"/>
    <n v="0.55000000000000004"/>
    <s v="High Discount"/>
    <x v="13"/>
    <s v="2.1 out of 5"/>
    <x v="15"/>
    <s v="Poor"/>
  </r>
  <r>
    <x v="61"/>
    <s v="KSh 445"/>
    <n v="445"/>
    <s v="KSh 873"/>
    <n v="873"/>
    <n v="428"/>
    <n v="0.49"/>
    <s v="High Discount"/>
    <x v="21"/>
    <s v="2.8 out of 5"/>
    <x v="16"/>
    <s v="Poor"/>
  </r>
  <r>
    <x v="62"/>
    <s v="KSh 325"/>
    <n v="325"/>
    <s v="KSh 680"/>
    <n v="680"/>
    <n v="355"/>
    <n v="0.52"/>
    <s v="High Discount"/>
    <x v="5"/>
    <s v="2.7 out of 5"/>
    <x v="17"/>
    <s v="Poor"/>
  </r>
  <r>
    <x v="63"/>
    <s v="KSh 1,220"/>
    <n v="1220"/>
    <s v="KSh 1,555"/>
    <n v="1555"/>
    <n v="335"/>
    <n v="0.22"/>
    <s v="Medium Discount"/>
    <x v="22"/>
    <s v="2.9 out of 5"/>
    <x v="18"/>
    <s v="Poor"/>
  </r>
  <r>
    <x v="64"/>
    <s v="KSh 990"/>
    <n v="990"/>
    <s v="KSh 1,814"/>
    <n v="1814"/>
    <n v="824"/>
    <n v="0.45"/>
    <s v="High Discount"/>
    <x v="9"/>
    <s v="2.2 out of 5"/>
    <x v="19"/>
    <s v="Poor"/>
  </r>
  <r>
    <x v="65"/>
    <s v="KSh 1,000"/>
    <n v="1000"/>
    <s v="KSh 2,000"/>
    <n v="2000"/>
    <n v="1000"/>
    <n v="0.5"/>
    <s v="High Discount"/>
    <x v="3"/>
    <s v="2.3 out of 5"/>
    <x v="20"/>
    <s v="Poor"/>
  </r>
  <r>
    <x v="66"/>
    <s v="KSh 3,750"/>
    <n v="3750"/>
    <s v="KSh 6,143"/>
    <n v="6143"/>
    <n v="2393"/>
    <n v="0.39"/>
    <s v="Medium Discount"/>
    <x v="4"/>
    <s v="3 out of 5"/>
    <x v="14"/>
    <s v="Average"/>
  </r>
  <r>
    <x v="67"/>
    <s v="KSh 382"/>
    <n v="382"/>
    <s v="KSh 700"/>
    <n v="700"/>
    <n v="318"/>
    <n v="0.45"/>
    <s v="High Discount"/>
    <x v="23"/>
    <s v="2.6 out of 5"/>
    <x v="21"/>
    <s v="Poor"/>
  </r>
  <r>
    <x v="68"/>
    <s v="KSh 2,300"/>
    <n v="2300"/>
    <s v="KSh 3,240"/>
    <n v="3240"/>
    <n v="940"/>
    <n v="0.28999999999999998"/>
    <s v="Medium Discount"/>
    <x v="4"/>
    <s v="3 out of 5"/>
    <x v="14"/>
    <s v="Average"/>
  </r>
  <r>
    <x v="69"/>
    <s v="KSh 345"/>
    <n v="345"/>
    <s v="KSh 602"/>
    <n v="602"/>
    <n v="257"/>
    <n v="0.43"/>
    <s v="High Discount"/>
    <x v="9"/>
    <s v="2.3 out of 5"/>
    <x v="20"/>
    <s v="Poor"/>
  </r>
  <r>
    <x v="70"/>
    <s v="KSh 509"/>
    <n v="509"/>
    <s v="KSh 899"/>
    <n v="899"/>
    <n v="390"/>
    <n v="0.43"/>
    <s v="High Discount"/>
    <x v="4"/>
    <s v="3 out of 5"/>
    <x v="14"/>
    <s v="Average"/>
  </r>
  <r>
    <x v="71"/>
    <s v="KSh 968"/>
    <n v="968"/>
    <s v="KSh 1,814"/>
    <n v="1814"/>
    <n v="846"/>
    <n v="0.47"/>
    <s v="High Discount"/>
    <x v="9"/>
    <s v="2.2 out of 5"/>
    <x v="19"/>
    <s v="Poor"/>
  </r>
  <r>
    <x v="72"/>
    <s v="KSh 1,570"/>
    <n v="1570"/>
    <s v="KSh 2,988"/>
    <n v="2988"/>
    <n v="1418"/>
    <n v="0.47"/>
    <s v="High Discount"/>
    <x v="3"/>
    <s v="2.1 out of 5"/>
    <x v="15"/>
    <s v="Poor"/>
  </r>
  <r>
    <x v="73"/>
    <s v="KSh 790"/>
    <m/>
    <s v="KSh 1,485"/>
    <m/>
    <m/>
    <n v="0.47"/>
    <m/>
    <x v="14"/>
    <m/>
    <x v="10"/>
    <m/>
  </r>
  <r>
    <x v="74"/>
    <s v="KSh 690"/>
    <m/>
    <s v="KSh 1,200"/>
    <m/>
    <m/>
    <n v="0.43"/>
    <m/>
    <x v="14"/>
    <m/>
    <x v="10"/>
    <m/>
  </r>
  <r>
    <x v="75"/>
    <s v="KSh 1,732"/>
    <m/>
    <s v="KSh 1,799"/>
    <m/>
    <m/>
    <n v="0.04"/>
    <m/>
    <x v="14"/>
    <m/>
    <x v="10"/>
    <m/>
  </r>
  <r>
    <x v="76"/>
    <s v="KSh 230"/>
    <m/>
    <s v="KSh 450"/>
    <m/>
    <m/>
    <n v="0.49"/>
    <m/>
    <x v="14"/>
    <m/>
    <x v="10"/>
    <m/>
  </r>
  <r>
    <x v="77"/>
    <s v="KSh 1,189"/>
    <n v="1189"/>
    <s v="KSh 2,199"/>
    <n v="2199"/>
    <n v="1010"/>
    <n v="0.46"/>
    <s v="High Discount"/>
    <x v="18"/>
    <s v="3 out of 5"/>
    <x v="14"/>
    <s v="Average"/>
  </r>
  <r>
    <x v="78"/>
    <s v="KSh 979"/>
    <n v="979"/>
    <s v="KSh 1,920"/>
    <n v="1920"/>
    <n v="941"/>
    <n v="0.49"/>
    <s v="High Discount"/>
    <x v="18"/>
    <s v="5 out of 5"/>
    <x v="8"/>
    <s v="Excellent"/>
  </r>
  <r>
    <x v="79"/>
    <s v="KSh 1,460"/>
    <m/>
    <s v="KSh 2,290"/>
    <m/>
    <m/>
    <n v="0.36"/>
    <m/>
    <x v="14"/>
    <m/>
    <x v="10"/>
    <m/>
  </r>
  <r>
    <x v="80"/>
    <s v="KSh 1,666"/>
    <m/>
    <s v="KSh 1,699"/>
    <m/>
    <m/>
    <n v="0.02"/>
    <m/>
    <x v="14"/>
    <m/>
    <x v="10"/>
    <m/>
  </r>
  <r>
    <x v="81"/>
    <s v="KSh 330"/>
    <n v="330"/>
    <s v="KSh 647"/>
    <n v="647"/>
    <n v="317"/>
    <n v="0.49"/>
    <s v="High Discount"/>
    <x v="18"/>
    <s v="4 out of 5"/>
    <x v="5"/>
    <s v="Good"/>
  </r>
  <r>
    <x v="42"/>
    <s v="KSh 610"/>
    <m/>
    <s v="KSh 1,060"/>
    <m/>
    <m/>
    <n v="0.42"/>
    <m/>
    <x v="14"/>
    <m/>
    <x v="10"/>
    <m/>
  </r>
  <r>
    <x v="48"/>
    <s v="KSh 176"/>
    <m/>
    <s v="KSh 345"/>
    <m/>
    <m/>
    <n v="0.49"/>
    <m/>
    <x v="14"/>
    <m/>
    <x v="10"/>
    <m/>
  </r>
  <r>
    <x v="82"/>
    <s v="KSh 1,466"/>
    <m/>
    <s v="KSh 1,699"/>
    <m/>
    <m/>
    <n v="0.14000000000000001"/>
    <m/>
    <x v="14"/>
    <m/>
    <x v="10"/>
    <m/>
  </r>
  <r>
    <x v="83"/>
    <s v="KSh 274"/>
    <m/>
    <s v="KSh 537"/>
    <m/>
    <m/>
    <n v="0.49"/>
    <m/>
    <x v="14"/>
    <m/>
    <x v="10"/>
    <m/>
  </r>
  <r>
    <x v="84"/>
    <s v="KSh 799"/>
    <m/>
    <s v="KSh 900"/>
    <m/>
    <m/>
    <n v="0.11"/>
    <m/>
    <x v="14"/>
    <m/>
    <x v="10"/>
    <m/>
  </r>
  <r>
    <x v="56"/>
    <s v="KSh 657"/>
    <m/>
    <s v="KSh 1,288"/>
    <m/>
    <m/>
    <n v="0.49"/>
    <m/>
    <x v="14"/>
    <m/>
    <x v="10"/>
    <m/>
  </r>
  <r>
    <x v="85"/>
    <s v="KSh 1,468"/>
    <m/>
    <s v="KSh 1,699"/>
    <m/>
    <m/>
    <n v="0.14000000000000001"/>
    <m/>
    <x v="14"/>
    <m/>
    <x v="10"/>
    <m/>
  </r>
  <r>
    <x v="86"/>
    <s v="KSh 630"/>
    <m/>
    <s v="KSh 1,100"/>
    <m/>
    <m/>
    <n v="0.43"/>
    <m/>
    <x v="14"/>
    <m/>
    <x v="10"/>
    <m/>
  </r>
  <r>
    <x v="87"/>
    <s v="KSh 850"/>
    <m/>
    <s v="KSh 1,700"/>
    <m/>
    <m/>
    <n v="0.5"/>
    <m/>
    <x v="14"/>
    <m/>
    <x v="10"/>
    <m/>
  </r>
  <r>
    <x v="88"/>
    <s v="KSh 1,300"/>
    <m/>
    <s v="KSh 2,500"/>
    <m/>
    <m/>
    <n v="0.48"/>
    <m/>
    <x v="14"/>
    <m/>
    <x v="10"/>
    <m/>
  </r>
  <r>
    <x v="89"/>
    <s v="KSh 105"/>
    <m/>
    <s v="KSh 200"/>
    <m/>
    <m/>
    <n v="0.48"/>
    <m/>
    <x v="14"/>
    <m/>
    <x v="10"/>
    <m/>
  </r>
  <r>
    <x v="90"/>
    <s v="KSh 899"/>
    <m/>
    <s v="KSh 1,699"/>
    <m/>
    <m/>
    <n v="0.47"/>
    <m/>
    <x v="14"/>
    <m/>
    <x v="10"/>
    <m/>
  </r>
  <r>
    <x v="90"/>
    <s v="KSh 899"/>
    <m/>
    <s v="KSh 1,699"/>
    <m/>
    <m/>
    <n v="0.47"/>
    <m/>
    <x v="14"/>
    <m/>
    <x v="10"/>
    <m/>
  </r>
  <r>
    <x v="91"/>
    <s v="KSh 1,200"/>
    <m/>
    <s v="KSh 2,400"/>
    <m/>
    <m/>
    <n v="0.5"/>
    <m/>
    <x v="14"/>
    <m/>
    <x v="10"/>
    <m/>
  </r>
  <r>
    <x v="92"/>
    <s v="KSh 1,526"/>
    <m/>
    <s v="KSh 1,660"/>
    <m/>
    <m/>
    <n v="0.08"/>
    <m/>
    <x v="14"/>
    <m/>
    <x v="10"/>
    <m/>
  </r>
  <r>
    <x v="93"/>
    <s v="KSh 1,462"/>
    <m/>
    <s v="KSh 1,499"/>
    <m/>
    <m/>
    <n v="0.02"/>
    <m/>
    <x v="14"/>
    <m/>
    <x v="10"/>
    <m/>
  </r>
  <r>
    <x v="94"/>
    <s v="KSh 248"/>
    <m/>
    <s v="KSh 486"/>
    <m/>
    <m/>
    <n v="0.49"/>
    <m/>
    <x v="14"/>
    <m/>
    <x v="10"/>
    <m/>
  </r>
  <r>
    <x v="95"/>
    <s v="KSh 3,546"/>
    <m/>
    <s v="KSh 3,699"/>
    <m/>
    <m/>
    <n v="0.04"/>
    <m/>
    <x v="14"/>
    <m/>
    <x v="10"/>
    <m/>
  </r>
  <r>
    <x v="96"/>
    <s v="KSh 525"/>
    <m/>
    <s v="KSh 1,029"/>
    <m/>
    <m/>
    <n v="0.49"/>
    <m/>
    <x v="14"/>
    <m/>
    <x v="10"/>
    <m/>
  </r>
  <r>
    <x v="97"/>
    <s v="KSh 1,080"/>
    <m/>
    <s v="KSh 1,874"/>
    <m/>
    <m/>
    <n v="0.42"/>
    <m/>
    <x v="14"/>
    <m/>
    <x v="10"/>
    <m/>
  </r>
  <r>
    <x v="98"/>
    <s v="KSh 3,640"/>
    <n v="3640"/>
    <s v="KSh 4,588"/>
    <n v="4588"/>
    <n v="948"/>
    <n v="0.21"/>
    <s v="Medium Discount"/>
    <x v="18"/>
    <s v="5 out of 5"/>
    <x v="8"/>
    <s v="Excellent"/>
  </r>
  <r>
    <x v="99"/>
    <s v="KSh 1,420"/>
    <m/>
    <s v="KSh 2,420"/>
    <m/>
    <m/>
    <n v="0.41"/>
    <m/>
    <x v="14"/>
    <m/>
    <x v="10"/>
    <m/>
  </r>
  <r>
    <x v="100"/>
    <s v="KSh 1,875"/>
    <m/>
    <s v="KSh 1,899"/>
    <m/>
    <m/>
    <n v="0.01"/>
    <m/>
    <x v="14"/>
    <m/>
    <x v="10"/>
    <m/>
  </r>
  <r>
    <x v="101"/>
    <s v="KSh 198"/>
    <m/>
    <s v="KSh 260"/>
    <m/>
    <m/>
    <n v="0.24"/>
    <m/>
    <x v="14"/>
    <m/>
    <x v="10"/>
    <m/>
  </r>
  <r>
    <x v="102"/>
    <s v="KSh 1,150"/>
    <m/>
    <s v="KSh 1,737"/>
    <m/>
    <m/>
    <n v="0.34"/>
    <m/>
    <x v="14"/>
    <m/>
    <x v="10"/>
    <m/>
  </r>
  <r>
    <x v="103"/>
    <s v="KSh 1,190"/>
    <m/>
    <s v="KSh 1,810"/>
    <m/>
    <m/>
    <n v="0.34"/>
    <m/>
    <x v="14"/>
    <m/>
    <x v="10"/>
    <m/>
  </r>
  <r>
    <x v="104"/>
    <s v="KSh 1,658"/>
    <m/>
    <s v="KSh 1,699"/>
    <m/>
    <m/>
    <n v="0.02"/>
    <m/>
    <x v="14"/>
    <m/>
    <x v="10"/>
    <m/>
  </r>
  <r>
    <x v="105"/>
    <s v="KSh 1,768"/>
    <m/>
    <s v="KSh 1,799"/>
    <m/>
    <m/>
    <n v="0.02"/>
    <m/>
    <x v="14"/>
    <m/>
    <x v="10"/>
    <m/>
  </r>
  <r>
    <x v="106"/>
    <s v="KSh 199"/>
    <m/>
    <s v="KSh 553"/>
    <m/>
    <m/>
    <n v="0.64"/>
    <m/>
    <x v="14"/>
    <m/>
    <x v="10"/>
    <m/>
  </r>
  <r>
    <x v="107"/>
    <s v="KSh 450"/>
    <n v="450"/>
    <s v="KSh 900"/>
    <n v="900"/>
    <n v="450"/>
    <n v="0.5"/>
    <s v="High Discount"/>
    <x v="18"/>
    <s v="2 out of 5"/>
    <x v="22"/>
    <s v="Poo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s v="KSh 332"/>
    <n v="332"/>
    <s v="KSh 684"/>
    <n v="684"/>
    <n v="352"/>
    <n v="0.51"/>
    <x v="0"/>
    <n v="-2"/>
    <x v="0"/>
    <s v="5 out of 5"/>
    <x v="0"/>
    <x v="0"/>
  </r>
  <r>
    <x v="1"/>
    <s v="KSh 195"/>
    <n v="195"/>
    <s v="KSh 360"/>
    <n v="360"/>
    <n v="165"/>
    <n v="0.46"/>
    <x v="0"/>
    <n v="-2"/>
    <x v="0"/>
    <s v="5 out of 5"/>
    <x v="0"/>
    <x v="0"/>
  </r>
  <r>
    <x v="2"/>
    <s v="KSh 2,025"/>
    <n v="2025"/>
    <s v="KSh 3,971"/>
    <n v="3971"/>
    <n v="1946"/>
    <n v="0.49"/>
    <x v="0"/>
    <n v="-3"/>
    <x v="1"/>
    <s v="5 out of 5"/>
    <x v="0"/>
    <x v="0"/>
  </r>
  <r>
    <x v="3"/>
    <s v="KSh 1,620"/>
    <n v="1620"/>
    <s v="KSh 2,690"/>
    <n v="2690"/>
    <n v="1070"/>
    <n v="0.4"/>
    <x v="1"/>
    <n v="-1"/>
    <x v="2"/>
    <s v="5 out of 5"/>
    <x v="0"/>
    <x v="0"/>
  </r>
  <r>
    <x v="4"/>
    <s v="KSh 171"/>
    <n v="171"/>
    <s v="KSh 360"/>
    <n v="360"/>
    <n v="189"/>
    <n v="0.53"/>
    <x v="0"/>
    <n v="-2"/>
    <x v="0"/>
    <s v="5 out of 5"/>
    <x v="0"/>
    <x v="0"/>
  </r>
  <r>
    <x v="5"/>
    <s v="KSh 2,999"/>
    <n v="2999"/>
    <s v="KSh 3,290"/>
    <n v="3290"/>
    <n v="291"/>
    <n v="0.09"/>
    <x v="2"/>
    <n v="-15"/>
    <x v="3"/>
    <s v="4 out of 5"/>
    <x v="1"/>
    <x v="1"/>
  </r>
  <r>
    <x v="6"/>
    <s v="KSh 979"/>
    <n v="979"/>
    <s v="KSh 1,920"/>
    <n v="1920"/>
    <n v="941"/>
    <n v="0.49"/>
    <x v="0"/>
    <n v="-1"/>
    <x v="2"/>
    <s v="5 out of 5"/>
    <x v="0"/>
    <x v="0"/>
  </r>
  <r>
    <x v="7"/>
    <s v="KSh 988"/>
    <n v="988"/>
    <s v="KSh 1,580"/>
    <n v="1580"/>
    <n v="592"/>
    <n v="0.37"/>
    <x v="1"/>
    <n v="-2"/>
    <x v="0"/>
    <s v="4 out of 5"/>
    <x v="1"/>
    <x v="1"/>
  </r>
  <r>
    <x v="8"/>
    <s v="KSh 3,640"/>
    <n v="3640"/>
    <s v="KSh 4,588"/>
    <n v="4588"/>
    <n v="948"/>
    <n v="0.21"/>
    <x v="1"/>
    <n v="-1"/>
    <x v="2"/>
    <s v="5 out of 5"/>
    <x v="0"/>
    <x v="0"/>
  </r>
  <r>
    <x v="9"/>
    <s v="KSh 1,740"/>
    <n v="1740"/>
    <s v="KSh 2,356"/>
    <n v="2356"/>
    <n v="616"/>
    <n v="0.26"/>
    <x v="1"/>
    <n v="-5"/>
    <x v="4"/>
    <s v="4.8 out of 5"/>
    <x v="2"/>
    <x v="0"/>
  </r>
  <r>
    <x v="10"/>
    <s v="KSh 1,274"/>
    <n v="1274"/>
    <s v="KSh 2,800"/>
    <n v="2800"/>
    <n v="1526"/>
    <n v="0.55000000000000004"/>
    <x v="0"/>
    <n v="-5"/>
    <x v="4"/>
    <s v="4.8 out of 5"/>
    <x v="2"/>
    <x v="0"/>
  </r>
  <r>
    <x v="11"/>
    <s v="KSh 552"/>
    <n v="552"/>
    <s v="KSh 1,035"/>
    <n v="1035"/>
    <n v="483"/>
    <n v="0.47"/>
    <x v="0"/>
    <n v="-12"/>
    <x v="5"/>
    <s v="4.8 out of 5"/>
    <x v="2"/>
    <x v="0"/>
  </r>
  <r>
    <x v="12"/>
    <s v="KSh 1,580"/>
    <n v="1580"/>
    <s v="KSh 2,499"/>
    <n v="2499"/>
    <n v="919"/>
    <n v="0.37"/>
    <x v="1"/>
    <n v="-7"/>
    <x v="6"/>
    <s v="4.7 out of 5"/>
    <x v="3"/>
    <x v="0"/>
  </r>
  <r>
    <x v="13"/>
    <s v="KSh 990"/>
    <n v="990"/>
    <s v="KSh 1,500"/>
    <n v="1500"/>
    <n v="510"/>
    <n v="0.34"/>
    <x v="1"/>
    <n v="-39"/>
    <x v="7"/>
    <s v="4.7 out of 5"/>
    <x v="3"/>
    <x v="0"/>
  </r>
  <r>
    <x v="14"/>
    <s v="KSh 980"/>
    <n v="980"/>
    <s v="KSh 1,490"/>
    <n v="1490"/>
    <n v="510"/>
    <n v="0.34"/>
    <x v="1"/>
    <n v="-12"/>
    <x v="5"/>
    <s v="4.7 out of 5"/>
    <x v="3"/>
    <x v="0"/>
  </r>
  <r>
    <x v="15"/>
    <s v="KSh 1,940"/>
    <n v="1940"/>
    <s v="KSh 2,650"/>
    <n v="2650"/>
    <n v="710"/>
    <n v="0.27"/>
    <x v="1"/>
    <n v="-20"/>
    <x v="8"/>
    <s v="4.7 out of 5"/>
    <x v="3"/>
    <x v="0"/>
  </r>
  <r>
    <x v="16"/>
    <s v="KSh 2,199"/>
    <n v="2199"/>
    <s v="KSh 2,923"/>
    <n v="2923"/>
    <n v="724"/>
    <n v="0.25"/>
    <x v="1"/>
    <n v="-24"/>
    <x v="9"/>
    <s v="4.6 out of 5"/>
    <x v="4"/>
    <x v="0"/>
  </r>
  <r>
    <x v="17"/>
    <s v="KSh 2,319"/>
    <n v="2319"/>
    <s v="KSh 3,032"/>
    <n v="3032"/>
    <n v="713"/>
    <n v="0.24"/>
    <x v="1"/>
    <n v="-55"/>
    <x v="10"/>
    <s v="4.6 out of 5"/>
    <x v="4"/>
    <x v="0"/>
  </r>
  <r>
    <x v="18"/>
    <s v="KSh 2,999"/>
    <n v="2999"/>
    <s v="KSh 3,699"/>
    <n v="3699"/>
    <n v="700"/>
    <n v="0.19"/>
    <x v="2"/>
    <n v="-5"/>
    <x v="4"/>
    <s v="4.6 out of 5"/>
    <x v="4"/>
    <x v="0"/>
  </r>
  <r>
    <x v="19"/>
    <s v="KSh 998"/>
    <n v="998"/>
    <s v="KSh 1,966"/>
    <n v="1966"/>
    <n v="968"/>
    <n v="0.49"/>
    <x v="0"/>
    <n v="-44"/>
    <x v="11"/>
    <s v="4.6 out of 5"/>
    <x v="4"/>
    <x v="0"/>
  </r>
  <r>
    <x v="20"/>
    <s v="KSh 420"/>
    <n v="420"/>
    <s v="KSh 647"/>
    <n v="647"/>
    <n v="227"/>
    <n v="0.35"/>
    <x v="1"/>
    <n v="-49"/>
    <x v="12"/>
    <s v="4.6 out of 5"/>
    <x v="4"/>
    <x v="0"/>
  </r>
  <r>
    <x v="21"/>
    <s v="KSh 1,860"/>
    <n v="1860"/>
    <s v="KSh 3,220"/>
    <n v="3220"/>
    <n v="1360"/>
    <n v="0.42"/>
    <x v="0"/>
    <m/>
    <x v="13"/>
    <m/>
    <x v="5"/>
    <x v="2"/>
  </r>
  <r>
    <x v="22"/>
    <s v="KSh 880"/>
    <n v="880"/>
    <s v="KSh 1,350"/>
    <n v="1350"/>
    <n v="470"/>
    <n v="0.35"/>
    <x v="1"/>
    <n v="-6"/>
    <x v="14"/>
    <s v="4 out of 5"/>
    <x v="1"/>
    <x v="1"/>
  </r>
  <r>
    <x v="23"/>
    <s v="KSh 950"/>
    <n v="950"/>
    <s v="KSh 1,525"/>
    <n v="1525"/>
    <n v="575"/>
    <n v="0.38"/>
    <x v="1"/>
    <n v="-2"/>
    <x v="0"/>
    <s v="4.5 out of 5"/>
    <x v="6"/>
    <x v="0"/>
  </r>
  <r>
    <x v="24"/>
    <s v="KSh 501"/>
    <n v="501"/>
    <s v="KSh 860"/>
    <n v="860"/>
    <n v="359"/>
    <n v="0.42"/>
    <x v="0"/>
    <n v="-6"/>
    <x v="14"/>
    <s v="4.5 out of 5"/>
    <x v="6"/>
    <x v="0"/>
  </r>
  <r>
    <x v="25"/>
    <s v="KSh 1,980"/>
    <n v="1980"/>
    <s v="KSh 2,699"/>
    <n v="2699"/>
    <n v="719"/>
    <n v="0.27"/>
    <x v="1"/>
    <n v="-32"/>
    <x v="15"/>
    <s v="4.5 out of 5"/>
    <x v="6"/>
    <x v="0"/>
  </r>
  <r>
    <x v="26"/>
    <s v="KSh 1,620"/>
    <n v="1620"/>
    <s v="KSh 2,200"/>
    <n v="2200"/>
    <n v="580"/>
    <n v="0.38"/>
    <x v="1"/>
    <n v="-2"/>
    <x v="0"/>
    <s v="4.5 out of 5"/>
    <x v="6"/>
    <x v="0"/>
  </r>
  <r>
    <x v="27"/>
    <s v="KSh 1,650"/>
    <n v="1650"/>
    <s v="KSh 2,150"/>
    <n v="2150"/>
    <n v="500"/>
    <n v="0.23"/>
    <x v="1"/>
    <n v="-14"/>
    <x v="16"/>
    <s v="4.4 out of 5"/>
    <x v="7"/>
    <x v="3"/>
  </r>
  <r>
    <x v="28"/>
    <s v="KSh 2,048"/>
    <n v="2048"/>
    <s v="KSh 4,500"/>
    <n v="4500"/>
    <n v="2452"/>
    <n v="0.54"/>
    <x v="0"/>
    <n v="-7"/>
    <x v="6"/>
    <s v="4.3 out of 5"/>
    <x v="8"/>
    <x v="3"/>
  </r>
  <r>
    <x v="29"/>
    <s v="KSh 2,200"/>
    <n v="2200"/>
    <s v="KSh 4,080"/>
    <n v="4080"/>
    <n v="1880"/>
    <n v="0.46"/>
    <x v="0"/>
    <m/>
    <x v="13"/>
    <m/>
    <x v="5"/>
    <x v="2"/>
  </r>
  <r>
    <x v="30"/>
    <s v="KSh 185"/>
    <n v="185"/>
    <s v="KSh 382"/>
    <n v="382"/>
    <n v="197"/>
    <n v="0.52"/>
    <x v="0"/>
    <n v="-9"/>
    <x v="17"/>
    <s v="4.3 out of 5"/>
    <x v="8"/>
    <x v="3"/>
  </r>
  <r>
    <x v="31"/>
    <s v="KSh 1,820"/>
    <n v="1820"/>
    <s v="KSh 3,490"/>
    <n v="3490"/>
    <n v="1670"/>
    <n v="0.48"/>
    <x v="0"/>
    <n v="-9"/>
    <x v="17"/>
    <s v="4.3 out of 5"/>
    <x v="8"/>
    <x v="3"/>
  </r>
  <r>
    <x v="32"/>
    <s v="KSh 389"/>
    <n v="389"/>
    <s v="KSh 656"/>
    <n v="656"/>
    <n v="267"/>
    <n v="0.41"/>
    <x v="0"/>
    <n v="-36"/>
    <x v="18"/>
    <s v="4.3 out of 5"/>
    <x v="8"/>
    <x v="3"/>
  </r>
  <r>
    <x v="33"/>
    <s v="KSh 1,680"/>
    <n v="1680"/>
    <s v="KSh 2,499"/>
    <n v="2499"/>
    <n v="819"/>
    <n v="0.33"/>
    <x v="1"/>
    <n v="-9"/>
    <x v="17"/>
    <s v="4.2 out of 5"/>
    <x v="9"/>
    <x v="3"/>
  </r>
  <r>
    <x v="34"/>
    <s v="KSh 527"/>
    <n v="527"/>
    <s v="KSh 999"/>
    <n v="999"/>
    <n v="472"/>
    <n v="0.47"/>
    <x v="0"/>
    <n v="-14"/>
    <x v="16"/>
    <s v="4.1 out of 5"/>
    <x v="10"/>
    <x v="3"/>
  </r>
  <r>
    <x v="35"/>
    <s v="KSh 799"/>
    <n v="799"/>
    <s v="KSh 999"/>
    <n v="999"/>
    <n v="200"/>
    <n v="0.2"/>
    <x v="1"/>
    <n v="-12"/>
    <x v="5"/>
    <s v="4.1 out of 5"/>
    <x v="10"/>
    <x v="3"/>
  </r>
  <r>
    <x v="36"/>
    <s v="KSh 1,758"/>
    <n v="1758"/>
    <s v="KSh 2,499"/>
    <n v="2499"/>
    <n v="741"/>
    <n v="0.3"/>
    <x v="1"/>
    <n v="-20"/>
    <x v="8"/>
    <s v="4.1 out of 5"/>
    <x v="10"/>
    <x v="3"/>
  </r>
  <r>
    <x v="37"/>
    <s v="KSh 1,600"/>
    <n v="1600"/>
    <s v="KSh 2,929"/>
    <n v="2929"/>
    <n v="1329"/>
    <n v="0.45"/>
    <x v="0"/>
    <n v="-5"/>
    <x v="4"/>
    <s v="3.8 out of 5"/>
    <x v="11"/>
    <x v="1"/>
  </r>
  <r>
    <x v="38"/>
    <s v="KSh 2,880"/>
    <n v="2880"/>
    <s v="KSh 3,520"/>
    <n v="3520"/>
    <n v="640"/>
    <n v="0.18"/>
    <x v="2"/>
    <n v="-12"/>
    <x v="5"/>
    <s v="3.8 out of 5"/>
    <x v="11"/>
    <x v="1"/>
  </r>
  <r>
    <x v="39"/>
    <s v="KSh 2,750"/>
    <n v="2750"/>
    <s v="KSh 4,471"/>
    <n v="4471"/>
    <n v="1721"/>
    <n v="0.38"/>
    <x v="1"/>
    <m/>
    <x v="13"/>
    <m/>
    <x v="5"/>
    <x v="2"/>
  </r>
  <r>
    <x v="40"/>
    <s v="KSh 475"/>
    <n v="475"/>
    <s v="KSh 931"/>
    <n v="931"/>
    <n v="456"/>
    <n v="0.49"/>
    <x v="0"/>
    <m/>
    <x v="13"/>
    <m/>
    <x v="5"/>
    <x v="2"/>
  </r>
  <r>
    <x v="41"/>
    <s v="KSh 238"/>
    <n v="238"/>
    <s v="KSh 476"/>
    <n v="476"/>
    <n v="238"/>
    <n v="0.5"/>
    <x v="0"/>
    <m/>
    <x v="13"/>
    <m/>
    <x v="5"/>
    <x v="2"/>
  </r>
  <r>
    <x v="42"/>
    <s v="KSh 610"/>
    <n v="610"/>
    <s v="KSh 1,060"/>
    <n v="1060"/>
    <n v="450"/>
    <n v="0.42"/>
    <x v="0"/>
    <m/>
    <x v="13"/>
    <m/>
    <x v="5"/>
    <x v="2"/>
  </r>
  <r>
    <x v="42"/>
    <s v="KSh 610"/>
    <n v="610"/>
    <s v="KSh 1,060"/>
    <n v="1060"/>
    <n v="450"/>
    <n v="0.42"/>
    <x v="0"/>
    <m/>
    <x v="13"/>
    <m/>
    <x v="5"/>
    <x v="2"/>
  </r>
  <r>
    <x v="43"/>
    <s v="KSh 2,132"/>
    <n v="2132"/>
    <s v="KSh 2,169"/>
    <n v="2169"/>
    <n v="37"/>
    <n v="0.02"/>
    <x v="2"/>
    <m/>
    <x v="13"/>
    <m/>
    <x v="5"/>
    <x v="2"/>
  </r>
  <r>
    <x v="44"/>
    <s v="KSh 999"/>
    <n v="999"/>
    <s v="KSh 2,000"/>
    <n v="2000"/>
    <n v="1001"/>
    <n v="0.5"/>
    <x v="0"/>
    <m/>
    <x v="13"/>
    <m/>
    <x v="5"/>
    <x v="2"/>
  </r>
  <r>
    <x v="45"/>
    <s v="KSh 1,190"/>
    <n v="1190"/>
    <s v="KSh 1,785"/>
    <n v="1785"/>
    <n v="595"/>
    <n v="0.33"/>
    <x v="1"/>
    <m/>
    <x v="13"/>
    <m/>
    <x v="5"/>
    <x v="2"/>
  </r>
  <r>
    <x v="46"/>
    <s v="KSh 671"/>
    <n v="671"/>
    <s v="KSh 1,316"/>
    <n v="1316"/>
    <n v="645"/>
    <n v="0.49"/>
    <x v="0"/>
    <m/>
    <x v="13"/>
    <m/>
    <x v="5"/>
    <x v="2"/>
  </r>
  <r>
    <x v="47"/>
    <s v="KSh 1,200"/>
    <n v="1200"/>
    <s v="KSh 1,950"/>
    <n v="1950"/>
    <n v="750"/>
    <n v="0.38"/>
    <x v="1"/>
    <m/>
    <x v="13"/>
    <m/>
    <x v="5"/>
    <x v="2"/>
  </r>
  <r>
    <x v="48"/>
    <s v="KSh 199"/>
    <n v="199"/>
    <s v="KSh 504"/>
    <n v="504"/>
    <n v="305"/>
    <n v="0.61"/>
    <x v="0"/>
    <m/>
    <x v="13"/>
    <m/>
    <x v="5"/>
    <x v="2"/>
  </r>
  <r>
    <x v="49"/>
    <s v="KSh 299"/>
    <n v="299"/>
    <s v="KSh 600"/>
    <n v="600"/>
    <n v="301"/>
    <n v="0.5"/>
    <x v="0"/>
    <m/>
    <x v="13"/>
    <m/>
    <x v="5"/>
    <x v="2"/>
  </r>
  <r>
    <x v="50"/>
    <s v="KSh 1,660"/>
    <n v="1660"/>
    <s v="KSh 1,699"/>
    <n v="1699"/>
    <n v="39"/>
    <n v="0.02"/>
    <x v="2"/>
    <m/>
    <x v="13"/>
    <m/>
    <x v="5"/>
    <x v="2"/>
  </r>
  <r>
    <x v="51"/>
    <s v="KSh 299"/>
    <n v="299"/>
    <s v="KSh 384"/>
    <n v="384"/>
    <n v="85"/>
    <n v="0.22"/>
    <x v="1"/>
    <m/>
    <x v="13"/>
    <m/>
    <x v="5"/>
    <x v="2"/>
  </r>
  <r>
    <x v="52"/>
    <s v="KSh 1,459"/>
    <n v="1459"/>
    <s v="KSh 1,499"/>
    <n v="1499"/>
    <n v="40"/>
    <n v="0.03"/>
    <x v="2"/>
    <m/>
    <x v="13"/>
    <m/>
    <x v="5"/>
    <x v="2"/>
  </r>
  <r>
    <x v="53"/>
    <s v="KSh 799"/>
    <n v="799"/>
    <s v="KSh 1,343"/>
    <n v="1343"/>
    <n v="544"/>
    <n v="0.41"/>
    <x v="0"/>
    <m/>
    <x v="13"/>
    <m/>
    <x v="5"/>
    <x v="2"/>
  </r>
  <r>
    <x v="54"/>
    <s v="KSh 499"/>
    <n v="499"/>
    <s v="KSh 900"/>
    <n v="900"/>
    <n v="401"/>
    <n v="0.45"/>
    <x v="0"/>
    <m/>
    <x v="13"/>
    <m/>
    <x v="5"/>
    <x v="2"/>
  </r>
  <r>
    <x v="55"/>
    <s v="KSh 699"/>
    <n v="699"/>
    <s v="KSh 1,343"/>
    <n v="1343"/>
    <n v="644"/>
    <n v="0.48"/>
    <x v="0"/>
    <m/>
    <x v="13"/>
    <m/>
    <x v="5"/>
    <x v="2"/>
  </r>
  <r>
    <x v="56"/>
    <s v="KSh 799"/>
    <n v="799"/>
    <s v="KSh 1,567"/>
    <n v="1567"/>
    <n v="768"/>
    <n v="0.49"/>
    <x v="0"/>
    <m/>
    <x v="13"/>
    <m/>
    <x v="5"/>
    <x v="2"/>
  </r>
  <r>
    <x v="57"/>
    <s v="KSh 2,799"/>
    <n v="2799"/>
    <s v="KSh 3,810"/>
    <n v="3810"/>
    <n v="1011"/>
    <n v="0.27"/>
    <x v="1"/>
    <m/>
    <x v="13"/>
    <m/>
    <x v="5"/>
    <x v="2"/>
  </r>
  <r>
    <x v="54"/>
    <s v="KSh 399"/>
    <n v="399"/>
    <s v="KSh 896"/>
    <n v="896"/>
    <n v="497"/>
    <n v="0.55000000000000004"/>
    <x v="0"/>
    <m/>
    <x v="13"/>
    <m/>
    <x v="5"/>
    <x v="2"/>
  </r>
  <r>
    <x v="58"/>
    <s v="KSh 1,350"/>
    <n v="1350"/>
    <s v="KSh 1,990"/>
    <n v="1990"/>
    <n v="640"/>
    <n v="0.32"/>
    <x v="1"/>
    <n v="-13"/>
    <x v="19"/>
    <s v="3.8 out of 5"/>
    <x v="11"/>
    <x v="1"/>
  </r>
  <r>
    <x v="59"/>
    <s v="KSh 458"/>
    <n v="458"/>
    <s v="KSh 986"/>
    <n v="986"/>
    <n v="528"/>
    <n v="0.54"/>
    <x v="0"/>
    <n v="-10"/>
    <x v="20"/>
    <s v="3 out of 5"/>
    <x v="12"/>
    <x v="1"/>
  </r>
  <r>
    <x v="60"/>
    <s v="KSh 38"/>
    <n v="38"/>
    <s v="KSh 80"/>
    <n v="80"/>
    <n v="42"/>
    <n v="0.53"/>
    <x v="0"/>
    <n v="-13"/>
    <x v="19"/>
    <s v="3.3 out of 5"/>
    <x v="13"/>
    <x v="1"/>
  </r>
  <r>
    <x v="61"/>
    <s v="KSh 1,220"/>
    <n v="1220"/>
    <s v="KSh 1,555"/>
    <n v="1555"/>
    <n v="335"/>
    <n v="0.22"/>
    <x v="1"/>
    <n v="-16"/>
    <x v="21"/>
    <s v="2.9 out of 5"/>
    <x v="14"/>
    <x v="4"/>
  </r>
  <r>
    <x v="62"/>
    <s v="KSh 445"/>
    <n v="445"/>
    <s v="KSh 873"/>
    <n v="873"/>
    <n v="428"/>
    <n v="0.49"/>
    <x v="0"/>
    <n v="-69"/>
    <x v="22"/>
    <s v="2.8 out of 5"/>
    <x v="15"/>
    <x v="4"/>
  </r>
  <r>
    <x v="63"/>
    <s v="KSh 325"/>
    <n v="325"/>
    <s v="KSh 680"/>
    <n v="680"/>
    <n v="355"/>
    <n v="0.52"/>
    <x v="0"/>
    <n v="-15"/>
    <x v="3"/>
    <s v="2.7 out of 5"/>
    <x v="16"/>
    <x v="4"/>
  </r>
  <r>
    <x v="64"/>
    <s v="KSh 382"/>
    <n v="382"/>
    <s v="KSh 700"/>
    <n v="700"/>
    <n v="318"/>
    <n v="0.45"/>
    <x v="0"/>
    <n v="-17"/>
    <x v="23"/>
    <s v="2.6 out of 5"/>
    <x v="17"/>
    <x v="4"/>
  </r>
  <r>
    <x v="65"/>
    <s v="KSh 2,170"/>
    <n v="2170"/>
    <s v="KSh 2,500"/>
    <n v="2500"/>
    <n v="330"/>
    <n v="0.13"/>
    <x v="2"/>
    <n v="-6"/>
    <x v="14"/>
    <s v="2.5 out of 5"/>
    <x v="18"/>
    <x v="4"/>
  </r>
  <r>
    <x v="66"/>
    <s v="KSh 3,750"/>
    <n v="3750"/>
    <s v="KSh 6,143"/>
    <n v="6143"/>
    <n v="2393"/>
    <n v="0.39"/>
    <x v="1"/>
    <n v="-5"/>
    <x v="4"/>
    <s v="3 out of 5"/>
    <x v="12"/>
    <x v="1"/>
  </r>
  <r>
    <x v="67"/>
    <s v="KSh 1,000"/>
    <n v="1000"/>
    <s v="KSh 2,000"/>
    <n v="2000"/>
    <n v="1000"/>
    <n v="0.5"/>
    <x v="0"/>
    <n v="-7"/>
    <x v="6"/>
    <s v="2.3 out of 5"/>
    <x v="19"/>
    <x v="4"/>
  </r>
  <r>
    <x v="68"/>
    <s v="KSh 2,300"/>
    <n v="2300"/>
    <s v="KSh 3,240"/>
    <n v="3240"/>
    <n v="940"/>
    <n v="0.28999999999999998"/>
    <x v="1"/>
    <n v="-5"/>
    <x v="4"/>
    <s v="3 out of 5"/>
    <x v="12"/>
    <x v="1"/>
  </r>
  <r>
    <x v="69"/>
    <s v="KSh 345"/>
    <n v="345"/>
    <s v="KSh 602"/>
    <n v="602"/>
    <n v="257"/>
    <n v="0.43"/>
    <x v="0"/>
    <n v="-6"/>
    <x v="14"/>
    <s v="2.3 out of 5"/>
    <x v="19"/>
    <x v="4"/>
  </r>
  <r>
    <x v="70"/>
    <s v="KSh 509"/>
    <n v="509"/>
    <s v="KSh 899"/>
    <n v="899"/>
    <n v="390"/>
    <n v="0.43"/>
    <x v="0"/>
    <n v="-5"/>
    <x v="4"/>
    <s v="3 out of 5"/>
    <x v="12"/>
    <x v="1"/>
  </r>
  <r>
    <x v="71"/>
    <s v="KSh 990"/>
    <n v="990"/>
    <s v="KSh 1,814"/>
    <n v="1814"/>
    <n v="824"/>
    <n v="0.45"/>
    <x v="0"/>
    <n v="-6"/>
    <x v="14"/>
    <s v="2.2 out of 5"/>
    <x v="20"/>
    <x v="4"/>
  </r>
  <r>
    <x v="72"/>
    <s v="KSh 968"/>
    <n v="968"/>
    <s v="KSh 1,814"/>
    <n v="1814"/>
    <n v="846"/>
    <n v="0.47"/>
    <x v="0"/>
    <n v="-6"/>
    <x v="14"/>
    <s v="2.2 out of 5"/>
    <x v="20"/>
    <x v="4"/>
  </r>
  <r>
    <x v="73"/>
    <s v="KSh 790"/>
    <n v="790"/>
    <s v="KSh 1,485"/>
    <n v="1485"/>
    <n v="695"/>
    <n v="0.47"/>
    <x v="0"/>
    <m/>
    <x v="13"/>
    <m/>
    <x v="5"/>
    <x v="2"/>
  </r>
  <r>
    <x v="74"/>
    <s v="KSh 690"/>
    <n v="690"/>
    <s v="KSh 1,200"/>
    <n v="1200"/>
    <n v="510"/>
    <n v="0.43"/>
    <x v="0"/>
    <m/>
    <x v="13"/>
    <m/>
    <x v="5"/>
    <x v="2"/>
  </r>
  <r>
    <x v="75"/>
    <s v="KSh 1,732"/>
    <n v="1732"/>
    <s v="KSh 1,799"/>
    <n v="1799"/>
    <n v="67"/>
    <n v="0.04"/>
    <x v="2"/>
    <m/>
    <x v="13"/>
    <m/>
    <x v="5"/>
    <x v="2"/>
  </r>
  <r>
    <x v="76"/>
    <s v="KSh 230"/>
    <n v="230"/>
    <s v="KSh 450"/>
    <n v="450"/>
    <n v="220"/>
    <n v="0.49"/>
    <x v="0"/>
    <m/>
    <x v="13"/>
    <m/>
    <x v="5"/>
    <x v="2"/>
  </r>
  <r>
    <x v="77"/>
    <s v="KSh 1,189"/>
    <n v="1189"/>
    <s v="KSh 2,199"/>
    <n v="2199"/>
    <n v="1010"/>
    <n v="0.46"/>
    <x v="0"/>
    <n v="-1"/>
    <x v="2"/>
    <s v="3 out of 5"/>
    <x v="12"/>
    <x v="1"/>
  </r>
  <r>
    <x v="78"/>
    <s v="KSh 2,115"/>
    <n v="2115"/>
    <s v="KSh 4,700"/>
    <n v="4700"/>
    <n v="2585"/>
    <n v="0.55000000000000004"/>
    <x v="0"/>
    <n v="-13"/>
    <x v="19"/>
    <s v="2.1 out of 5"/>
    <x v="21"/>
    <x v="4"/>
  </r>
  <r>
    <x v="79"/>
    <s v="KSh 1,460"/>
    <n v="1460"/>
    <s v="KSh 2,290"/>
    <n v="2290"/>
    <n v="830"/>
    <n v="0.36"/>
    <x v="1"/>
    <m/>
    <x v="13"/>
    <m/>
    <x v="5"/>
    <x v="2"/>
  </r>
  <r>
    <x v="80"/>
    <s v="KSh 1,666"/>
    <n v="1666"/>
    <s v="KSh 1,699"/>
    <n v="1699"/>
    <n v="33"/>
    <n v="0.02"/>
    <x v="2"/>
    <m/>
    <x v="13"/>
    <m/>
    <x v="5"/>
    <x v="2"/>
  </r>
  <r>
    <x v="81"/>
    <s v="KSh 330"/>
    <n v="330"/>
    <s v="KSh 647"/>
    <n v="647"/>
    <n v="317"/>
    <n v="0.49"/>
    <x v="0"/>
    <n v="-1"/>
    <x v="2"/>
    <s v="4 out of 5"/>
    <x v="1"/>
    <x v="1"/>
  </r>
  <r>
    <x v="42"/>
    <s v="KSh 610"/>
    <n v="610"/>
    <s v="KSh 1,060"/>
    <n v="1060"/>
    <n v="450"/>
    <n v="0.42"/>
    <x v="0"/>
    <m/>
    <x v="13"/>
    <m/>
    <x v="5"/>
    <x v="2"/>
  </r>
  <r>
    <x v="48"/>
    <s v="KSh 176"/>
    <n v="176"/>
    <s v="KSh 345"/>
    <n v="345"/>
    <n v="169"/>
    <n v="0.49"/>
    <x v="0"/>
    <m/>
    <x v="13"/>
    <m/>
    <x v="5"/>
    <x v="2"/>
  </r>
  <r>
    <x v="82"/>
    <s v="KSh 1,466"/>
    <n v="1466"/>
    <s v="KSh 1,699"/>
    <n v="1699"/>
    <n v="233"/>
    <n v="0.14000000000000001"/>
    <x v="2"/>
    <m/>
    <x v="13"/>
    <m/>
    <x v="5"/>
    <x v="2"/>
  </r>
  <r>
    <x v="83"/>
    <s v="KSh 274"/>
    <n v="274"/>
    <s v="KSh 537"/>
    <n v="537"/>
    <n v="263"/>
    <n v="0.49"/>
    <x v="0"/>
    <m/>
    <x v="13"/>
    <m/>
    <x v="5"/>
    <x v="2"/>
  </r>
  <r>
    <x v="84"/>
    <s v="KSh 799"/>
    <n v="799"/>
    <s v="KSh 900"/>
    <n v="900"/>
    <n v="101"/>
    <n v="0.11"/>
    <x v="2"/>
    <m/>
    <x v="13"/>
    <m/>
    <x v="5"/>
    <x v="2"/>
  </r>
  <r>
    <x v="56"/>
    <s v="KSh 657"/>
    <n v="657"/>
    <s v="KSh 1,288"/>
    <n v="1288"/>
    <n v="631"/>
    <n v="0.49"/>
    <x v="0"/>
    <m/>
    <x v="13"/>
    <m/>
    <x v="5"/>
    <x v="2"/>
  </r>
  <r>
    <x v="85"/>
    <s v="KSh 1,468"/>
    <n v="1468"/>
    <s v="KSh 1,699"/>
    <n v="1699"/>
    <n v="231"/>
    <n v="0.14000000000000001"/>
    <x v="2"/>
    <m/>
    <x v="13"/>
    <m/>
    <x v="5"/>
    <x v="2"/>
  </r>
  <r>
    <x v="86"/>
    <s v="KSh 630"/>
    <n v="630"/>
    <s v="KSh 1,100"/>
    <n v="1100"/>
    <n v="470"/>
    <n v="0.43"/>
    <x v="0"/>
    <m/>
    <x v="13"/>
    <m/>
    <x v="5"/>
    <x v="2"/>
  </r>
  <r>
    <x v="87"/>
    <s v="KSh 850"/>
    <n v="850"/>
    <s v="KSh 1,700"/>
    <n v="1700"/>
    <n v="850"/>
    <n v="0.5"/>
    <x v="0"/>
    <m/>
    <x v="13"/>
    <m/>
    <x v="5"/>
    <x v="2"/>
  </r>
  <r>
    <x v="88"/>
    <s v="KSh 1,300"/>
    <n v="1300"/>
    <s v="KSh 2,500"/>
    <n v="2500"/>
    <n v="1200"/>
    <n v="0.48"/>
    <x v="0"/>
    <m/>
    <x v="13"/>
    <m/>
    <x v="5"/>
    <x v="2"/>
  </r>
  <r>
    <x v="89"/>
    <s v="KSh 105"/>
    <n v="105"/>
    <s v="KSh 200"/>
    <n v="200"/>
    <n v="95"/>
    <n v="0.48"/>
    <x v="0"/>
    <m/>
    <x v="13"/>
    <m/>
    <x v="5"/>
    <x v="2"/>
  </r>
  <r>
    <x v="90"/>
    <s v="KSh 899"/>
    <n v="899"/>
    <s v="KSh 1,699"/>
    <n v="1699"/>
    <n v="800"/>
    <n v="0.47"/>
    <x v="0"/>
    <m/>
    <x v="13"/>
    <m/>
    <x v="5"/>
    <x v="2"/>
  </r>
  <r>
    <x v="90"/>
    <s v="KSh 899"/>
    <n v="899"/>
    <s v="KSh 1,699"/>
    <n v="1699"/>
    <n v="800"/>
    <n v="0.47"/>
    <x v="0"/>
    <m/>
    <x v="13"/>
    <m/>
    <x v="5"/>
    <x v="2"/>
  </r>
  <r>
    <x v="91"/>
    <s v="KSh 1,200"/>
    <n v="1200"/>
    <s v="KSh 2,400"/>
    <n v="2400"/>
    <n v="1200"/>
    <n v="0.5"/>
    <x v="0"/>
    <m/>
    <x v="13"/>
    <m/>
    <x v="5"/>
    <x v="2"/>
  </r>
  <r>
    <x v="92"/>
    <s v="KSh 1,526"/>
    <n v="1526"/>
    <s v="KSh 1,660"/>
    <n v="1660"/>
    <n v="134"/>
    <n v="0.08"/>
    <x v="2"/>
    <m/>
    <x v="13"/>
    <m/>
    <x v="5"/>
    <x v="2"/>
  </r>
  <r>
    <x v="93"/>
    <s v="KSh 1,462"/>
    <n v="1462"/>
    <s v="KSh 1,499"/>
    <n v="1499"/>
    <n v="37"/>
    <n v="0.02"/>
    <x v="2"/>
    <m/>
    <x v="13"/>
    <m/>
    <x v="5"/>
    <x v="2"/>
  </r>
  <r>
    <x v="94"/>
    <s v="KSh 248"/>
    <n v="248"/>
    <s v="KSh 486"/>
    <n v="486"/>
    <n v="238"/>
    <n v="0.49"/>
    <x v="0"/>
    <m/>
    <x v="13"/>
    <m/>
    <x v="5"/>
    <x v="2"/>
  </r>
  <r>
    <x v="95"/>
    <s v="KSh 3,546"/>
    <n v="3546"/>
    <s v="KSh 3,699"/>
    <n v="3699"/>
    <n v="153"/>
    <n v="0.04"/>
    <x v="2"/>
    <m/>
    <x v="13"/>
    <m/>
    <x v="5"/>
    <x v="2"/>
  </r>
  <r>
    <x v="96"/>
    <s v="KSh 525"/>
    <n v="525"/>
    <s v="KSh 1,029"/>
    <n v="1029"/>
    <n v="504"/>
    <n v="0.49"/>
    <x v="0"/>
    <m/>
    <x v="13"/>
    <m/>
    <x v="5"/>
    <x v="2"/>
  </r>
  <r>
    <x v="97"/>
    <s v="KSh 1,080"/>
    <n v="1080"/>
    <s v="KSh 1,874"/>
    <n v="1874"/>
    <n v="794"/>
    <n v="0.42"/>
    <x v="0"/>
    <m/>
    <x v="13"/>
    <m/>
    <x v="5"/>
    <x v="2"/>
  </r>
  <r>
    <x v="98"/>
    <s v="KSh 1,570"/>
    <n v="1570"/>
    <s v="KSh 2,988"/>
    <n v="2988"/>
    <n v="1418"/>
    <n v="0.47"/>
    <x v="0"/>
    <n v="-7"/>
    <x v="6"/>
    <s v="2.1 out of 5"/>
    <x v="21"/>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s v="KSh 1,860"/>
    <n v="1860"/>
    <s v="KSh 3,220"/>
    <n v="3220"/>
    <n v="1360"/>
    <x v="0"/>
    <x v="0"/>
    <m/>
    <x v="0"/>
    <x v="0"/>
    <x v="0"/>
    <x v="0"/>
  </r>
  <r>
    <x v="1"/>
    <s v="KSh 2,200"/>
    <n v="2200"/>
    <s v="KSh 4,080"/>
    <n v="4080"/>
    <n v="1880"/>
    <x v="1"/>
    <x v="0"/>
    <m/>
    <x v="0"/>
    <x v="0"/>
    <x v="0"/>
    <x v="0"/>
  </r>
  <r>
    <x v="2"/>
    <s v="KSh 2,750"/>
    <n v="2750"/>
    <s v="KSh 4,471"/>
    <n v="4471"/>
    <n v="1721"/>
    <x v="2"/>
    <x v="1"/>
    <m/>
    <x v="0"/>
    <x v="0"/>
    <x v="0"/>
    <x v="0"/>
  </r>
  <r>
    <x v="3"/>
    <s v="KSh 475"/>
    <n v="475"/>
    <s v="KSh 931"/>
    <n v="931"/>
    <n v="456"/>
    <x v="3"/>
    <x v="0"/>
    <m/>
    <x v="0"/>
    <x v="0"/>
    <x v="0"/>
    <x v="0"/>
  </r>
  <r>
    <x v="4"/>
    <s v="KSh 238"/>
    <n v="238"/>
    <s v="KSh 476"/>
    <n v="476"/>
    <n v="238"/>
    <x v="4"/>
    <x v="0"/>
    <m/>
    <x v="0"/>
    <x v="0"/>
    <x v="0"/>
    <x v="0"/>
  </r>
  <r>
    <x v="5"/>
    <s v="KSh 2,999"/>
    <n v="2999"/>
    <s v="KSh 3,290"/>
    <n v="3290"/>
    <n v="291"/>
    <x v="5"/>
    <x v="2"/>
    <n v="-15"/>
    <x v="1"/>
    <x v="1"/>
    <x v="1"/>
    <x v="1"/>
  </r>
  <r>
    <x v="6"/>
    <s v="KSh 610"/>
    <n v="610"/>
    <s v="KSh 1,060"/>
    <n v="1060"/>
    <n v="450"/>
    <x v="0"/>
    <x v="0"/>
    <m/>
    <x v="0"/>
    <x v="0"/>
    <x v="0"/>
    <x v="0"/>
  </r>
  <r>
    <x v="7"/>
    <s v="KSh 988"/>
    <n v="988"/>
    <s v="KSh 1,580"/>
    <n v="1580"/>
    <n v="592"/>
    <x v="6"/>
    <x v="1"/>
    <n v="-2"/>
    <x v="1"/>
    <x v="2"/>
    <x v="1"/>
    <x v="1"/>
  </r>
  <r>
    <x v="6"/>
    <s v="KSh 610"/>
    <n v="610"/>
    <s v="KSh 1,060"/>
    <n v="1060"/>
    <n v="450"/>
    <x v="0"/>
    <x v="0"/>
    <m/>
    <x v="0"/>
    <x v="0"/>
    <x v="0"/>
    <x v="0"/>
  </r>
  <r>
    <x v="8"/>
    <s v="KSh 2,132"/>
    <n v="2132"/>
    <s v="KSh 2,169"/>
    <n v="2169"/>
    <n v="37"/>
    <x v="7"/>
    <x v="2"/>
    <m/>
    <x v="0"/>
    <x v="0"/>
    <x v="0"/>
    <x v="0"/>
  </r>
  <r>
    <x v="9"/>
    <s v="KSh 999"/>
    <n v="999"/>
    <s v="KSh 2,000"/>
    <n v="2000"/>
    <n v="1001"/>
    <x v="4"/>
    <x v="0"/>
    <m/>
    <x v="0"/>
    <x v="0"/>
    <x v="0"/>
    <x v="0"/>
  </r>
  <r>
    <x v="10"/>
    <s v="KSh 1,190"/>
    <n v="1190"/>
    <s v="KSh 1,785"/>
    <n v="1785"/>
    <n v="595"/>
    <x v="8"/>
    <x v="1"/>
    <m/>
    <x v="0"/>
    <x v="0"/>
    <x v="0"/>
    <x v="0"/>
  </r>
  <r>
    <x v="11"/>
    <s v="KSh 671"/>
    <n v="671"/>
    <s v="KSh 1,316"/>
    <n v="1316"/>
    <n v="645"/>
    <x v="3"/>
    <x v="0"/>
    <m/>
    <x v="0"/>
    <x v="0"/>
    <x v="0"/>
    <x v="0"/>
  </r>
  <r>
    <x v="12"/>
    <s v="KSh 1,200"/>
    <n v="1200"/>
    <s v="KSh 1,950"/>
    <n v="1950"/>
    <n v="750"/>
    <x v="2"/>
    <x v="1"/>
    <m/>
    <x v="0"/>
    <x v="0"/>
    <x v="0"/>
    <x v="0"/>
  </r>
  <r>
    <x v="13"/>
    <s v="KSh 199"/>
    <n v="199"/>
    <s v="KSh 504"/>
    <n v="504"/>
    <n v="305"/>
    <x v="9"/>
    <x v="0"/>
    <m/>
    <x v="0"/>
    <x v="0"/>
    <x v="0"/>
    <x v="0"/>
  </r>
  <r>
    <x v="14"/>
    <s v="KSh 299"/>
    <n v="299"/>
    <s v="KSh 600"/>
    <n v="600"/>
    <n v="301"/>
    <x v="4"/>
    <x v="0"/>
    <m/>
    <x v="0"/>
    <x v="0"/>
    <x v="0"/>
    <x v="0"/>
  </r>
  <r>
    <x v="15"/>
    <s v="KSh 1,660"/>
    <n v="1660"/>
    <s v="KSh 1,699"/>
    <n v="1699"/>
    <n v="39"/>
    <x v="7"/>
    <x v="2"/>
    <m/>
    <x v="0"/>
    <x v="0"/>
    <x v="0"/>
    <x v="0"/>
  </r>
  <r>
    <x v="16"/>
    <s v="KSh 299"/>
    <n v="299"/>
    <s v="KSh 384"/>
    <n v="384"/>
    <n v="85"/>
    <x v="10"/>
    <x v="1"/>
    <m/>
    <x v="0"/>
    <x v="0"/>
    <x v="0"/>
    <x v="0"/>
  </r>
  <r>
    <x v="17"/>
    <s v="KSh 1,459"/>
    <n v="1459"/>
    <s v="KSh 1,499"/>
    <n v="1499"/>
    <n v="40"/>
    <x v="11"/>
    <x v="2"/>
    <m/>
    <x v="0"/>
    <x v="0"/>
    <x v="0"/>
    <x v="0"/>
  </r>
  <r>
    <x v="18"/>
    <s v="KSh 799"/>
    <n v="799"/>
    <s v="KSh 1,343"/>
    <n v="1343"/>
    <n v="544"/>
    <x v="12"/>
    <x v="0"/>
    <m/>
    <x v="0"/>
    <x v="0"/>
    <x v="0"/>
    <x v="0"/>
  </r>
  <r>
    <x v="19"/>
    <s v="KSh 499"/>
    <n v="499"/>
    <s v="KSh 900"/>
    <n v="900"/>
    <n v="401"/>
    <x v="13"/>
    <x v="0"/>
    <m/>
    <x v="0"/>
    <x v="0"/>
    <x v="0"/>
    <x v="0"/>
  </r>
  <r>
    <x v="20"/>
    <s v="KSh 699"/>
    <n v="699"/>
    <s v="KSh 1,343"/>
    <n v="1343"/>
    <n v="644"/>
    <x v="14"/>
    <x v="0"/>
    <m/>
    <x v="0"/>
    <x v="0"/>
    <x v="0"/>
    <x v="0"/>
  </r>
  <r>
    <x v="21"/>
    <s v="KSh 880"/>
    <n v="880"/>
    <s v="KSh 1,350"/>
    <n v="1350"/>
    <n v="470"/>
    <x v="15"/>
    <x v="1"/>
    <n v="-6"/>
    <x v="1"/>
    <x v="3"/>
    <x v="1"/>
    <x v="1"/>
  </r>
  <r>
    <x v="22"/>
    <s v="KSh 799"/>
    <n v="799"/>
    <s v="KSh 1,567"/>
    <n v="1567"/>
    <n v="768"/>
    <x v="3"/>
    <x v="0"/>
    <m/>
    <x v="0"/>
    <x v="0"/>
    <x v="0"/>
    <x v="0"/>
  </r>
  <r>
    <x v="23"/>
    <s v="KSh 2,799"/>
    <n v="2799"/>
    <s v="KSh 3,810"/>
    <n v="3810"/>
    <n v="1011"/>
    <x v="16"/>
    <x v="1"/>
    <m/>
    <x v="0"/>
    <x v="0"/>
    <x v="0"/>
    <x v="0"/>
  </r>
  <r>
    <x v="19"/>
    <s v="KSh 399"/>
    <n v="399"/>
    <s v="KSh 896"/>
    <n v="896"/>
    <n v="497"/>
    <x v="17"/>
    <x v="0"/>
    <m/>
    <x v="0"/>
    <x v="0"/>
    <x v="0"/>
    <x v="0"/>
  </r>
  <r>
    <x v="24"/>
    <s v="KSh 790"/>
    <n v="790"/>
    <s v="KSh 1,485"/>
    <n v="1485"/>
    <n v="695"/>
    <x v="18"/>
    <x v="0"/>
    <m/>
    <x v="0"/>
    <x v="0"/>
    <x v="0"/>
    <x v="0"/>
  </r>
  <r>
    <x v="25"/>
    <s v="KSh 690"/>
    <n v="690"/>
    <s v="KSh 1,200"/>
    <n v="1200"/>
    <n v="510"/>
    <x v="19"/>
    <x v="0"/>
    <m/>
    <x v="0"/>
    <x v="0"/>
    <x v="0"/>
    <x v="0"/>
  </r>
  <r>
    <x v="26"/>
    <s v="KSh 1,732"/>
    <n v="1732"/>
    <s v="KSh 1,799"/>
    <n v="1799"/>
    <n v="67"/>
    <x v="20"/>
    <x v="2"/>
    <m/>
    <x v="0"/>
    <x v="0"/>
    <x v="0"/>
    <x v="0"/>
  </r>
  <r>
    <x v="27"/>
    <s v="KSh 230"/>
    <n v="230"/>
    <s v="KSh 450"/>
    <n v="450"/>
    <n v="220"/>
    <x v="3"/>
    <x v="0"/>
    <m/>
    <x v="0"/>
    <x v="0"/>
    <x v="0"/>
    <x v="0"/>
  </r>
  <r>
    <x v="28"/>
    <s v="KSh 1,460"/>
    <n v="1460"/>
    <s v="KSh 2,290"/>
    <n v="2290"/>
    <n v="830"/>
    <x v="21"/>
    <x v="1"/>
    <m/>
    <x v="0"/>
    <x v="0"/>
    <x v="0"/>
    <x v="0"/>
  </r>
  <r>
    <x v="29"/>
    <s v="KSh 1,666"/>
    <n v="1666"/>
    <s v="KSh 1,699"/>
    <n v="1699"/>
    <n v="33"/>
    <x v="7"/>
    <x v="2"/>
    <m/>
    <x v="0"/>
    <x v="0"/>
    <x v="0"/>
    <x v="0"/>
  </r>
  <r>
    <x v="6"/>
    <s v="KSh 610"/>
    <n v="610"/>
    <s v="KSh 1,060"/>
    <n v="1060"/>
    <n v="450"/>
    <x v="0"/>
    <x v="0"/>
    <m/>
    <x v="0"/>
    <x v="0"/>
    <x v="0"/>
    <x v="0"/>
  </r>
  <r>
    <x v="13"/>
    <s v="KSh 176"/>
    <n v="176"/>
    <s v="KSh 345"/>
    <n v="345"/>
    <n v="169"/>
    <x v="3"/>
    <x v="0"/>
    <m/>
    <x v="0"/>
    <x v="0"/>
    <x v="0"/>
    <x v="0"/>
  </r>
  <r>
    <x v="30"/>
    <s v="KSh 1,466"/>
    <n v="1466"/>
    <s v="KSh 1,699"/>
    <n v="1699"/>
    <n v="233"/>
    <x v="22"/>
    <x v="2"/>
    <m/>
    <x v="0"/>
    <x v="0"/>
    <x v="0"/>
    <x v="0"/>
  </r>
  <r>
    <x v="31"/>
    <s v="KSh 274"/>
    <n v="274"/>
    <s v="KSh 537"/>
    <n v="537"/>
    <n v="263"/>
    <x v="3"/>
    <x v="0"/>
    <m/>
    <x v="0"/>
    <x v="0"/>
    <x v="0"/>
    <x v="0"/>
  </r>
  <r>
    <x v="32"/>
    <s v="KSh 799"/>
    <n v="799"/>
    <s v="KSh 900"/>
    <n v="900"/>
    <n v="101"/>
    <x v="23"/>
    <x v="2"/>
    <m/>
    <x v="0"/>
    <x v="0"/>
    <x v="0"/>
    <x v="0"/>
  </r>
  <r>
    <x v="22"/>
    <s v="KSh 657"/>
    <n v="657"/>
    <s v="KSh 1,288"/>
    <n v="1288"/>
    <n v="631"/>
    <x v="3"/>
    <x v="0"/>
    <m/>
    <x v="0"/>
    <x v="0"/>
    <x v="0"/>
    <x v="0"/>
  </r>
  <r>
    <x v="33"/>
    <s v="KSh 1,468"/>
    <n v="1468"/>
    <s v="KSh 1,699"/>
    <n v="1699"/>
    <n v="231"/>
    <x v="22"/>
    <x v="2"/>
    <m/>
    <x v="0"/>
    <x v="0"/>
    <x v="0"/>
    <x v="0"/>
  </r>
  <r>
    <x v="34"/>
    <s v="KSh 630"/>
    <n v="630"/>
    <s v="KSh 1,100"/>
    <n v="1100"/>
    <n v="470"/>
    <x v="19"/>
    <x v="0"/>
    <m/>
    <x v="0"/>
    <x v="0"/>
    <x v="0"/>
    <x v="0"/>
  </r>
  <r>
    <x v="35"/>
    <s v="KSh 850"/>
    <n v="850"/>
    <s v="KSh 1,700"/>
    <n v="1700"/>
    <n v="850"/>
    <x v="4"/>
    <x v="0"/>
    <m/>
    <x v="0"/>
    <x v="0"/>
    <x v="0"/>
    <x v="0"/>
  </r>
  <r>
    <x v="36"/>
    <s v="KSh 1,300"/>
    <n v="1300"/>
    <s v="KSh 2,500"/>
    <n v="2500"/>
    <n v="1200"/>
    <x v="14"/>
    <x v="0"/>
    <m/>
    <x v="0"/>
    <x v="0"/>
    <x v="0"/>
    <x v="0"/>
  </r>
  <r>
    <x v="37"/>
    <s v="KSh 105"/>
    <n v="105"/>
    <s v="KSh 200"/>
    <n v="200"/>
    <n v="95"/>
    <x v="14"/>
    <x v="0"/>
    <m/>
    <x v="0"/>
    <x v="0"/>
    <x v="0"/>
    <x v="0"/>
  </r>
  <r>
    <x v="38"/>
    <s v="KSh 899"/>
    <n v="899"/>
    <s v="KSh 1,699"/>
    <n v="1699"/>
    <n v="800"/>
    <x v="18"/>
    <x v="0"/>
    <m/>
    <x v="0"/>
    <x v="0"/>
    <x v="0"/>
    <x v="0"/>
  </r>
  <r>
    <x v="38"/>
    <s v="KSh 899"/>
    <n v="899"/>
    <s v="KSh 1,699"/>
    <n v="1699"/>
    <n v="800"/>
    <x v="18"/>
    <x v="0"/>
    <m/>
    <x v="0"/>
    <x v="0"/>
    <x v="0"/>
    <x v="0"/>
  </r>
  <r>
    <x v="39"/>
    <s v="KSh 1,200"/>
    <n v="1200"/>
    <s v="KSh 2,400"/>
    <n v="2400"/>
    <n v="1200"/>
    <x v="4"/>
    <x v="0"/>
    <m/>
    <x v="0"/>
    <x v="0"/>
    <x v="0"/>
    <x v="0"/>
  </r>
  <r>
    <x v="40"/>
    <s v="KSh 1,526"/>
    <n v="1526"/>
    <s v="KSh 1,660"/>
    <n v="1660"/>
    <n v="134"/>
    <x v="24"/>
    <x v="2"/>
    <m/>
    <x v="0"/>
    <x v="0"/>
    <x v="0"/>
    <x v="0"/>
  </r>
  <r>
    <x v="41"/>
    <s v="KSh 1,462"/>
    <n v="1462"/>
    <s v="KSh 1,499"/>
    <n v="1499"/>
    <n v="37"/>
    <x v="7"/>
    <x v="2"/>
    <m/>
    <x v="0"/>
    <x v="0"/>
    <x v="0"/>
    <x v="0"/>
  </r>
  <r>
    <x v="42"/>
    <s v="KSh 248"/>
    <n v="248"/>
    <s v="KSh 486"/>
    <n v="486"/>
    <n v="238"/>
    <x v="3"/>
    <x v="0"/>
    <m/>
    <x v="0"/>
    <x v="0"/>
    <x v="0"/>
    <x v="0"/>
  </r>
  <r>
    <x v="43"/>
    <s v="KSh 3,546"/>
    <n v="3546"/>
    <s v="KSh 3,699"/>
    <n v="3699"/>
    <n v="153"/>
    <x v="20"/>
    <x v="2"/>
    <m/>
    <x v="0"/>
    <x v="0"/>
    <x v="0"/>
    <x v="0"/>
  </r>
  <r>
    <x v="44"/>
    <s v="KSh 525"/>
    <n v="525"/>
    <s v="KSh 1,029"/>
    <n v="1029"/>
    <n v="504"/>
    <x v="3"/>
    <x v="0"/>
    <m/>
    <x v="0"/>
    <x v="0"/>
    <x v="0"/>
    <x v="0"/>
  </r>
  <r>
    <x v="45"/>
    <s v="KSh 1,080"/>
    <n v="1080"/>
    <s v="KSh 1,874"/>
    <n v="1874"/>
    <n v="794"/>
    <x v="0"/>
    <x v="0"/>
    <m/>
    <x v="0"/>
    <x v="0"/>
    <x v="0"/>
    <x v="0"/>
  </r>
  <r>
    <x v="46"/>
    <s v="KSh 1,420"/>
    <n v="1420"/>
    <s v="KSh 2,420"/>
    <n v="2420"/>
    <n v="1000"/>
    <x v="12"/>
    <x v="0"/>
    <m/>
    <x v="0"/>
    <x v="0"/>
    <x v="0"/>
    <x v="0"/>
  </r>
  <r>
    <x v="47"/>
    <s v="KSh 1,875"/>
    <n v="1875"/>
    <s v="KSh 1,899"/>
    <n v="1899"/>
    <n v="24"/>
    <x v="25"/>
    <x v="2"/>
    <m/>
    <x v="0"/>
    <x v="0"/>
    <x v="0"/>
    <x v="0"/>
  </r>
  <r>
    <x v="48"/>
    <s v="KSh 198"/>
    <n v="198"/>
    <s v="KSh 260"/>
    <n v="260"/>
    <n v="62"/>
    <x v="26"/>
    <x v="1"/>
    <m/>
    <x v="0"/>
    <x v="0"/>
    <x v="0"/>
    <x v="0"/>
  </r>
  <r>
    <x v="49"/>
    <s v="KSh 1,150"/>
    <n v="1150"/>
    <s v="KSh 1,737"/>
    <n v="1737"/>
    <n v="587"/>
    <x v="27"/>
    <x v="1"/>
    <m/>
    <x v="0"/>
    <x v="0"/>
    <x v="0"/>
    <x v="0"/>
  </r>
  <r>
    <x v="50"/>
    <s v="KSh 1,190"/>
    <n v="1190"/>
    <s v="KSh 1,810"/>
    <n v="1810"/>
    <n v="620"/>
    <x v="27"/>
    <x v="1"/>
    <m/>
    <x v="0"/>
    <x v="0"/>
    <x v="0"/>
    <x v="0"/>
  </r>
  <r>
    <x v="51"/>
    <s v="KSh 1,658"/>
    <n v="1658"/>
    <s v="KSh 1,699"/>
    <n v="1699"/>
    <n v="41"/>
    <x v="7"/>
    <x v="2"/>
    <m/>
    <x v="0"/>
    <x v="0"/>
    <x v="0"/>
    <x v="0"/>
  </r>
  <r>
    <x v="52"/>
    <s v="KSh 1,768"/>
    <n v="1768"/>
    <s v="KSh 1,799"/>
    <n v="1799"/>
    <n v="31"/>
    <x v="7"/>
    <x v="2"/>
    <m/>
    <x v="0"/>
    <x v="0"/>
    <x v="0"/>
    <x v="0"/>
  </r>
  <r>
    <x v="53"/>
    <s v="KSh 199"/>
    <n v="199"/>
    <s v="KSh 553"/>
    <n v="553"/>
    <n v="354"/>
    <x v="28"/>
    <x v="0"/>
    <m/>
    <x v="0"/>
    <x v="0"/>
    <x v="0"/>
    <x v="0"/>
  </r>
  <r>
    <x v="54"/>
    <s v="KSh 169"/>
    <n v="169"/>
    <s v="KSh 320"/>
    <n v="320"/>
    <n v="151"/>
    <x v="18"/>
    <x v="0"/>
    <m/>
    <x v="0"/>
    <x v="0"/>
    <x v="0"/>
    <x v="0"/>
  </r>
  <r>
    <x v="55"/>
    <s v="KSh 458"/>
    <n v="458"/>
    <s v="KSh 986"/>
    <n v="986"/>
    <n v="528"/>
    <x v="29"/>
    <x v="0"/>
    <n v="-10"/>
    <x v="2"/>
    <x v="4"/>
    <x v="2"/>
    <x v="1"/>
  </r>
  <r>
    <x v="56"/>
    <s v="KSh 2,115"/>
    <n v="2115"/>
    <s v="KSh 4,700"/>
    <n v="4700"/>
    <n v="2585"/>
    <x v="17"/>
    <x v="0"/>
    <n v="-13"/>
    <x v="3"/>
    <x v="5"/>
    <x v="3"/>
    <x v="2"/>
  </r>
  <r>
    <x v="57"/>
    <s v="KSh 2,048"/>
    <n v="2048"/>
    <s v="KSh 4,500"/>
    <n v="4500"/>
    <n v="2452"/>
    <x v="29"/>
    <x v="0"/>
    <n v="-7"/>
    <x v="4"/>
    <x v="6"/>
    <x v="4"/>
    <x v="3"/>
  </r>
  <r>
    <x v="58"/>
    <s v="KSh 2,025"/>
    <n v="2025"/>
    <s v="KSh 3,971"/>
    <n v="3971"/>
    <n v="1946"/>
    <x v="3"/>
    <x v="0"/>
    <n v="-3"/>
    <x v="5"/>
    <x v="7"/>
    <x v="5"/>
    <x v="4"/>
  </r>
  <r>
    <x v="59"/>
    <s v="KSh 1,820"/>
    <n v="1820"/>
    <s v="KSh 3,490"/>
    <n v="3490"/>
    <n v="1670"/>
    <x v="14"/>
    <x v="0"/>
    <n v="-9"/>
    <x v="4"/>
    <x v="8"/>
    <x v="4"/>
    <x v="3"/>
  </r>
  <r>
    <x v="60"/>
    <s v="KSh 1,274"/>
    <n v="1274"/>
    <s v="KSh 2,800"/>
    <n v="2800"/>
    <n v="1526"/>
    <x v="17"/>
    <x v="0"/>
    <n v="-5"/>
    <x v="6"/>
    <x v="9"/>
    <x v="6"/>
    <x v="4"/>
  </r>
  <r>
    <x v="61"/>
    <s v="KSh 1,570"/>
    <n v="1570"/>
    <s v="KSh 2,988"/>
    <n v="2988"/>
    <n v="1418"/>
    <x v="18"/>
    <x v="0"/>
    <n v="-7"/>
    <x v="3"/>
    <x v="6"/>
    <x v="3"/>
    <x v="2"/>
  </r>
  <r>
    <x v="62"/>
    <s v="KSh 3,750"/>
    <n v="3750"/>
    <s v="KSh 6,143"/>
    <n v="6143"/>
    <n v="2393"/>
    <x v="30"/>
    <x v="1"/>
    <n v="-5"/>
    <x v="2"/>
    <x v="9"/>
    <x v="2"/>
    <x v="1"/>
  </r>
  <r>
    <x v="63"/>
    <s v="KSh 1,600"/>
    <n v="1600"/>
    <s v="KSh 2,929"/>
    <n v="2929"/>
    <n v="1329"/>
    <x v="13"/>
    <x v="0"/>
    <n v="-5"/>
    <x v="7"/>
    <x v="9"/>
    <x v="7"/>
    <x v="1"/>
  </r>
  <r>
    <x v="64"/>
    <s v="KSh 2,300"/>
    <n v="2300"/>
    <s v="KSh 3,240"/>
    <n v="3240"/>
    <n v="940"/>
    <x v="31"/>
    <x v="1"/>
    <n v="-5"/>
    <x v="2"/>
    <x v="9"/>
    <x v="2"/>
    <x v="1"/>
  </r>
  <r>
    <x v="65"/>
    <s v="KSh 1,620"/>
    <n v="1620"/>
    <s v="KSh 2,690"/>
    <n v="2690"/>
    <n v="1070"/>
    <x v="32"/>
    <x v="1"/>
    <n v="-1"/>
    <x v="5"/>
    <x v="10"/>
    <x v="5"/>
    <x v="4"/>
  </r>
  <r>
    <x v="66"/>
    <s v="KSh 509"/>
    <n v="509"/>
    <s v="KSh 899"/>
    <n v="899"/>
    <n v="390"/>
    <x v="19"/>
    <x v="0"/>
    <n v="-5"/>
    <x v="2"/>
    <x v="9"/>
    <x v="2"/>
    <x v="1"/>
  </r>
  <r>
    <x v="67"/>
    <s v="KSh 1,000"/>
    <n v="1000"/>
    <s v="KSh 2,000"/>
    <n v="2000"/>
    <n v="1000"/>
    <x v="4"/>
    <x v="0"/>
    <n v="-7"/>
    <x v="8"/>
    <x v="6"/>
    <x v="8"/>
    <x v="2"/>
  </r>
  <r>
    <x v="68"/>
    <s v="KSh 998"/>
    <n v="998"/>
    <s v="KSh 1,966"/>
    <n v="1966"/>
    <n v="968"/>
    <x v="3"/>
    <x v="0"/>
    <n v="-44"/>
    <x v="9"/>
    <x v="11"/>
    <x v="9"/>
    <x v="4"/>
  </r>
  <r>
    <x v="69"/>
    <s v="KSh 3,640"/>
    <n v="3640"/>
    <s v="KSh 4,588"/>
    <n v="4588"/>
    <n v="948"/>
    <x v="33"/>
    <x v="1"/>
    <n v="-1"/>
    <x v="5"/>
    <x v="10"/>
    <x v="5"/>
    <x v="4"/>
  </r>
  <r>
    <x v="70"/>
    <s v="KSh 979"/>
    <n v="979"/>
    <s v="KSh 1,920"/>
    <n v="1920"/>
    <n v="941"/>
    <x v="3"/>
    <x v="0"/>
    <n v="-1"/>
    <x v="5"/>
    <x v="10"/>
    <x v="5"/>
    <x v="4"/>
  </r>
  <r>
    <x v="71"/>
    <s v="KSh 1,580"/>
    <n v="1580"/>
    <s v="KSh 2,499"/>
    <n v="2499"/>
    <n v="919"/>
    <x v="6"/>
    <x v="1"/>
    <n v="-7"/>
    <x v="10"/>
    <x v="6"/>
    <x v="10"/>
    <x v="4"/>
  </r>
  <r>
    <x v="72"/>
    <s v="KSh 968"/>
    <n v="968"/>
    <s v="KSh 1,814"/>
    <n v="1814"/>
    <n v="846"/>
    <x v="18"/>
    <x v="0"/>
    <n v="-6"/>
    <x v="11"/>
    <x v="3"/>
    <x v="11"/>
    <x v="2"/>
  </r>
  <r>
    <x v="73"/>
    <s v="KSh 1,189"/>
    <n v="1189"/>
    <s v="KSh 2,199"/>
    <n v="2199"/>
    <n v="1010"/>
    <x v="1"/>
    <x v="0"/>
    <n v="-1"/>
    <x v="2"/>
    <x v="10"/>
    <x v="2"/>
    <x v="1"/>
  </r>
  <r>
    <x v="74"/>
    <s v="KSh 990"/>
    <n v="990"/>
    <s v="KSh 1,814"/>
    <n v="1814"/>
    <n v="824"/>
    <x v="13"/>
    <x v="0"/>
    <n v="-6"/>
    <x v="11"/>
    <x v="3"/>
    <x v="11"/>
    <x v="2"/>
  </r>
  <r>
    <x v="75"/>
    <s v="KSh 1,680"/>
    <n v="1680"/>
    <s v="KSh 2,499"/>
    <n v="2499"/>
    <n v="819"/>
    <x v="8"/>
    <x v="1"/>
    <n v="-9"/>
    <x v="12"/>
    <x v="8"/>
    <x v="12"/>
    <x v="3"/>
  </r>
  <r>
    <x v="76"/>
    <s v="KSh 1,758"/>
    <n v="1758"/>
    <s v="KSh 2,499"/>
    <n v="2499"/>
    <n v="741"/>
    <x v="34"/>
    <x v="1"/>
    <n v="-20"/>
    <x v="13"/>
    <x v="12"/>
    <x v="13"/>
    <x v="3"/>
  </r>
  <r>
    <x v="77"/>
    <s v="KSh 330"/>
    <n v="330"/>
    <s v="KSh 647"/>
    <n v="647"/>
    <n v="317"/>
    <x v="3"/>
    <x v="0"/>
    <n v="-1"/>
    <x v="1"/>
    <x v="10"/>
    <x v="1"/>
    <x v="1"/>
  </r>
  <r>
    <x v="78"/>
    <s v="KSh 2,199"/>
    <n v="2199"/>
    <s v="KSh 2,923"/>
    <n v="2923"/>
    <n v="724"/>
    <x v="35"/>
    <x v="1"/>
    <n v="-24"/>
    <x v="9"/>
    <x v="13"/>
    <x v="9"/>
    <x v="4"/>
  </r>
  <r>
    <x v="79"/>
    <s v="KSh 1,980"/>
    <n v="1980"/>
    <s v="KSh 2,699"/>
    <n v="2699"/>
    <n v="719"/>
    <x v="16"/>
    <x v="1"/>
    <n v="-32"/>
    <x v="14"/>
    <x v="14"/>
    <x v="14"/>
    <x v="4"/>
  </r>
  <r>
    <x v="80"/>
    <s v="KSh 2,319"/>
    <n v="2319"/>
    <s v="KSh 3,032"/>
    <n v="3032"/>
    <n v="713"/>
    <x v="26"/>
    <x v="1"/>
    <n v="-55"/>
    <x v="9"/>
    <x v="15"/>
    <x v="9"/>
    <x v="4"/>
  </r>
  <r>
    <x v="81"/>
    <s v="KSh 1,940"/>
    <n v="1940"/>
    <s v="KSh 2,650"/>
    <n v="2650"/>
    <n v="710"/>
    <x v="16"/>
    <x v="1"/>
    <n v="-20"/>
    <x v="10"/>
    <x v="12"/>
    <x v="10"/>
    <x v="4"/>
  </r>
  <r>
    <x v="82"/>
    <s v="KSh 2,999"/>
    <n v="2999"/>
    <s v="KSh 3,699"/>
    <n v="3699"/>
    <n v="700"/>
    <x v="36"/>
    <x v="2"/>
    <n v="-5"/>
    <x v="9"/>
    <x v="9"/>
    <x v="9"/>
    <x v="4"/>
  </r>
  <r>
    <x v="83"/>
    <s v="KSh 1,350"/>
    <n v="1350"/>
    <s v="KSh 1,990"/>
    <n v="1990"/>
    <n v="640"/>
    <x v="37"/>
    <x v="1"/>
    <n v="-13"/>
    <x v="7"/>
    <x v="5"/>
    <x v="7"/>
    <x v="1"/>
  </r>
  <r>
    <x v="84"/>
    <s v="KSh 2,880"/>
    <n v="2880"/>
    <s v="KSh 3,520"/>
    <n v="3520"/>
    <n v="640"/>
    <x v="38"/>
    <x v="2"/>
    <n v="-12"/>
    <x v="7"/>
    <x v="16"/>
    <x v="7"/>
    <x v="1"/>
  </r>
  <r>
    <x v="85"/>
    <s v="KSh 1,740"/>
    <n v="1740"/>
    <s v="KSh 2,356"/>
    <n v="2356"/>
    <n v="616"/>
    <x v="39"/>
    <x v="1"/>
    <n v="-5"/>
    <x v="6"/>
    <x v="9"/>
    <x v="6"/>
    <x v="4"/>
  </r>
  <r>
    <x v="86"/>
    <s v="KSh 1,620"/>
    <n v="1620"/>
    <s v="KSh 2,200"/>
    <n v="2200"/>
    <n v="580"/>
    <x v="2"/>
    <x v="1"/>
    <n v="-2"/>
    <x v="14"/>
    <x v="2"/>
    <x v="14"/>
    <x v="4"/>
  </r>
  <r>
    <x v="87"/>
    <s v="KSh 950"/>
    <n v="950"/>
    <s v="KSh 1,525"/>
    <n v="1525"/>
    <n v="575"/>
    <x v="2"/>
    <x v="1"/>
    <n v="-2"/>
    <x v="14"/>
    <x v="2"/>
    <x v="14"/>
    <x v="4"/>
  </r>
  <r>
    <x v="88"/>
    <s v="KSh 990"/>
    <n v="990"/>
    <s v="KSh 1,500"/>
    <n v="1500"/>
    <n v="510"/>
    <x v="27"/>
    <x v="1"/>
    <n v="-39"/>
    <x v="10"/>
    <x v="17"/>
    <x v="10"/>
    <x v="4"/>
  </r>
  <r>
    <x v="89"/>
    <s v="KSh 980"/>
    <n v="980"/>
    <s v="KSh 1,490"/>
    <n v="1490"/>
    <n v="510"/>
    <x v="27"/>
    <x v="1"/>
    <n v="-12"/>
    <x v="10"/>
    <x v="16"/>
    <x v="10"/>
    <x v="4"/>
  </r>
  <r>
    <x v="90"/>
    <s v="KSh 1,650"/>
    <n v="1650"/>
    <s v="KSh 2,150"/>
    <n v="2150"/>
    <n v="500"/>
    <x v="40"/>
    <x v="1"/>
    <n v="-14"/>
    <x v="15"/>
    <x v="18"/>
    <x v="15"/>
    <x v="3"/>
  </r>
  <r>
    <x v="91"/>
    <s v="KSh 552"/>
    <n v="552"/>
    <s v="KSh 1,035"/>
    <n v="1035"/>
    <n v="483"/>
    <x v="18"/>
    <x v="0"/>
    <n v="-12"/>
    <x v="6"/>
    <x v="16"/>
    <x v="6"/>
    <x v="4"/>
  </r>
  <r>
    <x v="92"/>
    <s v="KSh 527"/>
    <n v="527"/>
    <s v="KSh 999"/>
    <n v="999"/>
    <n v="472"/>
    <x v="18"/>
    <x v="0"/>
    <n v="-14"/>
    <x v="13"/>
    <x v="18"/>
    <x v="13"/>
    <x v="3"/>
  </r>
  <r>
    <x v="93"/>
    <s v="KSh 445"/>
    <n v="445"/>
    <s v="KSh 873"/>
    <n v="873"/>
    <n v="428"/>
    <x v="3"/>
    <x v="0"/>
    <n v="-69"/>
    <x v="16"/>
    <x v="19"/>
    <x v="16"/>
    <x v="2"/>
  </r>
  <r>
    <x v="94"/>
    <s v="KSh 501"/>
    <n v="501"/>
    <s v="KSh 860"/>
    <n v="860"/>
    <n v="359"/>
    <x v="0"/>
    <x v="0"/>
    <n v="-6"/>
    <x v="14"/>
    <x v="3"/>
    <x v="14"/>
    <x v="4"/>
  </r>
  <r>
    <x v="95"/>
    <s v="KSh 325"/>
    <n v="325"/>
    <s v="KSh 680"/>
    <n v="680"/>
    <n v="355"/>
    <x v="41"/>
    <x v="0"/>
    <n v="-15"/>
    <x v="17"/>
    <x v="1"/>
    <x v="17"/>
    <x v="2"/>
  </r>
  <r>
    <x v="96"/>
    <s v="KSh 332"/>
    <n v="332"/>
    <s v="KSh 684"/>
    <n v="684"/>
    <n v="352"/>
    <x v="42"/>
    <x v="0"/>
    <n v="-2"/>
    <x v="5"/>
    <x v="2"/>
    <x v="5"/>
    <x v="4"/>
  </r>
  <r>
    <x v="97"/>
    <s v="KSh 1,220"/>
    <n v="1220"/>
    <s v="KSh 1,555"/>
    <n v="1555"/>
    <n v="335"/>
    <x v="10"/>
    <x v="1"/>
    <n v="-16"/>
    <x v="18"/>
    <x v="20"/>
    <x v="18"/>
    <x v="2"/>
  </r>
  <r>
    <x v="98"/>
    <s v="KSh 2,170"/>
    <n v="2170"/>
    <s v="KSh 2,500"/>
    <n v="2500"/>
    <n v="330"/>
    <x v="43"/>
    <x v="2"/>
    <n v="-6"/>
    <x v="19"/>
    <x v="3"/>
    <x v="19"/>
    <x v="2"/>
  </r>
  <r>
    <x v="99"/>
    <s v="KSh 382"/>
    <n v="382"/>
    <s v="KSh 700"/>
    <n v="700"/>
    <n v="318"/>
    <x v="13"/>
    <x v="0"/>
    <n v="-17"/>
    <x v="20"/>
    <x v="21"/>
    <x v="20"/>
    <x v="2"/>
  </r>
  <r>
    <x v="100"/>
    <s v="KSh 389"/>
    <n v="389"/>
    <s v="KSh 656"/>
    <n v="656"/>
    <n v="267"/>
    <x v="12"/>
    <x v="0"/>
    <n v="-36"/>
    <x v="4"/>
    <x v="22"/>
    <x v="4"/>
    <x v="3"/>
  </r>
  <r>
    <x v="101"/>
    <s v="KSh 345"/>
    <n v="345"/>
    <s v="KSh 602"/>
    <n v="602"/>
    <n v="257"/>
    <x v="19"/>
    <x v="0"/>
    <n v="-6"/>
    <x v="8"/>
    <x v="3"/>
    <x v="8"/>
    <x v="2"/>
  </r>
  <r>
    <x v="102"/>
    <s v="KSh 420"/>
    <n v="420"/>
    <s v="KSh 647"/>
    <n v="647"/>
    <n v="227"/>
    <x v="15"/>
    <x v="1"/>
    <n v="-49"/>
    <x v="9"/>
    <x v="23"/>
    <x v="9"/>
    <x v="4"/>
  </r>
  <r>
    <x v="103"/>
    <s v="KSh 799"/>
    <n v="799"/>
    <s v="KSh 999"/>
    <n v="999"/>
    <n v="200"/>
    <x v="44"/>
    <x v="1"/>
    <n v="-12"/>
    <x v="13"/>
    <x v="16"/>
    <x v="13"/>
    <x v="3"/>
  </r>
  <r>
    <x v="104"/>
    <s v="KSh 185"/>
    <n v="185"/>
    <s v="KSh 382"/>
    <n v="382"/>
    <n v="197"/>
    <x v="41"/>
    <x v="0"/>
    <n v="-9"/>
    <x v="4"/>
    <x v="8"/>
    <x v="4"/>
    <x v="3"/>
  </r>
  <r>
    <x v="105"/>
    <s v="KSh 171"/>
    <n v="171"/>
    <s v="KSh 360"/>
    <n v="360"/>
    <n v="189"/>
    <x v="45"/>
    <x v="0"/>
    <n v="-2"/>
    <x v="5"/>
    <x v="2"/>
    <x v="5"/>
    <x v="4"/>
  </r>
  <r>
    <x v="106"/>
    <s v="KSh 195"/>
    <n v="195"/>
    <s v="KSh 360"/>
    <n v="360"/>
    <n v="165"/>
    <x v="1"/>
    <x v="0"/>
    <n v="-2"/>
    <x v="5"/>
    <x v="2"/>
    <x v="5"/>
    <x v="4"/>
  </r>
  <r>
    <x v="107"/>
    <s v="KSh 450"/>
    <n v="450"/>
    <s v="KSh 900"/>
    <n v="900"/>
    <n v="450"/>
    <x v="4"/>
    <x v="0"/>
    <n v="-1"/>
    <x v="21"/>
    <x v="10"/>
    <x v="21"/>
    <x v="2"/>
  </r>
  <r>
    <x v="108"/>
    <s v="KSh 38"/>
    <n v="38"/>
    <s v="KSh 80"/>
    <n v="80"/>
    <n v="42"/>
    <x v="45"/>
    <x v="0"/>
    <n v="-13"/>
    <x v="22"/>
    <x v="5"/>
    <x v="2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7EAE22-21A1-45EB-B5FF-D83B7BD665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C75" firstHeaderRow="0" firstDataRow="1" firstDataCol="1" rowPageCount="1" colPageCount="1"/>
  <pivotFields count="12">
    <pivotField axis="axisRow" showAll="0">
      <items count="109">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showAll="0"/>
    <pivotField showAll="0"/>
    <pivotField showAll="0"/>
    <pivotField dataField="1" numFmtId="9" showAll="0"/>
    <pivotField showAll="0"/>
    <pivotField showAll="0">
      <items count="25">
        <item x="21"/>
        <item x="6"/>
        <item x="15"/>
        <item x="12"/>
        <item x="8"/>
        <item x="19"/>
        <item x="17"/>
        <item x="2"/>
        <item x="16"/>
        <item x="23"/>
        <item x="22"/>
        <item x="5"/>
        <item x="1"/>
        <item x="13"/>
        <item x="7"/>
        <item x="20"/>
        <item x="10"/>
        <item x="3"/>
        <item x="9"/>
        <item x="4"/>
        <item x="11"/>
        <item x="0"/>
        <item x="18"/>
        <item x="14"/>
        <item t="default"/>
      </items>
    </pivotField>
    <pivotField showAll="0"/>
    <pivotField axis="axisPage" dataField="1" multipleItemSelectionAllowed="1" showAll="0">
      <items count="24">
        <item x="22"/>
        <item x="15"/>
        <item x="19"/>
        <item x="20"/>
        <item x="13"/>
        <item x="21"/>
        <item x="17"/>
        <item x="16"/>
        <item x="18"/>
        <item x="14"/>
        <item x="9"/>
        <item x="6"/>
        <item x="5"/>
        <item x="1"/>
        <item x="7"/>
        <item x="12"/>
        <item x="11"/>
        <item x="0"/>
        <item x="2"/>
        <item x="3"/>
        <item x="4"/>
        <item x="8"/>
        <item h="1" x="10"/>
        <item t="default"/>
      </items>
    </pivotField>
    <pivotField showAll="0"/>
  </pivotFields>
  <rowFields count="1">
    <field x="0"/>
  </rowFields>
  <rowItems count="58">
    <i>
      <x/>
    </i>
    <i>
      <x v="1"/>
    </i>
    <i>
      <x v="2"/>
    </i>
    <i>
      <x v="3"/>
    </i>
    <i>
      <x v="4"/>
    </i>
    <i>
      <x v="5"/>
    </i>
    <i>
      <x v="7"/>
    </i>
    <i>
      <x v="8"/>
    </i>
    <i>
      <x v="11"/>
    </i>
    <i>
      <x v="16"/>
    </i>
    <i>
      <x v="17"/>
    </i>
    <i>
      <x v="18"/>
    </i>
    <i>
      <x v="20"/>
    </i>
    <i>
      <x v="22"/>
    </i>
    <i>
      <x v="25"/>
    </i>
    <i>
      <x v="26"/>
    </i>
    <i>
      <x v="27"/>
    </i>
    <i>
      <x v="28"/>
    </i>
    <i>
      <x v="30"/>
    </i>
    <i>
      <x v="35"/>
    </i>
    <i>
      <x v="38"/>
    </i>
    <i>
      <x v="40"/>
    </i>
    <i>
      <x v="41"/>
    </i>
    <i>
      <x v="44"/>
    </i>
    <i>
      <x v="51"/>
    </i>
    <i>
      <x v="55"/>
    </i>
    <i>
      <x v="56"/>
    </i>
    <i>
      <x v="57"/>
    </i>
    <i>
      <x v="58"/>
    </i>
    <i>
      <x v="59"/>
    </i>
    <i>
      <x v="60"/>
    </i>
    <i>
      <x v="61"/>
    </i>
    <i>
      <x v="62"/>
    </i>
    <i>
      <x v="63"/>
    </i>
    <i>
      <x v="64"/>
    </i>
    <i>
      <x v="65"/>
    </i>
    <i>
      <x v="66"/>
    </i>
    <i>
      <x v="67"/>
    </i>
    <i>
      <x v="68"/>
    </i>
    <i>
      <x v="69"/>
    </i>
    <i>
      <x v="71"/>
    </i>
    <i>
      <x v="72"/>
    </i>
    <i>
      <x v="74"/>
    </i>
    <i>
      <x v="75"/>
    </i>
    <i>
      <x v="76"/>
    </i>
    <i>
      <x v="79"/>
    </i>
    <i>
      <x v="83"/>
    </i>
    <i>
      <x v="86"/>
    </i>
    <i>
      <x v="89"/>
    </i>
    <i>
      <x v="90"/>
    </i>
    <i>
      <x v="92"/>
    </i>
    <i>
      <x v="94"/>
    </i>
    <i>
      <x v="100"/>
    </i>
    <i>
      <x v="103"/>
    </i>
    <i>
      <x v="105"/>
    </i>
    <i>
      <x v="106"/>
    </i>
    <i>
      <x v="107"/>
    </i>
    <i t="grand">
      <x/>
    </i>
  </rowItems>
  <colFields count="1">
    <field x="-2"/>
  </colFields>
  <colItems count="2">
    <i>
      <x/>
    </i>
    <i i="1">
      <x v="1"/>
    </i>
  </colItems>
  <pageFields count="1">
    <pageField fld="10" hier="-1"/>
  </pageFields>
  <dataFields count="2">
    <dataField name="Average of Discount" fld="6" subtotal="average" baseField="0" baseItem="7" numFmtId="9"/>
    <dataField name="Average of Rating(1)" fld="10" subtotal="average" baseField="0"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516DC8-CEB1-4721-8A6D-6879BA39892B}" name="PivotTable3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7:E113" firstHeaderRow="1" firstDataRow="2" firstDataCol="1" rowPageCount="1" colPageCount="1"/>
  <pivotFields count="13">
    <pivotField dataField="1" showAll="0"/>
    <pivotField showAll="0"/>
    <pivotField showAll="0"/>
    <pivotField showAll="0"/>
    <pivotField showAll="0"/>
    <pivotField showAll="0"/>
    <pivotField numFmtId="9" showAll="0"/>
    <pivotField axis="axisCol" showAll="0">
      <items count="4">
        <item x="0"/>
        <item x="2"/>
        <item x="1"/>
        <item t="default"/>
      </items>
    </pivotField>
    <pivotField showAll="0"/>
    <pivotField axis="axisPage" multipleItemSelectionAllowed="1" showAll="0">
      <items count="24">
        <item x="21"/>
        <item x="3"/>
        <item x="11"/>
        <item x="8"/>
        <item x="19"/>
        <item x="20"/>
        <item x="17"/>
        <item x="16"/>
        <item x="18"/>
        <item x="2"/>
        <item x="22"/>
        <item x="7"/>
        <item x="1"/>
        <item x="13"/>
        <item x="12"/>
        <item x="4"/>
        <item x="15"/>
        <item x="14"/>
        <item x="9"/>
        <item x="10"/>
        <item x="6"/>
        <item x="5"/>
        <item h="1" x="0"/>
        <item t="default"/>
      </items>
    </pivotField>
    <pivotField showAll="0"/>
    <pivotField showAll="0"/>
    <pivotField axis="axisRow" showAll="0">
      <items count="6">
        <item x="1"/>
        <item x="4"/>
        <item x="3"/>
        <item x="2"/>
        <item x="0"/>
        <item t="default"/>
      </items>
    </pivotField>
  </pivotFields>
  <rowFields count="1">
    <field x="12"/>
  </rowFields>
  <rowItems count="5">
    <i>
      <x/>
    </i>
    <i>
      <x v="1"/>
    </i>
    <i>
      <x v="2"/>
    </i>
    <i>
      <x v="3"/>
    </i>
    <i t="grand">
      <x/>
    </i>
  </rowItems>
  <colFields count="1">
    <field x="7"/>
  </colFields>
  <colItems count="4">
    <i>
      <x/>
    </i>
    <i>
      <x v="1"/>
    </i>
    <i>
      <x v="2"/>
    </i>
    <i t="grand">
      <x/>
    </i>
  </colItems>
  <pageFields count="1">
    <pageField fld="9" hier="-1"/>
  </pageFields>
  <dataFields count="1">
    <dataField name="Count of Product" fld="0" subtotal="count" baseField="7" baseItem="0"/>
  </dataFields>
  <chartFormats count="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2">
          <reference field="4294967294" count="1" selected="0">
            <x v="0"/>
          </reference>
          <reference field="7" count="1" selected="0">
            <x v="2"/>
          </reference>
        </references>
      </pivotArea>
    </chartFormat>
    <chartFormat chart="4" format="12" series="1">
      <pivotArea type="data" outline="0" fieldPosition="0">
        <references count="2">
          <reference field="4294967294" count="1" selected="0">
            <x v="0"/>
          </reference>
          <reference field="7" count="1" selected="0">
            <x v="0"/>
          </reference>
        </references>
      </pivotArea>
    </chartFormat>
    <chartFormat chart="4" format="13" series="1">
      <pivotArea type="data" outline="0" fieldPosition="0">
        <references count="2">
          <reference field="4294967294" count="1" selected="0">
            <x v="0"/>
          </reference>
          <reference field="7" count="1" selected="0">
            <x v="1"/>
          </reference>
        </references>
      </pivotArea>
    </chartFormat>
    <chartFormat chart="4" format="14"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9D789-E547-40ED-A948-A36BA7AFEAA1}"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B60" firstHeaderRow="1" firstDataRow="1" firstDataCol="1"/>
  <pivotFields count="13">
    <pivotField axis="axisRow" showAll="0" measureFilter="1" sortType="ascending">
      <items count="110">
        <item x="86"/>
        <item x="88"/>
        <item x="87"/>
        <item x="83"/>
        <item x="89"/>
        <item x="93"/>
        <item x="23"/>
        <item x="63"/>
        <item x="80"/>
        <item x="48"/>
        <item x="29"/>
        <item x="5"/>
        <item x="47"/>
        <item x="39"/>
        <item x="12"/>
        <item x="24"/>
        <item x="62"/>
        <item x="67"/>
        <item x="68"/>
        <item x="25"/>
        <item x="108"/>
        <item x="42"/>
        <item x="91"/>
        <item x="3"/>
        <item x="0"/>
        <item x="98"/>
        <item x="76"/>
        <item x="79"/>
        <item x="81"/>
        <item x="28"/>
        <item x="56"/>
        <item x="53"/>
        <item x="38"/>
        <item x="10"/>
        <item x="27"/>
        <item x="72"/>
        <item x="45"/>
        <item x="46"/>
        <item x="99"/>
        <item x="22"/>
        <item x="96"/>
        <item x="74"/>
        <item x="44"/>
        <item x="6"/>
        <item x="70"/>
        <item x="54"/>
        <item x="14"/>
        <item x="11"/>
        <item x="31"/>
        <item x="50"/>
        <item x="9"/>
        <item x="20"/>
        <item x="105"/>
        <item x="13"/>
        <item x="26"/>
        <item x="18"/>
        <item x="7"/>
        <item x="65"/>
        <item x="61"/>
        <item x="102"/>
        <item x="104"/>
        <item x="90"/>
        <item x="103"/>
        <item x="77"/>
        <item x="95"/>
        <item x="69"/>
        <item x="64"/>
        <item x="57"/>
        <item x="58"/>
        <item x="94"/>
        <item x="60"/>
        <item x="2"/>
        <item x="59"/>
        <item x="21"/>
        <item x="49"/>
        <item x="82"/>
        <item x="73"/>
        <item x="92"/>
        <item x="43"/>
        <item x="4"/>
        <item x="75"/>
        <item x="34"/>
        <item x="1"/>
        <item x="17"/>
        <item x="55"/>
        <item x="30"/>
        <item x="32"/>
        <item x="106"/>
        <item x="15"/>
        <item x="16"/>
        <item x="85"/>
        <item x="78"/>
        <item x="41"/>
        <item x="84"/>
        <item x="36"/>
        <item x="100"/>
        <item x="37"/>
        <item x="8"/>
        <item x="51"/>
        <item x="19"/>
        <item x="52"/>
        <item x="97"/>
        <item x="35"/>
        <item x="40"/>
        <item x="107"/>
        <item x="33"/>
        <item x="101"/>
        <item x="71"/>
        <item x="6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9" showAll="0"/>
    <pivotField showAll="0"/>
    <pivotField showAll="0"/>
    <pivotField showAll="0"/>
    <pivotField showAll="0"/>
    <pivotField showAll="0"/>
    <pivotField showAll="0">
      <items count="6">
        <item x="1"/>
        <item x="4"/>
        <item x="3"/>
        <item x="2"/>
        <item x="0"/>
        <item t="default"/>
      </items>
    </pivotField>
  </pivotFields>
  <rowFields count="1">
    <field x="0"/>
  </rowFields>
  <rowItems count="11">
    <i>
      <x v="64"/>
    </i>
    <i>
      <x v="60"/>
    </i>
    <i>
      <x v="20"/>
    </i>
    <i>
      <x v="52"/>
    </i>
    <i>
      <x v="84"/>
    </i>
    <i>
      <x v="67"/>
    </i>
    <i>
      <x v="53"/>
    </i>
    <i>
      <x v="70"/>
    </i>
    <i>
      <x v="30"/>
    </i>
    <i>
      <x v="31"/>
    </i>
    <i t="grand">
      <x/>
    </i>
  </rowItems>
  <colItems count="1">
    <i/>
  </colItems>
  <dataFields count="1">
    <dataField name="Average of Discount Percentage" fld="6" subtotal="average" baseField="0" baseItem="0" numFmtId="9"/>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77B765-3530-482B-BF3C-D8B022FCA5E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B42" firstHeaderRow="1" firstDataRow="1" firstDataCol="1"/>
  <pivotFields count="13">
    <pivotField axis="axisRow" showAll="0" measureFilter="1" sortType="descending">
      <items count="110">
        <item x="86"/>
        <item x="88"/>
        <item x="87"/>
        <item x="83"/>
        <item x="89"/>
        <item x="93"/>
        <item x="23"/>
        <item x="63"/>
        <item x="80"/>
        <item x="48"/>
        <item x="29"/>
        <item x="5"/>
        <item x="47"/>
        <item x="39"/>
        <item x="12"/>
        <item x="24"/>
        <item x="62"/>
        <item x="67"/>
        <item x="68"/>
        <item x="25"/>
        <item x="108"/>
        <item x="42"/>
        <item x="91"/>
        <item x="3"/>
        <item x="0"/>
        <item x="98"/>
        <item x="76"/>
        <item x="79"/>
        <item x="81"/>
        <item x="28"/>
        <item x="56"/>
        <item x="53"/>
        <item x="38"/>
        <item x="10"/>
        <item x="27"/>
        <item x="72"/>
        <item x="45"/>
        <item x="46"/>
        <item x="99"/>
        <item x="22"/>
        <item x="96"/>
        <item x="74"/>
        <item x="44"/>
        <item x="6"/>
        <item x="70"/>
        <item x="54"/>
        <item x="14"/>
        <item x="11"/>
        <item x="31"/>
        <item x="50"/>
        <item x="9"/>
        <item x="20"/>
        <item x="105"/>
        <item x="13"/>
        <item x="26"/>
        <item x="18"/>
        <item x="7"/>
        <item x="65"/>
        <item x="61"/>
        <item x="102"/>
        <item x="104"/>
        <item x="90"/>
        <item x="103"/>
        <item x="77"/>
        <item x="95"/>
        <item x="69"/>
        <item x="64"/>
        <item x="57"/>
        <item x="58"/>
        <item x="94"/>
        <item x="60"/>
        <item x="2"/>
        <item x="59"/>
        <item x="21"/>
        <item x="49"/>
        <item x="82"/>
        <item x="73"/>
        <item x="92"/>
        <item x="43"/>
        <item x="4"/>
        <item x="75"/>
        <item x="34"/>
        <item x="1"/>
        <item x="17"/>
        <item x="55"/>
        <item x="30"/>
        <item x="32"/>
        <item x="106"/>
        <item x="15"/>
        <item x="16"/>
        <item x="85"/>
        <item x="78"/>
        <item x="41"/>
        <item x="84"/>
        <item x="36"/>
        <item x="100"/>
        <item x="37"/>
        <item x="8"/>
        <item x="51"/>
        <item x="19"/>
        <item x="52"/>
        <item x="97"/>
        <item x="35"/>
        <item x="40"/>
        <item x="107"/>
        <item x="33"/>
        <item x="101"/>
        <item x="71"/>
        <item x="6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9" showAll="0"/>
    <pivotField showAll="0"/>
    <pivotField showAll="0"/>
    <pivotField showAll="0"/>
    <pivotField dataField="1" showAll="0">
      <items count="25">
        <item x="10"/>
        <item x="2"/>
        <item x="7"/>
        <item x="9"/>
        <item x="3"/>
        <item x="6"/>
        <item x="8"/>
        <item x="4"/>
        <item x="16"/>
        <item x="5"/>
        <item x="18"/>
        <item x="1"/>
        <item x="20"/>
        <item x="21"/>
        <item x="12"/>
        <item x="13"/>
        <item x="14"/>
        <item x="22"/>
        <item x="17"/>
        <item x="11"/>
        <item x="23"/>
        <item x="15"/>
        <item x="19"/>
        <item x="0"/>
        <item t="default"/>
      </items>
    </pivotField>
    <pivotField showAll="0"/>
    <pivotField showAll="0">
      <items count="6">
        <item x="1"/>
        <item x="4"/>
        <item x="3"/>
        <item x="2"/>
        <item x="0"/>
        <item t="default"/>
      </items>
    </pivotField>
  </pivotFields>
  <rowFields count="1">
    <field x="0"/>
  </rowFields>
  <rowItems count="11">
    <i>
      <x v="5"/>
    </i>
    <i>
      <x v="8"/>
    </i>
    <i>
      <x v="59"/>
    </i>
    <i>
      <x v="18"/>
    </i>
    <i>
      <x v="1"/>
    </i>
    <i>
      <x v="95"/>
    </i>
    <i>
      <x v="27"/>
    </i>
    <i>
      <x v="91"/>
    </i>
    <i>
      <x v="28"/>
    </i>
    <i>
      <x v="26"/>
    </i>
    <i t="grand">
      <x/>
    </i>
  </rowItems>
  <colItems count="1">
    <i/>
  </colItems>
  <dataFields count="1">
    <dataField name="Average of Reviews" fld="10"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519233-3FE9-4DA7-86FF-AB99314D8FC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25" firstHeaderRow="1" firstDataRow="1" firstDataCol="1"/>
  <pivotFields count="13">
    <pivotField axis="axisRow" showAll="0" measureFilter="1" sortType="descending">
      <items count="110">
        <item x="86"/>
        <item x="88"/>
        <item x="87"/>
        <item x="83"/>
        <item x="89"/>
        <item x="93"/>
        <item x="23"/>
        <item x="63"/>
        <item x="80"/>
        <item x="48"/>
        <item x="29"/>
        <item x="5"/>
        <item x="47"/>
        <item x="39"/>
        <item x="12"/>
        <item x="24"/>
        <item x="62"/>
        <item x="67"/>
        <item x="68"/>
        <item x="25"/>
        <item x="108"/>
        <item x="42"/>
        <item x="91"/>
        <item x="3"/>
        <item x="0"/>
        <item x="98"/>
        <item x="76"/>
        <item x="79"/>
        <item x="81"/>
        <item x="28"/>
        <item x="56"/>
        <item x="53"/>
        <item x="38"/>
        <item x="10"/>
        <item x="27"/>
        <item x="72"/>
        <item x="45"/>
        <item x="46"/>
        <item x="99"/>
        <item x="22"/>
        <item x="96"/>
        <item x="74"/>
        <item x="44"/>
        <item x="6"/>
        <item x="70"/>
        <item x="54"/>
        <item x="14"/>
        <item x="11"/>
        <item x="31"/>
        <item x="50"/>
        <item x="9"/>
        <item x="20"/>
        <item x="105"/>
        <item x="13"/>
        <item x="26"/>
        <item x="18"/>
        <item x="7"/>
        <item x="65"/>
        <item x="61"/>
        <item x="102"/>
        <item x="104"/>
        <item x="90"/>
        <item x="103"/>
        <item x="77"/>
        <item x="95"/>
        <item x="69"/>
        <item x="64"/>
        <item x="57"/>
        <item x="58"/>
        <item x="94"/>
        <item x="60"/>
        <item x="2"/>
        <item x="59"/>
        <item x="21"/>
        <item x="49"/>
        <item x="82"/>
        <item x="73"/>
        <item x="92"/>
        <item x="43"/>
        <item x="4"/>
        <item x="75"/>
        <item x="34"/>
        <item x="1"/>
        <item x="17"/>
        <item x="55"/>
        <item x="30"/>
        <item x="32"/>
        <item x="106"/>
        <item x="15"/>
        <item x="16"/>
        <item x="85"/>
        <item x="78"/>
        <item x="41"/>
        <item x="84"/>
        <item x="36"/>
        <item x="100"/>
        <item x="37"/>
        <item x="8"/>
        <item x="51"/>
        <item x="19"/>
        <item x="52"/>
        <item x="97"/>
        <item x="35"/>
        <item x="40"/>
        <item x="107"/>
        <item x="33"/>
        <item x="101"/>
        <item x="71"/>
        <item x="6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9" showAll="0"/>
    <pivotField showAll="0"/>
    <pivotField showAll="0"/>
    <pivotField dataField="1" multipleItemSelectionAllowed="1" showAll="0">
      <items count="24">
        <item x="21"/>
        <item x="3"/>
        <item x="11"/>
        <item x="8"/>
        <item x="19"/>
        <item x="20"/>
        <item x="17"/>
        <item x="16"/>
        <item x="18"/>
        <item x="2"/>
        <item x="22"/>
        <item x="7"/>
        <item x="1"/>
        <item x="13"/>
        <item x="12"/>
        <item x="4"/>
        <item x="15"/>
        <item x="14"/>
        <item x="9"/>
        <item x="10"/>
        <item x="6"/>
        <item x="5"/>
        <item h="1" x="0"/>
        <item t="default"/>
      </items>
    </pivotField>
    <pivotField showAll="0"/>
    <pivotField showAll="0"/>
    <pivotField showAll="0">
      <items count="6">
        <item x="1"/>
        <item x="4"/>
        <item x="3"/>
        <item x="2"/>
        <item x="0"/>
        <item t="default"/>
      </items>
    </pivotField>
  </pivotFields>
  <rowFields count="1">
    <field x="0"/>
  </rowFields>
  <rowItems count="11">
    <i>
      <x v="52"/>
    </i>
    <i>
      <x v="68"/>
    </i>
    <i>
      <x v="65"/>
    </i>
    <i>
      <x v="40"/>
    </i>
    <i>
      <x v="87"/>
    </i>
    <i>
      <x v="44"/>
    </i>
    <i>
      <x v="57"/>
    </i>
    <i>
      <x v="70"/>
    </i>
    <i>
      <x v="90"/>
    </i>
    <i>
      <x v="22"/>
    </i>
    <i t="grand">
      <x/>
    </i>
  </rowItems>
  <colItems count="1">
    <i/>
  </colItems>
  <dataFields count="1">
    <dataField name="Average of Rating(1)" fld="9" subtotal="average" baseField="0" baseItem="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B40D3A-A812-46FB-8938-C64063229D8E}"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J4" firstHeaderRow="1" firstDataRow="1" firstDataCol="0" rowPageCount="1" colPageCount="1"/>
  <pivotFields count="13">
    <pivotField showAll="0">
      <items count="100">
        <item x="26"/>
        <item x="13"/>
        <item x="23"/>
        <item x="58"/>
        <item x="14"/>
        <item x="62"/>
        <item x="57"/>
        <item x="37"/>
        <item x="17"/>
        <item x="80"/>
        <item x="5"/>
        <item x="91"/>
        <item x="47"/>
        <item x="73"/>
        <item x="66"/>
        <item x="67"/>
        <item x="19"/>
        <item x="74"/>
        <item x="60"/>
        <item x="94"/>
        <item x="11"/>
        <item x="40"/>
        <item x="21"/>
        <item x="65"/>
        <item x="36"/>
        <item x="25"/>
        <item x="15"/>
        <item x="79"/>
        <item x="78"/>
        <item x="90"/>
        <item x="45"/>
        <item x="76"/>
        <item x="72"/>
        <item x="97"/>
        <item x="64"/>
        <item x="56"/>
        <item x="0"/>
        <item x="71"/>
        <item x="96"/>
        <item x="42"/>
        <item x="6"/>
        <item x="49"/>
        <item x="46"/>
        <item x="83"/>
        <item x="44"/>
        <item x="55"/>
        <item x="4"/>
        <item x="48"/>
        <item x="75"/>
        <item x="53"/>
        <item x="7"/>
        <item x="3"/>
        <item x="98"/>
        <item x="20"/>
        <item x="30"/>
        <item x="27"/>
        <item x="35"/>
        <item x="81"/>
        <item x="63"/>
        <item x="8"/>
        <item x="68"/>
        <item x="28"/>
        <item x="2"/>
        <item x="24"/>
        <item x="10"/>
        <item x="39"/>
        <item x="31"/>
        <item x="22"/>
        <item x="18"/>
        <item x="77"/>
        <item x="34"/>
        <item x="95"/>
        <item x="41"/>
        <item x="33"/>
        <item x="86"/>
        <item x="29"/>
        <item x="52"/>
        <item x="59"/>
        <item x="82"/>
        <item x="84"/>
        <item x="1"/>
        <item x="50"/>
        <item x="51"/>
        <item x="9"/>
        <item x="16"/>
        <item x="93"/>
        <item x="38"/>
        <item x="88"/>
        <item x="32"/>
        <item x="89"/>
        <item x="43"/>
        <item x="54"/>
        <item x="61"/>
        <item x="87"/>
        <item x="92"/>
        <item x="85"/>
        <item x="69"/>
        <item x="12"/>
        <item x="70"/>
        <item t="default"/>
      </items>
    </pivotField>
    <pivotField showAll="0"/>
    <pivotField showAll="0"/>
    <pivotField showAll="0"/>
    <pivotField showAll="0"/>
    <pivotField showAll="0"/>
    <pivotField numFmtId="9" showAll="0"/>
    <pivotField showAll="0">
      <items count="4">
        <item x="0"/>
        <item x="2"/>
        <item x="1"/>
        <item t="default"/>
      </items>
    </pivotField>
    <pivotField showAll="0"/>
    <pivotField showAll="0"/>
    <pivotField showAll="0"/>
    <pivotField axis="axisPage" dataField="1" multipleItemSelectionAllowed="1" showAll="0">
      <items count="23">
        <item x="21"/>
        <item x="20"/>
        <item x="19"/>
        <item x="18"/>
        <item x="17"/>
        <item x="16"/>
        <item x="15"/>
        <item x="14"/>
        <item x="12"/>
        <item x="13"/>
        <item x="11"/>
        <item x="1"/>
        <item x="10"/>
        <item x="9"/>
        <item x="8"/>
        <item x="7"/>
        <item x="6"/>
        <item x="4"/>
        <item x="3"/>
        <item x="2"/>
        <item x="0"/>
        <item h="1" x="5"/>
        <item t="default"/>
      </items>
    </pivotField>
    <pivotField showAll="0">
      <items count="6">
        <item x="1"/>
        <item x="0"/>
        <item x="3"/>
        <item x="4"/>
        <item x="2"/>
        <item t="default"/>
      </items>
    </pivotField>
  </pivotFields>
  <rowItems count="1">
    <i/>
  </rowItems>
  <colItems count="1">
    <i/>
  </colItems>
  <pageFields count="1">
    <pageField fld="11" hier="-1"/>
  </pageFields>
  <dataFields count="1">
    <dataField name="Average of Rating(1)" fld="11" subtotal="average" baseField="0" baseItem="0" numFmtId="164"/>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40640C-8BF0-4602-9518-ADB69559833C}"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rowPageCount="1" colPageCount="1"/>
  <pivotFields count="13">
    <pivotField showAll="0">
      <items count="100">
        <item x="26"/>
        <item x="13"/>
        <item x="23"/>
        <item x="58"/>
        <item x="14"/>
        <item x="62"/>
        <item x="57"/>
        <item x="37"/>
        <item x="17"/>
        <item x="80"/>
        <item x="5"/>
        <item x="91"/>
        <item x="47"/>
        <item x="73"/>
        <item x="66"/>
        <item x="67"/>
        <item x="19"/>
        <item x="74"/>
        <item x="60"/>
        <item x="94"/>
        <item x="11"/>
        <item x="40"/>
        <item x="21"/>
        <item x="65"/>
        <item x="36"/>
        <item x="25"/>
        <item x="15"/>
        <item x="79"/>
        <item x="78"/>
        <item x="90"/>
        <item x="45"/>
        <item x="76"/>
        <item x="72"/>
        <item x="97"/>
        <item x="64"/>
        <item x="56"/>
        <item x="0"/>
        <item x="71"/>
        <item x="96"/>
        <item x="42"/>
        <item x="6"/>
        <item x="49"/>
        <item x="46"/>
        <item x="83"/>
        <item x="44"/>
        <item x="55"/>
        <item x="4"/>
        <item x="48"/>
        <item x="75"/>
        <item x="53"/>
        <item x="7"/>
        <item x="3"/>
        <item x="98"/>
        <item x="20"/>
        <item x="30"/>
        <item x="27"/>
        <item x="35"/>
        <item x="81"/>
        <item x="63"/>
        <item x="8"/>
        <item x="68"/>
        <item x="28"/>
        <item x="2"/>
        <item x="24"/>
        <item x="10"/>
        <item x="39"/>
        <item x="31"/>
        <item x="22"/>
        <item x="18"/>
        <item x="77"/>
        <item x="34"/>
        <item x="95"/>
        <item x="41"/>
        <item x="33"/>
        <item x="86"/>
        <item x="29"/>
        <item x="52"/>
        <item x="59"/>
        <item x="82"/>
        <item x="84"/>
        <item x="1"/>
        <item x="50"/>
        <item x="51"/>
        <item x="9"/>
        <item x="16"/>
        <item x="93"/>
        <item x="38"/>
        <item x="88"/>
        <item x="32"/>
        <item x="89"/>
        <item x="43"/>
        <item x="54"/>
        <item x="61"/>
        <item x="87"/>
        <item x="92"/>
        <item x="85"/>
        <item x="69"/>
        <item x="12"/>
        <item x="70"/>
        <item t="default"/>
      </items>
    </pivotField>
    <pivotField showAll="0"/>
    <pivotField showAll="0"/>
    <pivotField showAll="0"/>
    <pivotField showAll="0"/>
    <pivotField showAll="0"/>
    <pivotField numFmtId="9" showAll="0"/>
    <pivotField showAll="0">
      <items count="4">
        <item x="0"/>
        <item x="2"/>
        <item x="1"/>
        <item t="default"/>
      </items>
    </pivotField>
    <pivotField showAll="0"/>
    <pivotField axis="axisPage" dataField="1" multipleItemSelectionAllowed="1" showAll="0">
      <items count="25">
        <item x="2"/>
        <item x="0"/>
        <item x="1"/>
        <item x="4"/>
        <item x="14"/>
        <item x="6"/>
        <item x="17"/>
        <item x="20"/>
        <item x="5"/>
        <item x="19"/>
        <item x="16"/>
        <item x="3"/>
        <item x="21"/>
        <item x="23"/>
        <item x="8"/>
        <item x="9"/>
        <item x="15"/>
        <item x="18"/>
        <item x="7"/>
        <item x="11"/>
        <item x="12"/>
        <item x="10"/>
        <item x="22"/>
        <item h="1" x="13"/>
        <item t="default"/>
      </items>
    </pivotField>
    <pivotField showAll="0"/>
    <pivotField showAll="0"/>
    <pivotField showAll="0">
      <items count="6">
        <item x="1"/>
        <item x="0"/>
        <item x="3"/>
        <item x="4"/>
        <item x="2"/>
        <item t="default"/>
      </items>
    </pivotField>
  </pivotFields>
  <rowItems count="1">
    <i/>
  </rowItems>
  <colItems count="1">
    <i/>
  </colItems>
  <pageFields count="1">
    <pageField fld="9" hier="-1"/>
  </pageFields>
  <dataFields count="1">
    <dataField name="Sum of Review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750512-7602-4ADD-A2EB-68021AD654A5}"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D2" firstHeaderRow="1" firstDataRow="1" firstDataCol="0"/>
  <pivotFields count="13">
    <pivotField showAll="0">
      <items count="100">
        <item x="26"/>
        <item x="13"/>
        <item x="23"/>
        <item x="58"/>
        <item x="14"/>
        <item x="62"/>
        <item x="57"/>
        <item x="37"/>
        <item x="17"/>
        <item x="80"/>
        <item x="5"/>
        <item x="91"/>
        <item x="47"/>
        <item x="73"/>
        <item x="66"/>
        <item x="67"/>
        <item x="19"/>
        <item x="74"/>
        <item x="60"/>
        <item x="94"/>
        <item x="11"/>
        <item x="40"/>
        <item x="21"/>
        <item x="65"/>
        <item x="36"/>
        <item x="25"/>
        <item x="15"/>
        <item x="79"/>
        <item x="78"/>
        <item x="90"/>
        <item x="45"/>
        <item x="76"/>
        <item x="72"/>
        <item x="97"/>
        <item x="64"/>
        <item x="56"/>
        <item x="0"/>
        <item x="71"/>
        <item x="96"/>
        <item x="42"/>
        <item x="6"/>
        <item x="49"/>
        <item x="46"/>
        <item x="83"/>
        <item x="44"/>
        <item x="55"/>
        <item x="4"/>
        <item x="48"/>
        <item x="75"/>
        <item x="53"/>
        <item x="7"/>
        <item x="3"/>
        <item x="98"/>
        <item x="20"/>
        <item x="30"/>
        <item x="27"/>
        <item x="35"/>
        <item x="81"/>
        <item x="63"/>
        <item x="8"/>
        <item x="68"/>
        <item x="28"/>
        <item x="2"/>
        <item x="24"/>
        <item x="10"/>
        <item x="39"/>
        <item x="31"/>
        <item x="22"/>
        <item x="18"/>
        <item x="77"/>
        <item x="34"/>
        <item x="95"/>
        <item x="41"/>
        <item x="33"/>
        <item x="86"/>
        <item x="29"/>
        <item x="52"/>
        <item x="59"/>
        <item x="82"/>
        <item x="84"/>
        <item x="1"/>
        <item x="50"/>
        <item x="51"/>
        <item x="9"/>
        <item x="16"/>
        <item x="93"/>
        <item x="38"/>
        <item x="88"/>
        <item x="32"/>
        <item x="89"/>
        <item x="43"/>
        <item x="54"/>
        <item x="61"/>
        <item x="87"/>
        <item x="92"/>
        <item x="85"/>
        <item x="69"/>
        <item x="12"/>
        <item x="70"/>
        <item t="default"/>
      </items>
    </pivotField>
    <pivotField showAll="0"/>
    <pivotField showAll="0"/>
    <pivotField showAll="0"/>
    <pivotField showAll="0"/>
    <pivotField showAll="0"/>
    <pivotField dataField="1" numFmtId="9" showAll="0"/>
    <pivotField showAll="0">
      <items count="4">
        <item x="0"/>
        <item x="2"/>
        <item x="1"/>
        <item t="default"/>
      </items>
    </pivotField>
    <pivotField showAll="0"/>
    <pivotField showAll="0"/>
    <pivotField showAll="0"/>
    <pivotField showAll="0">
      <items count="23">
        <item x="21"/>
        <item x="20"/>
        <item x="19"/>
        <item x="18"/>
        <item x="17"/>
        <item x="16"/>
        <item x="15"/>
        <item x="14"/>
        <item x="12"/>
        <item x="13"/>
        <item x="11"/>
        <item x="1"/>
        <item x="10"/>
        <item x="9"/>
        <item x="8"/>
        <item x="7"/>
        <item x="6"/>
        <item x="4"/>
        <item x="3"/>
        <item x="2"/>
        <item x="0"/>
        <item x="5"/>
        <item t="default"/>
      </items>
    </pivotField>
    <pivotField showAll="0">
      <items count="6">
        <item x="1"/>
        <item x="0"/>
        <item x="3"/>
        <item x="4"/>
        <item x="2"/>
        <item t="default"/>
      </items>
    </pivotField>
  </pivotFields>
  <rowItems count="1">
    <i/>
  </rowItems>
  <colItems count="1">
    <i/>
  </colItems>
  <dataFields count="1">
    <dataField name="Average of Discount Percentage" fld="6"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E33913-309D-4AF4-84C4-C9752FF6C409}"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3">
    <pivotField dataField="1" showAll="0" countASubtotal="1">
      <items count="100">
        <item x="26"/>
        <item x="13"/>
        <item x="23"/>
        <item x="58"/>
        <item x="14"/>
        <item x="62"/>
        <item x="57"/>
        <item x="37"/>
        <item x="17"/>
        <item x="80"/>
        <item x="5"/>
        <item x="91"/>
        <item x="47"/>
        <item x="73"/>
        <item x="66"/>
        <item x="67"/>
        <item x="19"/>
        <item x="74"/>
        <item x="60"/>
        <item x="94"/>
        <item x="11"/>
        <item x="40"/>
        <item x="21"/>
        <item x="65"/>
        <item x="36"/>
        <item x="25"/>
        <item x="15"/>
        <item x="79"/>
        <item x="78"/>
        <item x="90"/>
        <item x="45"/>
        <item x="76"/>
        <item x="72"/>
        <item x="97"/>
        <item x="64"/>
        <item x="56"/>
        <item x="0"/>
        <item x="71"/>
        <item x="96"/>
        <item x="42"/>
        <item x="6"/>
        <item x="49"/>
        <item x="46"/>
        <item x="83"/>
        <item x="44"/>
        <item x="55"/>
        <item x="4"/>
        <item x="48"/>
        <item x="75"/>
        <item x="53"/>
        <item x="7"/>
        <item x="3"/>
        <item x="98"/>
        <item x="20"/>
        <item x="30"/>
        <item x="27"/>
        <item x="35"/>
        <item x="81"/>
        <item x="63"/>
        <item x="8"/>
        <item x="68"/>
        <item x="28"/>
        <item x="2"/>
        <item x="24"/>
        <item x="10"/>
        <item x="39"/>
        <item x="31"/>
        <item x="22"/>
        <item x="18"/>
        <item x="77"/>
        <item x="34"/>
        <item x="95"/>
        <item x="41"/>
        <item x="33"/>
        <item x="86"/>
        <item x="29"/>
        <item x="52"/>
        <item x="59"/>
        <item x="82"/>
        <item x="84"/>
        <item x="1"/>
        <item x="50"/>
        <item x="51"/>
        <item x="9"/>
        <item x="16"/>
        <item x="93"/>
        <item x="38"/>
        <item x="88"/>
        <item x="32"/>
        <item x="89"/>
        <item x="43"/>
        <item x="54"/>
        <item x="61"/>
        <item x="87"/>
        <item x="92"/>
        <item x="85"/>
        <item x="69"/>
        <item x="12"/>
        <item x="70"/>
        <item t="countA"/>
      </items>
    </pivotField>
    <pivotField showAll="0"/>
    <pivotField showAll="0"/>
    <pivotField showAll="0"/>
    <pivotField showAll="0"/>
    <pivotField showAll="0"/>
    <pivotField numFmtId="9" showAll="0"/>
    <pivotField showAll="0">
      <items count="4">
        <item x="0"/>
        <item x="2"/>
        <item x="1"/>
        <item t="default"/>
      </items>
    </pivotField>
    <pivotField showAll="0"/>
    <pivotField showAll="0"/>
    <pivotField showAll="0"/>
    <pivotField showAll="0"/>
    <pivotField showAll="0">
      <items count="6">
        <item x="1"/>
        <item x="0"/>
        <item x="3"/>
        <item x="4"/>
        <item x="2"/>
        <item t="default"/>
      </items>
    </pivotField>
  </pivotFields>
  <rowItems count="1">
    <i/>
  </rowItems>
  <colItems count="1">
    <i/>
  </colItems>
  <dataFields count="1">
    <dataField name="Count of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754CE9-25F2-4000-B876-89B65062F2C5}" name="PivotTable3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N2" firstHeaderRow="1" firstDataRow="1" firstDataCol="0"/>
  <pivotFields count="13">
    <pivotField showAll="0"/>
    <pivotField showAll="0"/>
    <pivotField showAll="0"/>
    <pivotField showAll="0"/>
    <pivotField showAll="0"/>
    <pivotField dataField="1" showAll="0"/>
    <pivotField numFmtId="9" showAll="0"/>
    <pivotField showAll="0"/>
    <pivotField showAll="0"/>
    <pivotField showAll="0"/>
    <pivotField showAll="0"/>
    <pivotField showAll="0"/>
    <pivotField showAll="0">
      <items count="6">
        <item x="1"/>
        <item x="4"/>
        <item x="3"/>
        <item x="2"/>
        <item x="0"/>
        <item t="default"/>
      </items>
    </pivotField>
  </pivotFields>
  <rowItems count="1">
    <i/>
  </rowItems>
  <colItems count="1">
    <i/>
  </colItems>
  <dataFields count="1">
    <dataField name="Average of Absolute Discount Amount" fld="5" subtotal="average" baseField="0" baseItem="0" numFmtId="1"/>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ze_Discount" xr10:uid="{93FFB38A-5FC7-498C-A878-7CF5EEDD7718}" sourceName="Categorize Discount">
  <pivotTables>
    <pivotTable tabId="3" name="PivotTable17"/>
    <pivotTable tabId="3" name="PivotTable13"/>
    <pivotTable tabId="3" name="PivotTable15"/>
    <pivotTable tabId="3" name="PivotTable16"/>
  </pivotTables>
  <data>
    <tabular pivotCacheId="99106088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ategory" xr10:uid="{0771D73F-1859-4485-8C0D-1D7073982E53}" sourceName="Rating Category">
  <pivotTables>
    <pivotTable tabId="3" name="PivotTable37"/>
    <pivotTable tabId="3" name="PivotTable1"/>
    <pivotTable tabId="3" name="PivotTable2"/>
    <pivotTable tabId="3" name="PivotTable3"/>
    <pivotTable tabId="3" name="PivotTable39"/>
  </pivotTables>
  <data>
    <tabular pivotCacheId="178039277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ze Discount" xr10:uid="{FB63B3B2-2455-4F2C-AFB1-206A22EE4FEC}" cache="Slicer_Categorize_Discount" caption="Categorize Discount" rowHeight="234950"/>
  <slicer name="Rating Category" xr10:uid="{1C62E710-3B97-4F1D-A9F3-C6F620E59318}" cache="Slicer_Rating_Category" caption="Rating 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ze Discount 1" xr10:uid="{985EE324-4DCE-4A1E-B2CB-B0E7A3ED16A5}" cache="Slicer_Categorize_Discount" caption="Categorize Discount" rowHeight="234950"/>
  <slicer name="Rating Category 1" xr10:uid="{B01B5B9B-D263-4739-8695-7AD15ADC7F1C}" cache="Slicer_Rating_Category" caption="Rating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microsoft.com/office/2007/relationships/slicer" Target="../slicers/slicer1.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BF44B-C278-4D7C-A2AA-D3613DEA6A7B}">
  <sheetPr filterMode="1"/>
  <dimension ref="A1:M116"/>
  <sheetViews>
    <sheetView topLeftCell="C1" workbookViewId="0">
      <selection activeCell="G87" sqref="G87"/>
    </sheetView>
  </sheetViews>
  <sheetFormatPr defaultRowHeight="14.4" x14ac:dyDescent="0.3"/>
  <cols>
    <col min="1" max="1" width="87.88671875" bestFit="1" customWidth="1"/>
    <col min="2" max="2" width="11.5546875" bestFit="1" customWidth="1"/>
    <col min="3" max="3" width="13.77734375" style="11" bestFit="1" customWidth="1"/>
    <col min="4" max="4" width="8.77734375" bestFit="1" customWidth="1"/>
    <col min="5" max="5" width="10.109375" style="11" bestFit="1" customWidth="1"/>
    <col min="6" max="6" width="22.88671875" style="11" bestFit="1" customWidth="1"/>
    <col min="7" max="7" width="20.6640625" style="4" bestFit="1" customWidth="1"/>
    <col min="8" max="8" width="17.44140625" bestFit="1" customWidth="1"/>
    <col min="9" max="9" width="9.21875" style="11" bestFit="1" customWidth="1"/>
    <col min="10" max="10" width="8.88671875" style="9"/>
    <col min="11" max="11" width="10" style="11" bestFit="1" customWidth="1"/>
    <col min="12" max="12" width="10.44140625" bestFit="1" customWidth="1"/>
    <col min="13" max="13" width="15.33203125" bestFit="1" customWidth="1"/>
  </cols>
  <sheetData>
    <row r="1" spans="1:13" x14ac:dyDescent="0.3">
      <c r="A1" s="2" t="s">
        <v>0</v>
      </c>
      <c r="B1" s="2" t="s">
        <v>1</v>
      </c>
      <c r="C1" s="10" t="s">
        <v>2</v>
      </c>
      <c r="D1" s="2" t="s">
        <v>3</v>
      </c>
      <c r="E1" s="10" t="s">
        <v>4</v>
      </c>
      <c r="F1" s="10" t="s">
        <v>5</v>
      </c>
      <c r="G1" s="15" t="s">
        <v>350</v>
      </c>
      <c r="H1" s="2" t="s">
        <v>6</v>
      </c>
      <c r="I1" s="10" t="s">
        <v>7</v>
      </c>
      <c r="J1" s="8" t="s">
        <v>9</v>
      </c>
      <c r="K1" s="10" t="s">
        <v>348</v>
      </c>
      <c r="L1" s="2" t="s">
        <v>8</v>
      </c>
      <c r="M1" s="2" t="s">
        <v>365</v>
      </c>
    </row>
    <row r="2" spans="1:13" hidden="1" x14ac:dyDescent="0.3">
      <c r="A2" t="s">
        <v>84</v>
      </c>
      <c r="B2" t="s">
        <v>85</v>
      </c>
      <c r="C2">
        <f t="shared" ref="C2:C33" si="0">VALUE(SUBSTITUTE(B2,"KSh ",""))</f>
        <v>1860</v>
      </c>
      <c r="D2" t="s">
        <v>86</v>
      </c>
      <c r="E2">
        <f t="shared" ref="E2:E33" si="1">VALUE(SUBSTITUTE(D2,"KSh ",""))</f>
        <v>3220</v>
      </c>
      <c r="F2">
        <f t="shared" ref="F2:F33" si="2">E2-C2</f>
        <v>1360</v>
      </c>
      <c r="G2" s="1">
        <v>0.42</v>
      </c>
      <c r="H2" t="str">
        <f t="shared" ref="H2:H33" si="3">IF(G2&lt;20%,"Low Discount",IF(G2&lt;=40%,"Medium Discount",IF(G2&gt;40%,"Excellent")))</f>
        <v>Excellent</v>
      </c>
      <c r="I2"/>
      <c r="J2" t="e">
        <f t="shared" ref="J2:J33" si="4">VALUE(LEFT(L2,FIND(" ",L2)-1))</f>
        <v>#VALUE!</v>
      </c>
      <c r="K2" t="e">
        <f t="shared" ref="K2:K33" si="5">VALUE(SUBSTITUTE(I2,"-",""))</f>
        <v>#VALUE!</v>
      </c>
      <c r="M2" t="e">
        <f t="shared" ref="M2:M33" si="6">IF(J2&lt;3,"Poor",IF(J2&lt;=4,"Average",IF(J2&gt;=4.5,"Excellent", "Good")))</f>
        <v>#VALUE!</v>
      </c>
    </row>
    <row r="3" spans="1:13" hidden="1" x14ac:dyDescent="0.3">
      <c r="A3" t="s">
        <v>108</v>
      </c>
      <c r="B3" t="s">
        <v>109</v>
      </c>
      <c r="C3">
        <f t="shared" si="0"/>
        <v>2200</v>
      </c>
      <c r="D3" t="s">
        <v>110</v>
      </c>
      <c r="E3">
        <f t="shared" si="1"/>
        <v>4080</v>
      </c>
      <c r="F3">
        <f t="shared" si="2"/>
        <v>1880</v>
      </c>
      <c r="G3" s="1">
        <v>0.46</v>
      </c>
      <c r="H3" t="str">
        <f t="shared" si="3"/>
        <v>Excellent</v>
      </c>
      <c r="I3"/>
      <c r="J3" t="e">
        <f t="shared" si="4"/>
        <v>#VALUE!</v>
      </c>
      <c r="K3" t="e">
        <f t="shared" si="5"/>
        <v>#VALUE!</v>
      </c>
      <c r="M3" t="e">
        <f t="shared" si="6"/>
        <v>#VALUE!</v>
      </c>
    </row>
    <row r="4" spans="1:13" hidden="1" x14ac:dyDescent="0.3">
      <c r="A4" t="s">
        <v>135</v>
      </c>
      <c r="B4" t="s">
        <v>136</v>
      </c>
      <c r="C4">
        <f t="shared" si="0"/>
        <v>2750</v>
      </c>
      <c r="D4" t="s">
        <v>137</v>
      </c>
      <c r="E4">
        <f t="shared" si="1"/>
        <v>4471</v>
      </c>
      <c r="F4">
        <f t="shared" si="2"/>
        <v>1721</v>
      </c>
      <c r="G4" s="1">
        <v>0.38</v>
      </c>
      <c r="H4" t="str">
        <f t="shared" si="3"/>
        <v>Medium Discount</v>
      </c>
      <c r="I4"/>
      <c r="J4" t="e">
        <f t="shared" si="4"/>
        <v>#VALUE!</v>
      </c>
      <c r="K4" t="e">
        <f t="shared" si="5"/>
        <v>#VALUE!</v>
      </c>
      <c r="M4" t="e">
        <f t="shared" si="6"/>
        <v>#VALUE!</v>
      </c>
    </row>
    <row r="5" spans="1:13" hidden="1" x14ac:dyDescent="0.3">
      <c r="A5" t="s">
        <v>138</v>
      </c>
      <c r="B5" t="s">
        <v>139</v>
      </c>
      <c r="C5">
        <f t="shared" si="0"/>
        <v>475</v>
      </c>
      <c r="D5" t="s">
        <v>140</v>
      </c>
      <c r="E5">
        <f t="shared" si="1"/>
        <v>931</v>
      </c>
      <c r="F5">
        <f t="shared" si="2"/>
        <v>456</v>
      </c>
      <c r="G5" s="1">
        <v>0.49</v>
      </c>
      <c r="H5" t="str">
        <f t="shared" si="3"/>
        <v>Excellent</v>
      </c>
      <c r="I5"/>
      <c r="J5" t="e">
        <f t="shared" si="4"/>
        <v>#VALUE!</v>
      </c>
      <c r="K5" t="e">
        <f t="shared" si="5"/>
        <v>#VALUE!</v>
      </c>
      <c r="M5" t="e">
        <f t="shared" si="6"/>
        <v>#VALUE!</v>
      </c>
    </row>
    <row r="6" spans="1:13" hidden="1" x14ac:dyDescent="0.3">
      <c r="A6" t="s">
        <v>141</v>
      </c>
      <c r="B6" t="s">
        <v>142</v>
      </c>
      <c r="C6">
        <f t="shared" si="0"/>
        <v>238</v>
      </c>
      <c r="D6" t="s">
        <v>143</v>
      </c>
      <c r="E6">
        <f t="shared" si="1"/>
        <v>476</v>
      </c>
      <c r="F6">
        <f t="shared" si="2"/>
        <v>238</v>
      </c>
      <c r="G6" s="1">
        <v>0.5</v>
      </c>
      <c r="H6" t="str">
        <f t="shared" si="3"/>
        <v>Excellent</v>
      </c>
      <c r="I6"/>
      <c r="J6" t="e">
        <f t="shared" si="4"/>
        <v>#VALUE!</v>
      </c>
      <c r="K6" t="e">
        <f t="shared" si="5"/>
        <v>#VALUE!</v>
      </c>
      <c r="M6" t="e">
        <f t="shared" si="6"/>
        <v>#VALUE!</v>
      </c>
    </row>
    <row r="7" spans="1:13" x14ac:dyDescent="0.3">
      <c r="A7" t="s">
        <v>33</v>
      </c>
      <c r="B7" t="s">
        <v>34</v>
      </c>
      <c r="C7" s="11">
        <f t="shared" si="0"/>
        <v>2999</v>
      </c>
      <c r="D7" t="s">
        <v>35</v>
      </c>
      <c r="E7" s="11">
        <f t="shared" si="1"/>
        <v>3290</v>
      </c>
      <c r="F7" s="11">
        <f t="shared" si="2"/>
        <v>291</v>
      </c>
      <c r="G7" s="4">
        <v>0.09</v>
      </c>
      <c r="H7" t="str">
        <f t="shared" si="3"/>
        <v>Low Discount</v>
      </c>
      <c r="I7" s="11">
        <v>-15</v>
      </c>
      <c r="J7" s="9">
        <f t="shared" si="4"/>
        <v>4</v>
      </c>
      <c r="K7" s="11">
        <f t="shared" si="5"/>
        <v>15</v>
      </c>
      <c r="L7" t="s">
        <v>37</v>
      </c>
      <c r="M7" t="str">
        <f t="shared" si="6"/>
        <v>Average</v>
      </c>
    </row>
    <row r="8" spans="1:13" hidden="1" x14ac:dyDescent="0.3">
      <c r="A8" t="s">
        <v>144</v>
      </c>
      <c r="B8" t="s">
        <v>145</v>
      </c>
      <c r="C8">
        <f t="shared" si="0"/>
        <v>610</v>
      </c>
      <c r="D8" t="s">
        <v>146</v>
      </c>
      <c r="E8">
        <f t="shared" si="1"/>
        <v>1060</v>
      </c>
      <c r="F8">
        <f t="shared" si="2"/>
        <v>450</v>
      </c>
      <c r="G8" s="1">
        <v>0.42</v>
      </c>
      <c r="H8" t="str">
        <f t="shared" si="3"/>
        <v>Excellent</v>
      </c>
      <c r="I8"/>
      <c r="J8" t="e">
        <f t="shared" si="4"/>
        <v>#VALUE!</v>
      </c>
      <c r="K8" t="e">
        <f t="shared" si="5"/>
        <v>#VALUE!</v>
      </c>
      <c r="M8" t="e">
        <f t="shared" si="6"/>
        <v>#VALUE!</v>
      </c>
    </row>
    <row r="9" spans="1:13" x14ac:dyDescent="0.3">
      <c r="A9" t="s">
        <v>41</v>
      </c>
      <c r="B9" t="s">
        <v>42</v>
      </c>
      <c r="C9" s="11">
        <f t="shared" si="0"/>
        <v>988</v>
      </c>
      <c r="D9" t="s">
        <v>26</v>
      </c>
      <c r="E9" s="11">
        <f t="shared" si="1"/>
        <v>1580</v>
      </c>
      <c r="F9" s="11">
        <f t="shared" si="2"/>
        <v>592</v>
      </c>
      <c r="G9" s="4">
        <v>0.37</v>
      </c>
      <c r="H9" t="str">
        <f t="shared" si="3"/>
        <v>Medium Discount</v>
      </c>
      <c r="I9" s="11">
        <v>-2</v>
      </c>
      <c r="J9" s="9">
        <f t="shared" si="4"/>
        <v>4</v>
      </c>
      <c r="K9" s="11">
        <f t="shared" si="5"/>
        <v>2</v>
      </c>
      <c r="L9" t="s">
        <v>37</v>
      </c>
      <c r="M9" t="str">
        <f t="shared" si="6"/>
        <v>Average</v>
      </c>
    </row>
    <row r="10" spans="1:13" hidden="1" x14ac:dyDescent="0.3">
      <c r="A10" t="s">
        <v>144</v>
      </c>
      <c r="B10" t="s">
        <v>145</v>
      </c>
      <c r="C10">
        <f t="shared" si="0"/>
        <v>610</v>
      </c>
      <c r="D10" t="s">
        <v>146</v>
      </c>
      <c r="E10">
        <f t="shared" si="1"/>
        <v>1060</v>
      </c>
      <c r="F10">
        <f t="shared" si="2"/>
        <v>450</v>
      </c>
      <c r="G10" s="1">
        <v>0.42</v>
      </c>
      <c r="H10" t="str">
        <f t="shared" si="3"/>
        <v>Excellent</v>
      </c>
      <c r="I10"/>
      <c r="J10" t="e">
        <f t="shared" si="4"/>
        <v>#VALUE!</v>
      </c>
      <c r="K10" t="e">
        <f t="shared" si="5"/>
        <v>#VALUE!</v>
      </c>
      <c r="M10" t="e">
        <f t="shared" si="6"/>
        <v>#VALUE!</v>
      </c>
    </row>
    <row r="11" spans="1:13" hidden="1" x14ac:dyDescent="0.3">
      <c r="A11" t="s">
        <v>147</v>
      </c>
      <c r="B11" t="s">
        <v>148</v>
      </c>
      <c r="C11">
        <f t="shared" si="0"/>
        <v>2132</v>
      </c>
      <c r="D11" t="s">
        <v>149</v>
      </c>
      <c r="E11">
        <f t="shared" si="1"/>
        <v>2169</v>
      </c>
      <c r="F11">
        <f t="shared" si="2"/>
        <v>37</v>
      </c>
      <c r="G11" s="1">
        <v>0.02</v>
      </c>
      <c r="H11" t="str">
        <f t="shared" si="3"/>
        <v>Low Discount</v>
      </c>
      <c r="I11"/>
      <c r="J11" t="e">
        <f t="shared" si="4"/>
        <v>#VALUE!</v>
      </c>
      <c r="K11" t="e">
        <f t="shared" si="5"/>
        <v>#VALUE!</v>
      </c>
      <c r="M11" t="e">
        <f t="shared" si="6"/>
        <v>#VALUE!</v>
      </c>
    </row>
    <row r="12" spans="1:13" hidden="1" x14ac:dyDescent="0.3">
      <c r="A12" t="s">
        <v>150</v>
      </c>
      <c r="B12" t="s">
        <v>18</v>
      </c>
      <c r="C12">
        <f t="shared" si="0"/>
        <v>999</v>
      </c>
      <c r="D12" t="s">
        <v>151</v>
      </c>
      <c r="E12">
        <f t="shared" si="1"/>
        <v>2000</v>
      </c>
      <c r="F12">
        <f t="shared" si="2"/>
        <v>1001</v>
      </c>
      <c r="G12" s="1">
        <v>0.5</v>
      </c>
      <c r="H12" t="str">
        <f t="shared" si="3"/>
        <v>Excellent</v>
      </c>
      <c r="I12"/>
      <c r="J12" t="e">
        <f t="shared" si="4"/>
        <v>#VALUE!</v>
      </c>
      <c r="K12" t="e">
        <f t="shared" si="5"/>
        <v>#VALUE!</v>
      </c>
      <c r="M12" t="e">
        <f t="shared" si="6"/>
        <v>#VALUE!</v>
      </c>
    </row>
    <row r="13" spans="1:13" hidden="1" x14ac:dyDescent="0.3">
      <c r="A13" t="s">
        <v>152</v>
      </c>
      <c r="B13" t="s">
        <v>153</v>
      </c>
      <c r="C13">
        <f t="shared" si="0"/>
        <v>1190</v>
      </c>
      <c r="D13" t="s">
        <v>154</v>
      </c>
      <c r="E13">
        <f t="shared" si="1"/>
        <v>1785</v>
      </c>
      <c r="F13">
        <f t="shared" si="2"/>
        <v>595</v>
      </c>
      <c r="G13" s="1">
        <v>0.33</v>
      </c>
      <c r="H13" t="str">
        <f t="shared" si="3"/>
        <v>Medium Discount</v>
      </c>
      <c r="I13"/>
      <c r="J13" t="e">
        <f t="shared" si="4"/>
        <v>#VALUE!</v>
      </c>
      <c r="K13" t="e">
        <f t="shared" si="5"/>
        <v>#VALUE!</v>
      </c>
      <c r="M13" t="e">
        <f t="shared" si="6"/>
        <v>#VALUE!</v>
      </c>
    </row>
    <row r="14" spans="1:13" hidden="1" x14ac:dyDescent="0.3">
      <c r="A14" t="s">
        <v>155</v>
      </c>
      <c r="B14" t="s">
        <v>156</v>
      </c>
      <c r="C14">
        <f t="shared" si="0"/>
        <v>671</v>
      </c>
      <c r="D14" t="s">
        <v>157</v>
      </c>
      <c r="E14">
        <f t="shared" si="1"/>
        <v>1316</v>
      </c>
      <c r="F14">
        <f t="shared" si="2"/>
        <v>645</v>
      </c>
      <c r="G14" s="1">
        <v>0.49</v>
      </c>
      <c r="H14" t="str">
        <f t="shared" si="3"/>
        <v>Excellent</v>
      </c>
      <c r="I14"/>
      <c r="J14" t="e">
        <f t="shared" si="4"/>
        <v>#VALUE!</v>
      </c>
      <c r="K14" t="e">
        <f t="shared" si="5"/>
        <v>#VALUE!</v>
      </c>
      <c r="M14" t="e">
        <f t="shared" si="6"/>
        <v>#VALUE!</v>
      </c>
    </row>
    <row r="15" spans="1:13" hidden="1" x14ac:dyDescent="0.3">
      <c r="A15" t="s">
        <v>158</v>
      </c>
      <c r="B15" t="s">
        <v>159</v>
      </c>
      <c r="C15">
        <f t="shared" si="0"/>
        <v>1200</v>
      </c>
      <c r="D15" t="s">
        <v>160</v>
      </c>
      <c r="E15">
        <f t="shared" si="1"/>
        <v>1950</v>
      </c>
      <c r="F15">
        <f t="shared" si="2"/>
        <v>750</v>
      </c>
      <c r="G15" s="1">
        <v>0.38</v>
      </c>
      <c r="H15" t="str">
        <f t="shared" si="3"/>
        <v>Medium Discount</v>
      </c>
      <c r="I15"/>
      <c r="J15" t="e">
        <f t="shared" si="4"/>
        <v>#VALUE!</v>
      </c>
      <c r="K15" t="e">
        <f t="shared" si="5"/>
        <v>#VALUE!</v>
      </c>
      <c r="M15" t="e">
        <f t="shared" si="6"/>
        <v>#VALUE!</v>
      </c>
    </row>
    <row r="16" spans="1:13" hidden="1" x14ac:dyDescent="0.3">
      <c r="A16" t="s">
        <v>161</v>
      </c>
      <c r="B16" t="s">
        <v>162</v>
      </c>
      <c r="C16">
        <f t="shared" si="0"/>
        <v>199</v>
      </c>
      <c r="D16" t="s">
        <v>163</v>
      </c>
      <c r="E16">
        <f t="shared" si="1"/>
        <v>504</v>
      </c>
      <c r="F16">
        <f t="shared" si="2"/>
        <v>305</v>
      </c>
      <c r="G16" s="1">
        <v>0.61</v>
      </c>
      <c r="H16" t="str">
        <f t="shared" si="3"/>
        <v>Excellent</v>
      </c>
      <c r="I16"/>
      <c r="J16" t="e">
        <f t="shared" si="4"/>
        <v>#VALUE!</v>
      </c>
      <c r="K16" t="e">
        <f t="shared" si="5"/>
        <v>#VALUE!</v>
      </c>
      <c r="M16" t="e">
        <f t="shared" si="6"/>
        <v>#VALUE!</v>
      </c>
    </row>
    <row r="17" spans="1:13" hidden="1" x14ac:dyDescent="0.3">
      <c r="A17" t="s">
        <v>164</v>
      </c>
      <c r="B17" t="s">
        <v>165</v>
      </c>
      <c r="C17">
        <f t="shared" si="0"/>
        <v>299</v>
      </c>
      <c r="D17" t="s">
        <v>166</v>
      </c>
      <c r="E17">
        <f t="shared" si="1"/>
        <v>600</v>
      </c>
      <c r="F17">
        <f t="shared" si="2"/>
        <v>301</v>
      </c>
      <c r="G17" s="1">
        <v>0.5</v>
      </c>
      <c r="H17" t="str">
        <f t="shared" si="3"/>
        <v>Excellent</v>
      </c>
      <c r="I17"/>
      <c r="J17" t="e">
        <f t="shared" si="4"/>
        <v>#VALUE!</v>
      </c>
      <c r="K17" t="e">
        <f t="shared" si="5"/>
        <v>#VALUE!</v>
      </c>
      <c r="M17" t="e">
        <f t="shared" si="6"/>
        <v>#VALUE!</v>
      </c>
    </row>
    <row r="18" spans="1:13" hidden="1" x14ac:dyDescent="0.3">
      <c r="A18" t="s">
        <v>167</v>
      </c>
      <c r="B18" t="s">
        <v>168</v>
      </c>
      <c r="C18">
        <f t="shared" si="0"/>
        <v>1660</v>
      </c>
      <c r="D18" t="s">
        <v>169</v>
      </c>
      <c r="E18">
        <f t="shared" si="1"/>
        <v>1699</v>
      </c>
      <c r="F18">
        <f t="shared" si="2"/>
        <v>39</v>
      </c>
      <c r="G18" s="1">
        <v>0.02</v>
      </c>
      <c r="H18" t="str">
        <f t="shared" si="3"/>
        <v>Low Discount</v>
      </c>
      <c r="I18"/>
      <c r="J18" t="e">
        <f t="shared" si="4"/>
        <v>#VALUE!</v>
      </c>
      <c r="K18" t="e">
        <f t="shared" si="5"/>
        <v>#VALUE!</v>
      </c>
      <c r="M18" t="e">
        <f t="shared" si="6"/>
        <v>#VALUE!</v>
      </c>
    </row>
    <row r="19" spans="1:13" hidden="1" x14ac:dyDescent="0.3">
      <c r="A19" t="s">
        <v>170</v>
      </c>
      <c r="B19" t="s">
        <v>165</v>
      </c>
      <c r="C19">
        <f t="shared" si="0"/>
        <v>299</v>
      </c>
      <c r="D19" t="s">
        <v>171</v>
      </c>
      <c r="E19">
        <f t="shared" si="1"/>
        <v>384</v>
      </c>
      <c r="F19">
        <f t="shared" si="2"/>
        <v>85</v>
      </c>
      <c r="G19" s="1">
        <v>0.22</v>
      </c>
      <c r="H19" t="str">
        <f t="shared" si="3"/>
        <v>Medium Discount</v>
      </c>
      <c r="I19"/>
      <c r="J19" t="e">
        <f t="shared" si="4"/>
        <v>#VALUE!</v>
      </c>
      <c r="K19" t="e">
        <f t="shared" si="5"/>
        <v>#VALUE!</v>
      </c>
      <c r="M19" t="e">
        <f t="shared" si="6"/>
        <v>#VALUE!</v>
      </c>
    </row>
    <row r="20" spans="1:13" hidden="1" x14ac:dyDescent="0.3">
      <c r="A20" t="s">
        <v>172</v>
      </c>
      <c r="B20" t="s">
        <v>173</v>
      </c>
      <c r="C20">
        <f t="shared" si="0"/>
        <v>1459</v>
      </c>
      <c r="D20" t="s">
        <v>174</v>
      </c>
      <c r="E20">
        <f t="shared" si="1"/>
        <v>1499</v>
      </c>
      <c r="F20">
        <f t="shared" si="2"/>
        <v>40</v>
      </c>
      <c r="G20" s="1">
        <v>0.03</v>
      </c>
      <c r="H20" t="str">
        <f t="shared" si="3"/>
        <v>Low Discount</v>
      </c>
      <c r="I20"/>
      <c r="J20" t="e">
        <f t="shared" si="4"/>
        <v>#VALUE!</v>
      </c>
      <c r="K20" t="e">
        <f t="shared" si="5"/>
        <v>#VALUE!</v>
      </c>
      <c r="M20" t="e">
        <f t="shared" si="6"/>
        <v>#VALUE!</v>
      </c>
    </row>
    <row r="21" spans="1:13" hidden="1" x14ac:dyDescent="0.3">
      <c r="A21" t="s">
        <v>175</v>
      </c>
      <c r="B21" t="s">
        <v>52</v>
      </c>
      <c r="C21">
        <f t="shared" si="0"/>
        <v>799</v>
      </c>
      <c r="D21" t="s">
        <v>176</v>
      </c>
      <c r="E21">
        <f t="shared" si="1"/>
        <v>1343</v>
      </c>
      <c r="F21">
        <f t="shared" si="2"/>
        <v>544</v>
      </c>
      <c r="G21" s="1">
        <v>0.41</v>
      </c>
      <c r="H21" t="str">
        <f t="shared" si="3"/>
        <v>Excellent</v>
      </c>
      <c r="I21"/>
      <c r="J21" t="e">
        <f t="shared" si="4"/>
        <v>#VALUE!</v>
      </c>
      <c r="K21" t="e">
        <f t="shared" si="5"/>
        <v>#VALUE!</v>
      </c>
      <c r="M21" t="e">
        <f t="shared" si="6"/>
        <v>#VALUE!</v>
      </c>
    </row>
    <row r="22" spans="1:13" hidden="1" x14ac:dyDescent="0.3">
      <c r="A22" t="s">
        <v>177</v>
      </c>
      <c r="B22" t="s">
        <v>178</v>
      </c>
      <c r="C22">
        <f t="shared" si="0"/>
        <v>499</v>
      </c>
      <c r="D22" t="s">
        <v>179</v>
      </c>
      <c r="E22">
        <f t="shared" si="1"/>
        <v>900</v>
      </c>
      <c r="F22">
        <f t="shared" si="2"/>
        <v>401</v>
      </c>
      <c r="G22" s="1">
        <v>0.45</v>
      </c>
      <c r="H22" t="str">
        <f t="shared" si="3"/>
        <v>Excellent</v>
      </c>
      <c r="I22"/>
      <c r="J22" t="e">
        <f t="shared" si="4"/>
        <v>#VALUE!</v>
      </c>
      <c r="K22" t="e">
        <f t="shared" si="5"/>
        <v>#VALUE!</v>
      </c>
      <c r="M22" t="e">
        <f t="shared" si="6"/>
        <v>#VALUE!</v>
      </c>
    </row>
    <row r="23" spans="1:13" hidden="1" x14ac:dyDescent="0.3">
      <c r="A23" t="s">
        <v>180</v>
      </c>
      <c r="B23" t="s">
        <v>181</v>
      </c>
      <c r="C23">
        <f t="shared" si="0"/>
        <v>699</v>
      </c>
      <c r="D23" t="s">
        <v>176</v>
      </c>
      <c r="E23">
        <f t="shared" si="1"/>
        <v>1343</v>
      </c>
      <c r="F23">
        <f t="shared" si="2"/>
        <v>644</v>
      </c>
      <c r="G23" s="1">
        <v>0.48</v>
      </c>
      <c r="H23" t="str">
        <f t="shared" si="3"/>
        <v>Excellent</v>
      </c>
      <c r="I23"/>
      <c r="J23" t="e">
        <f t="shared" si="4"/>
        <v>#VALUE!</v>
      </c>
      <c r="K23" t="e">
        <f t="shared" si="5"/>
        <v>#VALUE!</v>
      </c>
      <c r="M23" t="e">
        <f t="shared" si="6"/>
        <v>#VALUE!</v>
      </c>
    </row>
    <row r="24" spans="1:13" x14ac:dyDescent="0.3">
      <c r="A24" t="s">
        <v>87</v>
      </c>
      <c r="B24" t="s">
        <v>88</v>
      </c>
      <c r="C24" s="11">
        <f t="shared" si="0"/>
        <v>880</v>
      </c>
      <c r="D24" t="s">
        <v>89</v>
      </c>
      <c r="E24" s="11">
        <f t="shared" si="1"/>
        <v>1350</v>
      </c>
      <c r="F24" s="11">
        <f t="shared" si="2"/>
        <v>470</v>
      </c>
      <c r="G24" s="4">
        <v>0.35</v>
      </c>
      <c r="H24" t="str">
        <f t="shared" si="3"/>
        <v>Medium Discount</v>
      </c>
      <c r="I24" s="11">
        <v>-6</v>
      </c>
      <c r="J24" s="9">
        <f t="shared" si="4"/>
        <v>4</v>
      </c>
      <c r="K24" s="11">
        <f t="shared" si="5"/>
        <v>6</v>
      </c>
      <c r="L24" t="s">
        <v>37</v>
      </c>
      <c r="M24" t="str">
        <f t="shared" si="6"/>
        <v>Average</v>
      </c>
    </row>
    <row r="25" spans="1:13" hidden="1" x14ac:dyDescent="0.3">
      <c r="A25" t="s">
        <v>182</v>
      </c>
      <c r="B25" t="s">
        <v>52</v>
      </c>
      <c r="C25">
        <f t="shared" si="0"/>
        <v>799</v>
      </c>
      <c r="D25" t="s">
        <v>183</v>
      </c>
      <c r="E25">
        <f t="shared" si="1"/>
        <v>1567</v>
      </c>
      <c r="F25">
        <f t="shared" si="2"/>
        <v>768</v>
      </c>
      <c r="G25" s="1">
        <v>0.49</v>
      </c>
      <c r="H25" t="str">
        <f t="shared" si="3"/>
        <v>Excellent</v>
      </c>
      <c r="I25"/>
      <c r="J25" t="e">
        <f t="shared" si="4"/>
        <v>#VALUE!</v>
      </c>
      <c r="K25" t="e">
        <f t="shared" si="5"/>
        <v>#VALUE!</v>
      </c>
      <c r="M25" t="e">
        <f t="shared" si="6"/>
        <v>#VALUE!</v>
      </c>
    </row>
    <row r="26" spans="1:13" hidden="1" x14ac:dyDescent="0.3">
      <c r="A26" t="s">
        <v>184</v>
      </c>
      <c r="B26" t="s">
        <v>185</v>
      </c>
      <c r="C26">
        <f t="shared" si="0"/>
        <v>2799</v>
      </c>
      <c r="D26" t="s">
        <v>186</v>
      </c>
      <c r="E26">
        <f t="shared" si="1"/>
        <v>3810</v>
      </c>
      <c r="F26">
        <f t="shared" si="2"/>
        <v>1011</v>
      </c>
      <c r="G26" s="1">
        <v>0.27</v>
      </c>
      <c r="H26" t="str">
        <f t="shared" si="3"/>
        <v>Medium Discount</v>
      </c>
      <c r="I26"/>
      <c r="J26" t="e">
        <f t="shared" si="4"/>
        <v>#VALUE!</v>
      </c>
      <c r="K26" t="e">
        <f t="shared" si="5"/>
        <v>#VALUE!</v>
      </c>
      <c r="M26" t="e">
        <f t="shared" si="6"/>
        <v>#VALUE!</v>
      </c>
    </row>
    <row r="27" spans="1:13" hidden="1" x14ac:dyDescent="0.3">
      <c r="A27" t="s">
        <v>177</v>
      </c>
      <c r="B27" t="s">
        <v>187</v>
      </c>
      <c r="C27">
        <f t="shared" si="0"/>
        <v>399</v>
      </c>
      <c r="D27" t="s">
        <v>188</v>
      </c>
      <c r="E27">
        <f t="shared" si="1"/>
        <v>896</v>
      </c>
      <c r="F27">
        <f t="shared" si="2"/>
        <v>497</v>
      </c>
      <c r="G27" s="1">
        <v>0.55000000000000004</v>
      </c>
      <c r="H27" t="str">
        <f t="shared" si="3"/>
        <v>Excellent</v>
      </c>
      <c r="I27"/>
      <c r="J27" t="e">
        <f t="shared" si="4"/>
        <v>#VALUE!</v>
      </c>
      <c r="K27" t="e">
        <f t="shared" si="5"/>
        <v>#VALUE!</v>
      </c>
      <c r="M27" t="e">
        <f t="shared" si="6"/>
        <v>#VALUE!</v>
      </c>
    </row>
    <row r="28" spans="1:13" hidden="1" x14ac:dyDescent="0.3">
      <c r="A28" t="s">
        <v>240</v>
      </c>
      <c r="B28" t="s">
        <v>241</v>
      </c>
      <c r="C28">
        <f t="shared" si="0"/>
        <v>790</v>
      </c>
      <c r="D28" t="s">
        <v>242</v>
      </c>
      <c r="E28">
        <f t="shared" si="1"/>
        <v>1485</v>
      </c>
      <c r="F28">
        <f t="shared" si="2"/>
        <v>695</v>
      </c>
      <c r="G28" s="1">
        <v>0.47</v>
      </c>
      <c r="H28" t="str">
        <f t="shared" si="3"/>
        <v>Excellent</v>
      </c>
      <c r="I28"/>
      <c r="J28" t="e">
        <f t="shared" si="4"/>
        <v>#VALUE!</v>
      </c>
      <c r="K28" t="e">
        <f t="shared" si="5"/>
        <v>#VALUE!</v>
      </c>
      <c r="M28" t="e">
        <f t="shared" si="6"/>
        <v>#VALUE!</v>
      </c>
    </row>
    <row r="29" spans="1:13" hidden="1" x14ac:dyDescent="0.3">
      <c r="A29" t="s">
        <v>243</v>
      </c>
      <c r="B29" t="s">
        <v>244</v>
      </c>
      <c r="C29">
        <f t="shared" si="0"/>
        <v>690</v>
      </c>
      <c r="D29" t="s">
        <v>159</v>
      </c>
      <c r="E29">
        <f t="shared" si="1"/>
        <v>1200</v>
      </c>
      <c r="F29">
        <f t="shared" si="2"/>
        <v>510</v>
      </c>
      <c r="G29" s="1">
        <v>0.43</v>
      </c>
      <c r="H29" t="str">
        <f t="shared" si="3"/>
        <v>Excellent</v>
      </c>
      <c r="I29"/>
      <c r="J29" t="e">
        <f t="shared" si="4"/>
        <v>#VALUE!</v>
      </c>
      <c r="K29" t="e">
        <f t="shared" si="5"/>
        <v>#VALUE!</v>
      </c>
      <c r="M29" t="e">
        <f t="shared" si="6"/>
        <v>#VALUE!</v>
      </c>
    </row>
    <row r="30" spans="1:13" hidden="1" x14ac:dyDescent="0.3">
      <c r="A30" t="s">
        <v>245</v>
      </c>
      <c r="B30" t="s">
        <v>246</v>
      </c>
      <c r="C30">
        <f t="shared" si="0"/>
        <v>1732</v>
      </c>
      <c r="D30" t="s">
        <v>247</v>
      </c>
      <c r="E30">
        <f t="shared" si="1"/>
        <v>1799</v>
      </c>
      <c r="F30">
        <f t="shared" si="2"/>
        <v>67</v>
      </c>
      <c r="G30" s="1">
        <v>0.04</v>
      </c>
      <c r="H30" t="str">
        <f t="shared" si="3"/>
        <v>Low Discount</v>
      </c>
      <c r="I30"/>
      <c r="J30" t="e">
        <f t="shared" si="4"/>
        <v>#VALUE!</v>
      </c>
      <c r="K30" t="e">
        <f t="shared" si="5"/>
        <v>#VALUE!</v>
      </c>
      <c r="M30" t="e">
        <f t="shared" si="6"/>
        <v>#VALUE!</v>
      </c>
    </row>
    <row r="31" spans="1:13" hidden="1" x14ac:dyDescent="0.3">
      <c r="A31" t="s">
        <v>248</v>
      </c>
      <c r="B31" t="s">
        <v>249</v>
      </c>
      <c r="C31">
        <f t="shared" si="0"/>
        <v>230</v>
      </c>
      <c r="D31" t="s">
        <v>250</v>
      </c>
      <c r="E31">
        <f t="shared" si="1"/>
        <v>450</v>
      </c>
      <c r="F31">
        <f t="shared" si="2"/>
        <v>220</v>
      </c>
      <c r="G31" s="1">
        <v>0.49</v>
      </c>
      <c r="H31" t="str">
        <f t="shared" si="3"/>
        <v>Excellent</v>
      </c>
      <c r="I31"/>
      <c r="J31" t="e">
        <f t="shared" si="4"/>
        <v>#VALUE!</v>
      </c>
      <c r="K31" t="e">
        <f t="shared" si="5"/>
        <v>#VALUE!</v>
      </c>
      <c r="M31" t="e">
        <f t="shared" si="6"/>
        <v>#VALUE!</v>
      </c>
    </row>
    <row r="32" spans="1:13" hidden="1" x14ac:dyDescent="0.3">
      <c r="A32" t="s">
        <v>256</v>
      </c>
      <c r="B32" t="s">
        <v>257</v>
      </c>
      <c r="C32">
        <f t="shared" si="0"/>
        <v>1460</v>
      </c>
      <c r="D32" t="s">
        <v>258</v>
      </c>
      <c r="E32">
        <f t="shared" si="1"/>
        <v>2290</v>
      </c>
      <c r="F32">
        <f t="shared" si="2"/>
        <v>830</v>
      </c>
      <c r="G32" s="1">
        <v>0.36</v>
      </c>
      <c r="H32" t="str">
        <f t="shared" si="3"/>
        <v>Medium Discount</v>
      </c>
      <c r="I32"/>
      <c r="J32" t="e">
        <f t="shared" si="4"/>
        <v>#VALUE!</v>
      </c>
      <c r="K32" t="e">
        <f t="shared" si="5"/>
        <v>#VALUE!</v>
      </c>
      <c r="M32" t="e">
        <f t="shared" si="6"/>
        <v>#VALUE!</v>
      </c>
    </row>
    <row r="33" spans="1:13" hidden="1" x14ac:dyDescent="0.3">
      <c r="A33" t="s">
        <v>259</v>
      </c>
      <c r="B33" t="s">
        <v>260</v>
      </c>
      <c r="C33">
        <f t="shared" si="0"/>
        <v>1666</v>
      </c>
      <c r="D33" t="s">
        <v>169</v>
      </c>
      <c r="E33">
        <f t="shared" si="1"/>
        <v>1699</v>
      </c>
      <c r="F33">
        <f t="shared" si="2"/>
        <v>33</v>
      </c>
      <c r="G33" s="1">
        <v>0.02</v>
      </c>
      <c r="H33" t="str">
        <f t="shared" si="3"/>
        <v>Low Discount</v>
      </c>
      <c r="I33"/>
      <c r="J33" t="e">
        <f t="shared" si="4"/>
        <v>#VALUE!</v>
      </c>
      <c r="K33" t="e">
        <f t="shared" si="5"/>
        <v>#VALUE!</v>
      </c>
      <c r="M33" t="e">
        <f t="shared" si="6"/>
        <v>#VALUE!</v>
      </c>
    </row>
    <row r="34" spans="1:13" hidden="1" x14ac:dyDescent="0.3">
      <c r="A34" t="s">
        <v>144</v>
      </c>
      <c r="B34" t="s">
        <v>145</v>
      </c>
      <c r="C34">
        <f t="shared" ref="C34:C65" si="7">VALUE(SUBSTITUTE(B34,"KSh ",""))</f>
        <v>610</v>
      </c>
      <c r="D34" t="s">
        <v>146</v>
      </c>
      <c r="E34">
        <f t="shared" ref="E34:E65" si="8">VALUE(SUBSTITUTE(D34,"KSh ",""))</f>
        <v>1060</v>
      </c>
      <c r="F34">
        <f t="shared" ref="F34:F65" si="9">E34-C34</f>
        <v>450</v>
      </c>
      <c r="G34" s="1">
        <v>0.42</v>
      </c>
      <c r="H34" t="str">
        <f t="shared" ref="H34:H65" si="10">IF(G34&lt;20%,"Low Discount",IF(G34&lt;=40%,"Medium Discount",IF(G34&gt;40%,"Excellent")))</f>
        <v>Excellent</v>
      </c>
      <c r="I34"/>
      <c r="J34" t="e">
        <f t="shared" ref="J34:J65" si="11">VALUE(LEFT(L34,FIND(" ",L34)-1))</f>
        <v>#VALUE!</v>
      </c>
      <c r="K34" t="e">
        <f t="shared" ref="K34:K65" si="12">VALUE(SUBSTITUTE(I34,"-",""))</f>
        <v>#VALUE!</v>
      </c>
      <c r="M34" t="e">
        <f t="shared" ref="M34:M65" si="13">IF(J34&lt;3,"Poor",IF(J34&lt;=4,"Average",IF(J34&gt;=4.5,"Excellent", "Good")))</f>
        <v>#VALUE!</v>
      </c>
    </row>
    <row r="35" spans="1:13" hidden="1" x14ac:dyDescent="0.3">
      <c r="A35" t="s">
        <v>161</v>
      </c>
      <c r="B35" t="s">
        <v>263</v>
      </c>
      <c r="C35">
        <f t="shared" si="7"/>
        <v>176</v>
      </c>
      <c r="D35" t="s">
        <v>230</v>
      </c>
      <c r="E35">
        <f t="shared" si="8"/>
        <v>345</v>
      </c>
      <c r="F35">
        <f t="shared" si="9"/>
        <v>169</v>
      </c>
      <c r="G35" s="1">
        <v>0.49</v>
      </c>
      <c r="H35" t="str">
        <f t="shared" si="10"/>
        <v>Excellent</v>
      </c>
      <c r="I35"/>
      <c r="J35" t="e">
        <f t="shared" si="11"/>
        <v>#VALUE!</v>
      </c>
      <c r="K35" t="e">
        <f t="shared" si="12"/>
        <v>#VALUE!</v>
      </c>
      <c r="M35" t="e">
        <f t="shared" si="13"/>
        <v>#VALUE!</v>
      </c>
    </row>
    <row r="36" spans="1:13" hidden="1" x14ac:dyDescent="0.3">
      <c r="A36" t="s">
        <v>264</v>
      </c>
      <c r="B36" t="s">
        <v>265</v>
      </c>
      <c r="C36">
        <f t="shared" si="7"/>
        <v>1466</v>
      </c>
      <c r="D36" t="s">
        <v>169</v>
      </c>
      <c r="E36">
        <f t="shared" si="8"/>
        <v>1699</v>
      </c>
      <c r="F36">
        <f t="shared" si="9"/>
        <v>233</v>
      </c>
      <c r="G36" s="1">
        <v>0.14000000000000001</v>
      </c>
      <c r="H36" t="str">
        <f t="shared" si="10"/>
        <v>Low Discount</v>
      </c>
      <c r="I36"/>
      <c r="J36" t="e">
        <f t="shared" si="11"/>
        <v>#VALUE!</v>
      </c>
      <c r="K36" t="e">
        <f t="shared" si="12"/>
        <v>#VALUE!</v>
      </c>
      <c r="M36" t="e">
        <f t="shared" si="13"/>
        <v>#VALUE!</v>
      </c>
    </row>
    <row r="37" spans="1:13" hidden="1" x14ac:dyDescent="0.3">
      <c r="A37" t="s">
        <v>266</v>
      </c>
      <c r="B37" t="s">
        <v>267</v>
      </c>
      <c r="C37">
        <f t="shared" si="7"/>
        <v>274</v>
      </c>
      <c r="D37" t="s">
        <v>268</v>
      </c>
      <c r="E37">
        <f t="shared" si="8"/>
        <v>537</v>
      </c>
      <c r="F37">
        <f t="shared" si="9"/>
        <v>263</v>
      </c>
      <c r="G37" s="1">
        <v>0.49</v>
      </c>
      <c r="H37" t="str">
        <f t="shared" si="10"/>
        <v>Excellent</v>
      </c>
      <c r="I37"/>
      <c r="J37" t="e">
        <f t="shared" si="11"/>
        <v>#VALUE!</v>
      </c>
      <c r="K37" t="e">
        <f t="shared" si="12"/>
        <v>#VALUE!</v>
      </c>
      <c r="M37" t="e">
        <f t="shared" si="13"/>
        <v>#VALUE!</v>
      </c>
    </row>
    <row r="38" spans="1:13" hidden="1" x14ac:dyDescent="0.3">
      <c r="A38" t="s">
        <v>269</v>
      </c>
      <c r="B38" t="s">
        <v>52</v>
      </c>
      <c r="C38">
        <f t="shared" si="7"/>
        <v>799</v>
      </c>
      <c r="D38" t="s">
        <v>179</v>
      </c>
      <c r="E38">
        <f t="shared" si="8"/>
        <v>900</v>
      </c>
      <c r="F38">
        <f t="shared" si="9"/>
        <v>101</v>
      </c>
      <c r="G38" s="1">
        <v>0.11</v>
      </c>
      <c r="H38" t="str">
        <f t="shared" si="10"/>
        <v>Low Discount</v>
      </c>
      <c r="I38"/>
      <c r="J38" t="e">
        <f t="shared" si="11"/>
        <v>#VALUE!</v>
      </c>
      <c r="K38" t="e">
        <f t="shared" si="12"/>
        <v>#VALUE!</v>
      </c>
      <c r="M38" t="e">
        <f t="shared" si="13"/>
        <v>#VALUE!</v>
      </c>
    </row>
    <row r="39" spans="1:13" hidden="1" x14ac:dyDescent="0.3">
      <c r="A39" t="s">
        <v>182</v>
      </c>
      <c r="B39" t="s">
        <v>270</v>
      </c>
      <c r="C39">
        <f t="shared" si="7"/>
        <v>657</v>
      </c>
      <c r="D39" t="s">
        <v>271</v>
      </c>
      <c r="E39">
        <f t="shared" si="8"/>
        <v>1288</v>
      </c>
      <c r="F39">
        <f t="shared" si="9"/>
        <v>631</v>
      </c>
      <c r="G39" s="1">
        <v>0.49</v>
      </c>
      <c r="H39" t="str">
        <f t="shared" si="10"/>
        <v>Excellent</v>
      </c>
      <c r="I39"/>
      <c r="J39" t="e">
        <f t="shared" si="11"/>
        <v>#VALUE!</v>
      </c>
      <c r="K39" t="e">
        <f t="shared" si="12"/>
        <v>#VALUE!</v>
      </c>
      <c r="M39" t="e">
        <f t="shared" si="13"/>
        <v>#VALUE!</v>
      </c>
    </row>
    <row r="40" spans="1:13" hidden="1" x14ac:dyDescent="0.3">
      <c r="A40" t="s">
        <v>272</v>
      </c>
      <c r="B40" t="s">
        <v>273</v>
      </c>
      <c r="C40">
        <f t="shared" si="7"/>
        <v>1468</v>
      </c>
      <c r="D40" t="s">
        <v>169</v>
      </c>
      <c r="E40">
        <f t="shared" si="8"/>
        <v>1699</v>
      </c>
      <c r="F40">
        <f t="shared" si="9"/>
        <v>231</v>
      </c>
      <c r="G40" s="1">
        <v>0.14000000000000001</v>
      </c>
      <c r="H40" t="str">
        <f t="shared" si="10"/>
        <v>Low Discount</v>
      </c>
      <c r="I40"/>
      <c r="J40" t="e">
        <f t="shared" si="11"/>
        <v>#VALUE!</v>
      </c>
      <c r="K40" t="e">
        <f t="shared" si="12"/>
        <v>#VALUE!</v>
      </c>
      <c r="M40" t="e">
        <f t="shared" si="13"/>
        <v>#VALUE!</v>
      </c>
    </row>
    <row r="41" spans="1:13" hidden="1" x14ac:dyDescent="0.3">
      <c r="A41" t="s">
        <v>274</v>
      </c>
      <c r="B41" t="s">
        <v>275</v>
      </c>
      <c r="C41">
        <f t="shared" si="7"/>
        <v>630</v>
      </c>
      <c r="D41" t="s">
        <v>276</v>
      </c>
      <c r="E41">
        <f t="shared" si="8"/>
        <v>1100</v>
      </c>
      <c r="F41">
        <f t="shared" si="9"/>
        <v>470</v>
      </c>
      <c r="G41" s="1">
        <v>0.43</v>
      </c>
      <c r="H41" t="str">
        <f t="shared" si="10"/>
        <v>Excellent</v>
      </c>
      <c r="I41"/>
      <c r="J41" t="e">
        <f t="shared" si="11"/>
        <v>#VALUE!</v>
      </c>
      <c r="K41" t="e">
        <f t="shared" si="12"/>
        <v>#VALUE!</v>
      </c>
      <c r="M41" t="e">
        <f t="shared" si="13"/>
        <v>#VALUE!</v>
      </c>
    </row>
    <row r="42" spans="1:13" hidden="1" x14ac:dyDescent="0.3">
      <c r="A42" t="s">
        <v>277</v>
      </c>
      <c r="B42" t="s">
        <v>278</v>
      </c>
      <c r="C42">
        <f t="shared" si="7"/>
        <v>850</v>
      </c>
      <c r="D42" t="s">
        <v>279</v>
      </c>
      <c r="E42">
        <f t="shared" si="8"/>
        <v>1700</v>
      </c>
      <c r="F42">
        <f t="shared" si="9"/>
        <v>850</v>
      </c>
      <c r="G42" s="1">
        <v>0.5</v>
      </c>
      <c r="H42" t="str">
        <f t="shared" si="10"/>
        <v>Excellent</v>
      </c>
      <c r="I42"/>
      <c r="J42" t="e">
        <f t="shared" si="11"/>
        <v>#VALUE!</v>
      </c>
      <c r="K42" t="e">
        <f t="shared" si="12"/>
        <v>#VALUE!</v>
      </c>
      <c r="M42" t="e">
        <f t="shared" si="13"/>
        <v>#VALUE!</v>
      </c>
    </row>
    <row r="43" spans="1:13" hidden="1" x14ac:dyDescent="0.3">
      <c r="A43" t="s">
        <v>280</v>
      </c>
      <c r="B43" t="s">
        <v>281</v>
      </c>
      <c r="C43">
        <f t="shared" si="7"/>
        <v>1300</v>
      </c>
      <c r="D43" t="s">
        <v>191</v>
      </c>
      <c r="E43">
        <f t="shared" si="8"/>
        <v>2500</v>
      </c>
      <c r="F43">
        <f t="shared" si="9"/>
        <v>1200</v>
      </c>
      <c r="G43" s="1">
        <v>0.48</v>
      </c>
      <c r="H43" t="str">
        <f t="shared" si="10"/>
        <v>Excellent</v>
      </c>
      <c r="I43"/>
      <c r="J43" t="e">
        <f t="shared" si="11"/>
        <v>#VALUE!</v>
      </c>
      <c r="K43" t="e">
        <f t="shared" si="12"/>
        <v>#VALUE!</v>
      </c>
      <c r="M43" t="e">
        <f t="shared" si="13"/>
        <v>#VALUE!</v>
      </c>
    </row>
    <row r="44" spans="1:13" hidden="1" x14ac:dyDescent="0.3">
      <c r="A44" t="s">
        <v>282</v>
      </c>
      <c r="B44" t="s">
        <v>283</v>
      </c>
      <c r="C44">
        <f t="shared" si="7"/>
        <v>105</v>
      </c>
      <c r="D44" t="s">
        <v>284</v>
      </c>
      <c r="E44">
        <f t="shared" si="8"/>
        <v>200</v>
      </c>
      <c r="F44">
        <f t="shared" si="9"/>
        <v>95</v>
      </c>
      <c r="G44" s="1">
        <v>0.48</v>
      </c>
      <c r="H44" t="str">
        <f t="shared" si="10"/>
        <v>Excellent</v>
      </c>
      <c r="I44"/>
      <c r="J44" t="e">
        <f t="shared" si="11"/>
        <v>#VALUE!</v>
      </c>
      <c r="K44" t="e">
        <f t="shared" si="12"/>
        <v>#VALUE!</v>
      </c>
      <c r="M44" t="e">
        <f t="shared" si="13"/>
        <v>#VALUE!</v>
      </c>
    </row>
    <row r="45" spans="1:13" hidden="1" x14ac:dyDescent="0.3">
      <c r="A45" t="s">
        <v>285</v>
      </c>
      <c r="B45" t="s">
        <v>234</v>
      </c>
      <c r="C45">
        <f t="shared" si="7"/>
        <v>899</v>
      </c>
      <c r="D45" t="s">
        <v>169</v>
      </c>
      <c r="E45">
        <f t="shared" si="8"/>
        <v>1699</v>
      </c>
      <c r="F45">
        <f t="shared" si="9"/>
        <v>800</v>
      </c>
      <c r="G45" s="1">
        <v>0.47</v>
      </c>
      <c r="H45" t="str">
        <f t="shared" si="10"/>
        <v>Excellent</v>
      </c>
      <c r="I45"/>
      <c r="J45" t="e">
        <f t="shared" si="11"/>
        <v>#VALUE!</v>
      </c>
      <c r="K45" t="e">
        <f t="shared" si="12"/>
        <v>#VALUE!</v>
      </c>
      <c r="M45" t="e">
        <f t="shared" si="13"/>
        <v>#VALUE!</v>
      </c>
    </row>
    <row r="46" spans="1:13" hidden="1" x14ac:dyDescent="0.3">
      <c r="A46" t="s">
        <v>285</v>
      </c>
      <c r="B46" t="s">
        <v>234</v>
      </c>
      <c r="C46">
        <f t="shared" si="7"/>
        <v>899</v>
      </c>
      <c r="D46" t="s">
        <v>169</v>
      </c>
      <c r="E46">
        <f t="shared" si="8"/>
        <v>1699</v>
      </c>
      <c r="F46">
        <f t="shared" si="9"/>
        <v>800</v>
      </c>
      <c r="G46" s="1">
        <v>0.47</v>
      </c>
      <c r="H46" t="str">
        <f t="shared" si="10"/>
        <v>Excellent</v>
      </c>
      <c r="I46"/>
      <c r="J46" t="e">
        <f t="shared" si="11"/>
        <v>#VALUE!</v>
      </c>
      <c r="K46" t="e">
        <f t="shared" si="12"/>
        <v>#VALUE!</v>
      </c>
      <c r="M46" t="e">
        <f t="shared" si="13"/>
        <v>#VALUE!</v>
      </c>
    </row>
    <row r="47" spans="1:13" hidden="1" x14ac:dyDescent="0.3">
      <c r="A47" t="s">
        <v>286</v>
      </c>
      <c r="B47" t="s">
        <v>159</v>
      </c>
      <c r="C47">
        <f t="shared" si="7"/>
        <v>1200</v>
      </c>
      <c r="D47" t="s">
        <v>287</v>
      </c>
      <c r="E47">
        <f t="shared" si="8"/>
        <v>2400</v>
      </c>
      <c r="F47">
        <f t="shared" si="9"/>
        <v>1200</v>
      </c>
      <c r="G47" s="1">
        <v>0.5</v>
      </c>
      <c r="H47" t="str">
        <f t="shared" si="10"/>
        <v>Excellent</v>
      </c>
      <c r="I47"/>
      <c r="J47" t="e">
        <f t="shared" si="11"/>
        <v>#VALUE!</v>
      </c>
      <c r="K47" t="e">
        <f t="shared" si="12"/>
        <v>#VALUE!</v>
      </c>
      <c r="M47" t="e">
        <f t="shared" si="13"/>
        <v>#VALUE!</v>
      </c>
    </row>
    <row r="48" spans="1:13" hidden="1" x14ac:dyDescent="0.3">
      <c r="A48" t="s">
        <v>288</v>
      </c>
      <c r="B48" t="s">
        <v>289</v>
      </c>
      <c r="C48">
        <f t="shared" si="7"/>
        <v>1526</v>
      </c>
      <c r="D48" t="s">
        <v>168</v>
      </c>
      <c r="E48">
        <f t="shared" si="8"/>
        <v>1660</v>
      </c>
      <c r="F48">
        <f t="shared" si="9"/>
        <v>134</v>
      </c>
      <c r="G48" s="1">
        <v>0.08</v>
      </c>
      <c r="H48" t="str">
        <f t="shared" si="10"/>
        <v>Low Discount</v>
      </c>
      <c r="I48"/>
      <c r="J48" t="e">
        <f t="shared" si="11"/>
        <v>#VALUE!</v>
      </c>
      <c r="K48" t="e">
        <f t="shared" si="12"/>
        <v>#VALUE!</v>
      </c>
      <c r="M48" t="e">
        <f t="shared" si="13"/>
        <v>#VALUE!</v>
      </c>
    </row>
    <row r="49" spans="1:13" hidden="1" x14ac:dyDescent="0.3">
      <c r="A49" t="s">
        <v>290</v>
      </c>
      <c r="B49" t="s">
        <v>291</v>
      </c>
      <c r="C49">
        <f t="shared" si="7"/>
        <v>1462</v>
      </c>
      <c r="D49" t="s">
        <v>174</v>
      </c>
      <c r="E49">
        <f t="shared" si="8"/>
        <v>1499</v>
      </c>
      <c r="F49">
        <f t="shared" si="9"/>
        <v>37</v>
      </c>
      <c r="G49" s="1">
        <v>0.02</v>
      </c>
      <c r="H49" t="str">
        <f t="shared" si="10"/>
        <v>Low Discount</v>
      </c>
      <c r="I49"/>
      <c r="J49" t="e">
        <f t="shared" si="11"/>
        <v>#VALUE!</v>
      </c>
      <c r="K49" t="e">
        <f t="shared" si="12"/>
        <v>#VALUE!</v>
      </c>
      <c r="M49" t="e">
        <f t="shared" si="13"/>
        <v>#VALUE!</v>
      </c>
    </row>
    <row r="50" spans="1:13" hidden="1" x14ac:dyDescent="0.3">
      <c r="A50" t="s">
        <v>292</v>
      </c>
      <c r="B50" t="s">
        <v>293</v>
      </c>
      <c r="C50">
        <f t="shared" si="7"/>
        <v>248</v>
      </c>
      <c r="D50" t="s">
        <v>294</v>
      </c>
      <c r="E50">
        <f t="shared" si="8"/>
        <v>486</v>
      </c>
      <c r="F50">
        <f t="shared" si="9"/>
        <v>238</v>
      </c>
      <c r="G50" s="1">
        <v>0.49</v>
      </c>
      <c r="H50" t="str">
        <f t="shared" si="10"/>
        <v>Excellent</v>
      </c>
      <c r="I50"/>
      <c r="J50" t="e">
        <f t="shared" si="11"/>
        <v>#VALUE!</v>
      </c>
      <c r="K50" t="e">
        <f t="shared" si="12"/>
        <v>#VALUE!</v>
      </c>
      <c r="M50" t="e">
        <f t="shared" si="13"/>
        <v>#VALUE!</v>
      </c>
    </row>
    <row r="51" spans="1:13" hidden="1" x14ac:dyDescent="0.3">
      <c r="A51" t="s">
        <v>295</v>
      </c>
      <c r="B51" t="s">
        <v>296</v>
      </c>
      <c r="C51">
        <f t="shared" si="7"/>
        <v>3546</v>
      </c>
      <c r="D51" t="s">
        <v>76</v>
      </c>
      <c r="E51">
        <f t="shared" si="8"/>
        <v>3699</v>
      </c>
      <c r="F51">
        <f t="shared" si="9"/>
        <v>153</v>
      </c>
      <c r="G51" s="1">
        <v>0.04</v>
      </c>
      <c r="H51" t="str">
        <f t="shared" si="10"/>
        <v>Low Discount</v>
      </c>
      <c r="I51"/>
      <c r="J51" t="e">
        <f t="shared" si="11"/>
        <v>#VALUE!</v>
      </c>
      <c r="K51" t="e">
        <f t="shared" si="12"/>
        <v>#VALUE!</v>
      </c>
      <c r="M51" t="e">
        <f t="shared" si="13"/>
        <v>#VALUE!</v>
      </c>
    </row>
    <row r="52" spans="1:13" hidden="1" x14ac:dyDescent="0.3">
      <c r="A52" t="s">
        <v>297</v>
      </c>
      <c r="B52" t="s">
        <v>298</v>
      </c>
      <c r="C52">
        <f t="shared" si="7"/>
        <v>525</v>
      </c>
      <c r="D52" t="s">
        <v>299</v>
      </c>
      <c r="E52">
        <f t="shared" si="8"/>
        <v>1029</v>
      </c>
      <c r="F52">
        <f t="shared" si="9"/>
        <v>504</v>
      </c>
      <c r="G52" s="1">
        <v>0.49</v>
      </c>
      <c r="H52" t="str">
        <f t="shared" si="10"/>
        <v>Excellent</v>
      </c>
      <c r="I52"/>
      <c r="J52" t="e">
        <f t="shared" si="11"/>
        <v>#VALUE!</v>
      </c>
      <c r="K52" t="e">
        <f t="shared" si="12"/>
        <v>#VALUE!</v>
      </c>
      <c r="M52" t="e">
        <f t="shared" si="13"/>
        <v>#VALUE!</v>
      </c>
    </row>
    <row r="53" spans="1:13" hidden="1" x14ac:dyDescent="0.3">
      <c r="A53" t="s">
        <v>300</v>
      </c>
      <c r="B53" t="s">
        <v>301</v>
      </c>
      <c r="C53">
        <f t="shared" si="7"/>
        <v>1080</v>
      </c>
      <c r="D53" t="s">
        <v>302</v>
      </c>
      <c r="E53">
        <f t="shared" si="8"/>
        <v>1874</v>
      </c>
      <c r="F53">
        <f t="shared" si="9"/>
        <v>794</v>
      </c>
      <c r="G53" s="1">
        <v>0.42</v>
      </c>
      <c r="H53" t="str">
        <f t="shared" si="10"/>
        <v>Excellent</v>
      </c>
      <c r="I53"/>
      <c r="J53" t="e">
        <f t="shared" si="11"/>
        <v>#VALUE!</v>
      </c>
      <c r="K53" t="e">
        <f t="shared" si="12"/>
        <v>#VALUE!</v>
      </c>
      <c r="M53" t="e">
        <f t="shared" si="13"/>
        <v>#VALUE!</v>
      </c>
    </row>
    <row r="54" spans="1:13" hidden="1" x14ac:dyDescent="0.3">
      <c r="A54" t="s">
        <v>306</v>
      </c>
      <c r="B54" t="s">
        <v>307</v>
      </c>
      <c r="C54">
        <f t="shared" si="7"/>
        <v>1420</v>
      </c>
      <c r="D54" t="s">
        <v>308</v>
      </c>
      <c r="E54">
        <f t="shared" si="8"/>
        <v>2420</v>
      </c>
      <c r="F54">
        <f t="shared" si="9"/>
        <v>1000</v>
      </c>
      <c r="G54" s="1">
        <v>0.41</v>
      </c>
      <c r="H54" t="str">
        <f t="shared" si="10"/>
        <v>Excellent</v>
      </c>
      <c r="I54"/>
      <c r="J54" t="e">
        <f t="shared" si="11"/>
        <v>#VALUE!</v>
      </c>
      <c r="K54" t="e">
        <f t="shared" si="12"/>
        <v>#VALUE!</v>
      </c>
      <c r="M54" t="e">
        <f t="shared" si="13"/>
        <v>#VALUE!</v>
      </c>
    </row>
    <row r="55" spans="1:13" hidden="1" x14ac:dyDescent="0.3">
      <c r="A55" t="s">
        <v>309</v>
      </c>
      <c r="B55" t="s">
        <v>310</v>
      </c>
      <c r="C55">
        <f t="shared" si="7"/>
        <v>1875</v>
      </c>
      <c r="D55" t="s">
        <v>311</v>
      </c>
      <c r="E55">
        <f t="shared" si="8"/>
        <v>1899</v>
      </c>
      <c r="F55">
        <f t="shared" si="9"/>
        <v>24</v>
      </c>
      <c r="G55" s="1">
        <v>0.01</v>
      </c>
      <c r="H55" t="str">
        <f t="shared" si="10"/>
        <v>Low Discount</v>
      </c>
      <c r="I55"/>
      <c r="J55" t="e">
        <f t="shared" si="11"/>
        <v>#VALUE!</v>
      </c>
      <c r="K55" t="e">
        <f t="shared" si="12"/>
        <v>#VALUE!</v>
      </c>
      <c r="M55" t="e">
        <f t="shared" si="13"/>
        <v>#VALUE!</v>
      </c>
    </row>
    <row r="56" spans="1:13" hidden="1" x14ac:dyDescent="0.3">
      <c r="A56" t="s">
        <v>312</v>
      </c>
      <c r="B56" t="s">
        <v>313</v>
      </c>
      <c r="C56">
        <f t="shared" si="7"/>
        <v>198</v>
      </c>
      <c r="D56" t="s">
        <v>314</v>
      </c>
      <c r="E56">
        <f t="shared" si="8"/>
        <v>260</v>
      </c>
      <c r="F56">
        <f t="shared" si="9"/>
        <v>62</v>
      </c>
      <c r="G56" s="1">
        <v>0.24</v>
      </c>
      <c r="H56" t="str">
        <f t="shared" si="10"/>
        <v>Medium Discount</v>
      </c>
      <c r="I56"/>
      <c r="J56" t="e">
        <f t="shared" si="11"/>
        <v>#VALUE!</v>
      </c>
      <c r="K56" t="e">
        <f t="shared" si="12"/>
        <v>#VALUE!</v>
      </c>
      <c r="M56" t="e">
        <f t="shared" si="13"/>
        <v>#VALUE!</v>
      </c>
    </row>
    <row r="57" spans="1:13" hidden="1" x14ac:dyDescent="0.3">
      <c r="A57" t="s">
        <v>315</v>
      </c>
      <c r="B57" t="s">
        <v>316</v>
      </c>
      <c r="C57">
        <f t="shared" si="7"/>
        <v>1150</v>
      </c>
      <c r="D57" t="s">
        <v>317</v>
      </c>
      <c r="E57">
        <f t="shared" si="8"/>
        <v>1737</v>
      </c>
      <c r="F57">
        <f t="shared" si="9"/>
        <v>587</v>
      </c>
      <c r="G57" s="1">
        <v>0.34</v>
      </c>
      <c r="H57" t="str">
        <f t="shared" si="10"/>
        <v>Medium Discount</v>
      </c>
      <c r="I57"/>
      <c r="J57" t="e">
        <f t="shared" si="11"/>
        <v>#VALUE!</v>
      </c>
      <c r="K57" t="e">
        <f t="shared" si="12"/>
        <v>#VALUE!</v>
      </c>
      <c r="M57" t="e">
        <f t="shared" si="13"/>
        <v>#VALUE!</v>
      </c>
    </row>
    <row r="58" spans="1:13" hidden="1" x14ac:dyDescent="0.3">
      <c r="A58" t="s">
        <v>318</v>
      </c>
      <c r="B58" t="s">
        <v>153</v>
      </c>
      <c r="C58">
        <f t="shared" si="7"/>
        <v>1190</v>
      </c>
      <c r="D58" t="s">
        <v>319</v>
      </c>
      <c r="E58">
        <f t="shared" si="8"/>
        <v>1810</v>
      </c>
      <c r="F58">
        <f t="shared" si="9"/>
        <v>620</v>
      </c>
      <c r="G58" s="1">
        <v>0.34</v>
      </c>
      <c r="H58" t="str">
        <f t="shared" si="10"/>
        <v>Medium Discount</v>
      </c>
      <c r="I58"/>
      <c r="J58" t="e">
        <f t="shared" si="11"/>
        <v>#VALUE!</v>
      </c>
      <c r="K58" t="e">
        <f t="shared" si="12"/>
        <v>#VALUE!</v>
      </c>
      <c r="M58" t="e">
        <f t="shared" si="13"/>
        <v>#VALUE!</v>
      </c>
    </row>
    <row r="59" spans="1:13" hidden="1" x14ac:dyDescent="0.3">
      <c r="A59" t="s">
        <v>320</v>
      </c>
      <c r="B59" t="s">
        <v>321</v>
      </c>
      <c r="C59">
        <f t="shared" si="7"/>
        <v>1658</v>
      </c>
      <c r="D59" t="s">
        <v>169</v>
      </c>
      <c r="E59">
        <f t="shared" si="8"/>
        <v>1699</v>
      </c>
      <c r="F59">
        <f t="shared" si="9"/>
        <v>41</v>
      </c>
      <c r="G59" s="1">
        <v>0.02</v>
      </c>
      <c r="H59" t="str">
        <f t="shared" si="10"/>
        <v>Low Discount</v>
      </c>
      <c r="I59"/>
      <c r="J59" t="e">
        <f t="shared" si="11"/>
        <v>#VALUE!</v>
      </c>
      <c r="K59" t="e">
        <f t="shared" si="12"/>
        <v>#VALUE!</v>
      </c>
      <c r="M59" t="e">
        <f t="shared" si="13"/>
        <v>#VALUE!</v>
      </c>
    </row>
    <row r="60" spans="1:13" hidden="1" x14ac:dyDescent="0.3">
      <c r="A60" t="s">
        <v>322</v>
      </c>
      <c r="B60" t="s">
        <v>323</v>
      </c>
      <c r="C60">
        <f t="shared" si="7"/>
        <v>1768</v>
      </c>
      <c r="D60" t="s">
        <v>247</v>
      </c>
      <c r="E60">
        <f t="shared" si="8"/>
        <v>1799</v>
      </c>
      <c r="F60">
        <f t="shared" si="9"/>
        <v>31</v>
      </c>
      <c r="G60" s="1">
        <v>0.02</v>
      </c>
      <c r="H60" t="str">
        <f t="shared" si="10"/>
        <v>Low Discount</v>
      </c>
      <c r="I60"/>
      <c r="J60" t="e">
        <f t="shared" si="11"/>
        <v>#VALUE!</v>
      </c>
      <c r="K60" t="e">
        <f t="shared" si="12"/>
        <v>#VALUE!</v>
      </c>
      <c r="M60" t="e">
        <f t="shared" si="13"/>
        <v>#VALUE!</v>
      </c>
    </row>
    <row r="61" spans="1:13" hidden="1" x14ac:dyDescent="0.3">
      <c r="A61" t="s">
        <v>324</v>
      </c>
      <c r="B61" t="s">
        <v>162</v>
      </c>
      <c r="C61">
        <f t="shared" si="7"/>
        <v>199</v>
      </c>
      <c r="D61" t="s">
        <v>325</v>
      </c>
      <c r="E61">
        <f t="shared" si="8"/>
        <v>553</v>
      </c>
      <c r="F61">
        <f t="shared" si="9"/>
        <v>354</v>
      </c>
      <c r="G61" s="1">
        <v>0.64</v>
      </c>
      <c r="H61" t="str">
        <f t="shared" si="10"/>
        <v>Excellent</v>
      </c>
      <c r="I61"/>
      <c r="J61" t="e">
        <f t="shared" si="11"/>
        <v>#VALUE!</v>
      </c>
      <c r="K61" t="e">
        <f t="shared" si="12"/>
        <v>#VALUE!</v>
      </c>
      <c r="M61" t="e">
        <f t="shared" si="13"/>
        <v>#VALUE!</v>
      </c>
    </row>
    <row r="62" spans="1:13" hidden="1" x14ac:dyDescent="0.3">
      <c r="A62" t="s">
        <v>328</v>
      </c>
      <c r="B62" t="s">
        <v>329</v>
      </c>
      <c r="C62">
        <f t="shared" si="7"/>
        <v>169</v>
      </c>
      <c r="D62" t="s">
        <v>330</v>
      </c>
      <c r="E62">
        <f t="shared" si="8"/>
        <v>320</v>
      </c>
      <c r="F62">
        <f t="shared" si="9"/>
        <v>151</v>
      </c>
      <c r="G62" s="1">
        <v>0.47</v>
      </c>
      <c r="H62" t="str">
        <f t="shared" si="10"/>
        <v>Excellent</v>
      </c>
      <c r="I62"/>
      <c r="J62" t="e">
        <f t="shared" si="11"/>
        <v>#VALUE!</v>
      </c>
      <c r="K62" t="e">
        <f t="shared" si="12"/>
        <v>#VALUE!</v>
      </c>
      <c r="M62" t="e">
        <f t="shared" si="13"/>
        <v>#VALUE!</v>
      </c>
    </row>
    <row r="63" spans="1:13" x14ac:dyDescent="0.3">
      <c r="A63" t="s">
        <v>194</v>
      </c>
      <c r="B63" t="s">
        <v>195</v>
      </c>
      <c r="C63" s="11">
        <f t="shared" si="7"/>
        <v>458</v>
      </c>
      <c r="D63" t="s">
        <v>196</v>
      </c>
      <c r="E63" s="11">
        <f t="shared" si="8"/>
        <v>986</v>
      </c>
      <c r="F63" s="11">
        <f t="shared" si="9"/>
        <v>528</v>
      </c>
      <c r="G63" s="4">
        <v>0.54</v>
      </c>
      <c r="H63" t="str">
        <f t="shared" si="10"/>
        <v>Excellent</v>
      </c>
      <c r="I63" s="11">
        <v>-10</v>
      </c>
      <c r="J63" s="9">
        <f t="shared" si="11"/>
        <v>3</v>
      </c>
      <c r="K63" s="11">
        <f t="shared" si="12"/>
        <v>10</v>
      </c>
      <c r="L63" t="s">
        <v>197</v>
      </c>
      <c r="M63" t="str">
        <f t="shared" si="13"/>
        <v>Average</v>
      </c>
    </row>
    <row r="64" spans="1:13" x14ac:dyDescent="0.3">
      <c r="A64" t="s">
        <v>198</v>
      </c>
      <c r="B64" t="s">
        <v>199</v>
      </c>
      <c r="C64" s="11">
        <f t="shared" si="7"/>
        <v>2115</v>
      </c>
      <c r="D64" t="s">
        <v>200</v>
      </c>
      <c r="E64" s="11">
        <f t="shared" si="8"/>
        <v>4700</v>
      </c>
      <c r="F64" s="11">
        <f t="shared" si="9"/>
        <v>2585</v>
      </c>
      <c r="G64" s="4">
        <v>0.55000000000000004</v>
      </c>
      <c r="H64" t="str">
        <f t="shared" si="10"/>
        <v>Excellent</v>
      </c>
      <c r="I64" s="11">
        <v>-13</v>
      </c>
      <c r="J64" s="9">
        <f t="shared" si="11"/>
        <v>2.1</v>
      </c>
      <c r="K64" s="11">
        <f t="shared" si="12"/>
        <v>13</v>
      </c>
      <c r="L64" t="s">
        <v>201</v>
      </c>
      <c r="M64" t="str">
        <f t="shared" si="13"/>
        <v>Poor</v>
      </c>
    </row>
    <row r="65" spans="1:13" x14ac:dyDescent="0.3">
      <c r="A65" t="s">
        <v>94</v>
      </c>
      <c r="B65" t="s">
        <v>95</v>
      </c>
      <c r="C65" s="11">
        <f t="shared" si="7"/>
        <v>2048</v>
      </c>
      <c r="D65" t="s">
        <v>96</v>
      </c>
      <c r="E65" s="11">
        <f t="shared" si="8"/>
        <v>4500</v>
      </c>
      <c r="F65" s="11">
        <f t="shared" si="9"/>
        <v>2452</v>
      </c>
      <c r="G65" s="4">
        <v>0.54</v>
      </c>
      <c r="H65" t="str">
        <f t="shared" si="10"/>
        <v>Excellent</v>
      </c>
      <c r="I65" s="11">
        <v>-7</v>
      </c>
      <c r="J65" s="9">
        <f t="shared" si="11"/>
        <v>4.3</v>
      </c>
      <c r="K65" s="11">
        <f t="shared" si="12"/>
        <v>7</v>
      </c>
      <c r="L65" t="s">
        <v>97</v>
      </c>
      <c r="M65" t="str">
        <f t="shared" si="13"/>
        <v>Good</v>
      </c>
    </row>
    <row r="66" spans="1:13" x14ac:dyDescent="0.3">
      <c r="A66" t="s">
        <v>72</v>
      </c>
      <c r="B66" t="s">
        <v>73</v>
      </c>
      <c r="C66" s="11">
        <f t="shared" ref="C66:C97" si="14">VALUE(SUBSTITUTE(B66,"KSh ",""))</f>
        <v>2025</v>
      </c>
      <c r="D66" t="s">
        <v>74</v>
      </c>
      <c r="E66" s="11">
        <f t="shared" ref="E66:E97" si="15">VALUE(SUBSTITUTE(D66,"KSh ",""))</f>
        <v>3971</v>
      </c>
      <c r="F66" s="11">
        <f t="shared" ref="F66:F97" si="16">E66-C66</f>
        <v>1946</v>
      </c>
      <c r="G66" s="4">
        <v>0.49</v>
      </c>
      <c r="H66" t="str">
        <f t="shared" ref="H66:H74" si="17">IF(G66&lt;20%,"Low Discount",IF(G66&lt;=40%,"Medium Discount",IF(G66&gt;40%,"Excellent")))</f>
        <v>Excellent</v>
      </c>
      <c r="I66" s="11">
        <v>-3</v>
      </c>
      <c r="J66" s="9">
        <f t="shared" ref="J66:J97" si="18">VALUE(LEFT(L66,FIND(" ",L66)-1))</f>
        <v>5</v>
      </c>
      <c r="K66" s="11">
        <f t="shared" ref="K66:K97" si="19">VALUE(SUBSTITUTE(I66,"-",""))</f>
        <v>3</v>
      </c>
      <c r="L66" t="s">
        <v>68</v>
      </c>
      <c r="M66" t="str">
        <f t="shared" ref="M66:M97" si="20">IF(J66&lt;3,"Poor",IF(J66&lt;=4,"Average",IF(J66&gt;=4.5,"Excellent", "Good")))</f>
        <v>Excellent</v>
      </c>
    </row>
    <row r="67" spans="1:13" x14ac:dyDescent="0.3">
      <c r="A67" t="s">
        <v>117</v>
      </c>
      <c r="B67" t="s">
        <v>118</v>
      </c>
      <c r="C67" s="11">
        <f t="shared" si="14"/>
        <v>1820</v>
      </c>
      <c r="D67" t="s">
        <v>119</v>
      </c>
      <c r="E67" s="11">
        <f t="shared" si="15"/>
        <v>3490</v>
      </c>
      <c r="F67" s="11">
        <f t="shared" si="16"/>
        <v>1670</v>
      </c>
      <c r="G67" s="4">
        <v>0.48</v>
      </c>
      <c r="H67" t="str">
        <f t="shared" si="17"/>
        <v>Excellent</v>
      </c>
      <c r="I67" s="11">
        <v>-9</v>
      </c>
      <c r="J67" s="9">
        <f t="shared" si="18"/>
        <v>4.3</v>
      </c>
      <c r="K67" s="11">
        <f t="shared" si="19"/>
        <v>9</v>
      </c>
      <c r="L67" t="s">
        <v>97</v>
      </c>
      <c r="M67" t="str">
        <f t="shared" si="20"/>
        <v>Good</v>
      </c>
    </row>
    <row r="68" spans="1:13" x14ac:dyDescent="0.3">
      <c r="A68" t="s">
        <v>43</v>
      </c>
      <c r="B68" t="s">
        <v>44</v>
      </c>
      <c r="C68" s="11">
        <f t="shared" si="14"/>
        <v>1274</v>
      </c>
      <c r="D68" t="s">
        <v>45</v>
      </c>
      <c r="E68" s="11">
        <f t="shared" si="15"/>
        <v>2800</v>
      </c>
      <c r="F68" s="11">
        <f t="shared" si="16"/>
        <v>1526</v>
      </c>
      <c r="G68" s="4">
        <v>0.55000000000000004</v>
      </c>
      <c r="H68" t="str">
        <f t="shared" si="17"/>
        <v>Excellent</v>
      </c>
      <c r="I68" s="11">
        <v>-5</v>
      </c>
      <c r="J68" s="9">
        <f t="shared" si="18"/>
        <v>4.8</v>
      </c>
      <c r="K68" s="11">
        <f t="shared" si="19"/>
        <v>5</v>
      </c>
      <c r="L68" t="s">
        <v>32</v>
      </c>
      <c r="M68" t="str">
        <f t="shared" si="20"/>
        <v>Excellent</v>
      </c>
    </row>
    <row r="69" spans="1:13" x14ac:dyDescent="0.3">
      <c r="A69" t="s">
        <v>237</v>
      </c>
      <c r="B69" t="s">
        <v>238</v>
      </c>
      <c r="C69" s="11">
        <f t="shared" si="14"/>
        <v>1570</v>
      </c>
      <c r="D69" t="s">
        <v>239</v>
      </c>
      <c r="E69" s="11">
        <f t="shared" si="15"/>
        <v>2988</v>
      </c>
      <c r="F69" s="11">
        <f t="shared" si="16"/>
        <v>1418</v>
      </c>
      <c r="G69" s="4">
        <v>0.47</v>
      </c>
      <c r="H69" t="str">
        <f t="shared" si="17"/>
        <v>Excellent</v>
      </c>
      <c r="I69" s="11">
        <v>-7</v>
      </c>
      <c r="J69" s="9">
        <f t="shared" si="18"/>
        <v>2.1</v>
      </c>
      <c r="K69" s="11">
        <f t="shared" si="19"/>
        <v>7</v>
      </c>
      <c r="L69" t="s">
        <v>201</v>
      </c>
      <c r="M69" t="str">
        <f t="shared" si="20"/>
        <v>Poor</v>
      </c>
    </row>
    <row r="70" spans="1:13" x14ac:dyDescent="0.3">
      <c r="A70" t="s">
        <v>220</v>
      </c>
      <c r="B70" t="s">
        <v>221</v>
      </c>
      <c r="C70" s="11">
        <f t="shared" si="14"/>
        <v>3750</v>
      </c>
      <c r="D70" t="s">
        <v>222</v>
      </c>
      <c r="E70" s="11">
        <f t="shared" si="15"/>
        <v>6143</v>
      </c>
      <c r="F70" s="11">
        <f t="shared" si="16"/>
        <v>2393</v>
      </c>
      <c r="G70" s="4">
        <v>0.39</v>
      </c>
      <c r="H70" t="str">
        <f t="shared" si="17"/>
        <v>Medium Discount</v>
      </c>
      <c r="I70" s="11">
        <v>-5</v>
      </c>
      <c r="J70" s="9">
        <f t="shared" si="18"/>
        <v>3</v>
      </c>
      <c r="K70" s="11">
        <f t="shared" si="19"/>
        <v>5</v>
      </c>
      <c r="L70" t="s">
        <v>197</v>
      </c>
      <c r="M70" t="str">
        <f t="shared" si="20"/>
        <v>Average</v>
      </c>
    </row>
    <row r="71" spans="1:13" x14ac:dyDescent="0.3">
      <c r="A71" t="s">
        <v>46</v>
      </c>
      <c r="B71" t="s">
        <v>47</v>
      </c>
      <c r="C71" s="11">
        <f t="shared" si="14"/>
        <v>1600</v>
      </c>
      <c r="D71" t="s">
        <v>48</v>
      </c>
      <c r="E71" s="11">
        <f t="shared" si="15"/>
        <v>2929</v>
      </c>
      <c r="F71" s="11">
        <f t="shared" si="16"/>
        <v>1329</v>
      </c>
      <c r="G71" s="4">
        <v>0.45</v>
      </c>
      <c r="H71" t="str">
        <f t="shared" si="17"/>
        <v>Excellent</v>
      </c>
      <c r="I71" s="11">
        <v>-5</v>
      </c>
      <c r="J71" s="9">
        <f t="shared" si="18"/>
        <v>3.8</v>
      </c>
      <c r="K71" s="11">
        <f t="shared" si="19"/>
        <v>5</v>
      </c>
      <c r="L71" t="s">
        <v>49</v>
      </c>
      <c r="M71" t="str">
        <f t="shared" si="20"/>
        <v>Average</v>
      </c>
    </row>
    <row r="72" spans="1:13" x14ac:dyDescent="0.3">
      <c r="A72" t="s">
        <v>226</v>
      </c>
      <c r="B72" t="s">
        <v>227</v>
      </c>
      <c r="C72" s="11">
        <f t="shared" si="14"/>
        <v>2300</v>
      </c>
      <c r="D72" t="s">
        <v>228</v>
      </c>
      <c r="E72" s="11">
        <f t="shared" si="15"/>
        <v>3240</v>
      </c>
      <c r="F72" s="11">
        <f t="shared" si="16"/>
        <v>940</v>
      </c>
      <c r="G72" s="4">
        <v>0.28999999999999998</v>
      </c>
      <c r="H72" t="str">
        <f t="shared" si="17"/>
        <v>Medium Discount</v>
      </c>
      <c r="I72" s="11">
        <v>-5</v>
      </c>
      <c r="J72" s="9">
        <f t="shared" si="18"/>
        <v>3</v>
      </c>
      <c r="K72" s="11">
        <f t="shared" si="19"/>
        <v>5</v>
      </c>
      <c r="L72" t="s">
        <v>197</v>
      </c>
      <c r="M72" t="str">
        <f t="shared" si="20"/>
        <v>Average</v>
      </c>
    </row>
    <row r="73" spans="1:13" x14ac:dyDescent="0.3">
      <c r="A73" t="s">
        <v>126</v>
      </c>
      <c r="B73" t="s">
        <v>127</v>
      </c>
      <c r="C73" s="11">
        <f t="shared" si="14"/>
        <v>1620</v>
      </c>
      <c r="D73" t="s">
        <v>128</v>
      </c>
      <c r="E73" s="11">
        <f t="shared" si="15"/>
        <v>2690</v>
      </c>
      <c r="F73" s="11">
        <f t="shared" si="16"/>
        <v>1070</v>
      </c>
      <c r="G73" s="4">
        <v>0.4</v>
      </c>
      <c r="H73" t="str">
        <f t="shared" si="17"/>
        <v>Medium Discount</v>
      </c>
      <c r="I73" s="11">
        <v>-1</v>
      </c>
      <c r="J73" s="9">
        <f t="shared" si="18"/>
        <v>5</v>
      </c>
      <c r="K73" s="11">
        <f t="shared" si="19"/>
        <v>1</v>
      </c>
      <c r="L73" t="s">
        <v>68</v>
      </c>
      <c r="M73" t="str">
        <f t="shared" si="20"/>
        <v>Excellent</v>
      </c>
    </row>
    <row r="74" spans="1:13" x14ac:dyDescent="0.3">
      <c r="A74" t="s">
        <v>232</v>
      </c>
      <c r="B74" t="s">
        <v>233</v>
      </c>
      <c r="C74" s="11">
        <f t="shared" si="14"/>
        <v>509</v>
      </c>
      <c r="D74" t="s">
        <v>234</v>
      </c>
      <c r="E74" s="11">
        <f t="shared" si="15"/>
        <v>899</v>
      </c>
      <c r="F74" s="11">
        <f t="shared" si="16"/>
        <v>390</v>
      </c>
      <c r="G74" s="4">
        <v>0.43</v>
      </c>
      <c r="H74" t="str">
        <f t="shared" si="17"/>
        <v>Excellent</v>
      </c>
      <c r="I74" s="11">
        <v>-5</v>
      </c>
      <c r="J74" s="9">
        <f t="shared" si="18"/>
        <v>3</v>
      </c>
      <c r="K74" s="11">
        <f t="shared" si="19"/>
        <v>5</v>
      </c>
      <c r="L74" t="s">
        <v>197</v>
      </c>
      <c r="M74" t="str">
        <f t="shared" si="20"/>
        <v>Average</v>
      </c>
    </row>
    <row r="75" spans="1:13" x14ac:dyDescent="0.3">
      <c r="A75" t="s">
        <v>217</v>
      </c>
      <c r="B75" t="s">
        <v>218</v>
      </c>
      <c r="C75" s="11">
        <f t="shared" si="14"/>
        <v>1000</v>
      </c>
      <c r="D75" t="s">
        <v>151</v>
      </c>
      <c r="E75" s="11">
        <f t="shared" si="15"/>
        <v>2000</v>
      </c>
      <c r="F75" s="11">
        <f t="shared" si="16"/>
        <v>1000</v>
      </c>
      <c r="G75" s="4">
        <v>0.5</v>
      </c>
      <c r="H75" t="str">
        <f t="shared" ref="H75:H116" si="21">IF(G75&lt;20%,"Low Discount",IF(G75&lt;=40%,"Medium Discount",IF(G75&gt;40%,"Excellent")))</f>
        <v>Excellent</v>
      </c>
      <c r="I75" s="11">
        <v>-7</v>
      </c>
      <c r="J75" s="9">
        <f t="shared" si="18"/>
        <v>2.2999999999999998</v>
      </c>
      <c r="K75" s="11">
        <f t="shared" si="19"/>
        <v>7</v>
      </c>
      <c r="L75" t="s">
        <v>219</v>
      </c>
      <c r="M75" t="str">
        <f t="shared" si="20"/>
        <v>Poor</v>
      </c>
    </row>
    <row r="76" spans="1:13" x14ac:dyDescent="0.3">
      <c r="A76" t="s">
        <v>77</v>
      </c>
      <c r="B76" t="s">
        <v>78</v>
      </c>
      <c r="C76" s="11">
        <f t="shared" si="14"/>
        <v>998</v>
      </c>
      <c r="D76" t="s">
        <v>79</v>
      </c>
      <c r="E76" s="11">
        <f t="shared" si="15"/>
        <v>1966</v>
      </c>
      <c r="F76" s="11">
        <f t="shared" si="16"/>
        <v>968</v>
      </c>
      <c r="G76" s="4">
        <v>0.49</v>
      </c>
      <c r="H76" t="str">
        <f t="shared" si="21"/>
        <v>Excellent</v>
      </c>
      <c r="I76" s="11">
        <v>-44</v>
      </c>
      <c r="J76" s="9">
        <f t="shared" si="18"/>
        <v>4.5999999999999996</v>
      </c>
      <c r="K76" s="11">
        <f t="shared" si="19"/>
        <v>44</v>
      </c>
      <c r="L76" t="s">
        <v>24</v>
      </c>
      <c r="M76" t="str">
        <f t="shared" si="20"/>
        <v>Excellent</v>
      </c>
    </row>
    <row r="77" spans="1:13" x14ac:dyDescent="0.3">
      <c r="A77" t="s">
        <v>303</v>
      </c>
      <c r="B77" t="s">
        <v>304</v>
      </c>
      <c r="C77" s="11">
        <f t="shared" si="14"/>
        <v>3640</v>
      </c>
      <c r="D77" t="s">
        <v>305</v>
      </c>
      <c r="E77" s="11">
        <f t="shared" si="15"/>
        <v>4588</v>
      </c>
      <c r="F77" s="11">
        <f t="shared" si="16"/>
        <v>948</v>
      </c>
      <c r="G77" s="4">
        <v>0.21</v>
      </c>
      <c r="H77" t="str">
        <f t="shared" si="21"/>
        <v>Medium Discount</v>
      </c>
      <c r="I77" s="11">
        <v>-1</v>
      </c>
      <c r="J77" s="9">
        <f t="shared" si="18"/>
        <v>5</v>
      </c>
      <c r="K77" s="11">
        <f t="shared" si="19"/>
        <v>1</v>
      </c>
      <c r="L77" t="s">
        <v>68</v>
      </c>
      <c r="M77" t="str">
        <f t="shared" si="20"/>
        <v>Excellent</v>
      </c>
    </row>
    <row r="78" spans="1:13" x14ac:dyDescent="0.3">
      <c r="A78" t="s">
        <v>253</v>
      </c>
      <c r="B78" t="s">
        <v>254</v>
      </c>
      <c r="C78" s="11">
        <f t="shared" si="14"/>
        <v>979</v>
      </c>
      <c r="D78" t="s">
        <v>255</v>
      </c>
      <c r="E78" s="11">
        <f t="shared" si="15"/>
        <v>1920</v>
      </c>
      <c r="F78" s="11">
        <f t="shared" si="16"/>
        <v>941</v>
      </c>
      <c r="G78" s="4">
        <v>0.49</v>
      </c>
      <c r="H78" t="str">
        <f t="shared" si="21"/>
        <v>Excellent</v>
      </c>
      <c r="I78" s="11">
        <v>-1</v>
      </c>
      <c r="J78" s="9">
        <f t="shared" si="18"/>
        <v>5</v>
      </c>
      <c r="K78" s="11">
        <f t="shared" si="19"/>
        <v>1</v>
      </c>
      <c r="L78" t="s">
        <v>68</v>
      </c>
      <c r="M78" t="str">
        <f t="shared" si="20"/>
        <v>Excellent</v>
      </c>
    </row>
    <row r="79" spans="1:13" x14ac:dyDescent="0.3">
      <c r="A79" t="s">
        <v>25</v>
      </c>
      <c r="B79" t="s">
        <v>26</v>
      </c>
      <c r="C79" s="11">
        <f t="shared" si="14"/>
        <v>1580</v>
      </c>
      <c r="D79" t="s">
        <v>27</v>
      </c>
      <c r="E79" s="11">
        <f t="shared" si="15"/>
        <v>2499</v>
      </c>
      <c r="F79" s="11">
        <f t="shared" si="16"/>
        <v>919</v>
      </c>
      <c r="G79" s="4">
        <v>0.37</v>
      </c>
      <c r="H79" t="str">
        <f t="shared" si="21"/>
        <v>Medium Discount</v>
      </c>
      <c r="I79" s="11">
        <v>-7</v>
      </c>
      <c r="J79" s="9">
        <f t="shared" si="18"/>
        <v>4.7</v>
      </c>
      <c r="K79" s="11">
        <f t="shared" si="19"/>
        <v>7</v>
      </c>
      <c r="L79" t="s">
        <v>28</v>
      </c>
      <c r="M79" t="str">
        <f t="shared" si="20"/>
        <v>Excellent</v>
      </c>
    </row>
    <row r="80" spans="1:13" x14ac:dyDescent="0.3">
      <c r="A80" t="s">
        <v>235</v>
      </c>
      <c r="B80" t="s">
        <v>236</v>
      </c>
      <c r="C80" s="11">
        <f t="shared" si="14"/>
        <v>968</v>
      </c>
      <c r="D80" t="s">
        <v>215</v>
      </c>
      <c r="E80" s="11">
        <f t="shared" si="15"/>
        <v>1814</v>
      </c>
      <c r="F80" s="11">
        <f t="shared" si="16"/>
        <v>846</v>
      </c>
      <c r="G80" s="4">
        <v>0.47</v>
      </c>
      <c r="H80" t="str">
        <f t="shared" si="21"/>
        <v>Excellent</v>
      </c>
      <c r="I80" s="11">
        <v>-6</v>
      </c>
      <c r="J80" s="9">
        <f t="shared" si="18"/>
        <v>2.2000000000000002</v>
      </c>
      <c r="K80" s="11">
        <f t="shared" si="19"/>
        <v>6</v>
      </c>
      <c r="L80" t="s">
        <v>216</v>
      </c>
      <c r="M80" t="str">
        <f t="shared" si="20"/>
        <v>Poor</v>
      </c>
    </row>
    <row r="81" spans="1:13" x14ac:dyDescent="0.3">
      <c r="A81" t="s">
        <v>251</v>
      </c>
      <c r="B81" t="s">
        <v>252</v>
      </c>
      <c r="C81" s="11">
        <f t="shared" si="14"/>
        <v>1189</v>
      </c>
      <c r="D81" t="s">
        <v>22</v>
      </c>
      <c r="E81" s="11">
        <f t="shared" si="15"/>
        <v>2199</v>
      </c>
      <c r="F81" s="11">
        <f t="shared" si="16"/>
        <v>1010</v>
      </c>
      <c r="G81" s="4">
        <v>0.46</v>
      </c>
      <c r="H81" t="str">
        <f t="shared" si="21"/>
        <v>Excellent</v>
      </c>
      <c r="I81" s="11">
        <v>-1</v>
      </c>
      <c r="J81" s="9">
        <f t="shared" si="18"/>
        <v>3</v>
      </c>
      <c r="K81" s="11">
        <f t="shared" si="19"/>
        <v>1</v>
      </c>
      <c r="L81" t="s">
        <v>197</v>
      </c>
      <c r="M81" t="str">
        <f t="shared" si="20"/>
        <v>Average</v>
      </c>
    </row>
    <row r="82" spans="1:13" x14ac:dyDescent="0.3">
      <c r="A82" t="s">
        <v>214</v>
      </c>
      <c r="B82" t="s">
        <v>54</v>
      </c>
      <c r="C82" s="11">
        <f t="shared" si="14"/>
        <v>990</v>
      </c>
      <c r="D82" t="s">
        <v>215</v>
      </c>
      <c r="E82" s="11">
        <f t="shared" si="15"/>
        <v>1814</v>
      </c>
      <c r="F82" s="11">
        <f t="shared" si="16"/>
        <v>824</v>
      </c>
      <c r="G82" s="4">
        <v>0.45</v>
      </c>
      <c r="H82" t="str">
        <f t="shared" si="21"/>
        <v>Excellent</v>
      </c>
      <c r="I82" s="11">
        <v>-6</v>
      </c>
      <c r="J82" s="9">
        <f t="shared" si="18"/>
        <v>2.2000000000000002</v>
      </c>
      <c r="K82" s="11">
        <f t="shared" si="19"/>
        <v>6</v>
      </c>
      <c r="L82" t="s">
        <v>216</v>
      </c>
      <c r="M82" t="str">
        <f t="shared" si="20"/>
        <v>Poor</v>
      </c>
    </row>
    <row r="83" spans="1:13" x14ac:dyDescent="0.3">
      <c r="A83" t="s">
        <v>62</v>
      </c>
      <c r="B83" t="s">
        <v>63</v>
      </c>
      <c r="C83" s="11">
        <f t="shared" si="14"/>
        <v>1680</v>
      </c>
      <c r="D83" t="s">
        <v>27</v>
      </c>
      <c r="E83" s="11">
        <f t="shared" si="15"/>
        <v>2499</v>
      </c>
      <c r="F83" s="11">
        <f t="shared" si="16"/>
        <v>819</v>
      </c>
      <c r="G83" s="4">
        <v>0.33</v>
      </c>
      <c r="H83" t="str">
        <f t="shared" si="21"/>
        <v>Medium Discount</v>
      </c>
      <c r="I83" s="11">
        <v>-9</v>
      </c>
      <c r="J83" s="9">
        <f t="shared" si="18"/>
        <v>4.2</v>
      </c>
      <c r="K83" s="11">
        <f t="shared" si="19"/>
        <v>9</v>
      </c>
      <c r="L83" t="s">
        <v>64</v>
      </c>
      <c r="M83" t="str">
        <f t="shared" si="20"/>
        <v>Good</v>
      </c>
    </row>
    <row r="84" spans="1:13" x14ac:dyDescent="0.3">
      <c r="A84" t="s">
        <v>106</v>
      </c>
      <c r="B84" t="s">
        <v>107</v>
      </c>
      <c r="C84" s="11">
        <f t="shared" si="14"/>
        <v>1758</v>
      </c>
      <c r="D84" t="s">
        <v>27</v>
      </c>
      <c r="E84" s="11">
        <f t="shared" si="15"/>
        <v>2499</v>
      </c>
      <c r="F84" s="11">
        <f t="shared" si="16"/>
        <v>741</v>
      </c>
      <c r="G84" s="4">
        <v>0.3</v>
      </c>
      <c r="H84" t="str">
        <f t="shared" si="21"/>
        <v>Medium Discount</v>
      </c>
      <c r="I84" s="11">
        <v>-20</v>
      </c>
      <c r="J84" s="9">
        <f t="shared" si="18"/>
        <v>4.0999999999999996</v>
      </c>
      <c r="K84" s="11">
        <f t="shared" si="19"/>
        <v>20</v>
      </c>
      <c r="L84" t="s">
        <v>19</v>
      </c>
      <c r="M84" t="str">
        <f t="shared" si="20"/>
        <v>Good</v>
      </c>
    </row>
    <row r="85" spans="1:13" x14ac:dyDescent="0.3">
      <c r="A85" t="s">
        <v>261</v>
      </c>
      <c r="B85" t="s">
        <v>262</v>
      </c>
      <c r="C85" s="11">
        <f t="shared" si="14"/>
        <v>330</v>
      </c>
      <c r="D85" t="s">
        <v>100</v>
      </c>
      <c r="E85" s="11">
        <f t="shared" si="15"/>
        <v>647</v>
      </c>
      <c r="F85" s="11">
        <f t="shared" si="16"/>
        <v>317</v>
      </c>
      <c r="G85" s="4">
        <v>0.49</v>
      </c>
      <c r="H85" t="str">
        <f t="shared" si="21"/>
        <v>Excellent</v>
      </c>
      <c r="I85" s="11">
        <v>-1</v>
      </c>
      <c r="J85" s="9">
        <f t="shared" si="18"/>
        <v>4</v>
      </c>
      <c r="K85" s="11">
        <f t="shared" si="19"/>
        <v>1</v>
      </c>
      <c r="L85" t="s">
        <v>37</v>
      </c>
      <c r="M85" t="str">
        <f t="shared" si="20"/>
        <v>Average</v>
      </c>
    </row>
    <row r="86" spans="1:13" x14ac:dyDescent="0.3">
      <c r="A86" t="s">
        <v>21</v>
      </c>
      <c r="B86" t="s">
        <v>22</v>
      </c>
      <c r="C86" s="11">
        <f t="shared" si="14"/>
        <v>2199</v>
      </c>
      <c r="D86" t="s">
        <v>23</v>
      </c>
      <c r="E86" s="11">
        <f t="shared" si="15"/>
        <v>2923</v>
      </c>
      <c r="F86" s="11">
        <f t="shared" si="16"/>
        <v>724</v>
      </c>
      <c r="G86" s="4">
        <v>0.25</v>
      </c>
      <c r="H86" t="str">
        <f t="shared" si="21"/>
        <v>Medium Discount</v>
      </c>
      <c r="I86" s="11">
        <v>-24</v>
      </c>
      <c r="J86" s="9">
        <f t="shared" si="18"/>
        <v>4.5999999999999996</v>
      </c>
      <c r="K86" s="11">
        <f t="shared" si="19"/>
        <v>24</v>
      </c>
      <c r="L86" t="s">
        <v>24</v>
      </c>
      <c r="M86" t="str">
        <f t="shared" si="20"/>
        <v>Excellent</v>
      </c>
    </row>
    <row r="87" spans="1:13" x14ac:dyDescent="0.3">
      <c r="A87" t="s">
        <v>123</v>
      </c>
      <c r="B87" t="s">
        <v>124</v>
      </c>
      <c r="C87" s="11">
        <f t="shared" si="14"/>
        <v>1980</v>
      </c>
      <c r="D87" t="s">
        <v>125</v>
      </c>
      <c r="E87" s="11">
        <f t="shared" si="15"/>
        <v>2699</v>
      </c>
      <c r="F87" s="11">
        <f t="shared" si="16"/>
        <v>719</v>
      </c>
      <c r="G87" s="4">
        <v>0.27</v>
      </c>
      <c r="H87" t="str">
        <f t="shared" si="21"/>
        <v>Medium Discount</v>
      </c>
      <c r="I87" s="11">
        <v>-32</v>
      </c>
      <c r="J87" s="9">
        <f t="shared" si="18"/>
        <v>4.5</v>
      </c>
      <c r="K87" s="11">
        <f t="shared" si="19"/>
        <v>32</v>
      </c>
      <c r="L87" t="s">
        <v>14</v>
      </c>
      <c r="M87" t="str">
        <f t="shared" si="20"/>
        <v>Excellent</v>
      </c>
    </row>
    <row r="88" spans="1:13" x14ac:dyDescent="0.3">
      <c r="A88" t="s">
        <v>38</v>
      </c>
      <c r="B88" t="s">
        <v>39</v>
      </c>
      <c r="C88" s="11">
        <f t="shared" si="14"/>
        <v>2319</v>
      </c>
      <c r="D88" t="s">
        <v>40</v>
      </c>
      <c r="E88" s="11">
        <f t="shared" si="15"/>
        <v>3032</v>
      </c>
      <c r="F88" s="11">
        <f t="shared" si="16"/>
        <v>713</v>
      </c>
      <c r="G88" s="4">
        <v>0.24</v>
      </c>
      <c r="H88" t="str">
        <f t="shared" si="21"/>
        <v>Medium Discount</v>
      </c>
      <c r="I88" s="11">
        <v>-55</v>
      </c>
      <c r="J88" s="9">
        <f t="shared" si="18"/>
        <v>4.5999999999999996</v>
      </c>
      <c r="K88" s="11">
        <f t="shared" si="19"/>
        <v>55</v>
      </c>
      <c r="L88" t="s">
        <v>24</v>
      </c>
      <c r="M88" t="str">
        <f t="shared" si="20"/>
        <v>Excellent</v>
      </c>
    </row>
    <row r="89" spans="1:13" x14ac:dyDescent="0.3">
      <c r="A89" t="s">
        <v>120</v>
      </c>
      <c r="B89" t="s">
        <v>121</v>
      </c>
      <c r="C89" s="11">
        <f t="shared" si="14"/>
        <v>1940</v>
      </c>
      <c r="D89" t="s">
        <v>122</v>
      </c>
      <c r="E89" s="11">
        <f t="shared" si="15"/>
        <v>2650</v>
      </c>
      <c r="F89" s="11">
        <f t="shared" si="16"/>
        <v>710</v>
      </c>
      <c r="G89" s="4">
        <v>0.27</v>
      </c>
      <c r="H89" t="str">
        <f t="shared" si="21"/>
        <v>Medium Discount</v>
      </c>
      <c r="I89" s="11">
        <v>-20</v>
      </c>
      <c r="J89" s="9">
        <f t="shared" si="18"/>
        <v>4.7</v>
      </c>
      <c r="K89" s="11">
        <f t="shared" si="19"/>
        <v>20</v>
      </c>
      <c r="L89" t="s">
        <v>28</v>
      </c>
      <c r="M89" t="str">
        <f t="shared" si="20"/>
        <v>Excellent</v>
      </c>
    </row>
    <row r="90" spans="1:13" x14ac:dyDescent="0.3">
      <c r="A90" t="s">
        <v>75</v>
      </c>
      <c r="B90" t="s">
        <v>34</v>
      </c>
      <c r="C90" s="11">
        <f t="shared" si="14"/>
        <v>2999</v>
      </c>
      <c r="D90" t="s">
        <v>76</v>
      </c>
      <c r="E90" s="11">
        <f t="shared" si="15"/>
        <v>3699</v>
      </c>
      <c r="F90" s="11">
        <f t="shared" si="16"/>
        <v>700</v>
      </c>
      <c r="G90" s="4">
        <v>0.19</v>
      </c>
      <c r="H90" t="str">
        <f t="shared" si="21"/>
        <v>Low Discount</v>
      </c>
      <c r="I90" s="11">
        <v>-5</v>
      </c>
      <c r="J90" s="9">
        <f t="shared" si="18"/>
        <v>4.5999999999999996</v>
      </c>
      <c r="K90" s="11">
        <f t="shared" si="19"/>
        <v>5</v>
      </c>
      <c r="L90" t="s">
        <v>24</v>
      </c>
      <c r="M90" t="str">
        <f t="shared" si="20"/>
        <v>Excellent</v>
      </c>
    </row>
    <row r="91" spans="1:13" x14ac:dyDescent="0.3">
      <c r="A91" t="s">
        <v>104</v>
      </c>
      <c r="B91" t="s">
        <v>89</v>
      </c>
      <c r="C91" s="11">
        <f t="shared" si="14"/>
        <v>1350</v>
      </c>
      <c r="D91" t="s">
        <v>105</v>
      </c>
      <c r="E91" s="11">
        <f t="shared" si="15"/>
        <v>1990</v>
      </c>
      <c r="F91" s="11">
        <f t="shared" si="16"/>
        <v>640</v>
      </c>
      <c r="G91" s="4">
        <v>0.32</v>
      </c>
      <c r="H91" t="str">
        <f t="shared" si="21"/>
        <v>Medium Discount</v>
      </c>
      <c r="I91" s="11">
        <v>-13</v>
      </c>
      <c r="J91" s="9">
        <f t="shared" si="18"/>
        <v>3.8</v>
      </c>
      <c r="K91" s="11">
        <f t="shared" si="19"/>
        <v>13</v>
      </c>
      <c r="L91" t="s">
        <v>49</v>
      </c>
      <c r="M91" t="str">
        <f t="shared" si="20"/>
        <v>Average</v>
      </c>
    </row>
    <row r="92" spans="1:13" x14ac:dyDescent="0.3">
      <c r="A92" t="s">
        <v>101</v>
      </c>
      <c r="B92" t="s">
        <v>102</v>
      </c>
      <c r="C92" s="11">
        <f t="shared" si="14"/>
        <v>2880</v>
      </c>
      <c r="D92" t="s">
        <v>103</v>
      </c>
      <c r="E92" s="11">
        <f t="shared" si="15"/>
        <v>3520</v>
      </c>
      <c r="F92" s="11">
        <f t="shared" si="16"/>
        <v>640</v>
      </c>
      <c r="G92" s="4">
        <v>0.18</v>
      </c>
      <c r="H92" t="str">
        <f t="shared" si="21"/>
        <v>Low Discount</v>
      </c>
      <c r="I92" s="11">
        <v>-12</v>
      </c>
      <c r="J92" s="9">
        <f t="shared" si="18"/>
        <v>3.8</v>
      </c>
      <c r="K92" s="11">
        <f t="shared" si="19"/>
        <v>12</v>
      </c>
      <c r="L92" t="s">
        <v>49</v>
      </c>
      <c r="M92" t="str">
        <f t="shared" si="20"/>
        <v>Average</v>
      </c>
    </row>
    <row r="93" spans="1:13" x14ac:dyDescent="0.3">
      <c r="A93" t="s">
        <v>29</v>
      </c>
      <c r="B93" t="s">
        <v>30</v>
      </c>
      <c r="C93" s="11">
        <f t="shared" si="14"/>
        <v>1740</v>
      </c>
      <c r="D93" t="s">
        <v>31</v>
      </c>
      <c r="E93" s="11">
        <f t="shared" si="15"/>
        <v>2356</v>
      </c>
      <c r="F93" s="11">
        <f t="shared" si="16"/>
        <v>616</v>
      </c>
      <c r="G93" s="4">
        <v>0.26</v>
      </c>
      <c r="H93" t="str">
        <f t="shared" si="21"/>
        <v>Medium Discount</v>
      </c>
      <c r="I93" s="11">
        <v>-5</v>
      </c>
      <c r="J93" s="9">
        <f t="shared" si="18"/>
        <v>4.8</v>
      </c>
      <c r="K93" s="11">
        <f t="shared" si="19"/>
        <v>5</v>
      </c>
      <c r="L93" t="s">
        <v>32</v>
      </c>
      <c r="M93" t="str">
        <f t="shared" si="20"/>
        <v>Excellent</v>
      </c>
    </row>
    <row r="94" spans="1:13" x14ac:dyDescent="0.3">
      <c r="A94" t="s">
        <v>134</v>
      </c>
      <c r="B94" t="s">
        <v>127</v>
      </c>
      <c r="C94" s="11">
        <f t="shared" si="14"/>
        <v>1620</v>
      </c>
      <c r="D94" t="s">
        <v>109</v>
      </c>
      <c r="E94" s="11">
        <f t="shared" si="15"/>
        <v>2200</v>
      </c>
      <c r="F94" s="11">
        <f t="shared" si="16"/>
        <v>580</v>
      </c>
      <c r="G94" s="4">
        <v>0.38</v>
      </c>
      <c r="H94" t="str">
        <f t="shared" si="21"/>
        <v>Medium Discount</v>
      </c>
      <c r="I94" s="11">
        <v>-2</v>
      </c>
      <c r="J94" s="9">
        <f t="shared" si="18"/>
        <v>4.5</v>
      </c>
      <c r="K94" s="11">
        <f t="shared" si="19"/>
        <v>2</v>
      </c>
      <c r="L94" t="s">
        <v>14</v>
      </c>
      <c r="M94" t="str">
        <f t="shared" si="20"/>
        <v>Excellent</v>
      </c>
    </row>
    <row r="95" spans="1:13" x14ac:dyDescent="0.3">
      <c r="A95" t="s">
        <v>10</v>
      </c>
      <c r="B95" t="s">
        <v>11</v>
      </c>
      <c r="C95" s="11">
        <f t="shared" si="14"/>
        <v>950</v>
      </c>
      <c r="D95" t="s">
        <v>12</v>
      </c>
      <c r="E95" s="11">
        <f t="shared" si="15"/>
        <v>1525</v>
      </c>
      <c r="F95" s="11">
        <f t="shared" si="16"/>
        <v>575</v>
      </c>
      <c r="G95" s="4">
        <v>0.38</v>
      </c>
      <c r="H95" t="str">
        <f t="shared" si="21"/>
        <v>Medium Discount</v>
      </c>
      <c r="I95" s="11">
        <v>-2</v>
      </c>
      <c r="J95" s="9">
        <f t="shared" si="18"/>
        <v>4.5</v>
      </c>
      <c r="K95" s="11">
        <f t="shared" si="19"/>
        <v>2</v>
      </c>
      <c r="L95" t="s">
        <v>14</v>
      </c>
      <c r="M95" t="str">
        <f t="shared" si="20"/>
        <v>Excellent</v>
      </c>
    </row>
    <row r="96" spans="1:13" x14ac:dyDescent="0.3">
      <c r="A96" t="s">
        <v>53</v>
      </c>
      <c r="B96" t="s">
        <v>54</v>
      </c>
      <c r="C96" s="11">
        <f t="shared" si="14"/>
        <v>990</v>
      </c>
      <c r="D96" t="s">
        <v>55</v>
      </c>
      <c r="E96" s="11">
        <f t="shared" si="15"/>
        <v>1500</v>
      </c>
      <c r="F96" s="11">
        <f t="shared" si="16"/>
        <v>510</v>
      </c>
      <c r="G96" s="4">
        <v>0.34</v>
      </c>
      <c r="H96" t="str">
        <f t="shared" si="21"/>
        <v>Medium Discount</v>
      </c>
      <c r="I96" s="11">
        <v>-39</v>
      </c>
      <c r="J96" s="9">
        <f t="shared" si="18"/>
        <v>4.7</v>
      </c>
      <c r="K96" s="11">
        <f t="shared" si="19"/>
        <v>39</v>
      </c>
      <c r="L96" t="s">
        <v>28</v>
      </c>
      <c r="M96" t="str">
        <f t="shared" si="20"/>
        <v>Excellent</v>
      </c>
    </row>
    <row r="97" spans="1:13" x14ac:dyDescent="0.3">
      <c r="A97" t="s">
        <v>114</v>
      </c>
      <c r="B97" t="s">
        <v>115</v>
      </c>
      <c r="C97" s="11">
        <f t="shared" si="14"/>
        <v>980</v>
      </c>
      <c r="D97" t="s">
        <v>116</v>
      </c>
      <c r="E97" s="11">
        <f t="shared" si="15"/>
        <v>1490</v>
      </c>
      <c r="F97" s="11">
        <f t="shared" si="16"/>
        <v>510</v>
      </c>
      <c r="G97" s="4">
        <v>0.34</v>
      </c>
      <c r="H97" t="str">
        <f t="shared" si="21"/>
        <v>Medium Discount</v>
      </c>
      <c r="I97" s="11">
        <v>-12</v>
      </c>
      <c r="J97" s="9">
        <f t="shared" si="18"/>
        <v>4.7</v>
      </c>
      <c r="K97" s="11">
        <f t="shared" si="19"/>
        <v>12</v>
      </c>
      <c r="L97" t="s">
        <v>28</v>
      </c>
      <c r="M97" t="str">
        <f t="shared" si="20"/>
        <v>Excellent</v>
      </c>
    </row>
    <row r="98" spans="1:13" x14ac:dyDescent="0.3">
      <c r="A98" t="s">
        <v>90</v>
      </c>
      <c r="B98" t="s">
        <v>91</v>
      </c>
      <c r="C98" s="11">
        <f t="shared" ref="C98:C116" si="22">VALUE(SUBSTITUTE(B98,"KSh ",""))</f>
        <v>1650</v>
      </c>
      <c r="D98" t="s">
        <v>92</v>
      </c>
      <c r="E98" s="11">
        <f t="shared" ref="E98:E116" si="23">VALUE(SUBSTITUTE(D98,"KSh ",""))</f>
        <v>2150</v>
      </c>
      <c r="F98" s="11">
        <f t="shared" ref="F98:F116" si="24">E98-C98</f>
        <v>500</v>
      </c>
      <c r="G98" s="4">
        <v>0.23</v>
      </c>
      <c r="H98" t="str">
        <f t="shared" si="21"/>
        <v>Medium Discount</v>
      </c>
      <c r="I98" s="11">
        <v>-14</v>
      </c>
      <c r="J98" s="9">
        <f t="shared" ref="J98:J116" si="25">VALUE(LEFT(L98,FIND(" ",L98)-1))</f>
        <v>4.4000000000000004</v>
      </c>
      <c r="K98" s="11">
        <f t="shared" ref="K98:K116" si="26">VALUE(SUBSTITUTE(I98,"-",""))</f>
        <v>14</v>
      </c>
      <c r="L98" t="s">
        <v>93</v>
      </c>
      <c r="M98" t="str">
        <f t="shared" ref="M98:M116" si="27">IF(J98&lt;3,"Poor",IF(J98&lt;=4,"Average",IF(J98&gt;=4.5,"Excellent", "Good")))</f>
        <v>Good</v>
      </c>
    </row>
    <row r="99" spans="1:13" x14ac:dyDescent="0.3">
      <c r="A99" t="s">
        <v>56</v>
      </c>
      <c r="B99" t="s">
        <v>57</v>
      </c>
      <c r="C99" s="11">
        <f t="shared" si="22"/>
        <v>552</v>
      </c>
      <c r="D99" t="s">
        <v>58</v>
      </c>
      <c r="E99" s="11">
        <f t="shared" si="23"/>
        <v>1035</v>
      </c>
      <c r="F99" s="11">
        <f t="shared" si="24"/>
        <v>483</v>
      </c>
      <c r="G99" s="4">
        <v>0.47</v>
      </c>
      <c r="H99" t="str">
        <f t="shared" si="21"/>
        <v>Excellent</v>
      </c>
      <c r="I99" s="11">
        <v>-12</v>
      </c>
      <c r="J99" s="9">
        <f t="shared" si="25"/>
        <v>4.8</v>
      </c>
      <c r="K99" s="11">
        <f t="shared" si="26"/>
        <v>12</v>
      </c>
      <c r="L99" t="s">
        <v>32</v>
      </c>
      <c r="M99" t="str">
        <f t="shared" si="27"/>
        <v>Excellent</v>
      </c>
    </row>
    <row r="100" spans="1:13" x14ac:dyDescent="0.3">
      <c r="A100" t="s">
        <v>16</v>
      </c>
      <c r="B100" t="s">
        <v>17</v>
      </c>
      <c r="C100" s="11">
        <f t="shared" si="22"/>
        <v>527</v>
      </c>
      <c r="D100" t="s">
        <v>18</v>
      </c>
      <c r="E100" s="11">
        <f t="shared" si="23"/>
        <v>999</v>
      </c>
      <c r="F100" s="11">
        <f t="shared" si="24"/>
        <v>472</v>
      </c>
      <c r="G100" s="4">
        <v>0.47</v>
      </c>
      <c r="H100" t="str">
        <f t="shared" si="21"/>
        <v>Excellent</v>
      </c>
      <c r="I100" s="11">
        <v>-14</v>
      </c>
      <c r="J100" s="9">
        <f t="shared" si="25"/>
        <v>4.0999999999999996</v>
      </c>
      <c r="K100" s="11">
        <f t="shared" si="26"/>
        <v>14</v>
      </c>
      <c r="L100" t="s">
        <v>19</v>
      </c>
      <c r="M100" t="str">
        <f t="shared" si="27"/>
        <v>Good</v>
      </c>
    </row>
    <row r="101" spans="1:13" x14ac:dyDescent="0.3">
      <c r="A101" t="s">
        <v>202</v>
      </c>
      <c r="B101" t="s">
        <v>203</v>
      </c>
      <c r="C101" s="11">
        <f t="shared" si="22"/>
        <v>445</v>
      </c>
      <c r="D101" t="s">
        <v>204</v>
      </c>
      <c r="E101" s="11">
        <f t="shared" si="23"/>
        <v>873</v>
      </c>
      <c r="F101" s="11">
        <f t="shared" si="24"/>
        <v>428</v>
      </c>
      <c r="G101" s="4">
        <v>0.49</v>
      </c>
      <c r="H101" t="str">
        <f t="shared" si="21"/>
        <v>Excellent</v>
      </c>
      <c r="I101" s="11">
        <v>-69</v>
      </c>
      <c r="J101" s="9">
        <f t="shared" si="25"/>
        <v>2.8</v>
      </c>
      <c r="K101" s="11">
        <f t="shared" si="26"/>
        <v>69</v>
      </c>
      <c r="L101" t="s">
        <v>205</v>
      </c>
      <c r="M101" t="str">
        <f t="shared" si="27"/>
        <v>Poor</v>
      </c>
    </row>
    <row r="102" spans="1:13" x14ac:dyDescent="0.3">
      <c r="A102" t="s">
        <v>59</v>
      </c>
      <c r="B102" t="s">
        <v>60</v>
      </c>
      <c r="C102" s="11">
        <f t="shared" si="22"/>
        <v>501</v>
      </c>
      <c r="D102" t="s">
        <v>61</v>
      </c>
      <c r="E102" s="11">
        <f t="shared" si="23"/>
        <v>860</v>
      </c>
      <c r="F102" s="11">
        <f t="shared" si="24"/>
        <v>359</v>
      </c>
      <c r="G102" s="4">
        <v>0.42</v>
      </c>
      <c r="H102" t="str">
        <f t="shared" si="21"/>
        <v>Excellent</v>
      </c>
      <c r="I102" s="11">
        <v>-6</v>
      </c>
      <c r="J102" s="9">
        <f t="shared" si="25"/>
        <v>4.5</v>
      </c>
      <c r="K102" s="11">
        <f t="shared" si="26"/>
        <v>6</v>
      </c>
      <c r="L102" t="s">
        <v>14</v>
      </c>
      <c r="M102" t="str">
        <f t="shared" si="27"/>
        <v>Excellent</v>
      </c>
    </row>
    <row r="103" spans="1:13" x14ac:dyDescent="0.3">
      <c r="A103" t="s">
        <v>206</v>
      </c>
      <c r="B103" t="s">
        <v>207</v>
      </c>
      <c r="C103" s="11">
        <f t="shared" si="22"/>
        <v>325</v>
      </c>
      <c r="D103" t="s">
        <v>208</v>
      </c>
      <c r="E103" s="11">
        <f t="shared" si="23"/>
        <v>680</v>
      </c>
      <c r="F103" s="11">
        <f t="shared" si="24"/>
        <v>355</v>
      </c>
      <c r="G103" s="4">
        <v>0.52</v>
      </c>
      <c r="H103" t="str">
        <f t="shared" si="21"/>
        <v>Excellent</v>
      </c>
      <c r="I103" s="11">
        <v>-15</v>
      </c>
      <c r="J103" s="9">
        <f t="shared" si="25"/>
        <v>2.7</v>
      </c>
      <c r="K103" s="11">
        <f t="shared" si="26"/>
        <v>15</v>
      </c>
      <c r="L103" t="s">
        <v>209</v>
      </c>
      <c r="M103" t="str">
        <f t="shared" si="27"/>
        <v>Poor</v>
      </c>
    </row>
    <row r="104" spans="1:13" x14ac:dyDescent="0.3">
      <c r="A104" t="s">
        <v>65</v>
      </c>
      <c r="B104" t="s">
        <v>66</v>
      </c>
      <c r="C104" s="11">
        <f t="shared" si="22"/>
        <v>332</v>
      </c>
      <c r="D104" t="s">
        <v>67</v>
      </c>
      <c r="E104" s="11">
        <f t="shared" si="23"/>
        <v>684</v>
      </c>
      <c r="F104" s="11">
        <f t="shared" si="24"/>
        <v>352</v>
      </c>
      <c r="G104" s="4">
        <v>0.51</v>
      </c>
      <c r="H104" t="str">
        <f t="shared" si="21"/>
        <v>Excellent</v>
      </c>
      <c r="I104" s="11">
        <v>-2</v>
      </c>
      <c r="J104" s="9">
        <f t="shared" si="25"/>
        <v>5</v>
      </c>
      <c r="K104" s="11">
        <f t="shared" si="26"/>
        <v>2</v>
      </c>
      <c r="L104" t="s">
        <v>68</v>
      </c>
      <c r="M104" t="str">
        <f t="shared" si="27"/>
        <v>Excellent</v>
      </c>
    </row>
    <row r="105" spans="1:13" x14ac:dyDescent="0.3">
      <c r="A105" t="s">
        <v>210</v>
      </c>
      <c r="B105" t="s">
        <v>211</v>
      </c>
      <c r="C105" s="11">
        <f t="shared" si="22"/>
        <v>1220</v>
      </c>
      <c r="D105" t="s">
        <v>212</v>
      </c>
      <c r="E105" s="11">
        <f t="shared" si="23"/>
        <v>1555</v>
      </c>
      <c r="F105" s="11">
        <f t="shared" si="24"/>
        <v>335</v>
      </c>
      <c r="G105" s="4">
        <v>0.22</v>
      </c>
      <c r="H105" t="str">
        <f t="shared" si="21"/>
        <v>Medium Discount</v>
      </c>
      <c r="I105" s="11">
        <v>-16</v>
      </c>
      <c r="J105" s="9">
        <f t="shared" si="25"/>
        <v>2.9</v>
      </c>
      <c r="K105" s="11">
        <f t="shared" si="26"/>
        <v>16</v>
      </c>
      <c r="L105" t="s">
        <v>213</v>
      </c>
      <c r="M105" t="str">
        <f t="shared" si="27"/>
        <v>Poor</v>
      </c>
    </row>
    <row r="106" spans="1:13" x14ac:dyDescent="0.3">
      <c r="A106" t="s">
        <v>189</v>
      </c>
      <c r="B106" t="s">
        <v>190</v>
      </c>
      <c r="C106" s="11">
        <f t="shared" si="22"/>
        <v>2170</v>
      </c>
      <c r="D106" t="s">
        <v>191</v>
      </c>
      <c r="E106" s="11">
        <f t="shared" si="23"/>
        <v>2500</v>
      </c>
      <c r="F106" s="11">
        <f t="shared" si="24"/>
        <v>330</v>
      </c>
      <c r="G106" s="4">
        <v>0.13</v>
      </c>
      <c r="H106" t="str">
        <f t="shared" si="21"/>
        <v>Low Discount</v>
      </c>
      <c r="I106" s="11">
        <v>-6</v>
      </c>
      <c r="J106" s="9">
        <f t="shared" si="25"/>
        <v>2.5</v>
      </c>
      <c r="K106" s="11">
        <f t="shared" si="26"/>
        <v>6</v>
      </c>
      <c r="L106" t="s">
        <v>192</v>
      </c>
      <c r="M106" t="str">
        <f t="shared" si="27"/>
        <v>Poor</v>
      </c>
    </row>
    <row r="107" spans="1:13" x14ac:dyDescent="0.3">
      <c r="A107" t="s">
        <v>223</v>
      </c>
      <c r="B107" t="s">
        <v>113</v>
      </c>
      <c r="C107" s="11">
        <f t="shared" si="22"/>
        <v>382</v>
      </c>
      <c r="D107" t="s">
        <v>224</v>
      </c>
      <c r="E107" s="11">
        <f t="shared" si="23"/>
        <v>700</v>
      </c>
      <c r="F107" s="11">
        <f t="shared" si="24"/>
        <v>318</v>
      </c>
      <c r="G107" s="4">
        <v>0.45</v>
      </c>
      <c r="H107" t="str">
        <f t="shared" si="21"/>
        <v>Excellent</v>
      </c>
      <c r="I107" s="11">
        <v>-17</v>
      </c>
      <c r="J107" s="9">
        <f t="shared" si="25"/>
        <v>2.6</v>
      </c>
      <c r="K107" s="11">
        <f t="shared" si="26"/>
        <v>17</v>
      </c>
      <c r="L107" t="s">
        <v>225</v>
      </c>
      <c r="M107" t="str">
        <f t="shared" si="27"/>
        <v>Poor</v>
      </c>
    </row>
    <row r="108" spans="1:13" x14ac:dyDescent="0.3">
      <c r="A108" t="s">
        <v>131</v>
      </c>
      <c r="B108" t="s">
        <v>132</v>
      </c>
      <c r="C108" s="11">
        <f t="shared" si="22"/>
        <v>389</v>
      </c>
      <c r="D108" t="s">
        <v>133</v>
      </c>
      <c r="E108" s="11">
        <f t="shared" si="23"/>
        <v>656</v>
      </c>
      <c r="F108" s="11">
        <f t="shared" si="24"/>
        <v>267</v>
      </c>
      <c r="G108" s="4">
        <v>0.41</v>
      </c>
      <c r="H108" t="str">
        <f t="shared" si="21"/>
        <v>Excellent</v>
      </c>
      <c r="I108" s="11">
        <v>-36</v>
      </c>
      <c r="J108" s="9">
        <f t="shared" si="25"/>
        <v>4.3</v>
      </c>
      <c r="K108" s="11">
        <f t="shared" si="26"/>
        <v>36</v>
      </c>
      <c r="L108" t="s">
        <v>97</v>
      </c>
      <c r="M108" t="str">
        <f t="shared" si="27"/>
        <v>Good</v>
      </c>
    </row>
    <row r="109" spans="1:13" x14ac:dyDescent="0.3">
      <c r="A109" t="s">
        <v>229</v>
      </c>
      <c r="B109" t="s">
        <v>230</v>
      </c>
      <c r="C109" s="11">
        <f t="shared" si="22"/>
        <v>345</v>
      </c>
      <c r="D109" t="s">
        <v>231</v>
      </c>
      <c r="E109" s="11">
        <f t="shared" si="23"/>
        <v>602</v>
      </c>
      <c r="F109" s="11">
        <f t="shared" si="24"/>
        <v>257</v>
      </c>
      <c r="G109" s="4">
        <v>0.43</v>
      </c>
      <c r="H109" t="str">
        <f t="shared" si="21"/>
        <v>Excellent</v>
      </c>
      <c r="I109" s="11">
        <v>-6</v>
      </c>
      <c r="J109" s="9">
        <f t="shared" si="25"/>
        <v>2.2999999999999998</v>
      </c>
      <c r="K109" s="11">
        <f t="shared" si="26"/>
        <v>6</v>
      </c>
      <c r="L109" t="s">
        <v>219</v>
      </c>
      <c r="M109" t="str">
        <f t="shared" si="27"/>
        <v>Poor</v>
      </c>
    </row>
    <row r="110" spans="1:13" x14ac:dyDescent="0.3">
      <c r="A110" t="s">
        <v>98</v>
      </c>
      <c r="B110" t="s">
        <v>99</v>
      </c>
      <c r="C110" s="11">
        <f t="shared" si="22"/>
        <v>420</v>
      </c>
      <c r="D110" t="s">
        <v>100</v>
      </c>
      <c r="E110" s="11">
        <f t="shared" si="23"/>
        <v>647</v>
      </c>
      <c r="F110" s="11">
        <f t="shared" si="24"/>
        <v>227</v>
      </c>
      <c r="G110" s="4">
        <v>0.35</v>
      </c>
      <c r="H110" t="str">
        <f t="shared" si="21"/>
        <v>Medium Discount</v>
      </c>
      <c r="I110" s="11">
        <v>-49</v>
      </c>
      <c r="J110" s="9">
        <f t="shared" si="25"/>
        <v>4.5999999999999996</v>
      </c>
      <c r="K110" s="11">
        <f t="shared" si="26"/>
        <v>49</v>
      </c>
      <c r="L110" t="s">
        <v>24</v>
      </c>
      <c r="M110" t="str">
        <f t="shared" si="27"/>
        <v>Excellent</v>
      </c>
    </row>
    <row r="111" spans="1:13" x14ac:dyDescent="0.3">
      <c r="A111" t="s">
        <v>51</v>
      </c>
      <c r="B111" t="s">
        <v>52</v>
      </c>
      <c r="C111" s="11">
        <f t="shared" si="22"/>
        <v>799</v>
      </c>
      <c r="D111" t="s">
        <v>18</v>
      </c>
      <c r="E111" s="11">
        <f t="shared" si="23"/>
        <v>999</v>
      </c>
      <c r="F111" s="11">
        <f t="shared" si="24"/>
        <v>200</v>
      </c>
      <c r="G111" s="4">
        <v>0.2</v>
      </c>
      <c r="H111" t="str">
        <f t="shared" si="21"/>
        <v>Medium Discount</v>
      </c>
      <c r="I111" s="11">
        <v>-12</v>
      </c>
      <c r="J111" s="9">
        <f t="shared" si="25"/>
        <v>4.0999999999999996</v>
      </c>
      <c r="K111" s="11">
        <f t="shared" si="26"/>
        <v>12</v>
      </c>
      <c r="L111" t="s">
        <v>19</v>
      </c>
      <c r="M111" t="str">
        <f t="shared" si="27"/>
        <v>Good</v>
      </c>
    </row>
    <row r="112" spans="1:13" x14ac:dyDescent="0.3">
      <c r="A112" t="s">
        <v>111</v>
      </c>
      <c r="B112" t="s">
        <v>112</v>
      </c>
      <c r="C112" s="11">
        <f t="shared" si="22"/>
        <v>185</v>
      </c>
      <c r="D112" t="s">
        <v>113</v>
      </c>
      <c r="E112" s="11">
        <f t="shared" si="23"/>
        <v>382</v>
      </c>
      <c r="F112" s="11">
        <f t="shared" si="24"/>
        <v>197</v>
      </c>
      <c r="G112" s="4">
        <v>0.52</v>
      </c>
      <c r="H112" t="str">
        <f t="shared" si="21"/>
        <v>Excellent</v>
      </c>
      <c r="I112" s="11">
        <v>-9</v>
      </c>
      <c r="J112" s="9">
        <f t="shared" si="25"/>
        <v>4.3</v>
      </c>
      <c r="K112" s="11">
        <f t="shared" si="26"/>
        <v>9</v>
      </c>
      <c r="L112" t="s">
        <v>97</v>
      </c>
      <c r="M112" t="str">
        <f t="shared" si="27"/>
        <v>Good</v>
      </c>
    </row>
    <row r="113" spans="1:13" x14ac:dyDescent="0.3">
      <c r="A113" t="s">
        <v>129</v>
      </c>
      <c r="B113" t="s">
        <v>130</v>
      </c>
      <c r="C113" s="11">
        <f t="shared" si="22"/>
        <v>171</v>
      </c>
      <c r="D113" t="s">
        <v>71</v>
      </c>
      <c r="E113" s="11">
        <f t="shared" si="23"/>
        <v>360</v>
      </c>
      <c r="F113" s="11">
        <f t="shared" si="24"/>
        <v>189</v>
      </c>
      <c r="G113" s="4">
        <v>0.53</v>
      </c>
      <c r="H113" t="str">
        <f t="shared" si="21"/>
        <v>Excellent</v>
      </c>
      <c r="I113" s="11">
        <v>-2</v>
      </c>
      <c r="J113" s="9">
        <f t="shared" si="25"/>
        <v>5</v>
      </c>
      <c r="K113" s="11">
        <f t="shared" si="26"/>
        <v>2</v>
      </c>
      <c r="L113" t="s">
        <v>68</v>
      </c>
      <c r="M113" t="str">
        <f t="shared" si="27"/>
        <v>Excellent</v>
      </c>
    </row>
    <row r="114" spans="1:13" x14ac:dyDescent="0.3">
      <c r="A114" t="s">
        <v>69</v>
      </c>
      <c r="B114" t="s">
        <v>70</v>
      </c>
      <c r="C114" s="11">
        <f t="shared" si="22"/>
        <v>195</v>
      </c>
      <c r="D114" t="s">
        <v>71</v>
      </c>
      <c r="E114" s="11">
        <f t="shared" si="23"/>
        <v>360</v>
      </c>
      <c r="F114" s="11">
        <f t="shared" si="24"/>
        <v>165</v>
      </c>
      <c r="G114" s="4">
        <v>0.46</v>
      </c>
      <c r="H114" t="str">
        <f t="shared" si="21"/>
        <v>Excellent</v>
      </c>
      <c r="I114" s="11">
        <v>-2</v>
      </c>
      <c r="J114" s="9">
        <f t="shared" si="25"/>
        <v>5</v>
      </c>
      <c r="K114" s="11">
        <f t="shared" si="26"/>
        <v>2</v>
      </c>
      <c r="L114" t="s">
        <v>68</v>
      </c>
      <c r="M114" t="str">
        <f t="shared" si="27"/>
        <v>Excellent</v>
      </c>
    </row>
    <row r="115" spans="1:13" x14ac:dyDescent="0.3">
      <c r="A115" t="s">
        <v>326</v>
      </c>
      <c r="B115" t="s">
        <v>250</v>
      </c>
      <c r="C115" s="11">
        <f t="shared" si="22"/>
        <v>450</v>
      </c>
      <c r="D115" t="s">
        <v>179</v>
      </c>
      <c r="E115" s="11">
        <f t="shared" si="23"/>
        <v>900</v>
      </c>
      <c r="F115" s="11">
        <f t="shared" si="24"/>
        <v>450</v>
      </c>
      <c r="G115" s="4">
        <v>0.5</v>
      </c>
      <c r="H115" t="str">
        <f t="shared" si="21"/>
        <v>Excellent</v>
      </c>
      <c r="I115" s="11">
        <v>-1</v>
      </c>
      <c r="J115" s="9">
        <f t="shared" si="25"/>
        <v>2</v>
      </c>
      <c r="K115" s="11">
        <f t="shared" si="26"/>
        <v>1</v>
      </c>
      <c r="L115" t="s">
        <v>327</v>
      </c>
      <c r="M115" t="str">
        <f t="shared" si="27"/>
        <v>Poor</v>
      </c>
    </row>
    <row r="116" spans="1:13" x14ac:dyDescent="0.3">
      <c r="A116" t="s">
        <v>80</v>
      </c>
      <c r="B116" t="s">
        <v>81</v>
      </c>
      <c r="C116" s="11">
        <f t="shared" si="22"/>
        <v>38</v>
      </c>
      <c r="D116" t="s">
        <v>82</v>
      </c>
      <c r="E116" s="11">
        <f t="shared" si="23"/>
        <v>80</v>
      </c>
      <c r="F116" s="11">
        <f t="shared" si="24"/>
        <v>42</v>
      </c>
      <c r="G116" s="4">
        <v>0.53</v>
      </c>
      <c r="H116" t="str">
        <f t="shared" si="21"/>
        <v>Excellent</v>
      </c>
      <c r="I116" s="11">
        <v>-13</v>
      </c>
      <c r="J116" s="9">
        <f t="shared" si="25"/>
        <v>3.3</v>
      </c>
      <c r="K116" s="11">
        <f t="shared" si="26"/>
        <v>13</v>
      </c>
      <c r="L116" t="s">
        <v>83</v>
      </c>
      <c r="M116" t="str">
        <f t="shared" si="27"/>
        <v>Average</v>
      </c>
    </row>
  </sheetData>
  <autoFilter ref="A1:M116" xr:uid="{00ABF44B-C278-4D7C-A2AA-D3613DEA6A7B}">
    <filterColumn colId="12">
      <filters>
        <filter val="Average"/>
        <filter val="Excellent"/>
        <filter val="Good"/>
        <filter val="Poor"/>
      </filters>
    </filterColumn>
  </autoFilter>
  <sortState xmlns:xlrd2="http://schemas.microsoft.com/office/spreadsheetml/2017/richdata2" ref="A64:M117">
    <sortCondition descending="1" ref="F2:F11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82D4B-B0FA-453D-B0B5-E57B983B2C85}">
  <dimension ref="A1:E134"/>
  <sheetViews>
    <sheetView workbookViewId="0">
      <selection activeCell="B8" sqref="B8"/>
    </sheetView>
  </sheetViews>
  <sheetFormatPr defaultRowHeight="14.4" x14ac:dyDescent="0.3"/>
  <cols>
    <col min="1" max="1" width="108.5546875" bestFit="1" customWidth="1"/>
    <col min="2" max="2" width="18.109375" bestFit="1" customWidth="1"/>
    <col min="3" max="3" width="18.44140625" bestFit="1" customWidth="1"/>
    <col min="4" max="4" width="22" bestFit="1" customWidth="1"/>
    <col min="9" max="9" width="50.6640625" bestFit="1" customWidth="1"/>
  </cols>
  <sheetData>
    <row r="1" spans="1:5" x14ac:dyDescent="0.3">
      <c r="A1" s="2" t="s">
        <v>331</v>
      </c>
    </row>
    <row r="2" spans="1:5" x14ac:dyDescent="0.3">
      <c r="A2" s="2" t="s">
        <v>332</v>
      </c>
    </row>
    <row r="3" spans="1:5" x14ac:dyDescent="0.3">
      <c r="A3" s="2" t="s">
        <v>333</v>
      </c>
    </row>
    <row r="4" spans="1:5" x14ac:dyDescent="0.3">
      <c r="A4" t="s">
        <v>335</v>
      </c>
      <c r="B4">
        <f>AVERAGE(Excel_jumia!C:C)</f>
        <v>1172.7913043478261</v>
      </c>
    </row>
    <row r="5" spans="1:5" x14ac:dyDescent="0.3">
      <c r="A5" t="s">
        <v>336</v>
      </c>
      <c r="B5">
        <f>AVERAGE(Excel_jumia!E:E)</f>
        <v>1792.7217391304348</v>
      </c>
    </row>
    <row r="6" spans="1:5" x14ac:dyDescent="0.3">
      <c r="A6" t="s">
        <v>337</v>
      </c>
      <c r="B6" s="3">
        <f>AVERAGE(Excel_jumia!G:G)</f>
        <v>0.36956521739130432</v>
      </c>
    </row>
    <row r="7" spans="1:5" x14ac:dyDescent="0.3">
      <c r="A7" t="s">
        <v>338</v>
      </c>
      <c r="B7" s="4">
        <f>AVERAGEIF(Excel_jumia!J:J,"&gt;0")</f>
        <v>3.8894736842105266</v>
      </c>
    </row>
    <row r="8" spans="1:5" x14ac:dyDescent="0.3">
      <c r="A8" s="2" t="s">
        <v>334</v>
      </c>
    </row>
    <row r="10" spans="1:5" x14ac:dyDescent="0.3">
      <c r="A10" s="5" t="s">
        <v>339</v>
      </c>
      <c r="B10">
        <f>MAX(Excel_jumia!C:C)</f>
        <v>3750</v>
      </c>
      <c r="D10" s="5" t="s">
        <v>341</v>
      </c>
      <c r="E10" t="str">
        <f>INDEX(Excel_jumia!A:A, MATCH('Q&amp;A'!B10, Excel_jumia!C:C, 0))</f>
        <v>32PCS Portable Cordless Drill Set With Cyclic Battery Drive -26 Variable Speed</v>
      </c>
    </row>
    <row r="11" spans="1:5" x14ac:dyDescent="0.3">
      <c r="A11" s="5" t="s">
        <v>340</v>
      </c>
      <c r="B11">
        <f>MIN(Excel_jumia!C:C)</f>
        <v>38</v>
      </c>
      <c r="D11" s="5" t="s">
        <v>342</v>
      </c>
      <c r="E11" t="str">
        <f>INDEX(Excel_jumia!A:A, MATCH('Q&amp;A'!B11,Excel_jumia!C:C,0))</f>
        <v>3PCS Single Head Knitting Crochet Sweater Needle Set</v>
      </c>
    </row>
    <row r="13" spans="1:5" x14ac:dyDescent="0.3">
      <c r="A13" s="2" t="s">
        <v>355</v>
      </c>
    </row>
    <row r="15" spans="1:5" x14ac:dyDescent="0.3">
      <c r="A15" s="6" t="s">
        <v>9</v>
      </c>
      <c r="B15" t="s">
        <v>349</v>
      </c>
    </row>
    <row r="17" spans="1:3" x14ac:dyDescent="0.3">
      <c r="A17" s="6" t="s">
        <v>343</v>
      </c>
      <c r="B17" t="s">
        <v>356</v>
      </c>
      <c r="C17" t="s">
        <v>357</v>
      </c>
    </row>
    <row r="18" spans="1:3" x14ac:dyDescent="0.3">
      <c r="A18" s="7" t="s">
        <v>134</v>
      </c>
      <c r="B18" s="1">
        <v>0.38</v>
      </c>
      <c r="C18">
        <v>4.5</v>
      </c>
    </row>
    <row r="19" spans="1:3" x14ac:dyDescent="0.3">
      <c r="A19" s="7" t="s">
        <v>53</v>
      </c>
      <c r="B19" s="1">
        <v>0.34</v>
      </c>
      <c r="C19">
        <v>4.7</v>
      </c>
    </row>
    <row r="20" spans="1:3" x14ac:dyDescent="0.3">
      <c r="A20" s="7" t="s">
        <v>10</v>
      </c>
      <c r="B20" s="1">
        <v>0.38</v>
      </c>
      <c r="C20">
        <v>4.5</v>
      </c>
    </row>
    <row r="21" spans="1:3" x14ac:dyDescent="0.3">
      <c r="A21" s="7" t="s">
        <v>104</v>
      </c>
      <c r="B21" s="1">
        <v>0.32</v>
      </c>
      <c r="C21">
        <v>3.8</v>
      </c>
    </row>
    <row r="22" spans="1:3" x14ac:dyDescent="0.3">
      <c r="A22" s="7" t="s">
        <v>114</v>
      </c>
      <c r="B22" s="1">
        <v>0.34</v>
      </c>
      <c r="C22">
        <v>4.7</v>
      </c>
    </row>
    <row r="23" spans="1:3" x14ac:dyDescent="0.3">
      <c r="A23" s="7" t="s">
        <v>202</v>
      </c>
      <c r="B23" s="1">
        <v>0.49</v>
      </c>
      <c r="C23">
        <v>2.8</v>
      </c>
    </row>
    <row r="24" spans="1:3" x14ac:dyDescent="0.3">
      <c r="A24" s="7" t="s">
        <v>46</v>
      </c>
      <c r="B24" s="1">
        <v>0.45</v>
      </c>
      <c r="C24">
        <v>3.8</v>
      </c>
    </row>
    <row r="25" spans="1:3" x14ac:dyDescent="0.3">
      <c r="A25" s="7" t="s">
        <v>38</v>
      </c>
      <c r="B25" s="1">
        <v>0.24</v>
      </c>
      <c r="C25">
        <v>4.5999999999999996</v>
      </c>
    </row>
    <row r="26" spans="1:3" x14ac:dyDescent="0.3">
      <c r="A26" s="7" t="s">
        <v>33</v>
      </c>
      <c r="B26" s="1">
        <v>0.09</v>
      </c>
      <c r="C26">
        <v>4</v>
      </c>
    </row>
    <row r="27" spans="1:3" x14ac:dyDescent="0.3">
      <c r="A27" s="7" t="s">
        <v>220</v>
      </c>
      <c r="B27" s="1">
        <v>0.39</v>
      </c>
      <c r="C27">
        <v>3</v>
      </c>
    </row>
    <row r="28" spans="1:3" x14ac:dyDescent="0.3">
      <c r="A28" s="7" t="s">
        <v>217</v>
      </c>
      <c r="B28" s="1">
        <v>0.5</v>
      </c>
      <c r="C28">
        <v>2.2999999999999998</v>
      </c>
    </row>
    <row r="29" spans="1:3" x14ac:dyDescent="0.3">
      <c r="A29" s="7" t="s">
        <v>77</v>
      </c>
      <c r="B29" s="1">
        <v>0.49</v>
      </c>
      <c r="C29">
        <v>4.5999999999999996</v>
      </c>
    </row>
    <row r="30" spans="1:3" x14ac:dyDescent="0.3">
      <c r="A30" s="7" t="s">
        <v>80</v>
      </c>
      <c r="B30" s="1">
        <v>0.53</v>
      </c>
      <c r="C30">
        <v>3.3</v>
      </c>
    </row>
    <row r="31" spans="1:3" x14ac:dyDescent="0.3">
      <c r="A31" s="7" t="s">
        <v>56</v>
      </c>
      <c r="B31" s="1">
        <v>0.47</v>
      </c>
      <c r="C31">
        <v>4.8</v>
      </c>
    </row>
    <row r="32" spans="1:3" x14ac:dyDescent="0.3">
      <c r="A32" s="7" t="s">
        <v>189</v>
      </c>
      <c r="B32" s="1">
        <v>0.13</v>
      </c>
      <c r="C32">
        <v>2.5</v>
      </c>
    </row>
    <row r="33" spans="1:3" x14ac:dyDescent="0.3">
      <c r="A33" s="7" t="s">
        <v>106</v>
      </c>
      <c r="B33" s="1">
        <v>0.3</v>
      </c>
      <c r="C33">
        <v>4.0999999999999996</v>
      </c>
    </row>
    <row r="34" spans="1:3" x14ac:dyDescent="0.3">
      <c r="A34" s="7" t="s">
        <v>123</v>
      </c>
      <c r="B34" s="1">
        <v>0.27</v>
      </c>
      <c r="C34">
        <v>4.5</v>
      </c>
    </row>
    <row r="35" spans="1:3" x14ac:dyDescent="0.3">
      <c r="A35" s="7" t="s">
        <v>120</v>
      </c>
      <c r="B35" s="1">
        <v>0.27</v>
      </c>
      <c r="C35">
        <v>4.7</v>
      </c>
    </row>
    <row r="36" spans="1:3" x14ac:dyDescent="0.3">
      <c r="A36" s="7" t="s">
        <v>198</v>
      </c>
      <c r="B36" s="1">
        <v>0.55000000000000004</v>
      </c>
      <c r="C36">
        <v>2.1</v>
      </c>
    </row>
    <row r="37" spans="1:3" x14ac:dyDescent="0.3">
      <c r="A37" s="7" t="s">
        <v>235</v>
      </c>
      <c r="B37" s="1">
        <v>0.47</v>
      </c>
      <c r="C37">
        <v>2.2000000000000002</v>
      </c>
    </row>
    <row r="38" spans="1:3" x14ac:dyDescent="0.3">
      <c r="A38" s="7" t="s">
        <v>223</v>
      </c>
      <c r="B38" s="1">
        <v>0.45</v>
      </c>
      <c r="C38">
        <v>2.6</v>
      </c>
    </row>
    <row r="39" spans="1:3" x14ac:dyDescent="0.3">
      <c r="A39" s="7" t="s">
        <v>65</v>
      </c>
      <c r="B39" s="1">
        <v>0.51</v>
      </c>
      <c r="C39">
        <v>5</v>
      </c>
    </row>
    <row r="40" spans="1:3" x14ac:dyDescent="0.3">
      <c r="A40" s="7" t="s">
        <v>214</v>
      </c>
      <c r="B40" s="1">
        <v>0.45</v>
      </c>
      <c r="C40">
        <v>2.2000000000000002</v>
      </c>
    </row>
    <row r="41" spans="1:3" x14ac:dyDescent="0.3">
      <c r="A41" s="7" t="s">
        <v>253</v>
      </c>
      <c r="B41" s="1">
        <v>0.49</v>
      </c>
      <c r="C41">
        <v>5</v>
      </c>
    </row>
    <row r="42" spans="1:3" x14ac:dyDescent="0.3">
      <c r="A42" s="7" t="s">
        <v>129</v>
      </c>
      <c r="B42" s="1">
        <v>0.53</v>
      </c>
      <c r="C42">
        <v>5</v>
      </c>
    </row>
    <row r="43" spans="1:3" x14ac:dyDescent="0.3">
      <c r="A43" s="7" t="s">
        <v>41</v>
      </c>
      <c r="B43" s="1">
        <v>0.37</v>
      </c>
      <c r="C43">
        <v>4</v>
      </c>
    </row>
    <row r="44" spans="1:3" x14ac:dyDescent="0.3">
      <c r="A44" s="7" t="s">
        <v>126</v>
      </c>
      <c r="B44" s="1">
        <v>0.4</v>
      </c>
      <c r="C44">
        <v>5</v>
      </c>
    </row>
    <row r="45" spans="1:3" x14ac:dyDescent="0.3">
      <c r="A45" s="7" t="s">
        <v>237</v>
      </c>
      <c r="B45" s="1">
        <v>0.47</v>
      </c>
      <c r="C45">
        <v>2.1</v>
      </c>
    </row>
    <row r="46" spans="1:3" x14ac:dyDescent="0.3">
      <c r="A46" s="7" t="s">
        <v>98</v>
      </c>
      <c r="B46" s="1">
        <v>0.35</v>
      </c>
      <c r="C46">
        <v>4.5999999999999996</v>
      </c>
    </row>
    <row r="47" spans="1:3" x14ac:dyDescent="0.3">
      <c r="A47" s="7" t="s">
        <v>111</v>
      </c>
      <c r="B47" s="1">
        <v>0.52</v>
      </c>
      <c r="C47">
        <v>4.3</v>
      </c>
    </row>
    <row r="48" spans="1:3" x14ac:dyDescent="0.3">
      <c r="A48" s="7" t="s">
        <v>90</v>
      </c>
      <c r="B48" s="1">
        <v>0.23</v>
      </c>
      <c r="C48">
        <v>4.4000000000000004</v>
      </c>
    </row>
    <row r="49" spans="1:3" x14ac:dyDescent="0.3">
      <c r="A49" s="7" t="s">
        <v>51</v>
      </c>
      <c r="B49" s="1">
        <v>0.2</v>
      </c>
      <c r="C49">
        <v>4.0999999999999996</v>
      </c>
    </row>
    <row r="50" spans="1:3" x14ac:dyDescent="0.3">
      <c r="A50" s="7" t="s">
        <v>261</v>
      </c>
      <c r="B50" s="1">
        <v>0.49</v>
      </c>
      <c r="C50">
        <v>4</v>
      </c>
    </row>
    <row r="51" spans="1:3" x14ac:dyDescent="0.3">
      <c r="A51" s="7" t="s">
        <v>206</v>
      </c>
      <c r="B51" s="1">
        <v>0.52</v>
      </c>
      <c r="C51">
        <v>2.7</v>
      </c>
    </row>
    <row r="52" spans="1:3" x14ac:dyDescent="0.3">
      <c r="A52" s="7" t="s">
        <v>303</v>
      </c>
      <c r="B52" s="1">
        <v>0.21</v>
      </c>
      <c r="C52">
        <v>5</v>
      </c>
    </row>
    <row r="53" spans="1:3" x14ac:dyDescent="0.3">
      <c r="A53" s="7" t="s">
        <v>226</v>
      </c>
      <c r="B53" s="1">
        <v>0.28999999999999998</v>
      </c>
      <c r="C53">
        <v>3</v>
      </c>
    </row>
    <row r="54" spans="1:3" x14ac:dyDescent="0.3">
      <c r="A54" s="7" t="s">
        <v>94</v>
      </c>
      <c r="B54" s="1">
        <v>0.54</v>
      </c>
      <c r="C54">
        <v>4.3</v>
      </c>
    </row>
    <row r="55" spans="1:3" x14ac:dyDescent="0.3">
      <c r="A55" s="7" t="s">
        <v>72</v>
      </c>
      <c r="B55" s="1">
        <v>0.49</v>
      </c>
      <c r="C55">
        <v>5</v>
      </c>
    </row>
    <row r="56" spans="1:3" x14ac:dyDescent="0.3">
      <c r="A56" s="7" t="s">
        <v>59</v>
      </c>
      <c r="B56" s="1">
        <v>0.42</v>
      </c>
      <c r="C56">
        <v>4.5</v>
      </c>
    </row>
    <row r="57" spans="1:3" x14ac:dyDescent="0.3">
      <c r="A57" s="7" t="s">
        <v>43</v>
      </c>
      <c r="B57" s="1">
        <v>0.55000000000000004</v>
      </c>
      <c r="C57">
        <v>4.8</v>
      </c>
    </row>
    <row r="58" spans="1:3" x14ac:dyDescent="0.3">
      <c r="A58" s="7" t="s">
        <v>117</v>
      </c>
      <c r="B58" s="1">
        <v>0.48</v>
      </c>
      <c r="C58">
        <v>4.3</v>
      </c>
    </row>
    <row r="59" spans="1:3" x14ac:dyDescent="0.3">
      <c r="A59" s="7" t="s">
        <v>87</v>
      </c>
      <c r="B59" s="1">
        <v>0.35</v>
      </c>
      <c r="C59">
        <v>4</v>
      </c>
    </row>
    <row r="60" spans="1:3" x14ac:dyDescent="0.3">
      <c r="A60" s="7" t="s">
        <v>75</v>
      </c>
      <c r="B60" s="1">
        <v>0.19</v>
      </c>
      <c r="C60">
        <v>4.5999999999999996</v>
      </c>
    </row>
    <row r="61" spans="1:3" x14ac:dyDescent="0.3">
      <c r="A61" s="7" t="s">
        <v>251</v>
      </c>
      <c r="B61" s="1">
        <v>0.46</v>
      </c>
      <c r="C61">
        <v>3</v>
      </c>
    </row>
    <row r="62" spans="1:3" x14ac:dyDescent="0.3">
      <c r="A62" s="7" t="s">
        <v>16</v>
      </c>
      <c r="B62" s="1">
        <v>0.47</v>
      </c>
      <c r="C62">
        <v>4.0999999999999996</v>
      </c>
    </row>
    <row r="63" spans="1:3" x14ac:dyDescent="0.3">
      <c r="A63" s="7" t="s">
        <v>62</v>
      </c>
      <c r="B63" s="1">
        <v>0.33</v>
      </c>
      <c r="C63">
        <v>4.2</v>
      </c>
    </row>
    <row r="64" spans="1:3" x14ac:dyDescent="0.3">
      <c r="A64" s="7" t="s">
        <v>194</v>
      </c>
      <c r="B64" s="1">
        <v>0.54</v>
      </c>
      <c r="C64">
        <v>3</v>
      </c>
    </row>
    <row r="65" spans="1:3" x14ac:dyDescent="0.3">
      <c r="A65" s="7" t="s">
        <v>69</v>
      </c>
      <c r="B65" s="1">
        <v>0.46</v>
      </c>
      <c r="C65">
        <v>5</v>
      </c>
    </row>
    <row r="66" spans="1:3" x14ac:dyDescent="0.3">
      <c r="A66" s="7" t="s">
        <v>29</v>
      </c>
      <c r="B66" s="1">
        <v>0.26</v>
      </c>
      <c r="C66">
        <v>4.8</v>
      </c>
    </row>
    <row r="67" spans="1:3" x14ac:dyDescent="0.3">
      <c r="A67" s="7" t="s">
        <v>21</v>
      </c>
      <c r="B67" s="1">
        <v>0.25</v>
      </c>
      <c r="C67">
        <v>4.5999999999999996</v>
      </c>
    </row>
    <row r="68" spans="1:3" x14ac:dyDescent="0.3">
      <c r="A68" s="7" t="s">
        <v>101</v>
      </c>
      <c r="B68" s="1">
        <v>0.18</v>
      </c>
      <c r="C68">
        <v>3.8</v>
      </c>
    </row>
    <row r="69" spans="1:3" x14ac:dyDescent="0.3">
      <c r="A69" s="7" t="s">
        <v>131</v>
      </c>
      <c r="B69" s="1">
        <v>0.41</v>
      </c>
      <c r="C69">
        <v>4.3</v>
      </c>
    </row>
    <row r="70" spans="1:3" x14ac:dyDescent="0.3">
      <c r="A70" s="7" t="s">
        <v>210</v>
      </c>
      <c r="B70" s="1">
        <v>0.22</v>
      </c>
      <c r="C70">
        <v>2.9</v>
      </c>
    </row>
    <row r="71" spans="1:3" x14ac:dyDescent="0.3">
      <c r="A71" s="7" t="s">
        <v>326</v>
      </c>
      <c r="B71" s="1">
        <v>0.5</v>
      </c>
      <c r="C71">
        <v>2</v>
      </c>
    </row>
    <row r="72" spans="1:3" x14ac:dyDescent="0.3">
      <c r="A72" s="7" t="s">
        <v>229</v>
      </c>
      <c r="B72" s="1">
        <v>0.43</v>
      </c>
      <c r="C72">
        <v>2.2999999999999998</v>
      </c>
    </row>
    <row r="73" spans="1:3" x14ac:dyDescent="0.3">
      <c r="A73" s="7" t="s">
        <v>25</v>
      </c>
      <c r="B73" s="1">
        <v>0.37</v>
      </c>
      <c r="C73">
        <v>4.7</v>
      </c>
    </row>
    <row r="74" spans="1:3" x14ac:dyDescent="0.3">
      <c r="A74" s="7" t="s">
        <v>232</v>
      </c>
      <c r="B74" s="1">
        <v>0.43</v>
      </c>
      <c r="C74">
        <v>3</v>
      </c>
    </row>
    <row r="75" spans="1:3" x14ac:dyDescent="0.3">
      <c r="A75" s="7" t="s">
        <v>344</v>
      </c>
      <c r="B75" s="1">
        <v>0.38964912280701758</v>
      </c>
      <c r="C75">
        <v>3.8894736842105266</v>
      </c>
    </row>
    <row r="79" spans="1:3" x14ac:dyDescent="0.3">
      <c r="A79" s="2" t="s">
        <v>345</v>
      </c>
    </row>
    <row r="80" spans="1:3" x14ac:dyDescent="0.3">
      <c r="A80" s="2" t="s">
        <v>346</v>
      </c>
    </row>
    <row r="85" spans="2:3" x14ac:dyDescent="0.3">
      <c r="B85" s="2" t="s">
        <v>352</v>
      </c>
      <c r="C85" t="s">
        <v>353</v>
      </c>
    </row>
    <row r="100" spans="1:3" x14ac:dyDescent="0.3">
      <c r="A100" s="2" t="s">
        <v>354</v>
      </c>
    </row>
    <row r="106" spans="1:3" x14ac:dyDescent="0.3">
      <c r="B106" s="2" t="s">
        <v>352</v>
      </c>
      <c r="C106" t="s">
        <v>358</v>
      </c>
    </row>
    <row r="119" spans="1:2" x14ac:dyDescent="0.3">
      <c r="A119" s="2" t="s">
        <v>347</v>
      </c>
    </row>
    <row r="121" spans="1:2" x14ac:dyDescent="0.3">
      <c r="A121" s="2" t="s">
        <v>360</v>
      </c>
      <c r="B121" s="8"/>
    </row>
    <row r="122" spans="1:2" x14ac:dyDescent="0.3">
      <c r="A122" t="s">
        <v>65</v>
      </c>
      <c r="B122" s="9"/>
    </row>
    <row r="123" spans="1:2" x14ac:dyDescent="0.3">
      <c r="A123" t="s">
        <v>69</v>
      </c>
      <c r="B123" s="9"/>
    </row>
    <row r="124" spans="1:2" x14ac:dyDescent="0.3">
      <c r="A124" t="s">
        <v>72</v>
      </c>
      <c r="B124" s="9"/>
    </row>
    <row r="125" spans="1:2" x14ac:dyDescent="0.3">
      <c r="A125" t="s">
        <v>126</v>
      </c>
      <c r="B125" s="9"/>
    </row>
    <row r="126" spans="1:2" x14ac:dyDescent="0.3">
      <c r="A126" t="s">
        <v>129</v>
      </c>
      <c r="B126" s="9"/>
    </row>
    <row r="129" spans="1:1" x14ac:dyDescent="0.3">
      <c r="A129" s="2" t="s">
        <v>359</v>
      </c>
    </row>
    <row r="130" spans="1:1" x14ac:dyDescent="0.3">
      <c r="A130" t="s">
        <v>229</v>
      </c>
    </row>
    <row r="131" spans="1:1" x14ac:dyDescent="0.3">
      <c r="A131" t="s">
        <v>214</v>
      </c>
    </row>
    <row r="132" spans="1:1" x14ac:dyDescent="0.3">
      <c r="A132" t="s">
        <v>235</v>
      </c>
    </row>
    <row r="133" spans="1:1" x14ac:dyDescent="0.3">
      <c r="A133" t="s">
        <v>198</v>
      </c>
    </row>
    <row r="134" spans="1:1" x14ac:dyDescent="0.3">
      <c r="A134" t="s">
        <v>237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A191D-2A44-4901-A462-E57F0EA674CB}">
  <dimension ref="A1:N113"/>
  <sheetViews>
    <sheetView topLeftCell="A49" zoomScale="44" workbookViewId="0">
      <selection activeCell="D108" sqref="D108:D113"/>
      <pivotSelection pane="bottomRight" showHeader="1" extendable="1" start="2" max="4" activeRow="107" activeCol="3" click="1" r:id="rId9">
        <pivotArea dataOnly="0" outline="0" fieldPosition="0">
          <references count="1">
            <reference field="7" count="1">
              <x v="2"/>
            </reference>
          </references>
        </pivotArea>
      </pivotSelection>
    </sheetView>
  </sheetViews>
  <sheetFormatPr defaultRowHeight="14.4" x14ac:dyDescent="0.3"/>
  <cols>
    <col min="1" max="1" width="22.5546875" bestFit="1" customWidth="1"/>
    <col min="2" max="2" width="40.21875" bestFit="1" customWidth="1"/>
    <col min="3" max="3" width="17.77734375" bestFit="1" customWidth="1"/>
    <col min="4" max="4" width="40.21875" bestFit="1" customWidth="1"/>
    <col min="5" max="5" width="15.77734375" bestFit="1" customWidth="1"/>
    <col min="7" max="7" width="20.33203125" bestFit="1" customWidth="1"/>
    <col min="8" max="8" width="21.109375" bestFit="1" customWidth="1"/>
    <col min="10" max="10" width="26.6640625" bestFit="1" customWidth="1"/>
    <col min="11" max="11" width="21.109375" bestFit="1" customWidth="1"/>
    <col min="12" max="12" width="18.44140625" bestFit="1" customWidth="1"/>
    <col min="14" max="14" width="47.5546875" bestFit="1" customWidth="1"/>
    <col min="15" max="15" width="25.33203125" bestFit="1" customWidth="1"/>
  </cols>
  <sheetData>
    <row r="1" spans="1:14" x14ac:dyDescent="0.3">
      <c r="A1" t="s">
        <v>361</v>
      </c>
      <c r="D1" t="s">
        <v>351</v>
      </c>
      <c r="G1" s="6" t="s">
        <v>348</v>
      </c>
      <c r="H1" t="s">
        <v>349</v>
      </c>
      <c r="J1" s="6" t="s">
        <v>9</v>
      </c>
      <c r="K1" t="s">
        <v>349</v>
      </c>
      <c r="N1" t="s">
        <v>368</v>
      </c>
    </row>
    <row r="2" spans="1:14" x14ac:dyDescent="0.3">
      <c r="A2" s="14">
        <v>105</v>
      </c>
      <c r="D2" s="1">
        <v>0.37628571428571422</v>
      </c>
      <c r="N2" s="11">
        <v>619.9304347826087</v>
      </c>
    </row>
    <row r="3" spans="1:14" x14ac:dyDescent="0.3">
      <c r="G3" t="s">
        <v>362</v>
      </c>
      <c r="J3" t="s">
        <v>357</v>
      </c>
    </row>
    <row r="4" spans="1:14" x14ac:dyDescent="0.3">
      <c r="G4" s="14">
        <v>722</v>
      </c>
      <c r="J4" s="9">
        <v>3.9232142857142862</v>
      </c>
    </row>
    <row r="12" spans="1:14" x14ac:dyDescent="0.3">
      <c r="A12" s="2" t="s">
        <v>363</v>
      </c>
    </row>
    <row r="14" spans="1:14" x14ac:dyDescent="0.3">
      <c r="A14" s="6" t="s">
        <v>343</v>
      </c>
      <c r="B14" t="s">
        <v>357</v>
      </c>
      <c r="C14" s="2"/>
    </row>
    <row r="15" spans="1:14" x14ac:dyDescent="0.3">
      <c r="A15" s="7" t="s">
        <v>129</v>
      </c>
      <c r="B15" s="14">
        <v>5</v>
      </c>
      <c r="C15" s="9"/>
    </row>
    <row r="16" spans="1:14" x14ac:dyDescent="0.3">
      <c r="A16" s="7" t="s">
        <v>72</v>
      </c>
      <c r="B16" s="14">
        <v>5</v>
      </c>
    </row>
    <row r="17" spans="1:2" x14ac:dyDescent="0.3">
      <c r="A17" s="7" t="s">
        <v>303</v>
      </c>
      <c r="B17" s="14">
        <v>5</v>
      </c>
    </row>
    <row r="18" spans="1:2" x14ac:dyDescent="0.3">
      <c r="A18" s="7" t="s">
        <v>65</v>
      </c>
      <c r="B18" s="14">
        <v>5</v>
      </c>
    </row>
    <row r="19" spans="1:2" x14ac:dyDescent="0.3">
      <c r="A19" s="7" t="s">
        <v>69</v>
      </c>
      <c r="B19" s="14">
        <v>5</v>
      </c>
    </row>
    <row r="20" spans="1:2" x14ac:dyDescent="0.3">
      <c r="A20" s="7" t="s">
        <v>253</v>
      </c>
      <c r="B20" s="14">
        <v>5</v>
      </c>
    </row>
    <row r="21" spans="1:2" x14ac:dyDescent="0.3">
      <c r="A21" s="7" t="s">
        <v>126</v>
      </c>
      <c r="B21" s="14">
        <v>5</v>
      </c>
    </row>
    <row r="22" spans="1:2" x14ac:dyDescent="0.3">
      <c r="A22" s="7" t="s">
        <v>43</v>
      </c>
      <c r="B22" s="14">
        <v>4.8</v>
      </c>
    </row>
    <row r="23" spans="1:2" x14ac:dyDescent="0.3">
      <c r="A23" s="7" t="s">
        <v>29</v>
      </c>
      <c r="B23" s="14">
        <v>4.8</v>
      </c>
    </row>
    <row r="24" spans="1:2" x14ac:dyDescent="0.3">
      <c r="A24" s="7" t="s">
        <v>56</v>
      </c>
      <c r="B24" s="14">
        <v>4.8</v>
      </c>
    </row>
    <row r="25" spans="1:2" x14ac:dyDescent="0.3">
      <c r="A25" s="7" t="s">
        <v>344</v>
      </c>
      <c r="B25" s="14">
        <v>4.9399999999999995</v>
      </c>
    </row>
    <row r="29" spans="1:2" x14ac:dyDescent="0.3">
      <c r="A29" s="2" t="s">
        <v>364</v>
      </c>
    </row>
    <row r="31" spans="1:2" x14ac:dyDescent="0.3">
      <c r="A31" s="6" t="s">
        <v>343</v>
      </c>
      <c r="B31" t="s">
        <v>369</v>
      </c>
    </row>
    <row r="32" spans="1:2" x14ac:dyDescent="0.3">
      <c r="A32" s="7" t="s">
        <v>202</v>
      </c>
      <c r="B32" s="14">
        <v>69</v>
      </c>
    </row>
    <row r="33" spans="1:2" x14ac:dyDescent="0.3">
      <c r="A33" s="7" t="s">
        <v>38</v>
      </c>
      <c r="B33" s="14">
        <v>55</v>
      </c>
    </row>
    <row r="34" spans="1:2" x14ac:dyDescent="0.3">
      <c r="A34" s="7" t="s">
        <v>98</v>
      </c>
      <c r="B34" s="14">
        <v>49</v>
      </c>
    </row>
    <row r="35" spans="1:2" x14ac:dyDescent="0.3">
      <c r="A35" s="7" t="s">
        <v>77</v>
      </c>
      <c r="B35" s="14">
        <v>44</v>
      </c>
    </row>
    <row r="36" spans="1:2" x14ac:dyDescent="0.3">
      <c r="A36" s="7" t="s">
        <v>53</v>
      </c>
      <c r="B36" s="14">
        <v>39</v>
      </c>
    </row>
    <row r="37" spans="1:2" x14ac:dyDescent="0.3">
      <c r="A37" s="7" t="s">
        <v>131</v>
      </c>
      <c r="B37" s="14">
        <v>36</v>
      </c>
    </row>
    <row r="38" spans="1:2" x14ac:dyDescent="0.3">
      <c r="A38" s="7" t="s">
        <v>123</v>
      </c>
      <c r="B38" s="14">
        <v>32</v>
      </c>
    </row>
    <row r="39" spans="1:2" x14ac:dyDescent="0.3">
      <c r="A39" s="7" t="s">
        <v>21</v>
      </c>
      <c r="B39" s="14">
        <v>24</v>
      </c>
    </row>
    <row r="40" spans="1:2" x14ac:dyDescent="0.3">
      <c r="A40" s="7" t="s">
        <v>120</v>
      </c>
      <c r="B40" s="14">
        <v>20</v>
      </c>
    </row>
    <row r="41" spans="1:2" x14ac:dyDescent="0.3">
      <c r="A41" s="7" t="s">
        <v>106</v>
      </c>
      <c r="B41" s="14">
        <v>20</v>
      </c>
    </row>
    <row r="42" spans="1:2" x14ac:dyDescent="0.3">
      <c r="A42" s="7" t="s">
        <v>344</v>
      </c>
      <c r="B42" s="14">
        <v>38.799999999999997</v>
      </c>
    </row>
    <row r="47" spans="1:2" x14ac:dyDescent="0.3">
      <c r="A47" s="2" t="s">
        <v>370</v>
      </c>
    </row>
    <row r="49" spans="1:2" x14ac:dyDescent="0.3">
      <c r="A49" s="6" t="s">
        <v>343</v>
      </c>
      <c r="B49" t="s">
        <v>351</v>
      </c>
    </row>
    <row r="50" spans="1:2" x14ac:dyDescent="0.3">
      <c r="A50" s="7" t="s">
        <v>206</v>
      </c>
      <c r="B50" s="1">
        <v>0.52</v>
      </c>
    </row>
    <row r="51" spans="1:2" x14ac:dyDescent="0.3">
      <c r="A51" s="7" t="s">
        <v>111</v>
      </c>
      <c r="B51" s="1">
        <v>0.52</v>
      </c>
    </row>
    <row r="52" spans="1:2" x14ac:dyDescent="0.3">
      <c r="A52" s="7" t="s">
        <v>80</v>
      </c>
      <c r="B52" s="1">
        <v>0.53</v>
      </c>
    </row>
    <row r="53" spans="1:2" x14ac:dyDescent="0.3">
      <c r="A53" s="7" t="s">
        <v>129</v>
      </c>
      <c r="B53" s="1">
        <v>0.53</v>
      </c>
    </row>
    <row r="54" spans="1:2" x14ac:dyDescent="0.3">
      <c r="A54" s="7" t="s">
        <v>194</v>
      </c>
      <c r="B54" s="1">
        <v>0.54</v>
      </c>
    </row>
    <row r="55" spans="1:2" x14ac:dyDescent="0.3">
      <c r="A55" s="7" t="s">
        <v>94</v>
      </c>
      <c r="B55" s="1">
        <v>0.54</v>
      </c>
    </row>
    <row r="56" spans="1:2" x14ac:dyDescent="0.3">
      <c r="A56" s="7" t="s">
        <v>161</v>
      </c>
      <c r="B56" s="1">
        <v>0.55000000000000004</v>
      </c>
    </row>
    <row r="57" spans="1:2" x14ac:dyDescent="0.3">
      <c r="A57" s="7" t="s">
        <v>43</v>
      </c>
      <c r="B57" s="1">
        <v>0.55000000000000004</v>
      </c>
    </row>
    <row r="58" spans="1:2" x14ac:dyDescent="0.3">
      <c r="A58" s="7" t="s">
        <v>198</v>
      </c>
      <c r="B58" s="1">
        <v>0.55000000000000004</v>
      </c>
    </row>
    <row r="59" spans="1:2" x14ac:dyDescent="0.3">
      <c r="A59" s="7" t="s">
        <v>324</v>
      </c>
      <c r="B59" s="1">
        <v>0.64</v>
      </c>
    </row>
    <row r="60" spans="1:2" x14ac:dyDescent="0.3">
      <c r="A60" s="7" t="s">
        <v>344</v>
      </c>
      <c r="B60" s="1">
        <v>0.54727272727272724</v>
      </c>
    </row>
    <row r="63" spans="1:2" x14ac:dyDescent="0.3">
      <c r="A63" s="2" t="s">
        <v>371</v>
      </c>
    </row>
    <row r="80" spans="1:1" x14ac:dyDescent="0.3">
      <c r="A80" s="2" t="s">
        <v>372</v>
      </c>
    </row>
    <row r="102" spans="1:5" x14ac:dyDescent="0.3">
      <c r="A102" s="2" t="s">
        <v>367</v>
      </c>
    </row>
    <row r="105" spans="1:5" x14ac:dyDescent="0.3">
      <c r="A105" s="6" t="s">
        <v>9</v>
      </c>
      <c r="B105" t="s">
        <v>349</v>
      </c>
    </row>
    <row r="107" spans="1:5" x14ac:dyDescent="0.3">
      <c r="A107" s="6" t="s">
        <v>361</v>
      </c>
      <c r="B107" s="6" t="s">
        <v>366</v>
      </c>
    </row>
    <row r="108" spans="1:5" x14ac:dyDescent="0.3">
      <c r="A108" s="6" t="s">
        <v>343</v>
      </c>
      <c r="B108" t="s">
        <v>15</v>
      </c>
      <c r="C108" t="s">
        <v>36</v>
      </c>
      <c r="D108" t="s">
        <v>13</v>
      </c>
      <c r="E108" t="s">
        <v>344</v>
      </c>
    </row>
    <row r="109" spans="1:5" x14ac:dyDescent="0.3">
      <c r="A109" s="7" t="s">
        <v>50</v>
      </c>
      <c r="B109" s="14">
        <v>6</v>
      </c>
      <c r="C109" s="14">
        <v>2</v>
      </c>
      <c r="D109" s="14">
        <v>5</v>
      </c>
      <c r="E109" s="14">
        <v>13</v>
      </c>
    </row>
    <row r="110" spans="1:5" x14ac:dyDescent="0.3">
      <c r="A110" s="7" t="s">
        <v>15</v>
      </c>
      <c r="B110" s="14">
        <v>9</v>
      </c>
      <c r="C110" s="14">
        <v>1</v>
      </c>
      <c r="D110" s="14">
        <v>13</v>
      </c>
      <c r="E110" s="14">
        <v>23</v>
      </c>
    </row>
    <row r="111" spans="1:5" x14ac:dyDescent="0.3">
      <c r="A111" s="7" t="s">
        <v>20</v>
      </c>
      <c r="B111" s="14">
        <v>5</v>
      </c>
      <c r="C111" s="14"/>
      <c r="D111" s="14">
        <v>4</v>
      </c>
      <c r="E111" s="14">
        <v>9</v>
      </c>
    </row>
    <row r="112" spans="1:5" x14ac:dyDescent="0.3">
      <c r="A112" s="7" t="s">
        <v>193</v>
      </c>
      <c r="B112" s="14">
        <v>10</v>
      </c>
      <c r="C112" s="14">
        <v>1</v>
      </c>
      <c r="D112" s="14">
        <v>1</v>
      </c>
      <c r="E112" s="14">
        <v>12</v>
      </c>
    </row>
    <row r="113" spans="1:5" x14ac:dyDescent="0.3">
      <c r="A113" s="7" t="s">
        <v>344</v>
      </c>
      <c r="B113" s="14">
        <v>30</v>
      </c>
      <c r="C113" s="14">
        <v>4</v>
      </c>
      <c r="D113" s="14">
        <v>23</v>
      </c>
      <c r="E113" s="14">
        <v>57</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5D90-A8D4-4041-A0E0-955F51ED4A33}">
  <dimension ref="J18"/>
  <sheetViews>
    <sheetView showGridLines="0" showRowColHeaders="0" tabSelected="1" topLeftCell="A2" workbookViewId="0">
      <selection activeCell="W31" sqref="W31"/>
    </sheetView>
  </sheetViews>
  <sheetFormatPr defaultRowHeight="14.4" x14ac:dyDescent="0.3"/>
  <cols>
    <col min="1" max="16384" width="8.88671875" style="12"/>
  </cols>
  <sheetData>
    <row r="18" spans="10:10" x14ac:dyDescent="0.3">
      <c r="J18"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Excel_jumia</vt:lpstr>
      <vt:lpstr>Q&amp;A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Josiah</dc:creator>
  <cp:lastModifiedBy>Josiah Nyamai</cp:lastModifiedBy>
  <dcterms:created xsi:type="dcterms:W3CDTF">2025-06-10T12:07:44Z</dcterms:created>
  <dcterms:modified xsi:type="dcterms:W3CDTF">2025-06-11T07:25:52Z</dcterms:modified>
</cp:coreProperties>
</file>