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iah\Documents\Research\Thesis - Genome Symmetry\Green_Ash_Annotation_Transfer\"/>
    </mc:Choice>
  </mc:AlternateContent>
  <xr:revisionPtr revIDLastSave="0" documentId="13_ncr:1_{65DF0237-F96D-4821-AD0E-4CCAF904C31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i's Table - single" sheetId="1" r:id="rId1"/>
    <sheet name="Chain Table" sheetId="2" r:id="rId2"/>
    <sheet name="Sheet3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6" i="1" l="1"/>
  <c r="G4" i="1"/>
  <c r="Q5" i="1"/>
  <c r="Q6" i="1"/>
  <c r="Q8" i="1"/>
  <c r="Q10" i="1"/>
  <c r="Q11" i="1"/>
  <c r="Q12" i="1"/>
  <c r="Q13" i="1"/>
  <c r="Q15" i="1"/>
  <c r="Q16" i="1"/>
  <c r="Q17" i="1"/>
  <c r="Q19" i="1"/>
  <c r="Q20" i="1"/>
  <c r="Q21" i="1"/>
  <c r="Q22" i="1"/>
  <c r="Q23" i="1"/>
  <c r="Q24" i="1"/>
  <c r="Q25" i="1"/>
  <c r="Q27" i="1"/>
  <c r="Q28" i="1"/>
  <c r="Q29" i="1"/>
  <c r="Q30" i="1"/>
  <c r="Q31" i="1"/>
  <c r="P12" i="1"/>
  <c r="P13" i="1"/>
  <c r="P15" i="1"/>
  <c r="P16" i="1"/>
  <c r="P17" i="1"/>
  <c r="P19" i="1"/>
  <c r="P20" i="1"/>
  <c r="P21" i="1"/>
  <c r="P22" i="1"/>
  <c r="P23" i="1"/>
  <c r="P24" i="1"/>
  <c r="P25" i="1"/>
  <c r="P27" i="1"/>
  <c r="P28" i="1"/>
  <c r="P29" i="1"/>
  <c r="P30" i="1"/>
  <c r="P31" i="1"/>
  <c r="P11" i="1"/>
  <c r="P10" i="1"/>
  <c r="P8" i="1"/>
  <c r="P6" i="1"/>
  <c r="P5" i="1"/>
  <c r="Q3" i="1"/>
  <c r="P3" i="1"/>
  <c r="F26" i="1" l="1"/>
  <c r="G26" i="1" s="1"/>
  <c r="P26" i="1" s="1"/>
  <c r="Q26" i="1" s="1"/>
  <c r="G18" i="1"/>
  <c r="P18" i="1" s="1"/>
  <c r="Q18" i="1" s="1"/>
  <c r="F18" i="1"/>
  <c r="G14" i="1"/>
  <c r="P14" i="1" s="1"/>
  <c r="Q14" i="1" s="1"/>
  <c r="F14" i="1"/>
  <c r="F9" i="1"/>
  <c r="G9" i="1" s="1"/>
  <c r="P9" i="1" s="1"/>
  <c r="Q9" i="1" s="1"/>
  <c r="G7" i="1"/>
  <c r="P7" i="1" s="1"/>
  <c r="Q7" i="1" s="1"/>
  <c r="F7" i="1"/>
  <c r="P4" i="1"/>
  <c r="Q4" i="1" s="1"/>
  <c r="F4" i="1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2" i="2"/>
  <c r="H16" i="2"/>
  <c r="I16" i="2"/>
  <c r="K16" i="2"/>
  <c r="L16" i="2"/>
  <c r="C16" i="2"/>
  <c r="D16" i="2"/>
  <c r="H17" i="2"/>
  <c r="I17" i="2"/>
  <c r="K17" i="2"/>
  <c r="L17" i="2"/>
  <c r="C17" i="2"/>
  <c r="D17" i="2"/>
  <c r="G17" i="2" s="1"/>
  <c r="H18" i="2"/>
  <c r="I18" i="2"/>
  <c r="K18" i="2"/>
  <c r="L18" i="2"/>
  <c r="C18" i="2"/>
  <c r="D18" i="2"/>
  <c r="H19" i="2"/>
  <c r="I19" i="2"/>
  <c r="K19" i="2"/>
  <c r="L19" i="2"/>
  <c r="C19" i="2"/>
  <c r="D19" i="2"/>
  <c r="H20" i="2"/>
  <c r="I20" i="2"/>
  <c r="K20" i="2"/>
  <c r="L20" i="2"/>
  <c r="C20" i="2"/>
  <c r="D20" i="2"/>
  <c r="H21" i="2"/>
  <c r="I21" i="2"/>
  <c r="K21" i="2"/>
  <c r="L21" i="2"/>
  <c r="C21" i="2"/>
  <c r="D21" i="2"/>
  <c r="H22" i="2"/>
  <c r="I22" i="2"/>
  <c r="K22" i="2"/>
  <c r="L22" i="2"/>
  <c r="C22" i="2"/>
  <c r="D22" i="2"/>
  <c r="H23" i="2"/>
  <c r="I23" i="2"/>
  <c r="K23" i="2"/>
  <c r="L23" i="2"/>
  <c r="C23" i="2"/>
  <c r="D23" i="2"/>
  <c r="G23" i="2"/>
  <c r="H24" i="2"/>
  <c r="I24" i="2"/>
  <c r="K24" i="2"/>
  <c r="L24" i="2"/>
  <c r="C24" i="2"/>
  <c r="D24" i="2"/>
  <c r="H25" i="2"/>
  <c r="I25" i="2"/>
  <c r="K25" i="2"/>
  <c r="L25" i="2"/>
  <c r="C25" i="2"/>
  <c r="D25" i="2"/>
  <c r="H26" i="2"/>
  <c r="I26" i="2"/>
  <c r="K26" i="2"/>
  <c r="L26" i="2"/>
  <c r="C26" i="2"/>
  <c r="D26" i="2"/>
  <c r="H27" i="2"/>
  <c r="I27" i="2"/>
  <c r="K27" i="2"/>
  <c r="L27" i="2"/>
  <c r="C27" i="2"/>
  <c r="D27" i="2"/>
  <c r="H28" i="2"/>
  <c r="I28" i="2"/>
  <c r="K28" i="2"/>
  <c r="L28" i="2"/>
  <c r="C28" i="2"/>
  <c r="D28" i="2"/>
  <c r="H29" i="2"/>
  <c r="I29" i="2"/>
  <c r="K29" i="2"/>
  <c r="L29" i="2"/>
  <c r="C29" i="2"/>
  <c r="D29" i="2"/>
  <c r="H30" i="2"/>
  <c r="I30" i="2"/>
  <c r="K30" i="2"/>
  <c r="L30" i="2"/>
  <c r="C30" i="2"/>
  <c r="D3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I3" i="2"/>
  <c r="K3" i="2"/>
  <c r="L3" i="2"/>
  <c r="C3" i="2"/>
  <c r="D3" i="2"/>
  <c r="I4" i="2"/>
  <c r="K4" i="2"/>
  <c r="L4" i="2"/>
  <c r="C4" i="2"/>
  <c r="D4" i="2"/>
  <c r="I5" i="2"/>
  <c r="K5" i="2"/>
  <c r="L5" i="2"/>
  <c r="C5" i="2"/>
  <c r="D5" i="2"/>
  <c r="I6" i="2"/>
  <c r="K6" i="2"/>
  <c r="L6" i="2"/>
  <c r="C6" i="2"/>
  <c r="D6" i="2"/>
  <c r="I7" i="2"/>
  <c r="K7" i="2"/>
  <c r="L7" i="2"/>
  <c r="C7" i="2"/>
  <c r="D7" i="2"/>
  <c r="I8" i="2"/>
  <c r="K8" i="2"/>
  <c r="L8" i="2"/>
  <c r="C8" i="2"/>
  <c r="D8" i="2"/>
  <c r="I9" i="2"/>
  <c r="K9" i="2"/>
  <c r="L9" i="2"/>
  <c r="C9" i="2"/>
  <c r="D9" i="2"/>
  <c r="I10" i="2"/>
  <c r="K10" i="2"/>
  <c r="L10" i="2"/>
  <c r="C10" i="2"/>
  <c r="D10" i="2"/>
  <c r="I11" i="2"/>
  <c r="K11" i="2"/>
  <c r="L11" i="2"/>
  <c r="C11" i="2"/>
  <c r="D11" i="2"/>
  <c r="I12" i="2"/>
  <c r="K12" i="2"/>
  <c r="L12" i="2"/>
  <c r="C12" i="2"/>
  <c r="D12" i="2"/>
  <c r="I13" i="2"/>
  <c r="K13" i="2"/>
  <c r="L13" i="2"/>
  <c r="C13" i="2"/>
  <c r="D13" i="2"/>
  <c r="I14" i="2"/>
  <c r="K14" i="2"/>
  <c r="L14" i="2"/>
  <c r="C14" i="2"/>
  <c r="D14" i="2"/>
  <c r="I15" i="2"/>
  <c r="K15" i="2"/>
  <c r="L15" i="2"/>
  <c r="C15" i="2"/>
  <c r="D15" i="2"/>
  <c r="D2" i="2"/>
  <c r="C2" i="2"/>
  <c r="L2" i="2"/>
  <c r="K2" i="2"/>
  <c r="I2" i="2"/>
  <c r="G10" i="2" l="1"/>
  <c r="B10" i="2"/>
  <c r="G27" i="2"/>
  <c r="B27" i="2"/>
  <c r="O13" i="2"/>
  <c r="B13" i="2"/>
  <c r="G5" i="2"/>
  <c r="B5" i="2"/>
  <c r="O23" i="2"/>
  <c r="B23" i="2"/>
  <c r="G19" i="2"/>
  <c r="B19" i="2"/>
  <c r="G9" i="2"/>
  <c r="B9" i="2"/>
  <c r="G8" i="2"/>
  <c r="B8" i="2"/>
  <c r="O28" i="2"/>
  <c r="B28" i="2"/>
  <c r="G24" i="2"/>
  <c r="B24" i="2"/>
  <c r="G22" i="2"/>
  <c r="B22" i="2"/>
  <c r="G11" i="2"/>
  <c r="B11" i="2"/>
  <c r="G3" i="2"/>
  <c r="B3" i="2"/>
  <c r="O20" i="2"/>
  <c r="B20" i="2"/>
  <c r="O15" i="2"/>
  <c r="B15" i="2"/>
  <c r="O7" i="2"/>
  <c r="B7" i="2"/>
  <c r="G18" i="2"/>
  <c r="B18" i="2"/>
  <c r="G14" i="2"/>
  <c r="B14" i="2"/>
  <c r="G6" i="2"/>
  <c r="B6" i="2"/>
  <c r="G29" i="2"/>
  <c r="B29" i="2"/>
  <c r="O25" i="2"/>
  <c r="B25" i="2"/>
  <c r="G16" i="2"/>
  <c r="B16" i="2"/>
  <c r="G21" i="2"/>
  <c r="B21" i="2"/>
  <c r="O2" i="2"/>
  <c r="B2" i="2"/>
  <c r="O12" i="2"/>
  <c r="B12" i="2"/>
  <c r="O4" i="2"/>
  <c r="B4" i="2"/>
  <c r="G30" i="2"/>
  <c r="B30" i="2"/>
  <c r="G26" i="2"/>
  <c r="B26" i="2"/>
  <c r="O17" i="2"/>
  <c r="B17" i="2"/>
  <c r="G15" i="2"/>
  <c r="G25" i="2"/>
  <c r="G20" i="2"/>
  <c r="G13" i="2"/>
  <c r="G12" i="2"/>
  <c r="O26" i="2"/>
  <c r="O18" i="2"/>
  <c r="O10" i="2"/>
  <c r="G28" i="2"/>
  <c r="O9" i="2"/>
  <c r="O24" i="2"/>
  <c r="O16" i="2"/>
  <c r="O8" i="2"/>
  <c r="G7" i="2"/>
  <c r="G4" i="2"/>
  <c r="O30" i="2"/>
  <c r="O22" i="2"/>
  <c r="O14" i="2"/>
  <c r="O6" i="2"/>
  <c r="O29" i="2"/>
  <c r="O21" i="2"/>
  <c r="O5" i="2"/>
  <c r="G2" i="2"/>
  <c r="O27" i="2"/>
  <c r="O19" i="2"/>
  <c r="O11" i="2"/>
  <c r="O3" i="2"/>
</calcChain>
</file>

<file path=xl/sharedStrings.xml><?xml version="1.0" encoding="utf-8"?>
<sst xmlns="http://schemas.openxmlformats.org/spreadsheetml/2006/main" count="240" uniqueCount="119">
  <si>
    <t>LGs</t>
  </si>
  <si>
    <t>scaffold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</si>
  <si>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</si>
  <si>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</si>
  <si>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</si>
  <si>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</si>
  <si>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</si>
  <si>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</si>
  <si>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</si>
  <si>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</si>
  <si>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</si>
  <si>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</si>
  <si>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</si>
  <si>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</si>
  <si>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</si>
  <si>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</si>
  <si>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</si>
  <si>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</si>
  <si>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</si>
  <si>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</si>
  <si>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</si>
  <si>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</si>
  <si>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</si>
  <si>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</si>
  <si>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</si>
  <si>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Scaffold_6;HRSCAF=123</t>
  </si>
  <si>
    <t>Scaffold_243849;HRSCAF=245052</t>
  </si>
  <si>
    <t xml:space="preserve">Pseudochromosome sequence length in bp (without gap bp added) </t>
  </si>
  <si>
    <t>Scaffold length in bp</t>
  </si>
  <si>
    <t>Scaffold_IDs based on length</t>
  </si>
  <si>
    <t>Scaffold_9</t>
  </si>
  <si>
    <t>Scaffold_23</t>
  </si>
  <si>
    <t>Concensus_Map anchored markers</t>
  </si>
  <si>
    <t>Concensus Map total length in cM</t>
  </si>
  <si>
    <t>start, cM</t>
  </si>
  <si>
    <t>end, cM</t>
  </si>
  <si>
    <t>Pseudo-Chr (Scaffold) ID</t>
  </si>
  <si>
    <t>start, bp</t>
  </si>
  <si>
    <t>end, bp</t>
  </si>
  <si>
    <t>Length of gap between scaffolds in bp (based on bp/cM for LG in male map)</t>
  </si>
  <si>
    <t>Pseudochromosome sequence length in bp, including estimated gap length</t>
  </si>
  <si>
    <t>Original Scaffold IDs for Pseudo-chromosomes with 2 scaffolds</t>
  </si>
  <si>
    <t>Scaffold_222;HRSCAF=581</t>
  </si>
  <si>
    <t>Scaffold_243850;HRSCAF=245053</t>
  </si>
  <si>
    <t>Scaffold_243841;HRSCAF=244986</t>
  </si>
  <si>
    <t>Scaffold_132;HRSCAF=439</t>
  </si>
  <si>
    <t>Scaffold_243846;HRSCAF=245049</t>
  </si>
  <si>
    <t>Scaffold_84;HRSCAF=343</t>
  </si>
  <si>
    <t>Scaffold_243835;HRSCAF=244745</t>
  </si>
  <si>
    <t>Scaffold_243844;HRSCAF=245047</t>
  </si>
  <si>
    <t>Scaffold_243845;HRSCAF=245048</t>
  </si>
  <si>
    <t>Scaffold_243837;HRSCAF=244784</t>
  </si>
  <si>
    <t>Scaffold_243847;HRSCAF=245050</t>
  </si>
  <si>
    <t>Scaffold_243843;HRSCAF=245046</t>
  </si>
  <si>
    <t>Scaffold_243848;HRSCAF=245051</t>
  </si>
  <si>
    <t>Scaffold_243852;HRSCAF=245055</t>
  </si>
  <si>
    <t>Scaffold_243842;HRSCAF=245045</t>
  </si>
  <si>
    <t>Scaffold_243851;HRSCAF=245054</t>
  </si>
  <si>
    <t>Scaffold_695;HRSCAF=1193</t>
  </si>
  <si>
    <t>Scaffold_243839;HRSCAF=244924</t>
  </si>
  <si>
    <t>Scaffold_509;HRSCAF=962</t>
  </si>
  <si>
    <t>Scaffold_122;HRSCAF=423</t>
  </si>
  <si>
    <t>Scaffold_243836;HRSCAF=244773</t>
  </si>
  <si>
    <t>Scaffold_429;HRSCAF=864</t>
  </si>
  <si>
    <t>Scaffold_19;HRSCAF=176</t>
  </si>
  <si>
    <t>Scaffold_2;HRSCAF=50</t>
  </si>
  <si>
    <t>Scaffold_3668;HRSCAF=4405</t>
  </si>
  <si>
    <t>Scaffold_2026;HRSCAF=2680</t>
  </si>
  <si>
    <t>Scaffold_291;HRSCAF=677</t>
  </si>
  <si>
    <t>Scaffold_1</t>
  </si>
  <si>
    <t>Scaffold_18</t>
  </si>
  <si>
    <t>Scaffold_26</t>
  </si>
  <si>
    <t>Scaffold_20</t>
  </si>
  <si>
    <t>Scaffold_25</t>
  </si>
  <si>
    <t>Scaffold_2</t>
  </si>
  <si>
    <t>Scaffold_7</t>
  </si>
  <si>
    <t>Scaffold_11</t>
  </si>
  <si>
    <t>Scaffold_19</t>
  </si>
  <si>
    <t>Scaffold_28</t>
  </si>
  <si>
    <t>Scaffold_5</t>
  </si>
  <si>
    <t>Scaffold_6</t>
  </si>
  <si>
    <t>Scaffold_22</t>
  </si>
  <si>
    <t>Scaffold_27</t>
  </si>
  <si>
    <t>Scaffold_3</t>
  </si>
  <si>
    <t>Scaffold_4</t>
  </si>
  <si>
    <t>Scaffold_12</t>
  </si>
  <si>
    <t>Scaffold_10</t>
  </si>
  <si>
    <t>Scaffold_15</t>
  </si>
  <si>
    <t>Scaffold_8</t>
  </si>
  <si>
    <t>Scaffold_24</t>
  </si>
  <si>
    <t>Scaffold_29</t>
  </si>
  <si>
    <t>Scaffold_16</t>
  </si>
  <si>
    <t>Scaffold_21</t>
  </si>
  <si>
    <t>Scaffold_13</t>
  </si>
  <si>
    <t>Scaffold_17</t>
  </si>
  <si>
    <t>Scaffold_14</t>
  </si>
  <si>
    <t>NOTES: (chr 1, 3, 4, 8, 11, 18 composed of 2 scaffolds)</t>
  </si>
  <si>
    <t>chain</t>
  </si>
  <si>
    <t>score</t>
  </si>
  <si>
    <t>tName</t>
  </si>
  <si>
    <t>tSize</t>
  </si>
  <si>
    <t>tStrand</t>
  </si>
  <si>
    <t>tStart</t>
  </si>
  <si>
    <t>tEnd</t>
  </si>
  <si>
    <t>qName</t>
  </si>
  <si>
    <t>qSize</t>
  </si>
  <si>
    <t>qStrand</t>
  </si>
  <si>
    <t>qStart</t>
  </si>
  <si>
    <t>qEnd</t>
  </si>
  <si>
    <t>id</t>
  </si>
  <si>
    <t>+</t>
  </si>
  <si>
    <t>next line</t>
  </si>
  <si>
    <t>length</t>
  </si>
  <si>
    <t>gap_between</t>
  </si>
  <si>
    <t>-</t>
  </si>
  <si>
    <t>Expected Scaffold length in bp</t>
  </si>
  <si>
    <t>Difference from Expected length</t>
  </si>
  <si>
    <t>Orientation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</si>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</sst>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5">
    <xf numFmtId="0" fontId="0" fillId="0" borderId="0" xfId="0"/>
    <xf numFmtId="164" fontId="6" fillId="0" borderId="1" xfId="1" applyNumberFormat="1" applyFont="1" applyFill="1" applyBorder="1" applyAlignment="1">
      <alignment horizontal="center" vertical="center"/>
    </xf>
    <xf numFmtId="164" fontId="6" fillId="0" borderId="5" xfId="1" applyNumberFormat="1" applyFont="1" applyFill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/>
    </xf>
    <xf numFmtId="3" fontId="0" fillId="0" borderId="6" xfId="0" applyNumberFormat="1" applyBorder="1" applyAlignment="1">
      <alignment horizontal="right" vertical="center"/>
    </xf>
    <xf numFmtId="0" fontId="8" fillId="0" borderId="6" xfId="0" applyFont="1" applyBorder="1" applyAlignment="1">
      <alignment horizontal="right" vertical="center" wrapText="1"/>
    </xf>
    <xf numFmtId="164" fontId="6" fillId="0" borderId="6" xfId="1" applyNumberFormat="1" applyFont="1" applyFill="1" applyBorder="1" applyAlignment="1">
      <alignment horizontal="center" vertical="center"/>
    </xf>
    <xf numFmtId="3" fontId="8" fillId="0" borderId="6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164" fontId="7" fillId="0" borderId="5" xfId="1" applyNumberFormat="1" applyFont="1" applyBorder="1" applyAlignment="1">
      <alignment vertical="center"/>
    </xf>
    <xf numFmtId="164" fontId="6" fillId="0" borderId="6" xfId="1" applyNumberFormat="1" applyFont="1" applyFill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4" fontId="0" fillId="0" borderId="6" xfId="1" applyNumberFormat="1" applyFont="1" applyBorder="1" applyAlignment="1">
      <alignment horizontal="center" vertical="center"/>
    </xf>
    <xf numFmtId="3" fontId="0" fillId="0" borderId="6" xfId="0" applyNumberFormat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center"/>
    </xf>
    <xf numFmtId="164" fontId="0" fillId="0" borderId="2" xfId="1" applyNumberFormat="1" applyFont="1" applyBorder="1" applyAlignment="1">
      <alignment horizontal="center" vertical="center"/>
    </xf>
    <xf numFmtId="164" fontId="0" fillId="0" borderId="6" xfId="1" applyNumberFormat="1" applyFont="1" applyBorder="1"/>
    <xf numFmtId="164" fontId="0" fillId="0" borderId="1" xfId="1" applyNumberFormat="1" applyFont="1" applyBorder="1"/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164" fontId="2" fillId="0" borderId="4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164" fontId="6" fillId="0" borderId="7" xfId="1" applyNumberFormat="1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3" xfId="0" applyFont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5" fillId="0" borderId="2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/>
    </xf>
    <xf numFmtId="0" fontId="5" fillId="0" borderId="7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K4" zoomScale="90" zoomScaleNormal="90" workbookViewId="0">
      <selection activeCell="R18" sqref="R18"/>
    </sheetView>
  </sheetViews>
  <sheetFormatPr defaultRowHeight="15" x14ac:dyDescent="0.25"/>
  <cols>
    <col min="2" max="2" width="14.5703125" customWidth="1"/>
    <col min="6" max="6" width="12.140625" bestFit="1" customWidth="1"/>
    <col min="7" max="7" width="13.5703125" customWidth="1"/>
    <col min="8" max="8" width="23.140625" style="4" customWidth="1"/>
    <col min="9" max="9" width="19.7109375" style="5" customWidth="1"/>
    <col min="10" max="10" width="19" style="6" customWidth="1"/>
    <col min="11" max="11" width="17.85546875" customWidth="1"/>
    <col min="12" max="12" width="30.28515625" customWidth="1"/>
    <col min="13" max="13" width="7.42578125" customWidth="1"/>
    <col min="14" max="14" width="17.42578125" customWidth="1"/>
    <col min="15" max="15" width="14.42578125" customWidth="1"/>
    <col min="16" max="16" width="12.140625" bestFit="1" customWidth="1"/>
    <col min="17" max="17" width="17.85546875" customWidth="1"/>
    <col min="18" max="18" width="12.140625" bestFit="1" customWidth="1"/>
    <col min="19" max="19" width="12.85546875" bestFit="1" customWidth="1"/>
  </cols>
  <sheetData>
    <row r="1" spans="1:19" ht="39.950000000000003" customHeight="1" x14ac:dyDescent="0.25">
      <c r="A1" s="80" t="s">
        <v>0</v>
      </c>
      <c r="B1" s="82" t="s">
        <v>33</v>
      </c>
      <c r="C1" s="80" t="s">
        <v>32</v>
      </c>
      <c r="D1" s="80"/>
      <c r="E1" s="82" t="s">
        <v>36</v>
      </c>
      <c r="F1" s="80" t="s">
        <v>1</v>
      </c>
      <c r="G1" s="80"/>
      <c r="H1" s="73" t="s">
        <v>27</v>
      </c>
      <c r="I1" s="75" t="s">
        <v>39</v>
      </c>
      <c r="J1" s="73" t="s">
        <v>40</v>
      </c>
      <c r="K1" s="78" t="s">
        <v>96</v>
      </c>
      <c r="L1" s="71" t="s">
        <v>41</v>
      </c>
      <c r="M1" s="69" t="s">
        <v>117</v>
      </c>
      <c r="N1" s="71" t="s">
        <v>29</v>
      </c>
      <c r="O1" s="71" t="s">
        <v>28</v>
      </c>
      <c r="P1" s="71" t="s">
        <v>115</v>
      </c>
      <c r="Q1" s="71" t="s">
        <v>116</v>
      </c>
    </row>
    <row r="2" spans="1:19" ht="20.45" customHeight="1" thickBot="1" x14ac:dyDescent="0.3">
      <c r="A2" s="81"/>
      <c r="B2" s="83"/>
      <c r="C2" s="57" t="s">
        <v>34</v>
      </c>
      <c r="D2" s="57" t="s">
        <v>35</v>
      </c>
      <c r="E2" s="83"/>
      <c r="F2" s="57" t="s">
        <v>37</v>
      </c>
      <c r="G2" s="57" t="s">
        <v>38</v>
      </c>
      <c r="H2" s="74"/>
      <c r="I2" s="76"/>
      <c r="J2" s="74"/>
      <c r="K2" s="79"/>
      <c r="L2" s="77"/>
      <c r="M2" s="70"/>
      <c r="N2" s="77"/>
      <c r="O2" s="72"/>
      <c r="P2" s="72"/>
      <c r="Q2" s="72"/>
    </row>
    <row r="3" spans="1:19" ht="15.6" customHeight="1" x14ac:dyDescent="0.25">
      <c r="A3" s="55">
        <v>1</v>
      </c>
      <c r="B3" s="64">
        <v>127.05</v>
      </c>
      <c r="C3" s="65">
        <v>22.34</v>
      </c>
      <c r="D3" s="65">
        <v>127.05</v>
      </c>
      <c r="E3" s="58" t="s">
        <v>2</v>
      </c>
      <c r="F3" s="56">
        <v>1227853</v>
      </c>
      <c r="G3" s="56">
        <v>45254170</v>
      </c>
      <c r="H3" s="2">
        <v>52853042</v>
      </c>
      <c r="I3" s="15">
        <v>3694098</v>
      </c>
      <c r="J3" s="3">
        <v>56547140</v>
      </c>
      <c r="L3" s="31" t="s">
        <v>25</v>
      </c>
      <c r="M3" s="31" t="s">
        <v>114</v>
      </c>
      <c r="N3" s="49" t="s">
        <v>30</v>
      </c>
      <c r="O3" s="68">
        <v>20209485</v>
      </c>
      <c r="P3" s="68">
        <f t="shared" ref="P3:P11" si="0">G3-F3</f>
        <v>44026317</v>
      </c>
      <c r="Q3" s="68">
        <f>P3-O3</f>
        <v>23816832</v>
      </c>
      <c r="R3" s="68"/>
      <c r="S3" s="68"/>
    </row>
    <row r="4" spans="1:19" ht="15.6" customHeight="1" thickBot="1" x14ac:dyDescent="0.3">
      <c r="A4" s="28">
        <v>1</v>
      </c>
      <c r="B4" s="60"/>
      <c r="C4" s="60"/>
      <c r="D4" s="60"/>
      <c r="E4" s="58" t="s">
        <v>2</v>
      </c>
      <c r="F4" s="66">
        <f>G3+I3</f>
        <v>48948268</v>
      </c>
      <c r="G4" s="66">
        <f>F4+O4</f>
        <v>81591825</v>
      </c>
      <c r="H4" s="2">
        <v>52853042</v>
      </c>
      <c r="I4" s="19">
        <v>0</v>
      </c>
      <c r="J4" s="3">
        <v>56547140</v>
      </c>
      <c r="K4" s="52"/>
      <c r="L4" s="43" t="s">
        <v>26</v>
      </c>
      <c r="M4" s="43" t="s">
        <v>114</v>
      </c>
      <c r="N4" s="50" t="s">
        <v>31</v>
      </c>
      <c r="O4" s="68">
        <v>32643557</v>
      </c>
      <c r="P4" s="68">
        <f t="shared" si="0"/>
        <v>32643557</v>
      </c>
      <c r="Q4" s="68">
        <f t="shared" ref="Q4:Q31" si="1">P4-O4</f>
        <v>0</v>
      </c>
      <c r="R4" s="68"/>
      <c r="S4" s="68"/>
    </row>
    <row r="5" spans="1:19" ht="16.5" thickBot="1" x14ac:dyDescent="0.3">
      <c r="A5" s="7">
        <v>2</v>
      </c>
      <c r="B5" s="8">
        <v>109.81</v>
      </c>
      <c r="C5" s="7">
        <v>0</v>
      </c>
      <c r="D5" s="7">
        <v>108.99</v>
      </c>
      <c r="E5" s="7" t="s">
        <v>3</v>
      </c>
      <c r="F5" s="36">
        <v>1120020</v>
      </c>
      <c r="G5" s="36">
        <v>43669237</v>
      </c>
      <c r="H5" s="16">
        <v>44747177</v>
      </c>
      <c r="I5" s="19">
        <v>0</v>
      </c>
      <c r="J5" s="16">
        <v>44747177</v>
      </c>
      <c r="K5" s="53"/>
      <c r="L5" s="22" t="s">
        <v>42</v>
      </c>
      <c r="M5" s="84" t="s">
        <v>114</v>
      </c>
      <c r="N5" s="23" t="s">
        <v>69</v>
      </c>
      <c r="O5" s="68">
        <v>44747177</v>
      </c>
      <c r="P5" s="68">
        <f t="shared" si="0"/>
        <v>42549217</v>
      </c>
      <c r="Q5" s="68">
        <f t="shared" si="1"/>
        <v>-2197960</v>
      </c>
      <c r="R5" s="68"/>
      <c r="S5" s="68"/>
    </row>
    <row r="6" spans="1:19" ht="15" customHeight="1" x14ac:dyDescent="0.25">
      <c r="A6" s="27">
        <v>3</v>
      </c>
      <c r="B6" s="62">
        <v>107.22</v>
      </c>
      <c r="C6" s="63">
        <v>1.04</v>
      </c>
      <c r="D6" s="63">
        <v>100.97</v>
      </c>
      <c r="E6" s="27" t="s">
        <v>4</v>
      </c>
      <c r="F6" s="35">
        <v>1352342</v>
      </c>
      <c r="G6" s="35">
        <v>31347074</v>
      </c>
      <c r="H6" s="20">
        <v>34749715</v>
      </c>
      <c r="I6" s="18">
        <v>745423</v>
      </c>
      <c r="J6" s="17">
        <v>35495138</v>
      </c>
      <c r="L6" s="44" t="s">
        <v>43</v>
      </c>
      <c r="M6" s="44" t="s">
        <v>114</v>
      </c>
      <c r="N6" s="49" t="s">
        <v>70</v>
      </c>
      <c r="O6" s="68">
        <v>10020914</v>
      </c>
      <c r="P6" s="68">
        <f t="shared" si="0"/>
        <v>29994732</v>
      </c>
      <c r="Q6" s="68">
        <f t="shared" si="1"/>
        <v>19973818</v>
      </c>
      <c r="R6" s="68"/>
      <c r="S6" s="68"/>
    </row>
    <row r="7" spans="1:19" ht="15.75" thickBot="1" x14ac:dyDescent="0.3">
      <c r="A7" s="29">
        <v>3</v>
      </c>
      <c r="B7" s="60"/>
      <c r="C7" s="60"/>
      <c r="D7" s="60"/>
      <c r="E7" s="27" t="s">
        <v>4</v>
      </c>
      <c r="F7" s="66">
        <f>G6+I6</f>
        <v>32092497</v>
      </c>
      <c r="G7" s="66">
        <f>F7+O7</f>
        <v>56821298</v>
      </c>
      <c r="H7" s="20">
        <v>34749715</v>
      </c>
      <c r="I7" s="18">
        <v>0</v>
      </c>
      <c r="J7" s="17">
        <v>35495138</v>
      </c>
      <c r="K7" s="54"/>
      <c r="L7" s="45" t="s">
        <v>44</v>
      </c>
      <c r="M7" s="45" t="s">
        <v>110</v>
      </c>
      <c r="N7" s="50" t="s">
        <v>71</v>
      </c>
      <c r="O7" s="68">
        <v>24728801</v>
      </c>
      <c r="P7" s="68">
        <f t="shared" si="0"/>
        <v>24728801</v>
      </c>
      <c r="Q7" s="68">
        <f t="shared" si="1"/>
        <v>0</v>
      </c>
      <c r="R7" s="68"/>
      <c r="S7" s="68"/>
    </row>
    <row r="8" spans="1:19" ht="15" customHeight="1" x14ac:dyDescent="0.25">
      <c r="A8" s="27">
        <v>4</v>
      </c>
      <c r="B8" s="62">
        <v>101.17</v>
      </c>
      <c r="C8" s="63">
        <v>3.44</v>
      </c>
      <c r="D8" s="63">
        <v>81.14</v>
      </c>
      <c r="E8" s="27" t="s">
        <v>5</v>
      </c>
      <c r="F8" s="35">
        <v>1982787</v>
      </c>
      <c r="G8" s="35">
        <v>32817055</v>
      </c>
      <c r="H8" s="20">
        <v>35632805</v>
      </c>
      <c r="I8" s="18">
        <v>2018146</v>
      </c>
      <c r="J8" s="17">
        <v>37650951</v>
      </c>
      <c r="L8" s="44" t="s">
        <v>45</v>
      </c>
      <c r="M8" s="44" t="s">
        <v>110</v>
      </c>
      <c r="N8" s="49" t="s">
        <v>72</v>
      </c>
      <c r="O8" s="68">
        <v>22781708</v>
      </c>
      <c r="P8" s="68">
        <f t="shared" si="0"/>
        <v>30834268</v>
      </c>
      <c r="Q8" s="68">
        <f t="shared" si="1"/>
        <v>8052560</v>
      </c>
      <c r="R8" s="68"/>
      <c r="S8" s="68"/>
    </row>
    <row r="9" spans="1:19" ht="15.75" thickBot="1" x14ac:dyDescent="0.3">
      <c r="A9" s="29">
        <v>4</v>
      </c>
      <c r="B9" s="60"/>
      <c r="C9" s="60"/>
      <c r="D9" s="60"/>
      <c r="E9" s="27" t="s">
        <v>5</v>
      </c>
      <c r="F9" s="66">
        <f>G8+I8</f>
        <v>34835201</v>
      </c>
      <c r="G9" s="66">
        <f>F9+O9</f>
        <v>47686298</v>
      </c>
      <c r="H9" s="20">
        <v>35632805</v>
      </c>
      <c r="I9" s="18">
        <v>0</v>
      </c>
      <c r="J9" s="17">
        <v>37650951</v>
      </c>
      <c r="K9" s="54"/>
      <c r="L9" s="45" t="s">
        <v>46</v>
      </c>
      <c r="M9" s="45" t="s">
        <v>110</v>
      </c>
      <c r="N9" s="50" t="s">
        <v>73</v>
      </c>
      <c r="O9" s="68">
        <v>12851097</v>
      </c>
      <c r="P9" s="68">
        <f t="shared" si="0"/>
        <v>12851097</v>
      </c>
      <c r="Q9" s="68">
        <f t="shared" si="1"/>
        <v>0</v>
      </c>
      <c r="R9" s="68"/>
      <c r="S9" s="68"/>
    </row>
    <row r="10" spans="1:19" ht="16.5" thickBot="1" x14ac:dyDescent="0.3">
      <c r="A10" s="7">
        <v>5</v>
      </c>
      <c r="B10" s="8">
        <v>99.99</v>
      </c>
      <c r="C10" s="7">
        <v>5.53</v>
      </c>
      <c r="D10" s="7">
        <v>99.93</v>
      </c>
      <c r="E10" s="7" t="s">
        <v>6</v>
      </c>
      <c r="F10" s="36">
        <v>5786393</v>
      </c>
      <c r="G10" s="36">
        <v>39440671</v>
      </c>
      <c r="H10" s="20">
        <v>40543111</v>
      </c>
      <c r="I10" s="19">
        <v>0</v>
      </c>
      <c r="J10" s="21">
        <v>40543111</v>
      </c>
      <c r="K10" s="53"/>
      <c r="L10" s="22" t="s">
        <v>47</v>
      </c>
      <c r="M10" s="84" t="s">
        <v>114</v>
      </c>
      <c r="N10" s="23" t="s">
        <v>74</v>
      </c>
      <c r="O10" s="68">
        <v>40543111</v>
      </c>
      <c r="P10" s="68">
        <f t="shared" si="0"/>
        <v>33654278</v>
      </c>
      <c r="Q10" s="68">
        <f t="shared" si="1"/>
        <v>-6888833</v>
      </c>
      <c r="R10" s="68"/>
      <c r="S10" s="68"/>
    </row>
    <row r="11" spans="1:19" ht="16.5" thickBot="1" x14ac:dyDescent="0.3">
      <c r="A11" s="7">
        <v>6</v>
      </c>
      <c r="B11" s="8">
        <v>96.01</v>
      </c>
      <c r="C11" s="7">
        <v>0.97</v>
      </c>
      <c r="D11" s="7">
        <v>93.58</v>
      </c>
      <c r="E11" s="7" t="s">
        <v>7</v>
      </c>
      <c r="F11" s="36">
        <v>318730</v>
      </c>
      <c r="G11" s="36">
        <v>31957700</v>
      </c>
      <c r="H11" s="20">
        <v>33221578</v>
      </c>
      <c r="I11" s="19">
        <v>0</v>
      </c>
      <c r="J11" s="20">
        <v>33221578</v>
      </c>
      <c r="K11" s="53"/>
      <c r="L11" s="22" t="s">
        <v>48</v>
      </c>
      <c r="M11" s="22" t="s">
        <v>114</v>
      </c>
      <c r="N11" s="24" t="s">
        <v>75</v>
      </c>
      <c r="O11" s="68">
        <v>33221578</v>
      </c>
      <c r="P11" s="68">
        <f t="shared" si="0"/>
        <v>31638970</v>
      </c>
      <c r="Q11" s="68">
        <f t="shared" si="1"/>
        <v>-1582608</v>
      </c>
      <c r="R11" s="68"/>
      <c r="S11" s="68"/>
    </row>
    <row r="12" spans="1:19" ht="16.5" thickBot="1" x14ac:dyDescent="0.3">
      <c r="A12" s="7">
        <v>7</v>
      </c>
      <c r="B12" s="8">
        <v>95.36</v>
      </c>
      <c r="C12" s="7">
        <v>10.7</v>
      </c>
      <c r="D12" s="7">
        <v>89.88</v>
      </c>
      <c r="E12" s="7" t="s">
        <v>8</v>
      </c>
      <c r="F12" s="36">
        <v>638582</v>
      </c>
      <c r="G12" s="36">
        <v>29929650</v>
      </c>
      <c r="H12" s="10">
        <v>30837396</v>
      </c>
      <c r="I12" s="19">
        <v>0</v>
      </c>
      <c r="J12" s="10">
        <v>30837396</v>
      </c>
      <c r="K12" s="53"/>
      <c r="L12" s="46" t="s">
        <v>49</v>
      </c>
      <c r="M12" s="84" t="s">
        <v>114</v>
      </c>
      <c r="N12" s="23" t="s">
        <v>76</v>
      </c>
      <c r="O12" s="68">
        <v>30837396</v>
      </c>
      <c r="P12" s="68">
        <f t="shared" ref="P12:P31" si="2">G12-F12</f>
        <v>29291068</v>
      </c>
      <c r="Q12" s="68">
        <f t="shared" si="1"/>
        <v>-1546328</v>
      </c>
      <c r="R12" s="68"/>
      <c r="S12" s="68"/>
    </row>
    <row r="13" spans="1:19" ht="15" customHeight="1" x14ac:dyDescent="0.25">
      <c r="A13" s="27">
        <v>8</v>
      </c>
      <c r="B13" s="62">
        <v>95.25</v>
      </c>
      <c r="C13" s="63">
        <v>0</v>
      </c>
      <c r="D13" s="63">
        <v>78.709999999999994</v>
      </c>
      <c r="E13" s="27" t="s">
        <v>9</v>
      </c>
      <c r="F13" s="35">
        <v>469912</v>
      </c>
      <c r="G13" s="35">
        <v>26798529</v>
      </c>
      <c r="H13" s="10">
        <v>30977656</v>
      </c>
      <c r="I13" s="13">
        <v>866588</v>
      </c>
      <c r="J13" s="17">
        <v>31844244</v>
      </c>
      <c r="L13" s="51" t="s">
        <v>50</v>
      </c>
      <c r="M13" s="51" t="s">
        <v>110</v>
      </c>
      <c r="N13" s="49" t="s">
        <v>77</v>
      </c>
      <c r="O13" s="68">
        <v>7111373</v>
      </c>
      <c r="P13" s="68">
        <f t="shared" si="2"/>
        <v>26328617</v>
      </c>
      <c r="Q13" s="68">
        <f t="shared" si="1"/>
        <v>19217244</v>
      </c>
      <c r="R13" s="68"/>
      <c r="S13" s="68"/>
    </row>
    <row r="14" spans="1:19" ht="15.75" thickBot="1" x14ac:dyDescent="0.3">
      <c r="A14" s="29">
        <v>8</v>
      </c>
      <c r="B14" s="60"/>
      <c r="C14" s="60"/>
      <c r="D14" s="60"/>
      <c r="E14" s="27" t="s">
        <v>9</v>
      </c>
      <c r="F14" s="66">
        <f>G13+I13</f>
        <v>27665117</v>
      </c>
      <c r="G14" s="66">
        <f>F14+O14</f>
        <v>51531400</v>
      </c>
      <c r="H14" s="10">
        <v>30977656</v>
      </c>
      <c r="I14" s="13">
        <v>0</v>
      </c>
      <c r="J14" s="17">
        <v>31844244</v>
      </c>
      <c r="K14" s="54"/>
      <c r="L14" s="45" t="s">
        <v>51</v>
      </c>
      <c r="M14" s="45" t="s">
        <v>110</v>
      </c>
      <c r="N14" s="50" t="s">
        <v>78</v>
      </c>
      <c r="O14" s="68">
        <v>23866283</v>
      </c>
      <c r="P14" s="68">
        <f t="shared" si="2"/>
        <v>23866283</v>
      </c>
      <c r="Q14" s="68">
        <f t="shared" si="1"/>
        <v>0</v>
      </c>
      <c r="R14" s="68"/>
      <c r="S14" s="68"/>
    </row>
    <row r="15" spans="1:19" ht="16.5" thickBot="1" x14ac:dyDescent="0.3">
      <c r="A15" s="7">
        <v>9</v>
      </c>
      <c r="B15" s="8">
        <v>94.07</v>
      </c>
      <c r="C15" s="7">
        <v>0</v>
      </c>
      <c r="D15" s="7">
        <v>92.62</v>
      </c>
      <c r="E15" s="7" t="s">
        <v>10</v>
      </c>
      <c r="F15" s="36">
        <v>486269</v>
      </c>
      <c r="G15" s="36">
        <v>33110408</v>
      </c>
      <c r="H15" s="10">
        <v>34315355</v>
      </c>
      <c r="I15" s="14">
        <v>0</v>
      </c>
      <c r="J15" s="10">
        <v>34315355</v>
      </c>
      <c r="K15" s="53"/>
      <c r="L15" s="22" t="s">
        <v>52</v>
      </c>
      <c r="M15" s="22" t="s">
        <v>110</v>
      </c>
      <c r="N15" s="24" t="s">
        <v>79</v>
      </c>
      <c r="O15" s="68">
        <v>34315355</v>
      </c>
      <c r="P15" s="68">
        <f t="shared" si="2"/>
        <v>32624139</v>
      </c>
      <c r="Q15" s="68">
        <f t="shared" si="1"/>
        <v>-1691216</v>
      </c>
      <c r="R15" s="68"/>
      <c r="S15" s="68"/>
    </row>
    <row r="16" spans="1:19" ht="16.5" thickBot="1" x14ac:dyDescent="0.3">
      <c r="A16" s="7">
        <v>10</v>
      </c>
      <c r="B16" s="8">
        <v>92.03</v>
      </c>
      <c r="C16" s="7">
        <v>0</v>
      </c>
      <c r="D16" s="7">
        <v>92.03</v>
      </c>
      <c r="E16" s="7" t="s">
        <v>11</v>
      </c>
      <c r="F16" s="36">
        <v>36237</v>
      </c>
      <c r="G16" s="36">
        <v>33380333</v>
      </c>
      <c r="H16" s="10">
        <v>33661437</v>
      </c>
      <c r="I16" s="14">
        <v>0</v>
      </c>
      <c r="J16" s="10">
        <v>33661437</v>
      </c>
      <c r="K16" s="53"/>
      <c r="L16" s="46" t="s">
        <v>53</v>
      </c>
      <c r="M16" s="46" t="s">
        <v>114</v>
      </c>
      <c r="N16" s="25" t="s">
        <v>80</v>
      </c>
      <c r="O16" s="68">
        <v>33661437</v>
      </c>
      <c r="P16" s="68">
        <f t="shared" si="2"/>
        <v>33344096</v>
      </c>
      <c r="Q16" s="68">
        <f t="shared" si="1"/>
        <v>-317341</v>
      </c>
      <c r="R16" s="68">
        <f>F16+G16</f>
        <v>33416570</v>
      </c>
      <c r="S16" s="68"/>
    </row>
    <row r="17" spans="1:19" ht="15" customHeight="1" x14ac:dyDescent="0.25">
      <c r="A17" s="30">
        <v>11</v>
      </c>
      <c r="B17" s="59">
        <v>91.83</v>
      </c>
      <c r="C17" s="61">
        <v>0</v>
      </c>
      <c r="D17" s="61">
        <v>69.099999999999994</v>
      </c>
      <c r="E17" s="27" t="s">
        <v>12</v>
      </c>
      <c r="F17" s="35">
        <v>3052908</v>
      </c>
      <c r="G17" s="35">
        <v>29821641</v>
      </c>
      <c r="H17" s="10">
        <v>30912302</v>
      </c>
      <c r="I17" s="11">
        <v>0</v>
      </c>
      <c r="J17" s="10">
        <v>30912302</v>
      </c>
      <c r="L17" s="47" t="s">
        <v>54</v>
      </c>
      <c r="M17" s="47" t="s">
        <v>114</v>
      </c>
      <c r="N17" s="49" t="s">
        <v>81</v>
      </c>
      <c r="O17" s="68">
        <v>21461969</v>
      </c>
      <c r="P17" s="68">
        <f t="shared" si="2"/>
        <v>26768733</v>
      </c>
      <c r="Q17" s="68">
        <f t="shared" si="1"/>
        <v>5306764</v>
      </c>
      <c r="R17" s="68"/>
      <c r="S17" s="68"/>
    </row>
    <row r="18" spans="1:19" ht="15.75" thickBot="1" x14ac:dyDescent="0.3">
      <c r="A18" s="29">
        <v>11</v>
      </c>
      <c r="B18" s="60"/>
      <c r="C18" s="60"/>
      <c r="D18" s="60"/>
      <c r="E18" s="27" t="s">
        <v>12</v>
      </c>
      <c r="F18" s="66">
        <f>G17+I17</f>
        <v>29821641</v>
      </c>
      <c r="G18" s="66">
        <f>F18+O18</f>
        <v>39271974</v>
      </c>
      <c r="H18" s="10">
        <v>30912302</v>
      </c>
      <c r="I18" s="11">
        <v>0</v>
      </c>
      <c r="J18" s="10">
        <v>30912302</v>
      </c>
      <c r="K18" s="54"/>
      <c r="L18" s="48" t="s">
        <v>55</v>
      </c>
      <c r="M18" s="48" t="s">
        <v>114</v>
      </c>
      <c r="N18" s="50" t="s">
        <v>82</v>
      </c>
      <c r="O18" s="68">
        <v>9450333</v>
      </c>
      <c r="P18" s="68">
        <f t="shared" si="2"/>
        <v>9450333</v>
      </c>
      <c r="Q18" s="68">
        <f t="shared" si="1"/>
        <v>0</v>
      </c>
      <c r="R18" s="68"/>
      <c r="S18" s="68"/>
    </row>
    <row r="19" spans="1:19" ht="16.5" thickBot="1" x14ac:dyDescent="0.3">
      <c r="A19" s="7">
        <v>12</v>
      </c>
      <c r="B19" s="8">
        <v>90.44</v>
      </c>
      <c r="C19" s="7">
        <v>0</v>
      </c>
      <c r="D19" s="7">
        <v>49.76</v>
      </c>
      <c r="E19" s="7" t="s">
        <v>13</v>
      </c>
      <c r="F19" s="36">
        <v>1075264</v>
      </c>
      <c r="G19" s="36">
        <v>34787589</v>
      </c>
      <c r="H19" s="10">
        <v>35280915</v>
      </c>
      <c r="I19" s="14">
        <v>0</v>
      </c>
      <c r="J19" s="10">
        <v>35280915</v>
      </c>
      <c r="K19" s="53"/>
      <c r="L19" s="22" t="s">
        <v>56</v>
      </c>
      <c r="M19" s="22" t="s">
        <v>114</v>
      </c>
      <c r="N19" s="24" t="s">
        <v>83</v>
      </c>
      <c r="O19" s="68">
        <v>35280915</v>
      </c>
      <c r="P19" s="68">
        <f t="shared" si="2"/>
        <v>33712325</v>
      </c>
      <c r="Q19" s="68">
        <f t="shared" si="1"/>
        <v>-1568590</v>
      </c>
      <c r="R19" s="68"/>
      <c r="S19" s="68"/>
    </row>
    <row r="20" spans="1:19" ht="16.5" thickBot="1" x14ac:dyDescent="0.3">
      <c r="A20" s="7">
        <v>13</v>
      </c>
      <c r="B20" s="8">
        <v>89.03</v>
      </c>
      <c r="C20" s="7">
        <v>0</v>
      </c>
      <c r="D20" s="7">
        <v>87.55</v>
      </c>
      <c r="E20" s="7" t="s">
        <v>14</v>
      </c>
      <c r="F20" s="36">
        <v>209382</v>
      </c>
      <c r="G20" s="36">
        <v>34224562</v>
      </c>
      <c r="H20" s="10">
        <v>35000339</v>
      </c>
      <c r="I20" s="14">
        <v>0</v>
      </c>
      <c r="J20" s="10">
        <v>35000339</v>
      </c>
      <c r="K20" s="53"/>
      <c r="L20" s="22" t="s">
        <v>57</v>
      </c>
      <c r="M20" s="84" t="s">
        <v>114</v>
      </c>
      <c r="N20" s="23" t="s">
        <v>84</v>
      </c>
      <c r="O20" s="68">
        <v>35000339</v>
      </c>
      <c r="P20" s="68">
        <f t="shared" si="2"/>
        <v>34015180</v>
      </c>
      <c r="Q20" s="68">
        <f t="shared" si="1"/>
        <v>-985159</v>
      </c>
      <c r="R20" s="68"/>
      <c r="S20" s="68"/>
    </row>
    <row r="21" spans="1:19" ht="16.5" thickBot="1" x14ac:dyDescent="0.3">
      <c r="A21" s="7">
        <v>14</v>
      </c>
      <c r="B21" s="8">
        <v>82.16</v>
      </c>
      <c r="C21" s="7">
        <v>5.46</v>
      </c>
      <c r="D21" s="7">
        <v>79.27</v>
      </c>
      <c r="E21" s="7" t="s">
        <v>15</v>
      </c>
      <c r="F21" s="36">
        <v>1412217</v>
      </c>
      <c r="G21" s="36">
        <v>26924762</v>
      </c>
      <c r="H21" s="12">
        <v>27471413</v>
      </c>
      <c r="I21" s="14">
        <v>0</v>
      </c>
      <c r="J21" s="12">
        <v>27471413</v>
      </c>
      <c r="K21" s="53"/>
      <c r="L21" s="22" t="s">
        <v>58</v>
      </c>
      <c r="M21" s="22" t="s">
        <v>114</v>
      </c>
      <c r="N21" s="24" t="s">
        <v>85</v>
      </c>
      <c r="O21" s="68">
        <v>27471413</v>
      </c>
      <c r="P21" s="68">
        <f t="shared" si="2"/>
        <v>25512545</v>
      </c>
      <c r="Q21" s="68">
        <f t="shared" si="1"/>
        <v>-1958868</v>
      </c>
      <c r="R21" s="68"/>
      <c r="S21" s="68"/>
    </row>
    <row r="22" spans="1:19" ht="16.5" thickBot="1" x14ac:dyDescent="0.3">
      <c r="A22" s="7">
        <v>15</v>
      </c>
      <c r="B22" s="8">
        <v>80.260000000000005</v>
      </c>
      <c r="C22" s="7">
        <v>0</v>
      </c>
      <c r="D22" s="7">
        <v>80.260000000000005</v>
      </c>
      <c r="E22" s="7" t="s">
        <v>16</v>
      </c>
      <c r="F22" s="36">
        <v>1379566</v>
      </c>
      <c r="G22" s="36">
        <v>31241104</v>
      </c>
      <c r="H22" s="12">
        <v>32063413</v>
      </c>
      <c r="I22" s="14">
        <v>0</v>
      </c>
      <c r="J22" s="12">
        <v>32063413</v>
      </c>
      <c r="K22" s="53"/>
      <c r="L22" s="22" t="s">
        <v>59</v>
      </c>
      <c r="M22" s="22" t="s">
        <v>110</v>
      </c>
      <c r="N22" s="24" t="s">
        <v>86</v>
      </c>
      <c r="O22" s="68">
        <v>32063413</v>
      </c>
      <c r="P22" s="68">
        <f t="shared" si="2"/>
        <v>29861538</v>
      </c>
      <c r="Q22" s="68">
        <f t="shared" si="1"/>
        <v>-2201875</v>
      </c>
      <c r="R22" s="68"/>
      <c r="S22" s="68"/>
    </row>
    <row r="23" spans="1:19" ht="16.5" thickBot="1" x14ac:dyDescent="0.3">
      <c r="A23" s="7">
        <v>16</v>
      </c>
      <c r="B23" s="8">
        <v>75.3</v>
      </c>
      <c r="C23" s="7">
        <v>0</v>
      </c>
      <c r="D23" s="7">
        <v>71.58</v>
      </c>
      <c r="E23" s="7" t="s">
        <v>17</v>
      </c>
      <c r="F23" s="36">
        <v>601451</v>
      </c>
      <c r="G23" s="36">
        <v>25802563</v>
      </c>
      <c r="H23" s="12">
        <v>26444360</v>
      </c>
      <c r="I23" s="14">
        <v>0</v>
      </c>
      <c r="J23" s="12">
        <v>26444360</v>
      </c>
      <c r="K23" s="53"/>
      <c r="L23" s="22" t="s">
        <v>60</v>
      </c>
      <c r="M23" s="22" t="s">
        <v>114</v>
      </c>
      <c r="N23" s="24" t="s">
        <v>87</v>
      </c>
      <c r="O23" s="68">
        <v>26444360</v>
      </c>
      <c r="P23" s="68">
        <f t="shared" si="2"/>
        <v>25201112</v>
      </c>
      <c r="Q23" s="68">
        <f t="shared" si="1"/>
        <v>-1243248</v>
      </c>
      <c r="R23" s="68"/>
      <c r="S23" s="68"/>
    </row>
    <row r="24" spans="1:19" ht="16.5" thickBot="1" x14ac:dyDescent="0.3">
      <c r="A24" s="7">
        <v>17</v>
      </c>
      <c r="B24" s="8">
        <v>74.67</v>
      </c>
      <c r="C24" s="7">
        <v>0.98</v>
      </c>
      <c r="D24" s="7">
        <v>74.67</v>
      </c>
      <c r="E24" s="7" t="s">
        <v>18</v>
      </c>
      <c r="F24" s="36">
        <v>815204</v>
      </c>
      <c r="G24" s="36">
        <v>30942529</v>
      </c>
      <c r="H24" s="12">
        <v>33065801</v>
      </c>
      <c r="I24" s="14">
        <v>0</v>
      </c>
      <c r="J24" s="12">
        <v>33065801</v>
      </c>
      <c r="K24" s="53"/>
      <c r="L24" s="22" t="s">
        <v>61</v>
      </c>
      <c r="M24" s="84" t="s">
        <v>110</v>
      </c>
      <c r="N24" s="23" t="s">
        <v>88</v>
      </c>
      <c r="O24" s="68">
        <v>33065801</v>
      </c>
      <c r="P24" s="68">
        <f t="shared" si="2"/>
        <v>30127325</v>
      </c>
      <c r="Q24" s="68">
        <f t="shared" si="1"/>
        <v>-2938476</v>
      </c>
      <c r="R24" s="68"/>
      <c r="S24" s="68"/>
    </row>
    <row r="25" spans="1:19" ht="15" customHeight="1" x14ac:dyDescent="0.25">
      <c r="A25" s="27">
        <v>18</v>
      </c>
      <c r="B25" s="62">
        <v>74.56</v>
      </c>
      <c r="C25" s="63">
        <v>45.32</v>
      </c>
      <c r="D25" s="63">
        <v>67.17</v>
      </c>
      <c r="E25" s="27" t="s">
        <v>19</v>
      </c>
      <c r="F25" s="35">
        <v>2010196</v>
      </c>
      <c r="G25" s="35">
        <v>19475767</v>
      </c>
      <c r="H25" s="10">
        <v>26249277</v>
      </c>
      <c r="I25" s="13">
        <v>1619458</v>
      </c>
      <c r="J25" s="10">
        <v>27868735</v>
      </c>
      <c r="L25" s="44" t="s">
        <v>62</v>
      </c>
      <c r="M25" s="44" t="s">
        <v>114</v>
      </c>
      <c r="N25" s="49" t="s">
        <v>89</v>
      </c>
      <c r="O25" s="68">
        <v>20056374</v>
      </c>
      <c r="P25" s="68">
        <f t="shared" si="2"/>
        <v>17465571</v>
      </c>
      <c r="Q25" s="68">
        <f t="shared" si="1"/>
        <v>-2590803</v>
      </c>
      <c r="R25" s="68" t="s">
        <v>118</v>
      </c>
      <c r="S25" s="68"/>
    </row>
    <row r="26" spans="1:19" ht="15.75" thickBot="1" x14ac:dyDescent="0.3">
      <c r="A26" s="29">
        <v>18</v>
      </c>
      <c r="B26" s="60"/>
      <c r="C26" s="60"/>
      <c r="D26" s="60"/>
      <c r="E26" s="27" t="s">
        <v>19</v>
      </c>
      <c r="F26" s="66">
        <f>G25+I25</f>
        <v>21095225</v>
      </c>
      <c r="G26" s="66">
        <f>F26+O26</f>
        <v>27288128</v>
      </c>
      <c r="H26" s="10">
        <v>26249277</v>
      </c>
      <c r="I26" s="13">
        <v>0</v>
      </c>
      <c r="J26" s="10">
        <v>27868735</v>
      </c>
      <c r="K26" s="54"/>
      <c r="L26" s="45" t="s">
        <v>63</v>
      </c>
      <c r="M26" s="45" t="s">
        <v>114</v>
      </c>
      <c r="N26" s="50" t="s">
        <v>90</v>
      </c>
      <c r="O26" s="68">
        <v>6192903</v>
      </c>
      <c r="P26" s="68">
        <f t="shared" si="2"/>
        <v>6192903</v>
      </c>
      <c r="Q26" s="68">
        <f t="shared" si="1"/>
        <v>0</v>
      </c>
      <c r="R26" s="68" t="s">
        <v>118</v>
      </c>
      <c r="S26" s="68"/>
    </row>
    <row r="27" spans="1:19" ht="16.5" thickBot="1" x14ac:dyDescent="0.3">
      <c r="A27" s="7">
        <v>19</v>
      </c>
      <c r="B27" s="8">
        <v>74.290000000000006</v>
      </c>
      <c r="C27" s="7">
        <v>14.9</v>
      </c>
      <c r="D27" s="9">
        <v>74.290000000000006</v>
      </c>
      <c r="E27" s="7" t="s">
        <v>20</v>
      </c>
      <c r="F27" s="36">
        <v>356823</v>
      </c>
      <c r="G27" s="36">
        <v>25164589</v>
      </c>
      <c r="H27" s="12">
        <v>25977958</v>
      </c>
      <c r="I27" s="14">
        <v>0</v>
      </c>
      <c r="J27" s="12">
        <v>25977958</v>
      </c>
      <c r="K27" s="53"/>
      <c r="L27" s="22" t="s">
        <v>64</v>
      </c>
      <c r="M27" s="84" t="s">
        <v>110</v>
      </c>
      <c r="N27" s="23" t="s">
        <v>91</v>
      </c>
      <c r="O27" s="68">
        <v>25977958</v>
      </c>
      <c r="P27" s="68">
        <f t="shared" si="2"/>
        <v>24807766</v>
      </c>
      <c r="Q27" s="68">
        <f t="shared" si="1"/>
        <v>-1170192</v>
      </c>
      <c r="R27" s="68"/>
      <c r="S27" s="68"/>
    </row>
    <row r="28" spans="1:19" ht="16.5" thickBot="1" x14ac:dyDescent="0.3">
      <c r="A28" s="7">
        <v>20</v>
      </c>
      <c r="B28" s="8">
        <v>71.28</v>
      </c>
      <c r="C28" s="7">
        <v>22.03</v>
      </c>
      <c r="D28" s="7">
        <v>52.41</v>
      </c>
      <c r="E28" s="7" t="s">
        <v>21</v>
      </c>
      <c r="F28" s="36">
        <v>13576374</v>
      </c>
      <c r="G28" s="36">
        <v>20835197</v>
      </c>
      <c r="H28" s="12">
        <v>22152616</v>
      </c>
      <c r="I28" s="14">
        <v>0</v>
      </c>
      <c r="J28" s="12">
        <v>22152616</v>
      </c>
      <c r="K28" s="53"/>
      <c r="L28" s="46" t="s">
        <v>65</v>
      </c>
      <c r="M28" s="46" t="s">
        <v>114</v>
      </c>
      <c r="N28" s="24" t="s">
        <v>92</v>
      </c>
      <c r="O28" s="68">
        <v>22152616</v>
      </c>
      <c r="P28" s="68">
        <f t="shared" si="2"/>
        <v>7258823</v>
      </c>
      <c r="Q28" s="68">
        <f t="shared" si="1"/>
        <v>-14893793</v>
      </c>
      <c r="R28" s="68"/>
      <c r="S28" s="68"/>
    </row>
    <row r="29" spans="1:19" ht="16.5" thickBot="1" x14ac:dyDescent="0.3">
      <c r="A29" s="7">
        <v>21</v>
      </c>
      <c r="B29" s="8">
        <v>69.87</v>
      </c>
      <c r="C29" s="7">
        <v>0</v>
      </c>
      <c r="D29" s="7">
        <v>48.061999999999998</v>
      </c>
      <c r="E29" s="7" t="s">
        <v>22</v>
      </c>
      <c r="F29" s="36">
        <v>536219</v>
      </c>
      <c r="G29" s="36">
        <v>20675513</v>
      </c>
      <c r="H29" s="12">
        <v>27325502</v>
      </c>
      <c r="I29" s="14">
        <v>0</v>
      </c>
      <c r="J29" s="12">
        <v>27325502</v>
      </c>
      <c r="K29" s="53"/>
      <c r="L29" s="22" t="s">
        <v>66</v>
      </c>
      <c r="M29" s="22" t="s">
        <v>114</v>
      </c>
      <c r="N29" s="24" t="s">
        <v>93</v>
      </c>
      <c r="O29" s="68">
        <v>27325502</v>
      </c>
      <c r="P29" s="68">
        <f t="shared" si="2"/>
        <v>20139294</v>
      </c>
      <c r="Q29" s="68">
        <f t="shared" si="1"/>
        <v>-7186208</v>
      </c>
      <c r="R29" s="68"/>
      <c r="S29" s="68"/>
    </row>
    <row r="30" spans="1:19" ht="16.5" thickBot="1" x14ac:dyDescent="0.3">
      <c r="A30" s="7">
        <v>22</v>
      </c>
      <c r="B30" s="8">
        <v>63.29</v>
      </c>
      <c r="C30" s="7">
        <v>0</v>
      </c>
      <c r="D30" s="7">
        <v>58.93</v>
      </c>
      <c r="E30" s="7" t="s">
        <v>23</v>
      </c>
      <c r="F30" s="36">
        <v>496537</v>
      </c>
      <c r="G30" s="36">
        <v>21364938</v>
      </c>
      <c r="H30" s="12">
        <v>25839949</v>
      </c>
      <c r="I30" s="14">
        <v>0</v>
      </c>
      <c r="J30" s="12">
        <v>25839949</v>
      </c>
      <c r="K30" s="53"/>
      <c r="L30" s="46" t="s">
        <v>67</v>
      </c>
      <c r="M30" s="46" t="s">
        <v>114</v>
      </c>
      <c r="N30" s="24" t="s">
        <v>94</v>
      </c>
      <c r="O30" s="68">
        <v>25839949</v>
      </c>
      <c r="P30" s="68">
        <f t="shared" si="2"/>
        <v>20868401</v>
      </c>
      <c r="Q30" s="68">
        <f t="shared" si="1"/>
        <v>-4971548</v>
      </c>
      <c r="R30" s="68"/>
      <c r="S30" s="68"/>
    </row>
    <row r="31" spans="1:19" ht="16.5" thickBot="1" x14ac:dyDescent="0.3">
      <c r="A31" s="32">
        <v>23</v>
      </c>
      <c r="B31" s="33">
        <v>53.93</v>
      </c>
      <c r="C31" s="32">
        <v>29.63</v>
      </c>
      <c r="D31" s="32">
        <v>50.08</v>
      </c>
      <c r="E31" s="32" t="s">
        <v>24</v>
      </c>
      <c r="F31" s="37">
        <v>20639671</v>
      </c>
      <c r="G31" s="37">
        <v>25926184</v>
      </c>
      <c r="H31" s="1">
        <v>26798730</v>
      </c>
      <c r="I31" s="34">
        <v>0</v>
      </c>
      <c r="J31" s="1">
        <v>26798730</v>
      </c>
      <c r="K31" s="53"/>
      <c r="L31" s="46" t="s">
        <v>68</v>
      </c>
      <c r="M31" s="46" t="s">
        <v>114</v>
      </c>
      <c r="N31" s="24" t="s">
        <v>95</v>
      </c>
      <c r="O31" s="68">
        <v>26798730</v>
      </c>
      <c r="P31" s="68">
        <f t="shared" si="2"/>
        <v>5286513</v>
      </c>
      <c r="Q31" s="68">
        <f t="shared" si="1"/>
        <v>-21512217</v>
      </c>
      <c r="R31" s="68"/>
      <c r="S31" s="68"/>
    </row>
    <row r="32" spans="1:19" x14ac:dyDescent="0.25">
      <c r="A32" s="38"/>
      <c r="B32" s="39"/>
      <c r="C32" s="39"/>
      <c r="D32" s="39"/>
      <c r="E32" s="40"/>
      <c r="F32" s="41"/>
      <c r="G32" s="41"/>
      <c r="H32" s="42"/>
      <c r="I32" s="42"/>
      <c r="J32" s="42"/>
    </row>
    <row r="33" spans="8:8" x14ac:dyDescent="0.25">
      <c r="H33" s="26"/>
    </row>
  </sheetData>
  <mergeCells count="14">
    <mergeCell ref="A1:A2"/>
    <mergeCell ref="B1:B2"/>
    <mergeCell ref="C1:D1"/>
    <mergeCell ref="E1:E2"/>
    <mergeCell ref="F1:G1"/>
    <mergeCell ref="Q1:Q2"/>
    <mergeCell ref="O1:O2"/>
    <mergeCell ref="H1:H2"/>
    <mergeCell ref="I1:I2"/>
    <mergeCell ref="J1:J2"/>
    <mergeCell ref="L1:L2"/>
    <mergeCell ref="K1:K2"/>
    <mergeCell ref="N1:N2"/>
    <mergeCell ref="P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zoomScaleNormal="100" workbookViewId="0">
      <selection activeCell="K2" sqref="K2:L30"/>
    </sheetView>
  </sheetViews>
  <sheetFormatPr defaultRowHeight="15" x14ac:dyDescent="0.25"/>
  <cols>
    <col min="3" max="3" width="41.5703125" customWidth="1"/>
    <col min="4" max="4" width="11.5703125" customWidth="1"/>
    <col min="11" max="12" width="16.28515625" bestFit="1" customWidth="1"/>
  </cols>
  <sheetData>
    <row r="1" spans="1:1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111</v>
      </c>
      <c r="O1" t="s">
        <v>112</v>
      </c>
      <c r="Q1" t="s">
        <v>113</v>
      </c>
    </row>
    <row r="2" spans="1:17" x14ac:dyDescent="0.25">
      <c r="A2" t="s">
        <v>97</v>
      </c>
      <c r="B2">
        <f>D2</f>
        <v>20209485</v>
      </c>
      <c r="C2" t="str">
        <f>'Di''s Table - single'!L3</f>
        <v>Scaffold_6;HRSCAF=123</v>
      </c>
      <c r="D2">
        <f>'Di''s Table - single'!O3</f>
        <v>20209485</v>
      </c>
      <c r="E2" t="s">
        <v>110</v>
      </c>
      <c r="F2">
        <v>1</v>
      </c>
      <c r="G2">
        <f t="shared" ref="G2:G30" si="0">D2</f>
        <v>20209485</v>
      </c>
      <c r="H2" t="str">
        <f>'Di''s Table - single'!E3</f>
        <v>Chr01</v>
      </c>
      <c r="I2">
        <f>'Di''s Table - single'!J3</f>
        <v>56547140</v>
      </c>
      <c r="J2" t="s">
        <v>110</v>
      </c>
      <c r="K2" s="67">
        <f>'Di''s Table - single'!F3</f>
        <v>1227853</v>
      </c>
      <c r="L2" s="67">
        <f>'Di''s Table - single'!G3</f>
        <v>45254170</v>
      </c>
      <c r="M2">
        <v>1</v>
      </c>
      <c r="O2">
        <f t="shared" ref="O2:O30" si="1">D2</f>
        <v>20209485</v>
      </c>
      <c r="P2">
        <v>0</v>
      </c>
      <c r="Q2">
        <f>'Di''s Table - single'!I3</f>
        <v>3694098</v>
      </c>
    </row>
    <row r="3" spans="1:17" x14ac:dyDescent="0.25">
      <c r="A3" t="s">
        <v>97</v>
      </c>
      <c r="B3">
        <f t="shared" ref="B3:B30" si="2">D3</f>
        <v>32643557</v>
      </c>
      <c r="C3" t="str">
        <f>'Di''s Table - single'!L4</f>
        <v>Scaffold_243849;HRSCAF=245052</v>
      </c>
      <c r="D3">
        <f>'Di''s Table - single'!O4</f>
        <v>32643557</v>
      </c>
      <c r="E3" t="s">
        <v>110</v>
      </c>
      <c r="F3">
        <v>1</v>
      </c>
      <c r="G3">
        <f t="shared" si="0"/>
        <v>32643557</v>
      </c>
      <c r="H3" t="str">
        <f>'Di''s Table - single'!E4</f>
        <v>Chr01</v>
      </c>
      <c r="I3">
        <f>'Di''s Table - single'!J4</f>
        <v>56547140</v>
      </c>
      <c r="J3" t="s">
        <v>110</v>
      </c>
      <c r="K3" s="67">
        <f>'Di''s Table - single'!F4</f>
        <v>48948268</v>
      </c>
      <c r="L3" s="67">
        <f>'Di''s Table - single'!G4</f>
        <v>81591825</v>
      </c>
      <c r="M3">
        <v>2</v>
      </c>
      <c r="O3">
        <f t="shared" si="1"/>
        <v>32643557</v>
      </c>
      <c r="P3">
        <v>0</v>
      </c>
      <c r="Q3">
        <f>'Di''s Table - single'!I4</f>
        <v>0</v>
      </c>
    </row>
    <row r="4" spans="1:17" x14ac:dyDescent="0.25">
      <c r="A4" t="s">
        <v>97</v>
      </c>
      <c r="B4">
        <f t="shared" si="2"/>
        <v>44747177</v>
      </c>
      <c r="C4" t="str">
        <f>'Di''s Table - single'!L5</f>
        <v>Scaffold_222;HRSCAF=581</v>
      </c>
      <c r="D4">
        <f>'Di''s Table - single'!O5</f>
        <v>44747177</v>
      </c>
      <c r="E4" t="s">
        <v>110</v>
      </c>
      <c r="F4">
        <v>1</v>
      </c>
      <c r="G4">
        <f t="shared" si="0"/>
        <v>44747177</v>
      </c>
      <c r="H4" t="str">
        <f>'Di''s Table - single'!E5</f>
        <v>Chr02</v>
      </c>
      <c r="I4">
        <f>'Di''s Table - single'!J5</f>
        <v>44747177</v>
      </c>
      <c r="J4" t="s">
        <v>110</v>
      </c>
      <c r="K4" s="67">
        <f>'Di''s Table - single'!F5</f>
        <v>1120020</v>
      </c>
      <c r="L4" s="67">
        <f>'Di''s Table - single'!G5</f>
        <v>43669237</v>
      </c>
      <c r="M4">
        <v>3</v>
      </c>
      <c r="O4">
        <f t="shared" si="1"/>
        <v>44747177</v>
      </c>
      <c r="P4">
        <v>0</v>
      </c>
      <c r="Q4">
        <f>'Di''s Table - single'!I5</f>
        <v>0</v>
      </c>
    </row>
    <row r="5" spans="1:17" x14ac:dyDescent="0.25">
      <c r="A5" t="s">
        <v>97</v>
      </c>
      <c r="B5">
        <f t="shared" si="2"/>
        <v>10020914</v>
      </c>
      <c r="C5" t="str">
        <f>'Di''s Table - single'!L6</f>
        <v>Scaffold_243850;HRSCAF=245053</v>
      </c>
      <c r="D5">
        <f>'Di''s Table - single'!O6</f>
        <v>10020914</v>
      </c>
      <c r="E5" t="s">
        <v>110</v>
      </c>
      <c r="F5">
        <v>1</v>
      </c>
      <c r="G5">
        <f t="shared" si="0"/>
        <v>10020914</v>
      </c>
      <c r="H5" t="str">
        <f>'Di''s Table - single'!E6</f>
        <v>Chr03</v>
      </c>
      <c r="I5">
        <f>'Di''s Table - single'!J6</f>
        <v>35495138</v>
      </c>
      <c r="J5" t="s">
        <v>110</v>
      </c>
      <c r="K5" s="67">
        <f>'Di''s Table - single'!F6</f>
        <v>1352342</v>
      </c>
      <c r="L5" s="67">
        <f>'Di''s Table - single'!G6</f>
        <v>31347074</v>
      </c>
      <c r="M5">
        <v>4</v>
      </c>
      <c r="O5">
        <f t="shared" si="1"/>
        <v>10020914</v>
      </c>
      <c r="P5">
        <v>0</v>
      </c>
      <c r="Q5">
        <f>'Di''s Table - single'!I6</f>
        <v>745423</v>
      </c>
    </row>
    <row r="6" spans="1:17" x14ac:dyDescent="0.25">
      <c r="A6" t="s">
        <v>97</v>
      </c>
      <c r="B6">
        <f t="shared" si="2"/>
        <v>24728801</v>
      </c>
      <c r="C6" t="str">
        <f>'Di''s Table - single'!L7</f>
        <v>Scaffold_243841;HRSCAF=244986</v>
      </c>
      <c r="D6">
        <f>'Di''s Table - single'!O7</f>
        <v>24728801</v>
      </c>
      <c r="E6" t="s">
        <v>110</v>
      </c>
      <c r="F6">
        <v>1</v>
      </c>
      <c r="G6">
        <f t="shared" si="0"/>
        <v>24728801</v>
      </c>
      <c r="H6" t="str">
        <f>'Di''s Table - single'!E7</f>
        <v>Chr03</v>
      </c>
      <c r="I6">
        <f>'Di''s Table - single'!J7</f>
        <v>35495138</v>
      </c>
      <c r="J6" t="s">
        <v>110</v>
      </c>
      <c r="K6" s="67">
        <f>'Di''s Table - single'!F7</f>
        <v>32092497</v>
      </c>
      <c r="L6" s="67">
        <f>'Di''s Table - single'!G7</f>
        <v>56821298</v>
      </c>
      <c r="M6">
        <v>5</v>
      </c>
      <c r="O6">
        <f t="shared" si="1"/>
        <v>24728801</v>
      </c>
      <c r="P6">
        <v>0</v>
      </c>
      <c r="Q6">
        <f>'Di''s Table - single'!I7</f>
        <v>0</v>
      </c>
    </row>
    <row r="7" spans="1:17" x14ac:dyDescent="0.25">
      <c r="A7" t="s">
        <v>97</v>
      </c>
      <c r="B7">
        <f t="shared" si="2"/>
        <v>22781708</v>
      </c>
      <c r="C7" t="str">
        <f>'Di''s Table - single'!L8</f>
        <v>Scaffold_132;HRSCAF=439</v>
      </c>
      <c r="D7">
        <f>'Di''s Table - single'!O8</f>
        <v>22781708</v>
      </c>
      <c r="E7" t="s">
        <v>110</v>
      </c>
      <c r="F7">
        <v>1</v>
      </c>
      <c r="G7">
        <f t="shared" si="0"/>
        <v>22781708</v>
      </c>
      <c r="H7" t="str">
        <f>'Di''s Table - single'!E8</f>
        <v>Chr04</v>
      </c>
      <c r="I7">
        <f>'Di''s Table - single'!J8</f>
        <v>37650951</v>
      </c>
      <c r="J7" t="s">
        <v>110</v>
      </c>
      <c r="K7" s="67">
        <f>'Di''s Table - single'!F8</f>
        <v>1982787</v>
      </c>
      <c r="L7" s="67">
        <f>'Di''s Table - single'!G8</f>
        <v>32817055</v>
      </c>
      <c r="M7">
        <v>6</v>
      </c>
      <c r="O7">
        <f t="shared" si="1"/>
        <v>22781708</v>
      </c>
      <c r="P7">
        <v>0</v>
      </c>
      <c r="Q7">
        <f>'Di''s Table - single'!I8</f>
        <v>2018146</v>
      </c>
    </row>
    <row r="8" spans="1:17" x14ac:dyDescent="0.25">
      <c r="A8" t="s">
        <v>97</v>
      </c>
      <c r="B8">
        <f t="shared" si="2"/>
        <v>12851097</v>
      </c>
      <c r="C8" t="str">
        <f>'Di''s Table - single'!L9</f>
        <v>Scaffold_243846;HRSCAF=245049</v>
      </c>
      <c r="D8">
        <f>'Di''s Table - single'!O9</f>
        <v>12851097</v>
      </c>
      <c r="E8" t="s">
        <v>110</v>
      </c>
      <c r="F8">
        <v>1</v>
      </c>
      <c r="G8">
        <f t="shared" si="0"/>
        <v>12851097</v>
      </c>
      <c r="H8" t="str">
        <f>'Di''s Table - single'!E9</f>
        <v>Chr04</v>
      </c>
      <c r="I8">
        <f>'Di''s Table - single'!J9</f>
        <v>37650951</v>
      </c>
      <c r="J8" t="s">
        <v>110</v>
      </c>
      <c r="K8" s="67">
        <f>'Di''s Table - single'!F9</f>
        <v>34835201</v>
      </c>
      <c r="L8" s="67">
        <f>'Di''s Table - single'!G9</f>
        <v>47686298</v>
      </c>
      <c r="M8">
        <v>7</v>
      </c>
      <c r="O8">
        <f t="shared" si="1"/>
        <v>12851097</v>
      </c>
      <c r="P8">
        <v>0</v>
      </c>
      <c r="Q8">
        <f>'Di''s Table - single'!I9</f>
        <v>0</v>
      </c>
    </row>
    <row r="9" spans="1:17" x14ac:dyDescent="0.25">
      <c r="A9" t="s">
        <v>97</v>
      </c>
      <c r="B9">
        <f t="shared" si="2"/>
        <v>40543111</v>
      </c>
      <c r="C9" t="str">
        <f>'Di''s Table - single'!L10</f>
        <v>Scaffold_84;HRSCAF=343</v>
      </c>
      <c r="D9">
        <f>'Di''s Table - single'!O10</f>
        <v>40543111</v>
      </c>
      <c r="E9" t="s">
        <v>110</v>
      </c>
      <c r="F9">
        <v>1</v>
      </c>
      <c r="G9">
        <f t="shared" si="0"/>
        <v>40543111</v>
      </c>
      <c r="H9" t="str">
        <f>'Di''s Table - single'!E10</f>
        <v>Chr05</v>
      </c>
      <c r="I9">
        <f>'Di''s Table - single'!J10</f>
        <v>40543111</v>
      </c>
      <c r="J9" t="s">
        <v>110</v>
      </c>
      <c r="K9" s="67">
        <f>'Di''s Table - single'!F10</f>
        <v>5786393</v>
      </c>
      <c r="L9" s="67">
        <f>'Di''s Table - single'!G10</f>
        <v>39440671</v>
      </c>
      <c r="M9">
        <v>8</v>
      </c>
      <c r="O9">
        <f t="shared" si="1"/>
        <v>40543111</v>
      </c>
      <c r="P9">
        <v>0</v>
      </c>
      <c r="Q9">
        <f>'Di''s Table - single'!I10</f>
        <v>0</v>
      </c>
    </row>
    <row r="10" spans="1:17" x14ac:dyDescent="0.25">
      <c r="A10" t="s">
        <v>97</v>
      </c>
      <c r="B10">
        <f t="shared" si="2"/>
        <v>33221578</v>
      </c>
      <c r="C10" t="str">
        <f>'Di''s Table - single'!L11</f>
        <v>Scaffold_243835;HRSCAF=244745</v>
      </c>
      <c r="D10">
        <f>'Di''s Table - single'!O11</f>
        <v>33221578</v>
      </c>
      <c r="E10" t="s">
        <v>110</v>
      </c>
      <c r="F10">
        <v>1</v>
      </c>
      <c r="G10">
        <f t="shared" si="0"/>
        <v>33221578</v>
      </c>
      <c r="H10" t="str">
        <f>'Di''s Table - single'!E11</f>
        <v>Chr06</v>
      </c>
      <c r="I10">
        <f>'Di''s Table - single'!J11</f>
        <v>33221578</v>
      </c>
      <c r="J10" t="s">
        <v>110</v>
      </c>
      <c r="K10" s="67">
        <f>'Di''s Table - single'!F11</f>
        <v>318730</v>
      </c>
      <c r="L10" s="67">
        <f>'Di''s Table - single'!G11</f>
        <v>31957700</v>
      </c>
      <c r="M10">
        <v>9</v>
      </c>
      <c r="O10">
        <f t="shared" si="1"/>
        <v>33221578</v>
      </c>
      <c r="P10">
        <v>0</v>
      </c>
      <c r="Q10">
        <f>'Di''s Table - single'!I11</f>
        <v>0</v>
      </c>
    </row>
    <row r="11" spans="1:17" x14ac:dyDescent="0.25">
      <c r="A11" t="s">
        <v>97</v>
      </c>
      <c r="B11">
        <f t="shared" si="2"/>
        <v>30837396</v>
      </c>
      <c r="C11" t="str">
        <f>'Di''s Table - single'!L12</f>
        <v>Scaffold_243844;HRSCAF=245047</v>
      </c>
      <c r="D11">
        <f>'Di''s Table - single'!O12</f>
        <v>30837396</v>
      </c>
      <c r="E11" t="s">
        <v>110</v>
      </c>
      <c r="F11">
        <v>1</v>
      </c>
      <c r="G11">
        <f t="shared" si="0"/>
        <v>30837396</v>
      </c>
      <c r="H11" t="str">
        <f>'Di''s Table - single'!E12</f>
        <v>Chr07</v>
      </c>
      <c r="I11">
        <f>'Di''s Table - single'!J12</f>
        <v>30837396</v>
      </c>
      <c r="J11" t="s">
        <v>110</v>
      </c>
      <c r="K11" s="67">
        <f>'Di''s Table - single'!F12</f>
        <v>638582</v>
      </c>
      <c r="L11" s="67">
        <f>'Di''s Table - single'!G12</f>
        <v>29929650</v>
      </c>
      <c r="M11">
        <v>10</v>
      </c>
      <c r="O11">
        <f t="shared" si="1"/>
        <v>30837396</v>
      </c>
      <c r="P11">
        <v>0</v>
      </c>
      <c r="Q11">
        <f>'Di''s Table - single'!I12</f>
        <v>0</v>
      </c>
    </row>
    <row r="12" spans="1:17" x14ac:dyDescent="0.25">
      <c r="A12" t="s">
        <v>97</v>
      </c>
      <c r="B12">
        <f t="shared" si="2"/>
        <v>7111373</v>
      </c>
      <c r="C12" t="str">
        <f>'Di''s Table - single'!L13</f>
        <v>Scaffold_243845;HRSCAF=245048</v>
      </c>
      <c r="D12">
        <f>'Di''s Table - single'!O13</f>
        <v>7111373</v>
      </c>
      <c r="E12" t="s">
        <v>110</v>
      </c>
      <c r="F12">
        <v>1</v>
      </c>
      <c r="G12">
        <f t="shared" si="0"/>
        <v>7111373</v>
      </c>
      <c r="H12" t="str">
        <f>'Di''s Table - single'!E13</f>
        <v>Chr08</v>
      </c>
      <c r="I12">
        <f>'Di''s Table - single'!J13</f>
        <v>31844244</v>
      </c>
      <c r="J12" t="s">
        <v>110</v>
      </c>
      <c r="K12" s="67">
        <f>'Di''s Table - single'!F13</f>
        <v>469912</v>
      </c>
      <c r="L12" s="67">
        <f>'Di''s Table - single'!G13</f>
        <v>26798529</v>
      </c>
      <c r="M12">
        <v>11</v>
      </c>
      <c r="O12">
        <f t="shared" si="1"/>
        <v>7111373</v>
      </c>
      <c r="P12">
        <v>0</v>
      </c>
      <c r="Q12">
        <f>'Di''s Table - single'!I13</f>
        <v>866588</v>
      </c>
    </row>
    <row r="13" spans="1:17" x14ac:dyDescent="0.25">
      <c r="A13" t="s">
        <v>97</v>
      </c>
      <c r="B13">
        <f t="shared" si="2"/>
        <v>23866283</v>
      </c>
      <c r="C13" t="str">
        <f>'Di''s Table - single'!L14</f>
        <v>Scaffold_243837;HRSCAF=244784</v>
      </c>
      <c r="D13">
        <f>'Di''s Table - single'!O14</f>
        <v>23866283</v>
      </c>
      <c r="E13" t="s">
        <v>110</v>
      </c>
      <c r="F13">
        <v>1</v>
      </c>
      <c r="G13">
        <f t="shared" si="0"/>
        <v>23866283</v>
      </c>
      <c r="H13" t="str">
        <f>'Di''s Table - single'!E14</f>
        <v>Chr08</v>
      </c>
      <c r="I13">
        <f>'Di''s Table - single'!J14</f>
        <v>31844244</v>
      </c>
      <c r="J13" t="s">
        <v>110</v>
      </c>
      <c r="K13" s="67">
        <f>'Di''s Table - single'!F14</f>
        <v>27665117</v>
      </c>
      <c r="L13" s="67">
        <f>'Di''s Table - single'!G14</f>
        <v>51531400</v>
      </c>
      <c r="M13">
        <v>12</v>
      </c>
      <c r="O13">
        <f t="shared" si="1"/>
        <v>23866283</v>
      </c>
      <c r="P13">
        <v>0</v>
      </c>
      <c r="Q13">
        <f>'Di''s Table - single'!I14</f>
        <v>0</v>
      </c>
    </row>
    <row r="14" spans="1:17" x14ac:dyDescent="0.25">
      <c r="A14" t="s">
        <v>97</v>
      </c>
      <c r="B14">
        <f t="shared" si="2"/>
        <v>34315355</v>
      </c>
      <c r="C14" t="str">
        <f>'Di''s Table - single'!L15</f>
        <v>Scaffold_243847;HRSCAF=245050</v>
      </c>
      <c r="D14">
        <f>'Di''s Table - single'!O15</f>
        <v>34315355</v>
      </c>
      <c r="E14" t="s">
        <v>110</v>
      </c>
      <c r="F14">
        <v>1</v>
      </c>
      <c r="G14">
        <f t="shared" si="0"/>
        <v>34315355</v>
      </c>
      <c r="H14" t="str">
        <f>'Di''s Table - single'!E15</f>
        <v>Chr09</v>
      </c>
      <c r="I14">
        <f>'Di''s Table - single'!J15</f>
        <v>34315355</v>
      </c>
      <c r="J14" t="s">
        <v>110</v>
      </c>
      <c r="K14" s="67">
        <f>'Di''s Table - single'!F15</f>
        <v>486269</v>
      </c>
      <c r="L14" s="67">
        <f>'Di''s Table - single'!G15</f>
        <v>33110408</v>
      </c>
      <c r="M14">
        <v>13</v>
      </c>
      <c r="O14">
        <f t="shared" si="1"/>
        <v>34315355</v>
      </c>
      <c r="P14">
        <v>0</v>
      </c>
      <c r="Q14">
        <f>'Di''s Table - single'!I15</f>
        <v>0</v>
      </c>
    </row>
    <row r="15" spans="1:17" x14ac:dyDescent="0.25">
      <c r="A15" t="s">
        <v>97</v>
      </c>
      <c r="B15">
        <f t="shared" si="2"/>
        <v>33661437</v>
      </c>
      <c r="C15" t="str">
        <f>'Di''s Table - single'!L16</f>
        <v>Scaffold_243843;HRSCAF=245046</v>
      </c>
      <c r="D15">
        <f>'Di''s Table - single'!O16</f>
        <v>33661437</v>
      </c>
      <c r="E15" t="s">
        <v>110</v>
      </c>
      <c r="F15">
        <v>1</v>
      </c>
      <c r="G15">
        <f t="shared" si="0"/>
        <v>33661437</v>
      </c>
      <c r="H15" t="str">
        <f>'Di''s Table - single'!E16</f>
        <v>Chr10</v>
      </c>
      <c r="I15">
        <f>'Di''s Table - single'!J16</f>
        <v>33661437</v>
      </c>
      <c r="J15" t="s">
        <v>110</v>
      </c>
      <c r="K15" s="67">
        <f>'Di''s Table - single'!F16</f>
        <v>36237</v>
      </c>
      <c r="L15" s="67">
        <f>'Di''s Table - single'!G16</f>
        <v>33380333</v>
      </c>
      <c r="M15">
        <v>14</v>
      </c>
      <c r="O15">
        <f t="shared" si="1"/>
        <v>33661437</v>
      </c>
      <c r="P15">
        <v>0</v>
      </c>
      <c r="Q15">
        <f>'Di''s Table - single'!I16</f>
        <v>0</v>
      </c>
    </row>
    <row r="16" spans="1:17" x14ac:dyDescent="0.25">
      <c r="A16" t="s">
        <v>97</v>
      </c>
      <c r="B16">
        <f t="shared" si="2"/>
        <v>21461969</v>
      </c>
      <c r="C16" t="str">
        <f>'Di''s Table - single'!L17</f>
        <v>Scaffold_243848;HRSCAF=245051</v>
      </c>
      <c r="D16">
        <f>'Di''s Table - single'!O17</f>
        <v>21461969</v>
      </c>
      <c r="E16" t="s">
        <v>110</v>
      </c>
      <c r="F16">
        <v>1</v>
      </c>
      <c r="G16">
        <f t="shared" si="0"/>
        <v>21461969</v>
      </c>
      <c r="H16" t="str">
        <f>'Di''s Table - single'!E17</f>
        <v>Chr11</v>
      </c>
      <c r="I16">
        <f>'Di''s Table - single'!J17</f>
        <v>30912302</v>
      </c>
      <c r="J16" t="s">
        <v>110</v>
      </c>
      <c r="K16" s="67">
        <f>'Di''s Table - single'!F17</f>
        <v>3052908</v>
      </c>
      <c r="L16" s="67">
        <f>'Di''s Table - single'!G17</f>
        <v>29821641</v>
      </c>
      <c r="M16">
        <v>15</v>
      </c>
      <c r="O16">
        <f t="shared" si="1"/>
        <v>21461969</v>
      </c>
      <c r="P16">
        <v>0</v>
      </c>
      <c r="Q16">
        <f>'Di''s Table - single'!I17</f>
        <v>0</v>
      </c>
    </row>
    <row r="17" spans="1:17" x14ac:dyDescent="0.25">
      <c r="A17" t="s">
        <v>97</v>
      </c>
      <c r="B17">
        <f t="shared" si="2"/>
        <v>9450333</v>
      </c>
      <c r="C17" t="str">
        <f>'Di''s Table - single'!L18</f>
        <v>Scaffold_243852;HRSCAF=245055</v>
      </c>
      <c r="D17">
        <f>'Di''s Table - single'!O18</f>
        <v>9450333</v>
      </c>
      <c r="E17" t="s">
        <v>110</v>
      </c>
      <c r="F17">
        <v>1</v>
      </c>
      <c r="G17">
        <f t="shared" si="0"/>
        <v>9450333</v>
      </c>
      <c r="H17" t="str">
        <f>'Di''s Table - single'!E18</f>
        <v>Chr11</v>
      </c>
      <c r="I17">
        <f>'Di''s Table - single'!J18</f>
        <v>30912302</v>
      </c>
      <c r="J17" t="s">
        <v>110</v>
      </c>
      <c r="K17" s="67">
        <f>'Di''s Table - single'!F18</f>
        <v>29821641</v>
      </c>
      <c r="L17" s="67">
        <f>'Di''s Table - single'!G18</f>
        <v>39271974</v>
      </c>
      <c r="M17">
        <v>16</v>
      </c>
      <c r="O17">
        <f t="shared" si="1"/>
        <v>9450333</v>
      </c>
      <c r="P17">
        <v>0</v>
      </c>
      <c r="Q17">
        <f>'Di''s Table - single'!I18</f>
        <v>0</v>
      </c>
    </row>
    <row r="18" spans="1:17" x14ac:dyDescent="0.25">
      <c r="A18" t="s">
        <v>97</v>
      </c>
      <c r="B18">
        <f t="shared" si="2"/>
        <v>35280915</v>
      </c>
      <c r="C18" t="str">
        <f>'Di''s Table - single'!L19</f>
        <v>Scaffold_243842;HRSCAF=245045</v>
      </c>
      <c r="D18">
        <f>'Di''s Table - single'!O19</f>
        <v>35280915</v>
      </c>
      <c r="E18" t="s">
        <v>110</v>
      </c>
      <c r="F18">
        <v>1</v>
      </c>
      <c r="G18">
        <f t="shared" si="0"/>
        <v>35280915</v>
      </c>
      <c r="H18" t="str">
        <f>'Di''s Table - single'!E19</f>
        <v>Chr12</v>
      </c>
      <c r="I18">
        <f>'Di''s Table - single'!J19</f>
        <v>35280915</v>
      </c>
      <c r="J18" t="s">
        <v>110</v>
      </c>
      <c r="K18" s="67">
        <f>'Di''s Table - single'!F19</f>
        <v>1075264</v>
      </c>
      <c r="L18" s="67">
        <f>'Di''s Table - single'!G19</f>
        <v>34787589</v>
      </c>
      <c r="M18">
        <v>17</v>
      </c>
      <c r="O18">
        <f t="shared" si="1"/>
        <v>35280915</v>
      </c>
      <c r="P18">
        <v>0</v>
      </c>
      <c r="Q18">
        <f>'Di''s Table - single'!I19</f>
        <v>0</v>
      </c>
    </row>
    <row r="19" spans="1:17" x14ac:dyDescent="0.25">
      <c r="A19" t="s">
        <v>97</v>
      </c>
      <c r="B19">
        <f t="shared" si="2"/>
        <v>35000339</v>
      </c>
      <c r="C19" t="str">
        <f>'Di''s Table - single'!L20</f>
        <v>Scaffold_243851;HRSCAF=245054</v>
      </c>
      <c r="D19">
        <f>'Di''s Table - single'!O20</f>
        <v>35000339</v>
      </c>
      <c r="E19" t="s">
        <v>110</v>
      </c>
      <c r="F19">
        <v>1</v>
      </c>
      <c r="G19">
        <f t="shared" si="0"/>
        <v>35000339</v>
      </c>
      <c r="H19" t="str">
        <f>'Di''s Table - single'!E20</f>
        <v>Chr13</v>
      </c>
      <c r="I19">
        <f>'Di''s Table - single'!J20</f>
        <v>35000339</v>
      </c>
      <c r="J19" t="s">
        <v>110</v>
      </c>
      <c r="K19" s="67">
        <f>'Di''s Table - single'!F20</f>
        <v>209382</v>
      </c>
      <c r="L19" s="67">
        <f>'Di''s Table - single'!G20</f>
        <v>34224562</v>
      </c>
      <c r="M19">
        <v>18</v>
      </c>
      <c r="O19">
        <f t="shared" si="1"/>
        <v>35000339</v>
      </c>
      <c r="P19">
        <v>0</v>
      </c>
      <c r="Q19">
        <f>'Di''s Table - single'!I20</f>
        <v>0</v>
      </c>
    </row>
    <row r="20" spans="1:17" x14ac:dyDescent="0.25">
      <c r="A20" t="s">
        <v>97</v>
      </c>
      <c r="B20">
        <f t="shared" si="2"/>
        <v>27471413</v>
      </c>
      <c r="C20" t="str">
        <f>'Di''s Table - single'!L21</f>
        <v>Scaffold_695;HRSCAF=1193</v>
      </c>
      <c r="D20">
        <f>'Di''s Table - single'!O21</f>
        <v>27471413</v>
      </c>
      <c r="E20" t="s">
        <v>110</v>
      </c>
      <c r="F20">
        <v>1</v>
      </c>
      <c r="G20">
        <f t="shared" si="0"/>
        <v>27471413</v>
      </c>
      <c r="H20" t="str">
        <f>'Di''s Table - single'!E21</f>
        <v>Chr14</v>
      </c>
      <c r="I20">
        <f>'Di''s Table - single'!J21</f>
        <v>27471413</v>
      </c>
      <c r="J20" t="s">
        <v>110</v>
      </c>
      <c r="K20" s="67">
        <f>'Di''s Table - single'!F21</f>
        <v>1412217</v>
      </c>
      <c r="L20" s="67">
        <f>'Di''s Table - single'!G21</f>
        <v>26924762</v>
      </c>
      <c r="M20">
        <v>19</v>
      </c>
      <c r="O20">
        <f t="shared" si="1"/>
        <v>27471413</v>
      </c>
      <c r="P20">
        <v>0</v>
      </c>
      <c r="Q20">
        <f>'Di''s Table - single'!I21</f>
        <v>0</v>
      </c>
    </row>
    <row r="21" spans="1:17" x14ac:dyDescent="0.25">
      <c r="A21" t="s">
        <v>97</v>
      </c>
      <c r="B21">
        <f t="shared" si="2"/>
        <v>32063413</v>
      </c>
      <c r="C21" t="str">
        <f>'Di''s Table - single'!L22</f>
        <v>Scaffold_243839;HRSCAF=244924</v>
      </c>
      <c r="D21">
        <f>'Di''s Table - single'!O22</f>
        <v>32063413</v>
      </c>
      <c r="E21" t="s">
        <v>110</v>
      </c>
      <c r="F21">
        <v>1</v>
      </c>
      <c r="G21">
        <f t="shared" si="0"/>
        <v>32063413</v>
      </c>
      <c r="H21" t="str">
        <f>'Di''s Table - single'!E22</f>
        <v>Chr15</v>
      </c>
      <c r="I21">
        <f>'Di''s Table - single'!J22</f>
        <v>32063413</v>
      </c>
      <c r="J21" t="s">
        <v>110</v>
      </c>
      <c r="K21" s="67">
        <f>'Di''s Table - single'!F22</f>
        <v>1379566</v>
      </c>
      <c r="L21" s="67">
        <f>'Di''s Table - single'!G22</f>
        <v>31241104</v>
      </c>
      <c r="M21">
        <v>20</v>
      </c>
      <c r="O21">
        <f t="shared" si="1"/>
        <v>32063413</v>
      </c>
      <c r="P21">
        <v>0</v>
      </c>
      <c r="Q21">
        <f>'Di''s Table - single'!I22</f>
        <v>0</v>
      </c>
    </row>
    <row r="22" spans="1:17" x14ac:dyDescent="0.25">
      <c r="A22" t="s">
        <v>97</v>
      </c>
      <c r="B22">
        <f t="shared" si="2"/>
        <v>26444360</v>
      </c>
      <c r="C22" t="str">
        <f>'Di''s Table - single'!L23</f>
        <v>Scaffold_509;HRSCAF=962</v>
      </c>
      <c r="D22">
        <f>'Di''s Table - single'!O23</f>
        <v>26444360</v>
      </c>
      <c r="E22" t="s">
        <v>110</v>
      </c>
      <c r="F22">
        <v>1</v>
      </c>
      <c r="G22">
        <f t="shared" si="0"/>
        <v>26444360</v>
      </c>
      <c r="H22" t="str">
        <f>'Di''s Table - single'!E23</f>
        <v>Chr16</v>
      </c>
      <c r="I22">
        <f>'Di''s Table - single'!J23</f>
        <v>26444360</v>
      </c>
      <c r="J22" t="s">
        <v>110</v>
      </c>
      <c r="K22" s="67">
        <f>'Di''s Table - single'!F23</f>
        <v>601451</v>
      </c>
      <c r="L22" s="67">
        <f>'Di''s Table - single'!G23</f>
        <v>25802563</v>
      </c>
      <c r="M22">
        <v>21</v>
      </c>
      <c r="O22">
        <f t="shared" si="1"/>
        <v>26444360</v>
      </c>
      <c r="P22">
        <v>0</v>
      </c>
      <c r="Q22">
        <f>'Di''s Table - single'!I23</f>
        <v>0</v>
      </c>
    </row>
    <row r="23" spans="1:17" x14ac:dyDescent="0.25">
      <c r="A23" t="s">
        <v>97</v>
      </c>
      <c r="B23">
        <f t="shared" si="2"/>
        <v>33065801</v>
      </c>
      <c r="C23" t="str">
        <f>'Di''s Table - single'!L24</f>
        <v>Scaffold_122;HRSCAF=423</v>
      </c>
      <c r="D23">
        <f>'Di''s Table - single'!O24</f>
        <v>33065801</v>
      </c>
      <c r="E23" t="s">
        <v>110</v>
      </c>
      <c r="F23">
        <v>1</v>
      </c>
      <c r="G23">
        <f t="shared" si="0"/>
        <v>33065801</v>
      </c>
      <c r="H23" t="str">
        <f>'Di''s Table - single'!E24</f>
        <v>Chr17</v>
      </c>
      <c r="I23">
        <f>'Di''s Table - single'!J24</f>
        <v>33065801</v>
      </c>
      <c r="J23" t="s">
        <v>110</v>
      </c>
      <c r="K23" s="67">
        <f>'Di''s Table - single'!F24</f>
        <v>815204</v>
      </c>
      <c r="L23" s="67">
        <f>'Di''s Table - single'!G24</f>
        <v>30942529</v>
      </c>
      <c r="M23">
        <v>22</v>
      </c>
      <c r="O23">
        <f t="shared" si="1"/>
        <v>33065801</v>
      </c>
      <c r="P23">
        <v>0</v>
      </c>
      <c r="Q23">
        <f>'Di''s Table - single'!I24</f>
        <v>0</v>
      </c>
    </row>
    <row r="24" spans="1:17" x14ac:dyDescent="0.25">
      <c r="A24" t="s">
        <v>97</v>
      </c>
      <c r="B24">
        <f t="shared" si="2"/>
        <v>20056374</v>
      </c>
      <c r="C24" t="str">
        <f>'Di''s Table - single'!L25</f>
        <v>Scaffold_243836;HRSCAF=244773</v>
      </c>
      <c r="D24">
        <f>'Di''s Table - single'!O25</f>
        <v>20056374</v>
      </c>
      <c r="E24" t="s">
        <v>114</v>
      </c>
      <c r="F24">
        <v>1</v>
      </c>
      <c r="G24">
        <f t="shared" si="0"/>
        <v>20056374</v>
      </c>
      <c r="H24" t="str">
        <f>'Di''s Table - single'!E25</f>
        <v>Chr18</v>
      </c>
      <c r="I24">
        <f>'Di''s Table - single'!J25</f>
        <v>27868735</v>
      </c>
      <c r="J24" t="s">
        <v>110</v>
      </c>
      <c r="K24" s="67">
        <f>'Di''s Table - single'!F25</f>
        <v>2010196</v>
      </c>
      <c r="L24" s="67">
        <f>'Di''s Table - single'!G25</f>
        <v>19475767</v>
      </c>
      <c r="M24">
        <v>23</v>
      </c>
      <c r="O24">
        <f t="shared" si="1"/>
        <v>20056374</v>
      </c>
      <c r="P24">
        <v>0</v>
      </c>
      <c r="Q24">
        <f>'Di''s Table - single'!I25</f>
        <v>1619458</v>
      </c>
    </row>
    <row r="25" spans="1:17" x14ac:dyDescent="0.25">
      <c r="A25" t="s">
        <v>97</v>
      </c>
      <c r="B25">
        <f t="shared" si="2"/>
        <v>6192903</v>
      </c>
      <c r="C25" t="str">
        <f>'Di''s Table - single'!L26</f>
        <v>Scaffold_429;HRSCAF=864</v>
      </c>
      <c r="D25">
        <f>'Di''s Table - single'!O26</f>
        <v>6192903</v>
      </c>
      <c r="E25" t="s">
        <v>114</v>
      </c>
      <c r="F25">
        <v>1</v>
      </c>
      <c r="G25">
        <f t="shared" si="0"/>
        <v>6192903</v>
      </c>
      <c r="H25" t="str">
        <f>'Di''s Table - single'!E26</f>
        <v>Chr18</v>
      </c>
      <c r="I25">
        <f>'Di''s Table - single'!J26</f>
        <v>27868735</v>
      </c>
      <c r="J25" t="s">
        <v>110</v>
      </c>
      <c r="K25" s="67">
        <f>'Di''s Table - single'!F26</f>
        <v>21095225</v>
      </c>
      <c r="L25" s="67">
        <f>'Di''s Table - single'!G26</f>
        <v>27288128</v>
      </c>
      <c r="M25">
        <v>24</v>
      </c>
      <c r="O25">
        <f t="shared" si="1"/>
        <v>6192903</v>
      </c>
      <c r="P25">
        <v>0</v>
      </c>
      <c r="Q25">
        <f>'Di''s Table - single'!I26</f>
        <v>0</v>
      </c>
    </row>
    <row r="26" spans="1:17" x14ac:dyDescent="0.25">
      <c r="A26" t="s">
        <v>97</v>
      </c>
      <c r="B26">
        <f t="shared" si="2"/>
        <v>25977958</v>
      </c>
      <c r="C26" t="str">
        <f>'Di''s Table - single'!L27</f>
        <v>Scaffold_19;HRSCAF=176</v>
      </c>
      <c r="D26">
        <f>'Di''s Table - single'!O27</f>
        <v>25977958</v>
      </c>
      <c r="E26" t="s">
        <v>110</v>
      </c>
      <c r="F26">
        <v>1</v>
      </c>
      <c r="G26">
        <f t="shared" si="0"/>
        <v>25977958</v>
      </c>
      <c r="H26" t="str">
        <f>'Di''s Table - single'!E27</f>
        <v>Chr19</v>
      </c>
      <c r="I26">
        <f>'Di''s Table - single'!J27</f>
        <v>25977958</v>
      </c>
      <c r="J26" t="s">
        <v>110</v>
      </c>
      <c r="K26" s="67">
        <f>'Di''s Table - single'!F27</f>
        <v>356823</v>
      </c>
      <c r="L26" s="67">
        <f>'Di''s Table - single'!G27</f>
        <v>25164589</v>
      </c>
      <c r="M26">
        <v>25</v>
      </c>
      <c r="O26">
        <f t="shared" si="1"/>
        <v>25977958</v>
      </c>
      <c r="P26">
        <v>0</v>
      </c>
      <c r="Q26">
        <f>'Di''s Table - single'!I27</f>
        <v>0</v>
      </c>
    </row>
    <row r="27" spans="1:17" x14ac:dyDescent="0.25">
      <c r="A27" t="s">
        <v>97</v>
      </c>
      <c r="B27">
        <f t="shared" si="2"/>
        <v>22152616</v>
      </c>
      <c r="C27" t="str">
        <f>'Di''s Table - single'!L28</f>
        <v>Scaffold_2;HRSCAF=50</v>
      </c>
      <c r="D27">
        <f>'Di''s Table - single'!O28</f>
        <v>22152616</v>
      </c>
      <c r="E27" t="s">
        <v>110</v>
      </c>
      <c r="F27">
        <v>1</v>
      </c>
      <c r="G27">
        <f t="shared" si="0"/>
        <v>22152616</v>
      </c>
      <c r="H27" t="str">
        <f>'Di''s Table - single'!E28</f>
        <v>Chr20</v>
      </c>
      <c r="I27">
        <f>'Di''s Table - single'!J28</f>
        <v>22152616</v>
      </c>
      <c r="J27" t="s">
        <v>110</v>
      </c>
      <c r="K27" s="67">
        <f>'Di''s Table - single'!F28</f>
        <v>13576374</v>
      </c>
      <c r="L27" s="67">
        <f>'Di''s Table - single'!G28</f>
        <v>20835197</v>
      </c>
      <c r="M27">
        <v>26</v>
      </c>
      <c r="O27">
        <f t="shared" si="1"/>
        <v>22152616</v>
      </c>
      <c r="P27">
        <v>0</v>
      </c>
      <c r="Q27">
        <f>'Di''s Table - single'!I28</f>
        <v>0</v>
      </c>
    </row>
    <row r="28" spans="1:17" x14ac:dyDescent="0.25">
      <c r="A28" t="s">
        <v>97</v>
      </c>
      <c r="B28">
        <f t="shared" si="2"/>
        <v>27325502</v>
      </c>
      <c r="C28" t="str">
        <f>'Di''s Table - single'!L29</f>
        <v>Scaffold_3668;HRSCAF=4405</v>
      </c>
      <c r="D28">
        <f>'Di''s Table - single'!O29</f>
        <v>27325502</v>
      </c>
      <c r="E28" t="s">
        <v>110</v>
      </c>
      <c r="F28">
        <v>1</v>
      </c>
      <c r="G28">
        <f t="shared" si="0"/>
        <v>27325502</v>
      </c>
      <c r="H28" t="str">
        <f>'Di''s Table - single'!E29</f>
        <v>Chr21</v>
      </c>
      <c r="I28">
        <f>'Di''s Table - single'!J29</f>
        <v>27325502</v>
      </c>
      <c r="J28" t="s">
        <v>110</v>
      </c>
      <c r="K28" s="67">
        <f>'Di''s Table - single'!F29</f>
        <v>536219</v>
      </c>
      <c r="L28" s="67">
        <f>'Di''s Table - single'!G29</f>
        <v>20675513</v>
      </c>
      <c r="M28">
        <v>27</v>
      </c>
      <c r="O28">
        <f t="shared" si="1"/>
        <v>27325502</v>
      </c>
      <c r="P28">
        <v>0</v>
      </c>
      <c r="Q28">
        <f>'Di''s Table - single'!I29</f>
        <v>0</v>
      </c>
    </row>
    <row r="29" spans="1:17" x14ac:dyDescent="0.25">
      <c r="A29" t="s">
        <v>97</v>
      </c>
      <c r="B29">
        <f t="shared" si="2"/>
        <v>25839949</v>
      </c>
      <c r="C29" t="str">
        <f>'Di''s Table - single'!L30</f>
        <v>Scaffold_2026;HRSCAF=2680</v>
      </c>
      <c r="D29">
        <f>'Di''s Table - single'!O30</f>
        <v>25839949</v>
      </c>
      <c r="E29" t="s">
        <v>110</v>
      </c>
      <c r="F29">
        <v>1</v>
      </c>
      <c r="G29">
        <f t="shared" si="0"/>
        <v>25839949</v>
      </c>
      <c r="H29" t="str">
        <f>'Di''s Table - single'!E30</f>
        <v>Chr22</v>
      </c>
      <c r="I29">
        <f>'Di''s Table - single'!J30</f>
        <v>25839949</v>
      </c>
      <c r="J29" t="s">
        <v>110</v>
      </c>
      <c r="K29" s="67">
        <f>'Di''s Table - single'!F30</f>
        <v>496537</v>
      </c>
      <c r="L29" s="67">
        <f>'Di''s Table - single'!G30</f>
        <v>21364938</v>
      </c>
      <c r="M29">
        <v>28</v>
      </c>
      <c r="O29">
        <f t="shared" si="1"/>
        <v>25839949</v>
      </c>
      <c r="P29">
        <v>0</v>
      </c>
      <c r="Q29">
        <f>'Di''s Table - single'!I30</f>
        <v>0</v>
      </c>
    </row>
    <row r="30" spans="1:17" x14ac:dyDescent="0.25">
      <c r="A30" t="s">
        <v>97</v>
      </c>
      <c r="B30">
        <f t="shared" si="2"/>
        <v>26798730</v>
      </c>
      <c r="C30" t="str">
        <f>'Di''s Table - single'!L31</f>
        <v>Scaffold_291;HRSCAF=677</v>
      </c>
      <c r="D30">
        <f>'Di''s Table - single'!O31</f>
        <v>26798730</v>
      </c>
      <c r="E30" t="s">
        <v>110</v>
      </c>
      <c r="F30">
        <v>1</v>
      </c>
      <c r="G30">
        <f t="shared" si="0"/>
        <v>26798730</v>
      </c>
      <c r="H30" t="str">
        <f>'Di''s Table - single'!E31</f>
        <v>Chr23</v>
      </c>
      <c r="I30">
        <f>'Di''s Table - single'!J31</f>
        <v>26798730</v>
      </c>
      <c r="J30" t="s">
        <v>110</v>
      </c>
      <c r="K30" s="67">
        <f>'Di''s Table - single'!F31</f>
        <v>20639671</v>
      </c>
      <c r="L30" s="67">
        <f>'Di''s Table - single'!G31</f>
        <v>25926184</v>
      </c>
      <c r="M30">
        <v>29</v>
      </c>
      <c r="O30">
        <f t="shared" si="1"/>
        <v>26798730</v>
      </c>
      <c r="P30">
        <v>0</v>
      </c>
      <c r="Q30">
        <f>'Di''s Table - single'!I31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Di's Table - single</vt:lpstr>
      <vt:lpstr>Chain Table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Josiah Seaman</cp:lastModifiedBy>
  <dcterms:created xsi:type="dcterms:W3CDTF">2018-06-18T17:45:55Z</dcterms:created>
  <dcterms:modified xsi:type="dcterms:W3CDTF">2018-07-20T14:51:52Z</dcterms:modified>
</cp:coreProperties>
</file>