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anyman/opl/Harkka/documents/"/>
    </mc:Choice>
  </mc:AlternateContent>
  <xr:revisionPtr revIDLastSave="0" documentId="13_ncr:1_{E2F9A532-7752-8F47-B7E0-2395432C5E3C}" xr6:coauthVersionLast="28" xr6:coauthVersionMax="28" xr10:uidLastSave="{00000000-0000-0000-0000-000000000000}"/>
  <bookViews>
    <workbookView xWindow="0" yWindow="0" windowWidth="28800" windowHeight="18000" activeTab="1" xr2:uid="{00000000-000D-0000-FFFF-FFFF00000000}"/>
  </bookViews>
  <sheets>
    <sheet name="Taul1" sheetId="1" r:id="rId1"/>
    <sheet name="Tau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32" i="2" s="1"/>
  <c r="D33" i="2" s="1"/>
  <c r="D34" i="2" s="1"/>
  <c r="D35" i="2" s="1"/>
  <c r="C35" i="2"/>
  <c r="C34" i="2"/>
  <c r="C33" i="2"/>
  <c r="C32" i="2"/>
  <c r="C31" i="2"/>
  <c r="E31" i="2" s="1"/>
  <c r="G31" i="2" s="1"/>
  <c r="E30" i="2"/>
  <c r="G30" i="2" s="1"/>
  <c r="H30" i="2" s="1"/>
  <c r="B8" i="2"/>
  <c r="H31" i="2" l="1"/>
  <c r="E32" i="2"/>
  <c r="G32" i="2" s="1"/>
  <c r="H32" i="2" s="1"/>
  <c r="E26" i="2"/>
  <c r="D26" i="2"/>
  <c r="E25" i="2"/>
  <c r="D25" i="2"/>
  <c r="E24" i="2"/>
  <c r="D24" i="2"/>
  <c r="E23" i="2"/>
  <c r="D23" i="2"/>
  <c r="E22" i="2"/>
  <c r="D22" i="2"/>
  <c r="G21" i="2"/>
  <c r="H21" i="2" s="1"/>
  <c r="I21" i="2" s="1"/>
  <c r="D21" i="2"/>
  <c r="F22" i="2" s="1"/>
  <c r="G20" i="1"/>
  <c r="E33" i="2" l="1"/>
  <c r="G33" i="2" s="1"/>
  <c r="H33" i="2" s="1"/>
  <c r="F23" i="2"/>
  <c r="G23" i="2" s="1"/>
  <c r="H23" i="2" s="1"/>
  <c r="I23" i="2" s="1"/>
  <c r="G22" i="2"/>
  <c r="H22" i="2" s="1"/>
  <c r="I22" i="2" s="1"/>
  <c r="E14" i="2"/>
  <c r="E15" i="2"/>
  <c r="E16" i="2"/>
  <c r="E17" i="2"/>
  <c r="E13" i="2"/>
  <c r="D17" i="2"/>
  <c r="D16" i="2"/>
  <c r="D15" i="2"/>
  <c r="D14" i="2"/>
  <c r="D13" i="2"/>
  <c r="D12" i="2"/>
  <c r="F13" i="2" s="1"/>
  <c r="F14" i="2" s="1"/>
  <c r="F15" i="2" s="1"/>
  <c r="F16" i="2" s="1"/>
  <c r="F17" i="2" s="1"/>
  <c r="G2" i="2"/>
  <c r="H2" i="2" s="1"/>
  <c r="I2" i="2" s="1"/>
  <c r="E4" i="2"/>
  <c r="E5" i="2"/>
  <c r="E6" i="2"/>
  <c r="E7" i="2"/>
  <c r="E3" i="2"/>
  <c r="D7" i="2"/>
  <c r="D3" i="2"/>
  <c r="D4" i="2"/>
  <c r="D5" i="2"/>
  <c r="D6" i="2"/>
  <c r="D2" i="2"/>
  <c r="F3" i="2" s="1"/>
  <c r="F4" i="2" s="1"/>
  <c r="E34" i="2" l="1"/>
  <c r="G34" i="2" s="1"/>
  <c r="H34" i="2" s="1"/>
  <c r="E35" i="2"/>
  <c r="G35" i="2" s="1"/>
  <c r="H35" i="2" s="1"/>
  <c r="H36" i="2" s="1"/>
  <c r="F5" i="2"/>
  <c r="G5" i="2" s="1"/>
  <c r="H5" i="2" s="1"/>
  <c r="I5" i="2" s="1"/>
  <c r="F24" i="2"/>
  <c r="F25" i="2" s="1"/>
  <c r="G12" i="2"/>
  <c r="H12" i="2" s="1"/>
  <c r="I12" i="2" s="1"/>
  <c r="G13" i="2"/>
  <c r="H13" i="2" s="1"/>
  <c r="I13" i="2" s="1"/>
  <c r="G4" i="2"/>
  <c r="H4" i="2" s="1"/>
  <c r="I4" i="2" s="1"/>
  <c r="G3" i="2"/>
  <c r="H3" i="2" s="1"/>
  <c r="I3" i="2" s="1"/>
  <c r="F6" i="2" l="1"/>
  <c r="F7" i="2" s="1"/>
  <c r="G7" i="2" s="1"/>
  <c r="H7" i="2" s="1"/>
  <c r="I7" i="2" s="1"/>
  <c r="G24" i="2"/>
  <c r="H24" i="2" s="1"/>
  <c r="I24" i="2" s="1"/>
  <c r="G25" i="2"/>
  <c r="H25" i="2" s="1"/>
  <c r="I25" i="2" s="1"/>
  <c r="F26" i="2"/>
  <c r="G26" i="2" s="1"/>
  <c r="H26" i="2" s="1"/>
  <c r="I26" i="2" s="1"/>
  <c r="G14" i="2"/>
  <c r="H14" i="2" s="1"/>
  <c r="I14" i="2" s="1"/>
  <c r="G6" i="2"/>
  <c r="H6" i="2" s="1"/>
  <c r="I6" i="2" s="1"/>
  <c r="I8" i="2" s="1"/>
  <c r="I27" i="2" l="1"/>
  <c r="G15" i="2"/>
  <c r="H15" i="2" s="1"/>
  <c r="I15" i="2" s="1"/>
  <c r="G17" i="2" l="1"/>
  <c r="H17" i="2" s="1"/>
  <c r="I17" i="2" s="1"/>
  <c r="G16" i="2"/>
  <c r="H16" i="2" s="1"/>
  <c r="I16" i="2" s="1"/>
  <c r="I18" i="2" l="1"/>
</calcChain>
</file>

<file path=xl/sharedStrings.xml><?xml version="1.0" encoding="utf-8"?>
<sst xmlns="http://schemas.openxmlformats.org/spreadsheetml/2006/main" count="111" uniqueCount="62">
  <si>
    <t>Oppilaat suorittavat yhdessä kuukaudessa</t>
  </si>
  <si>
    <t>Rent-a-car company</t>
  </si>
  <si>
    <t>Opettajat ovat koulutettuja agentteja</t>
  </si>
  <si>
    <t>1 per 15 oppilasta</t>
  </si>
  <si>
    <t>Koulu sulkeutuu kesäkuussa</t>
  </si>
  <si>
    <t>Seuraavien kuukausien kysyntä agenteille</t>
  </si>
  <si>
    <t>January</t>
  </si>
  <si>
    <t>February</t>
  </si>
  <si>
    <t>March</t>
  </si>
  <si>
    <t>Koulutus</t>
  </si>
  <si>
    <t>April</t>
  </si>
  <si>
    <t>May</t>
  </si>
  <si>
    <t>June</t>
  </si>
  <si>
    <t>1. tammikuuta 145 valmista agenttia</t>
  </si>
  <si>
    <t>Palkka</t>
  </si>
  <si>
    <t>Opiskelija</t>
  </si>
  <si>
    <t>Agentti työssä</t>
  </si>
  <si>
    <t>Agentti vapaalla</t>
  </si>
  <si>
    <t>8% koulutetuista agenteista poistuu joka kk</t>
  </si>
  <si>
    <t>25 oppilaasta 20 valmistuu</t>
  </si>
  <si>
    <t>Kysyntä d</t>
  </si>
  <si>
    <t>Kuukausi (i)</t>
  </si>
  <si>
    <t>Palkat</t>
  </si>
  <si>
    <t>opiskelija</t>
  </si>
  <si>
    <t>vapaalla</t>
  </si>
  <si>
    <t>töissä</t>
  </si>
  <si>
    <t>opiskelijoita sisään (x)</t>
  </si>
  <si>
    <t>PÄÄTÖSMUUTTUJA</t>
  </si>
  <si>
    <t>Opiskelijoiden valmistumisprosentti</t>
  </si>
  <si>
    <t>x</t>
  </si>
  <si>
    <t>Agentteja</t>
  </si>
  <si>
    <t>Opettajat</t>
  </si>
  <si>
    <t>Käytettävissä</t>
  </si>
  <si>
    <t>Valmiiden agenttien määrä kuukaudessa</t>
  </si>
  <si>
    <t>145*0.92 + x1*4/5</t>
  </si>
  <si>
    <t>145*0.92^2 + x1 * 4/5*0.92 + x2*4/5</t>
  </si>
  <si>
    <t>m</t>
  </si>
  <si>
    <t>d1</t>
  </si>
  <si>
    <t>d2</t>
  </si>
  <si>
    <t>d3</t>
  </si>
  <si>
    <t>d4</t>
  </si>
  <si>
    <t>d5</t>
  </si>
  <si>
    <t>d6</t>
  </si>
  <si>
    <t>Kuukausi</t>
  </si>
  <si>
    <t>Ylimäärä</t>
  </si>
  <si>
    <t>Kustannus</t>
  </si>
  <si>
    <t>Yhteensä</t>
  </si>
  <si>
    <t>Oppilaat (xi)</t>
  </si>
  <si>
    <t>Kysyntä (di)</t>
  </si>
  <si>
    <t>Constraint Name</t>
  </si>
  <si>
    <t>Dual Price</t>
  </si>
  <si>
    <t>Down</t>
  </si>
  <si>
    <t>Current</t>
  </si>
  <si>
    <t>Up</t>
  </si>
  <si>
    <t>jan</t>
  </si>
  <si>
    <t>feb</t>
  </si>
  <si>
    <t>mar</t>
  </si>
  <si>
    <t>apr</t>
  </si>
  <si>
    <t>may</t>
  </si>
  <si>
    <t>jun</t>
  </si>
  <si>
    <t>−∞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</si>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</sst>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146018</xdr:colOff>
      <xdr:row>12</xdr:row>
      <xdr:rowOff>84613</xdr:rowOff>
    </xdr:from>
    <xdr:ext cx="65" cy="172227"/>
    <xdr:sp macro="" textlink="">
      <xdr:nvSpPr>
        <xdr:cNvPr id="2" name="Tekstiruutu 1">
          <a:extLst>
            <a:ext uri="{FF2B5EF4-FFF2-40B4-BE49-F238E27FC236}">
              <a16:creationId xmlns:a16="http://schemas.microsoft.com/office/drawing/2014/main" id="{B4DF945A-A139-4FF3-8EBD-1CAD7B7C85BD}"/>
            </a:ext>
          </a:extLst>
        </xdr:cNvPr>
        <xdr:cNvSpPr txBox="1"/>
      </xdr:nvSpPr>
      <xdr:spPr>
        <a:xfrm>
          <a:off x="10394918" y="237061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13</xdr:col>
      <xdr:colOff>107918</xdr:colOff>
      <xdr:row>12</xdr:row>
      <xdr:rowOff>132238</xdr:rowOff>
    </xdr:from>
    <xdr:ext cx="65" cy="172227"/>
    <xdr:sp macro="" textlink="">
      <xdr:nvSpPr>
        <xdr:cNvPr id="3" name="Tekstiruutu 2">
          <a:extLst>
            <a:ext uri="{FF2B5EF4-FFF2-40B4-BE49-F238E27FC236}">
              <a16:creationId xmlns:a16="http://schemas.microsoft.com/office/drawing/2014/main" id="{E5CAC532-5EFB-4EEC-93CF-C94D536E7B80}"/>
            </a:ext>
          </a:extLst>
        </xdr:cNvPr>
        <xdr:cNvSpPr txBox="1"/>
      </xdr:nvSpPr>
      <xdr:spPr>
        <a:xfrm>
          <a:off x="10356818" y="24182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A10" workbookViewId="0">
      <selection activeCell="H18" sqref="H18"/>
    </sheetView>
  </sheetViews>
  <sheetFormatPr baseColWidth="10" defaultColWidth="8.83203125" defaultRowHeight="15" x14ac:dyDescent="0.2"/>
  <cols>
    <col min="1" max="1" width="15.1640625" customWidth="1"/>
    <col min="6" max="6" width="13.5" customWidth="1"/>
    <col min="7" max="7" width="20.6640625" customWidth="1"/>
    <col min="8" max="8" width="22.1640625" customWidth="1"/>
  </cols>
  <sheetData>
    <row r="1" spans="1:10" x14ac:dyDescent="0.2">
      <c r="A1" t="s">
        <v>1</v>
      </c>
    </row>
    <row r="3" spans="1:10" x14ac:dyDescent="0.2">
      <c r="A3" t="s">
        <v>9</v>
      </c>
    </row>
    <row r="4" spans="1:10" x14ac:dyDescent="0.2">
      <c r="A4" t="s">
        <v>0</v>
      </c>
    </row>
    <row r="6" spans="1:10" x14ac:dyDescent="0.2">
      <c r="A6" t="s">
        <v>2</v>
      </c>
    </row>
    <row r="7" spans="1:10" x14ac:dyDescent="0.2">
      <c r="A7" t="s">
        <v>3</v>
      </c>
      <c r="F7" t="s">
        <v>28</v>
      </c>
    </row>
    <row r="8" spans="1:10" x14ac:dyDescent="0.2">
      <c r="F8">
        <v>0.8</v>
      </c>
    </row>
    <row r="9" spans="1:10" x14ac:dyDescent="0.2">
      <c r="A9" t="s">
        <v>19</v>
      </c>
    </row>
    <row r="11" spans="1:10" x14ac:dyDescent="0.2">
      <c r="A11" t="s">
        <v>4</v>
      </c>
    </row>
    <row r="12" spans="1:10" x14ac:dyDescent="0.2">
      <c r="J12" t="s">
        <v>27</v>
      </c>
    </row>
    <row r="13" spans="1:10" x14ac:dyDescent="0.2">
      <c r="A13" t="s">
        <v>5</v>
      </c>
      <c r="F13" t="s">
        <v>21</v>
      </c>
      <c r="G13" t="s">
        <v>20</v>
      </c>
      <c r="J13" t="s">
        <v>26</v>
      </c>
    </row>
    <row r="14" spans="1:10" x14ac:dyDescent="0.2">
      <c r="A14" t="s">
        <v>6</v>
      </c>
      <c r="B14">
        <v>135</v>
      </c>
      <c r="C14" s="1">
        <v>1</v>
      </c>
      <c r="F14">
        <v>1</v>
      </c>
      <c r="G14">
        <v>135</v>
      </c>
    </row>
    <row r="15" spans="1:10" x14ac:dyDescent="0.2">
      <c r="A15" t="s">
        <v>7</v>
      </c>
      <c r="B15">
        <v>125</v>
      </c>
      <c r="C15" s="1">
        <v>2</v>
      </c>
      <c r="F15">
        <v>2</v>
      </c>
      <c r="G15">
        <v>125</v>
      </c>
      <c r="I15" t="s">
        <v>33</v>
      </c>
    </row>
    <row r="16" spans="1:10" x14ac:dyDescent="0.2">
      <c r="A16" t="s">
        <v>8</v>
      </c>
      <c r="B16">
        <v>150</v>
      </c>
      <c r="C16" s="1">
        <v>3</v>
      </c>
      <c r="F16">
        <v>3</v>
      </c>
      <c r="G16">
        <v>150</v>
      </c>
      <c r="I16">
        <v>1</v>
      </c>
      <c r="J16" s="2">
        <v>145</v>
      </c>
    </row>
    <row r="17" spans="1:10" x14ac:dyDescent="0.2">
      <c r="A17" t="s">
        <v>10</v>
      </c>
      <c r="B17">
        <v>170</v>
      </c>
      <c r="C17" s="1">
        <v>4</v>
      </c>
      <c r="F17">
        <v>4</v>
      </c>
      <c r="G17">
        <v>170</v>
      </c>
      <c r="I17">
        <v>2</v>
      </c>
      <c r="J17" t="s">
        <v>34</v>
      </c>
    </row>
    <row r="18" spans="1:10" x14ac:dyDescent="0.2">
      <c r="A18" t="s">
        <v>11</v>
      </c>
      <c r="B18">
        <v>160</v>
      </c>
      <c r="C18" s="1">
        <v>5</v>
      </c>
      <c r="F18">
        <v>5</v>
      </c>
      <c r="G18">
        <v>160</v>
      </c>
      <c r="I18">
        <v>3</v>
      </c>
      <c r="J18" t="s">
        <v>35</v>
      </c>
    </row>
    <row r="19" spans="1:10" x14ac:dyDescent="0.2">
      <c r="A19" t="s">
        <v>12</v>
      </c>
      <c r="B19">
        <v>180</v>
      </c>
      <c r="C19" s="1"/>
      <c r="F19">
        <v>6</v>
      </c>
      <c r="G19">
        <v>180</v>
      </c>
    </row>
    <row r="20" spans="1:10" x14ac:dyDescent="0.2">
      <c r="G20">
        <f>SUM(G14:G19)</f>
        <v>920</v>
      </c>
    </row>
    <row r="21" spans="1:10" x14ac:dyDescent="0.2">
      <c r="A21" t="s">
        <v>13</v>
      </c>
    </row>
    <row r="22" spans="1:10" x14ac:dyDescent="0.2">
      <c r="G22" t="s">
        <v>22</v>
      </c>
    </row>
    <row r="23" spans="1:10" x14ac:dyDescent="0.2">
      <c r="B23" t="s">
        <v>14</v>
      </c>
      <c r="F23" t="s">
        <v>23</v>
      </c>
      <c r="G23">
        <v>350</v>
      </c>
    </row>
    <row r="24" spans="1:10" x14ac:dyDescent="0.2">
      <c r="A24" t="s">
        <v>15</v>
      </c>
      <c r="B24">
        <v>350</v>
      </c>
      <c r="F24" t="s">
        <v>25</v>
      </c>
      <c r="G24">
        <v>600</v>
      </c>
    </row>
    <row r="25" spans="1:10" x14ac:dyDescent="0.2">
      <c r="A25" t="s">
        <v>16</v>
      </c>
      <c r="B25">
        <v>600</v>
      </c>
      <c r="F25" t="s">
        <v>24</v>
      </c>
      <c r="G25">
        <v>500</v>
      </c>
    </row>
    <row r="26" spans="1:10" x14ac:dyDescent="0.2">
      <c r="A26" t="s">
        <v>17</v>
      </c>
      <c r="B26">
        <v>500</v>
      </c>
    </row>
    <row r="28" spans="1:10" x14ac:dyDescent="0.2">
      <c r="A28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tabSelected="1" topLeftCell="A2" zoomScale="120" zoomScaleNormal="120" workbookViewId="0">
      <selection activeCell="D70" sqref="D70"/>
    </sheetView>
  </sheetViews>
  <sheetFormatPr baseColWidth="10" defaultColWidth="8.83203125" defaultRowHeight="15" x14ac:dyDescent="0.2"/>
  <cols>
    <col min="1" max="1" width="13.83203125" bestFit="1" customWidth="1"/>
    <col min="2" max="2" width="10.33203125" bestFit="1" customWidth="1"/>
    <col min="4" max="4" width="10.1640625" bestFit="1" customWidth="1"/>
    <col min="5" max="5" width="14.5" customWidth="1"/>
    <col min="6" max="6" width="12.1640625" bestFit="1" customWidth="1"/>
    <col min="7" max="7" width="18.1640625" customWidth="1"/>
  </cols>
  <sheetData>
    <row r="1" spans="1:9" x14ac:dyDescent="0.2">
      <c r="C1" t="s">
        <v>29</v>
      </c>
      <c r="E1" t="s">
        <v>31</v>
      </c>
      <c r="F1" t="s">
        <v>30</v>
      </c>
      <c r="G1" t="s">
        <v>32</v>
      </c>
    </row>
    <row r="2" spans="1:9" x14ac:dyDescent="0.2">
      <c r="A2" t="s">
        <v>6</v>
      </c>
      <c r="B2">
        <v>135</v>
      </c>
      <c r="C2">
        <v>0</v>
      </c>
      <c r="D2">
        <f>0.8*C2</f>
        <v>0</v>
      </c>
      <c r="E2">
        <v>0</v>
      </c>
      <c r="F2">
        <v>145</v>
      </c>
      <c r="G2">
        <f t="shared" ref="G2:G7" si="0">F2-E2</f>
        <v>145</v>
      </c>
      <c r="H2">
        <f>G2-B2</f>
        <v>10</v>
      </c>
      <c r="I2">
        <f>C2*350+(E2+B2)*600+H2*500</f>
        <v>86000</v>
      </c>
    </row>
    <row r="3" spans="1:9" x14ac:dyDescent="0.2">
      <c r="A3" t="s">
        <v>7</v>
      </c>
      <c r="B3">
        <v>125</v>
      </c>
      <c r="C3">
        <v>38</v>
      </c>
      <c r="D3">
        <f t="shared" ref="D3:D7" si="1">0.8*C3</f>
        <v>30.400000000000002</v>
      </c>
      <c r="E3">
        <f>C3/15</f>
        <v>2.5333333333333332</v>
      </c>
      <c r="F3">
        <f>F2*0.92+D2</f>
        <v>133.4</v>
      </c>
      <c r="G3">
        <f t="shared" si="0"/>
        <v>130.86666666666667</v>
      </c>
      <c r="H3">
        <f t="shared" ref="H3:H7" si="2">G3-B3</f>
        <v>5.8666666666666742</v>
      </c>
      <c r="I3">
        <f t="shared" ref="I3:I7" si="3">C3*350+(E3+B3)*600+H3*500</f>
        <v>92753.333333333343</v>
      </c>
    </row>
    <row r="4" spans="1:9" x14ac:dyDescent="0.2">
      <c r="A4" t="s">
        <v>8</v>
      </c>
      <c r="B4">
        <v>150</v>
      </c>
      <c r="C4">
        <v>38</v>
      </c>
      <c r="D4">
        <f t="shared" si="1"/>
        <v>30.400000000000002</v>
      </c>
      <c r="E4">
        <f t="shared" ref="E4:E7" si="4">C4/15</f>
        <v>2.5333333333333332</v>
      </c>
      <c r="F4">
        <f>F3*0.92+D3</f>
        <v>153.12800000000001</v>
      </c>
      <c r="G4">
        <f t="shared" si="0"/>
        <v>150.59466666666668</v>
      </c>
      <c r="H4">
        <f t="shared" si="2"/>
        <v>0.59466666666668289</v>
      </c>
      <c r="I4">
        <f t="shared" si="3"/>
        <v>105117.33333333334</v>
      </c>
    </row>
    <row r="5" spans="1:9" x14ac:dyDescent="0.2">
      <c r="A5" t="s">
        <v>10</v>
      </c>
      <c r="B5">
        <v>170</v>
      </c>
      <c r="C5">
        <v>7</v>
      </c>
      <c r="D5">
        <f t="shared" si="1"/>
        <v>5.6000000000000005</v>
      </c>
      <c r="E5">
        <f t="shared" si="4"/>
        <v>0.46666666666666667</v>
      </c>
      <c r="F5">
        <f>F4*0.92+D4</f>
        <v>171.27776000000003</v>
      </c>
      <c r="G5">
        <f t="shared" si="0"/>
        <v>170.81109333333336</v>
      </c>
      <c r="H5">
        <f t="shared" si="2"/>
        <v>0.81109333333336053</v>
      </c>
      <c r="I5">
        <f t="shared" si="3"/>
        <v>105135.54666666668</v>
      </c>
    </row>
    <row r="6" spans="1:9" x14ac:dyDescent="0.2">
      <c r="A6" t="s">
        <v>11</v>
      </c>
      <c r="B6">
        <v>160</v>
      </c>
      <c r="C6">
        <v>38</v>
      </c>
      <c r="D6">
        <f t="shared" si="1"/>
        <v>30.400000000000002</v>
      </c>
      <c r="E6">
        <f t="shared" si="4"/>
        <v>2.5333333333333332</v>
      </c>
      <c r="F6">
        <f>F5*0.92+D5</f>
        <v>163.17553920000003</v>
      </c>
      <c r="G6">
        <f t="shared" si="0"/>
        <v>160.6422058666667</v>
      </c>
      <c r="H6">
        <f t="shared" si="2"/>
        <v>0.64220586666669988</v>
      </c>
      <c r="I6">
        <f t="shared" si="3"/>
        <v>111141.10293333334</v>
      </c>
    </row>
    <row r="7" spans="1:9" x14ac:dyDescent="0.2">
      <c r="A7" t="s">
        <v>12</v>
      </c>
      <c r="B7">
        <v>180</v>
      </c>
      <c r="D7">
        <f t="shared" si="1"/>
        <v>0</v>
      </c>
      <c r="E7">
        <f t="shared" si="4"/>
        <v>0</v>
      </c>
      <c r="F7">
        <f>F6*0.92+D6</f>
        <v>180.52149606400005</v>
      </c>
      <c r="G7">
        <f t="shared" si="0"/>
        <v>180.52149606400005</v>
      </c>
      <c r="H7">
        <f t="shared" si="2"/>
        <v>0.521496064000047</v>
      </c>
      <c r="I7">
        <f t="shared" si="3"/>
        <v>108260.74803200002</v>
      </c>
    </row>
    <row r="8" spans="1:9" x14ac:dyDescent="0.2">
      <c r="B8">
        <f>SUM(B2:B7)</f>
        <v>920</v>
      </c>
      <c r="I8">
        <f>SUM(I2:I7)</f>
        <v>608408.06429866678</v>
      </c>
    </row>
    <row r="11" spans="1:9" x14ac:dyDescent="0.2">
      <c r="C11" t="s">
        <v>29</v>
      </c>
      <c r="E11" t="s">
        <v>31</v>
      </c>
      <c r="F11" t="s">
        <v>30</v>
      </c>
      <c r="G11" t="s">
        <v>32</v>
      </c>
    </row>
    <row r="12" spans="1:9" x14ac:dyDescent="0.2">
      <c r="A12" t="s">
        <v>6</v>
      </c>
      <c r="B12">
        <v>135</v>
      </c>
      <c r="C12">
        <v>0</v>
      </c>
      <c r="D12">
        <f>0.8*C12</f>
        <v>0</v>
      </c>
      <c r="E12">
        <v>0</v>
      </c>
      <c r="F12">
        <v>145</v>
      </c>
      <c r="G12">
        <f t="shared" ref="G12:G17" si="5">F12-E12</f>
        <v>145</v>
      </c>
      <c r="H12">
        <f>G12-B12</f>
        <v>10</v>
      </c>
      <c r="I12">
        <f>C12*350+(E12+B12)*600+H12*500</f>
        <v>86000</v>
      </c>
    </row>
    <row r="13" spans="1:9" x14ac:dyDescent="0.2">
      <c r="A13" t="s">
        <v>7</v>
      </c>
      <c r="B13">
        <v>125</v>
      </c>
      <c r="C13">
        <v>38</v>
      </c>
      <c r="D13">
        <f t="shared" ref="D13:D17" si="6">0.8*C13</f>
        <v>30.400000000000002</v>
      </c>
      <c r="E13">
        <f>ROUNDUP(C13/15,0)</f>
        <v>3</v>
      </c>
      <c r="F13">
        <f>ROUND(F12*0.92+D12,0)</f>
        <v>133</v>
      </c>
      <c r="G13">
        <f t="shared" si="5"/>
        <v>130</v>
      </c>
      <c r="H13">
        <f t="shared" ref="H13:H17" si="7">G13-B13</f>
        <v>5</v>
      </c>
      <c r="I13">
        <f t="shared" ref="I13:I17" si="8">C13*350+(E13+B13)*600+H13*500</f>
        <v>92600</v>
      </c>
    </row>
    <row r="14" spans="1:9" x14ac:dyDescent="0.2">
      <c r="A14" t="s">
        <v>8</v>
      </c>
      <c r="B14">
        <v>150</v>
      </c>
      <c r="C14">
        <v>38</v>
      </c>
      <c r="D14">
        <f t="shared" si="6"/>
        <v>30.400000000000002</v>
      </c>
      <c r="E14">
        <f t="shared" ref="E14:E17" si="9">ROUNDUP(C14/15,0)</f>
        <v>3</v>
      </c>
      <c r="F14">
        <f t="shared" ref="F14:F17" si="10">ROUND(F13*0.92+D13,0)</f>
        <v>153</v>
      </c>
      <c r="G14">
        <f t="shared" si="5"/>
        <v>150</v>
      </c>
      <c r="H14">
        <f t="shared" si="7"/>
        <v>0</v>
      </c>
      <c r="I14">
        <f t="shared" si="8"/>
        <v>105100</v>
      </c>
    </row>
    <row r="15" spans="1:9" x14ac:dyDescent="0.2">
      <c r="A15" t="s">
        <v>10</v>
      </c>
      <c r="B15">
        <v>170</v>
      </c>
      <c r="C15">
        <v>7</v>
      </c>
      <c r="D15">
        <f t="shared" si="6"/>
        <v>5.6000000000000005</v>
      </c>
      <c r="E15">
        <f t="shared" si="9"/>
        <v>1</v>
      </c>
      <c r="F15">
        <f t="shared" si="10"/>
        <v>171</v>
      </c>
      <c r="G15">
        <f t="shared" si="5"/>
        <v>170</v>
      </c>
      <c r="H15">
        <f t="shared" si="7"/>
        <v>0</v>
      </c>
      <c r="I15">
        <f t="shared" si="8"/>
        <v>105050</v>
      </c>
    </row>
    <row r="16" spans="1:9" x14ac:dyDescent="0.2">
      <c r="A16" t="s">
        <v>11</v>
      </c>
      <c r="B16">
        <v>160</v>
      </c>
      <c r="C16">
        <v>38</v>
      </c>
      <c r="D16">
        <f t="shared" si="6"/>
        <v>30.400000000000002</v>
      </c>
      <c r="E16">
        <f t="shared" si="9"/>
        <v>3</v>
      </c>
      <c r="F16">
        <f t="shared" si="10"/>
        <v>163</v>
      </c>
      <c r="G16">
        <f t="shared" si="5"/>
        <v>160</v>
      </c>
      <c r="H16">
        <f t="shared" si="7"/>
        <v>0</v>
      </c>
      <c r="I16">
        <f t="shared" si="8"/>
        <v>111100</v>
      </c>
    </row>
    <row r="17" spans="1:9" x14ac:dyDescent="0.2">
      <c r="A17" t="s">
        <v>12</v>
      </c>
      <c r="B17">
        <v>180</v>
      </c>
      <c r="D17">
        <f t="shared" si="6"/>
        <v>0</v>
      </c>
      <c r="E17">
        <f t="shared" si="9"/>
        <v>0</v>
      </c>
      <c r="F17">
        <f t="shared" si="10"/>
        <v>180</v>
      </c>
      <c r="G17">
        <f t="shared" si="5"/>
        <v>180</v>
      </c>
      <c r="H17">
        <f t="shared" si="7"/>
        <v>0</v>
      </c>
      <c r="I17">
        <f t="shared" si="8"/>
        <v>108000</v>
      </c>
    </row>
    <row r="18" spans="1:9" x14ac:dyDescent="0.2">
      <c r="I18">
        <f>SUM(I12:I17)</f>
        <v>607850</v>
      </c>
    </row>
    <row r="20" spans="1:9" x14ac:dyDescent="0.2">
      <c r="C20" t="s">
        <v>29</v>
      </c>
      <c r="E20" t="s">
        <v>31</v>
      </c>
      <c r="F20" t="s">
        <v>30</v>
      </c>
      <c r="G20" t="s">
        <v>32</v>
      </c>
    </row>
    <row r="21" spans="1:9" x14ac:dyDescent="0.2">
      <c r="A21" t="s">
        <v>6</v>
      </c>
      <c r="B21">
        <v>135</v>
      </c>
      <c r="C21">
        <v>0</v>
      </c>
      <c r="D21">
        <f>0.8*C21</f>
        <v>0</v>
      </c>
      <c r="E21">
        <v>0</v>
      </c>
      <c r="F21">
        <v>145</v>
      </c>
      <c r="G21">
        <f t="shared" ref="G21:G26" si="11">F21-E21</f>
        <v>145</v>
      </c>
      <c r="H21">
        <f>G21-B21</f>
        <v>10</v>
      </c>
      <c r="I21">
        <f>C21*350+(E21+B21)*600+H21*500</f>
        <v>86000</v>
      </c>
    </row>
    <row r="22" spans="1:9" x14ac:dyDescent="0.2">
      <c r="A22" t="s">
        <v>7</v>
      </c>
      <c r="B22">
        <v>125</v>
      </c>
      <c r="C22">
        <v>38</v>
      </c>
      <c r="D22">
        <f t="shared" ref="D22:D26" si="12">0.8*C22</f>
        <v>30.400000000000002</v>
      </c>
      <c r="E22">
        <f>ROUNDUP(C22/15,0)</f>
        <v>3</v>
      </c>
      <c r="F22">
        <f>ROUND(F21*0.92+D21,0)</f>
        <v>133</v>
      </c>
      <c r="G22">
        <f t="shared" si="11"/>
        <v>130</v>
      </c>
      <c r="H22">
        <f t="shared" ref="H22:H26" si="13">G22-B22</f>
        <v>5</v>
      </c>
      <c r="I22">
        <f t="shared" ref="I22:I26" si="14">C22*350+(E22+B22)*600+H22*500</f>
        <v>92600</v>
      </c>
    </row>
    <row r="23" spans="1:9" x14ac:dyDescent="0.2">
      <c r="A23" t="s">
        <v>8</v>
      </c>
      <c r="B23">
        <v>150</v>
      </c>
      <c r="C23">
        <v>38</v>
      </c>
      <c r="D23">
        <f t="shared" si="12"/>
        <v>30.400000000000002</v>
      </c>
      <c r="E23">
        <f t="shared" ref="E23:E26" si="15">ROUNDUP(C23/15,0)</f>
        <v>3</v>
      </c>
      <c r="F23">
        <f t="shared" ref="F23:F26" si="16">ROUND(F22*0.92+D22,0)</f>
        <v>153</v>
      </c>
      <c r="G23">
        <f t="shared" si="11"/>
        <v>150</v>
      </c>
      <c r="H23">
        <f t="shared" si="13"/>
        <v>0</v>
      </c>
      <c r="I23">
        <f t="shared" si="14"/>
        <v>105100</v>
      </c>
    </row>
    <row r="24" spans="1:9" x14ac:dyDescent="0.2">
      <c r="A24" t="s">
        <v>10</v>
      </c>
      <c r="B24">
        <v>170</v>
      </c>
      <c r="C24">
        <v>7</v>
      </c>
      <c r="D24">
        <f t="shared" si="12"/>
        <v>5.6000000000000005</v>
      </c>
      <c r="E24">
        <f t="shared" si="15"/>
        <v>1</v>
      </c>
      <c r="F24">
        <f t="shared" si="16"/>
        <v>171</v>
      </c>
      <c r="G24">
        <f t="shared" si="11"/>
        <v>170</v>
      </c>
      <c r="H24">
        <f t="shared" si="13"/>
        <v>0</v>
      </c>
      <c r="I24">
        <f t="shared" si="14"/>
        <v>105050</v>
      </c>
    </row>
    <row r="25" spans="1:9" x14ac:dyDescent="0.2">
      <c r="A25" t="s">
        <v>11</v>
      </c>
      <c r="B25">
        <v>160</v>
      </c>
      <c r="C25">
        <v>38</v>
      </c>
      <c r="D25">
        <f t="shared" si="12"/>
        <v>30.400000000000002</v>
      </c>
      <c r="E25">
        <f t="shared" si="15"/>
        <v>3</v>
      </c>
      <c r="F25">
        <f t="shared" si="16"/>
        <v>163</v>
      </c>
      <c r="G25">
        <f t="shared" si="11"/>
        <v>160</v>
      </c>
      <c r="H25">
        <f t="shared" si="13"/>
        <v>0</v>
      </c>
      <c r="I25">
        <f t="shared" si="14"/>
        <v>111100</v>
      </c>
    </row>
    <row r="26" spans="1:9" x14ac:dyDescent="0.2">
      <c r="A26" t="s">
        <v>12</v>
      </c>
      <c r="B26">
        <v>180</v>
      </c>
      <c r="D26">
        <f t="shared" si="12"/>
        <v>0</v>
      </c>
      <c r="E26">
        <f t="shared" si="15"/>
        <v>0</v>
      </c>
      <c r="F26">
        <f t="shared" si="16"/>
        <v>180</v>
      </c>
      <c r="G26">
        <f t="shared" si="11"/>
        <v>180</v>
      </c>
      <c r="H26">
        <f t="shared" si="13"/>
        <v>0</v>
      </c>
      <c r="I26">
        <f t="shared" si="14"/>
        <v>108000</v>
      </c>
    </row>
    <row r="27" spans="1:9" x14ac:dyDescent="0.2">
      <c r="I27">
        <f>SUM(I21:I26)</f>
        <v>607850</v>
      </c>
    </row>
    <row r="29" spans="1:9" x14ac:dyDescent="0.2">
      <c r="A29" s="3" t="s">
        <v>43</v>
      </c>
      <c r="B29" s="3" t="s">
        <v>47</v>
      </c>
      <c r="C29" s="3" t="s">
        <v>31</v>
      </c>
      <c r="D29" s="3" t="s">
        <v>30</v>
      </c>
      <c r="E29" s="3" t="s">
        <v>32</v>
      </c>
      <c r="F29" s="3" t="s">
        <v>48</v>
      </c>
      <c r="G29" s="3" t="s">
        <v>44</v>
      </c>
      <c r="H29" s="3" t="s">
        <v>45</v>
      </c>
    </row>
    <row r="30" spans="1:9" x14ac:dyDescent="0.2">
      <c r="A30" t="s">
        <v>6</v>
      </c>
      <c r="B30">
        <v>0</v>
      </c>
      <c r="C30">
        <v>0</v>
      </c>
      <c r="D30">
        <v>145</v>
      </c>
      <c r="E30">
        <f t="shared" ref="E30:E35" si="17">D30-C30</f>
        <v>145</v>
      </c>
      <c r="F30">
        <v>135</v>
      </c>
      <c r="G30">
        <f>E30-F30</f>
        <v>10</v>
      </c>
      <c r="H30">
        <f>B30*350+C30*600+F30*600+G30*500</f>
        <v>86000</v>
      </c>
    </row>
    <row r="31" spans="1:9" x14ac:dyDescent="0.2">
      <c r="A31" t="s">
        <v>7</v>
      </c>
      <c r="B31">
        <v>38</v>
      </c>
      <c r="C31">
        <f>ROUNDUP(B31/15,0)</f>
        <v>3</v>
      </c>
      <c r="D31">
        <f>ROUND(D30*0.92+B30*4/5,0)</f>
        <v>133</v>
      </c>
      <c r="E31">
        <f t="shared" si="17"/>
        <v>130</v>
      </c>
      <c r="F31">
        <v>125</v>
      </c>
      <c r="G31">
        <f t="shared" ref="G31:G35" si="18">E31-F31</f>
        <v>5</v>
      </c>
      <c r="H31">
        <f t="shared" ref="H31:H35" si="19">B31*350+C31*600+F31*600+G31*500</f>
        <v>92600</v>
      </c>
    </row>
    <row r="32" spans="1:9" x14ac:dyDescent="0.2">
      <c r="A32" t="s">
        <v>8</v>
      </c>
      <c r="B32">
        <v>38</v>
      </c>
      <c r="C32">
        <f>ROUNDUP(B32/15,0)</f>
        <v>3</v>
      </c>
      <c r="D32">
        <f>ROUND(D31*0.92+B31*4/5,0)</f>
        <v>153</v>
      </c>
      <c r="E32">
        <f t="shared" si="17"/>
        <v>150</v>
      </c>
      <c r="F32">
        <v>150</v>
      </c>
      <c r="G32">
        <f t="shared" si="18"/>
        <v>0</v>
      </c>
      <c r="H32">
        <f t="shared" si="19"/>
        <v>105100</v>
      </c>
    </row>
    <row r="33" spans="1:8" x14ac:dyDescent="0.2">
      <c r="A33" t="s">
        <v>10</v>
      </c>
      <c r="B33">
        <v>7</v>
      </c>
      <c r="C33">
        <f>ROUNDUP(B33/15,0)</f>
        <v>1</v>
      </c>
      <c r="D33">
        <f>ROUND(D32*0.92+B32*4/5,0)</f>
        <v>171</v>
      </c>
      <c r="E33">
        <f t="shared" si="17"/>
        <v>170</v>
      </c>
      <c r="F33">
        <v>170</v>
      </c>
      <c r="G33">
        <f t="shared" si="18"/>
        <v>0</v>
      </c>
      <c r="H33">
        <f t="shared" si="19"/>
        <v>105050</v>
      </c>
    </row>
    <row r="34" spans="1:8" x14ac:dyDescent="0.2">
      <c r="A34" t="s">
        <v>11</v>
      </c>
      <c r="B34">
        <v>38</v>
      </c>
      <c r="C34">
        <f>ROUNDUP(B34/15,0)</f>
        <v>3</v>
      </c>
      <c r="D34">
        <f>ROUND(D33*0.92+B33*4/5,0)</f>
        <v>163</v>
      </c>
      <c r="E34">
        <f t="shared" si="17"/>
        <v>160</v>
      </c>
      <c r="F34">
        <v>160</v>
      </c>
      <c r="G34">
        <f t="shared" si="18"/>
        <v>0</v>
      </c>
      <c r="H34">
        <f t="shared" si="19"/>
        <v>111100</v>
      </c>
    </row>
    <row r="35" spans="1:8" x14ac:dyDescent="0.2">
      <c r="A35" t="s">
        <v>12</v>
      </c>
      <c r="C35">
        <f>ROUNDUP(B35/15,0)</f>
        <v>0</v>
      </c>
      <c r="D35">
        <f>ROUND(D34*0.92+B34*4/5,0)</f>
        <v>180</v>
      </c>
      <c r="E35">
        <f t="shared" si="17"/>
        <v>180</v>
      </c>
      <c r="F35">
        <v>180</v>
      </c>
      <c r="G35">
        <f t="shared" si="18"/>
        <v>0</v>
      </c>
      <c r="H35">
        <f t="shared" si="19"/>
        <v>108000</v>
      </c>
    </row>
    <row r="36" spans="1:8" x14ac:dyDescent="0.2">
      <c r="G36" s="3" t="s">
        <v>46</v>
      </c>
      <c r="H36" s="3">
        <f>SUM(H30:H35)</f>
        <v>607850</v>
      </c>
    </row>
    <row r="41" spans="1:8" s="3" customFormat="1" x14ac:dyDescent="0.2">
      <c r="A41" s="3" t="s">
        <v>49</v>
      </c>
      <c r="B41" s="3" t="s">
        <v>50</v>
      </c>
      <c r="C41" s="3" t="s">
        <v>51</v>
      </c>
      <c r="D41" s="3" t="s">
        <v>52</v>
      </c>
      <c r="E41" s="3" t="s">
        <v>53</v>
      </c>
    </row>
    <row r="42" spans="1:8" x14ac:dyDescent="0.2">
      <c r="A42" t="s">
        <v>54</v>
      </c>
      <c r="B42">
        <v>0</v>
      </c>
      <c r="C42" t="s">
        <v>60</v>
      </c>
      <c r="D42">
        <v>0</v>
      </c>
      <c r="E42">
        <v>10</v>
      </c>
    </row>
    <row r="43" spans="1:8" x14ac:dyDescent="0.2">
      <c r="A43" t="s">
        <v>55</v>
      </c>
      <c r="B43">
        <v>0</v>
      </c>
      <c r="C43" t="s">
        <v>60</v>
      </c>
      <c r="D43">
        <v>0</v>
      </c>
      <c r="E43">
        <v>5.9177</v>
      </c>
    </row>
    <row r="44" spans="1:8" x14ac:dyDescent="0.2">
      <c r="A44" t="s">
        <v>56</v>
      </c>
      <c r="B44">
        <v>497.45549999999997</v>
      </c>
      <c r="C44">
        <v>-32.069400000000002</v>
      </c>
      <c r="D44">
        <v>0</v>
      </c>
      <c r="E44">
        <v>35.299100000000003</v>
      </c>
    </row>
    <row r="45" spans="1:8" x14ac:dyDescent="0.2">
      <c r="A45" t="s">
        <v>57</v>
      </c>
      <c r="B45">
        <v>536.04899999999998</v>
      </c>
      <c r="C45">
        <v>-34.965000000000003</v>
      </c>
      <c r="D45">
        <v>0</v>
      </c>
      <c r="E45">
        <v>6.6721000000000004</v>
      </c>
    </row>
    <row r="46" spans="1:8" x14ac:dyDescent="0.2">
      <c r="A46" t="s">
        <v>58</v>
      </c>
      <c r="B46">
        <v>539.01329999999996</v>
      </c>
      <c r="C46">
        <v>-6.6089000000000002</v>
      </c>
      <c r="D46">
        <v>0</v>
      </c>
      <c r="E46">
        <v>35.648400000000002</v>
      </c>
    </row>
    <row r="47" spans="1:8" x14ac:dyDescent="0.2">
      <c r="A47" t="s">
        <v>59</v>
      </c>
      <c r="B47">
        <v>990.75379999999996</v>
      </c>
      <c r="C47">
        <v>147.20349999999999</v>
      </c>
      <c r="D47">
        <v>180</v>
      </c>
      <c r="E47">
        <v>153303.58730000001</v>
      </c>
    </row>
    <row r="51" spans="1:5" x14ac:dyDescent="0.2">
      <c r="A51" s="3" t="s">
        <v>49</v>
      </c>
      <c r="B51" s="3" t="s">
        <v>50</v>
      </c>
      <c r="C51" s="3" t="s">
        <v>51</v>
      </c>
      <c r="D51" s="3" t="s">
        <v>52</v>
      </c>
      <c r="E51" s="3" t="s">
        <v>53</v>
      </c>
    </row>
    <row r="52" spans="1:5" x14ac:dyDescent="0.2">
      <c r="A52" t="s">
        <v>54</v>
      </c>
      <c r="B52">
        <v>0</v>
      </c>
      <c r="C52" s="4" t="s">
        <v>60</v>
      </c>
      <c r="D52">
        <v>0</v>
      </c>
      <c r="E52">
        <v>10</v>
      </c>
    </row>
    <row r="53" spans="1:5" x14ac:dyDescent="0.2">
      <c r="A53" t="s">
        <v>55</v>
      </c>
      <c r="B53">
        <v>0</v>
      </c>
      <c r="C53" s="4" t="s">
        <v>60</v>
      </c>
      <c r="D53">
        <v>0</v>
      </c>
      <c r="E53">
        <v>5.9177</v>
      </c>
    </row>
    <row r="54" spans="1:5" x14ac:dyDescent="0.2">
      <c r="A54" t="s">
        <v>56</v>
      </c>
      <c r="B54">
        <v>497.45549999999997</v>
      </c>
      <c r="C54">
        <v>-32.069400000000002</v>
      </c>
      <c r="D54">
        <v>0</v>
      </c>
      <c r="E54">
        <v>35.299100000000003</v>
      </c>
    </row>
    <row r="55" spans="1:5" x14ac:dyDescent="0.2">
      <c r="A55" t="s">
        <v>57</v>
      </c>
      <c r="B55">
        <v>536.04899999999998</v>
      </c>
      <c r="C55">
        <v>-34.965000000000003</v>
      </c>
      <c r="D55">
        <v>0</v>
      </c>
      <c r="E55">
        <v>6.6721000000000004</v>
      </c>
    </row>
    <row r="56" spans="1:5" x14ac:dyDescent="0.2">
      <c r="A56" t="s">
        <v>58</v>
      </c>
      <c r="B56">
        <v>539.01329999999996</v>
      </c>
      <c r="C56">
        <v>-6.6089000000000002</v>
      </c>
      <c r="D56">
        <v>0</v>
      </c>
      <c r="E56">
        <v>35.648400000000002</v>
      </c>
    </row>
    <row r="57" spans="1:5" x14ac:dyDescent="0.2">
      <c r="A57" t="s">
        <v>59</v>
      </c>
      <c r="B57">
        <v>990.75379999999996</v>
      </c>
      <c r="C57">
        <v>147.20349999999999</v>
      </c>
      <c r="D57">
        <v>0</v>
      </c>
      <c r="E57">
        <v>153303.58730000001</v>
      </c>
    </row>
    <row r="58" spans="1:5" x14ac:dyDescent="0.2">
      <c r="A58" t="s">
        <v>36</v>
      </c>
      <c r="B58">
        <v>582.66480000000001</v>
      </c>
      <c r="C58">
        <v>139.0257</v>
      </c>
      <c r="D58">
        <v>145</v>
      </c>
      <c r="E58">
        <v>180.191</v>
      </c>
    </row>
    <row r="59" spans="1:5" x14ac:dyDescent="0.2">
      <c r="A59" t="s">
        <v>37</v>
      </c>
      <c r="B59">
        <v>100</v>
      </c>
      <c r="C59">
        <v>0</v>
      </c>
      <c r="D59">
        <v>135</v>
      </c>
      <c r="E59">
        <v>145</v>
      </c>
    </row>
    <row r="60" spans="1:5" x14ac:dyDescent="0.2">
      <c r="A60" t="s">
        <v>38</v>
      </c>
      <c r="B60">
        <v>100</v>
      </c>
      <c r="C60">
        <v>0</v>
      </c>
      <c r="D60">
        <v>125</v>
      </c>
      <c r="E60">
        <v>130.9177</v>
      </c>
    </row>
    <row r="61" spans="1:5" x14ac:dyDescent="0.2">
      <c r="A61" t="s">
        <v>39</v>
      </c>
      <c r="B61">
        <v>597.45550000000003</v>
      </c>
      <c r="C61">
        <v>117.9306</v>
      </c>
      <c r="D61">
        <v>150</v>
      </c>
      <c r="E61">
        <v>185.29910000000001</v>
      </c>
    </row>
    <row r="62" spans="1:5" x14ac:dyDescent="0.2">
      <c r="A62" t="s">
        <v>40</v>
      </c>
      <c r="B62">
        <v>636.04899999999998</v>
      </c>
      <c r="C62">
        <v>135.035</v>
      </c>
      <c r="D62">
        <v>170</v>
      </c>
      <c r="E62">
        <v>176.6721</v>
      </c>
    </row>
    <row r="63" spans="1:5" x14ac:dyDescent="0.2">
      <c r="A63" t="s">
        <v>41</v>
      </c>
      <c r="B63">
        <v>639.01329999999996</v>
      </c>
      <c r="C63">
        <v>153.39109999999999</v>
      </c>
      <c r="D63">
        <v>160</v>
      </c>
      <c r="E63">
        <v>195.64840000000001</v>
      </c>
    </row>
    <row r="64" spans="1:5" x14ac:dyDescent="0.2">
      <c r="A64" t="s">
        <v>42</v>
      </c>
      <c r="B64">
        <v>100</v>
      </c>
      <c r="C64">
        <v>0</v>
      </c>
      <c r="D64">
        <v>180</v>
      </c>
      <c r="E64" s="4" t="s">
        <v>61</v>
      </c>
    </row>
    <row r="72" spans="2:2" x14ac:dyDescent="0.2">
      <c r="B72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Josia Nyman</cp:lastModifiedBy>
  <dcterms:created xsi:type="dcterms:W3CDTF">2018-02-12T17:55:08Z</dcterms:created>
  <dcterms:modified xsi:type="dcterms:W3CDTF">2018-02-28T15:01:17Z</dcterms:modified>
</cp:coreProperties>
</file>