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6"/>
  </bookViews>
  <sheets>
    <sheet name="set_13" sheetId="1" r:id="rId1"/>
    <sheet name="nov_13" sheetId="2" r:id="rId2"/>
    <sheet name="07_jan_14" sheetId="4" r:id="rId3"/>
    <sheet name="17_jan_14" sheetId="5" r:id="rId4"/>
    <sheet name="20_jan_14" sheetId="3" r:id="rId5"/>
    <sheet name="21_fev_14" sheetId="6" r:id="rId6"/>
    <sheet name="07_mar_14" sheetId="7" r:id="rId7"/>
  </sheets>
  <externalReferences>
    <externalReference r:id="rId8"/>
    <externalReference r:id="rId9"/>
  </externalReferences>
  <definedNames>
    <definedName name="a" localSheetId="2">#REF!</definedName>
    <definedName name="a" localSheetId="6">#REF!</definedName>
    <definedName name="a" localSheetId="3">#REF!</definedName>
    <definedName name="a" localSheetId="5">#REF!</definedName>
    <definedName name="a">#REF!</definedName>
    <definedName name="aaaa" localSheetId="2">#REF!</definedName>
    <definedName name="aaaa" localSheetId="6">#REF!</definedName>
    <definedName name="aaaa" localSheetId="3">#REF!</definedName>
    <definedName name="aaaa" localSheetId="4">#REF!</definedName>
    <definedName name="aaaa" localSheetId="5">#REF!</definedName>
    <definedName name="aaaa" localSheetId="1">#REF!</definedName>
    <definedName name="aaaa" localSheetId="0">#REF!</definedName>
    <definedName name="aaaa">#REF!</definedName>
    <definedName name="ads" localSheetId="6">#REF!</definedName>
    <definedName name="ads" localSheetId="3">#REF!</definedName>
    <definedName name="ads" localSheetId="5">#REF!</definedName>
    <definedName name="ads">#REF!</definedName>
    <definedName name="adsa" localSheetId="2">#REF!</definedName>
    <definedName name="adsa" localSheetId="6">#REF!</definedName>
    <definedName name="adsa" localSheetId="3">#REF!</definedName>
    <definedName name="adsa" localSheetId="4">#REF!</definedName>
    <definedName name="adsa" localSheetId="5">#REF!</definedName>
    <definedName name="adsa" localSheetId="1">#REF!</definedName>
    <definedName name="adsa" localSheetId="0">#REF!</definedName>
    <definedName name="adsa">#REF!</definedName>
    <definedName name="adsagg" localSheetId="2">#REF!</definedName>
    <definedName name="adsagg" localSheetId="6">#REF!</definedName>
    <definedName name="adsagg" localSheetId="3">#REF!</definedName>
    <definedName name="adsagg" localSheetId="5">#REF!</definedName>
    <definedName name="adsagg">#REF!</definedName>
    <definedName name="asdf" localSheetId="2">#REF!</definedName>
    <definedName name="asdf" localSheetId="6">#REF!</definedName>
    <definedName name="asdf" localSheetId="3">#REF!</definedName>
    <definedName name="asdf" localSheetId="5">#REF!</definedName>
    <definedName name="asdf">#REF!</definedName>
    <definedName name="asdfadsf" localSheetId="6">#REF!</definedName>
    <definedName name="asdfadsf" localSheetId="3">#REF!</definedName>
    <definedName name="asdfadsf" localSheetId="5">#REF!</definedName>
    <definedName name="asdfadsf">#REF!</definedName>
    <definedName name="asdff" localSheetId="6">#REF!</definedName>
    <definedName name="asdff" localSheetId="3">#REF!</definedName>
    <definedName name="asdff" localSheetId="5">#REF!</definedName>
    <definedName name="asdff">#REF!</definedName>
    <definedName name="asf" localSheetId="6">#REF!</definedName>
    <definedName name="asf" localSheetId="3">#REF!</definedName>
    <definedName name="asf" localSheetId="5">#REF!</definedName>
    <definedName name="asf">#REF!</definedName>
    <definedName name="d" localSheetId="2">#REF!</definedName>
    <definedName name="d" localSheetId="6">#REF!</definedName>
    <definedName name="d" localSheetId="3">#REF!</definedName>
    <definedName name="d" localSheetId="4">#REF!</definedName>
    <definedName name="d" localSheetId="5">#REF!</definedName>
    <definedName name="d" localSheetId="1">#REF!</definedName>
    <definedName name="d">#REF!</definedName>
    <definedName name="dddd" localSheetId="6">#REF!</definedName>
    <definedName name="dddd" localSheetId="5">#REF!</definedName>
    <definedName name="dddd">#REF!</definedName>
    <definedName name="ddddd" localSheetId="6">#REF!</definedName>
    <definedName name="ddddd" localSheetId="5">#REF!</definedName>
    <definedName name="ddddd">#REF!</definedName>
    <definedName name="ddddddddd" localSheetId="6">#REF!</definedName>
    <definedName name="ddddddddd" localSheetId="5">#REF!</definedName>
    <definedName name="ddddddddd">#REF!</definedName>
    <definedName name="df" localSheetId="2">#REF!</definedName>
    <definedName name="df" localSheetId="6">#REF!</definedName>
    <definedName name="df" localSheetId="3">#REF!</definedName>
    <definedName name="df" localSheetId="4">#REF!</definedName>
    <definedName name="df" localSheetId="5">#REF!</definedName>
    <definedName name="df" localSheetId="1">#REF!</definedName>
    <definedName name="df">#REF!</definedName>
    <definedName name="novembro" localSheetId="2">#REF!</definedName>
    <definedName name="novembro" localSheetId="6">#REF!</definedName>
    <definedName name="novembro" localSheetId="3">#REF!</definedName>
    <definedName name="novembro" localSheetId="4">#REF!</definedName>
    <definedName name="novembro" localSheetId="5">#REF!</definedName>
    <definedName name="novembro">#REF!</definedName>
    <definedName name="ss" localSheetId="2">#REF!</definedName>
    <definedName name="ss" localSheetId="6">#REF!</definedName>
    <definedName name="ss" localSheetId="3">#REF!</definedName>
    <definedName name="ss" localSheetId="4">#REF!</definedName>
    <definedName name="ss" localSheetId="5">#REF!</definedName>
    <definedName name="ss" localSheetId="1">#REF!</definedName>
    <definedName name="ss">#REF!</definedName>
    <definedName name="ssss" localSheetId="2">#REF!</definedName>
    <definedName name="ssss" localSheetId="6">#REF!</definedName>
    <definedName name="ssss" localSheetId="3">#REF!</definedName>
    <definedName name="ssss" localSheetId="4">#REF!</definedName>
    <definedName name="ssss" localSheetId="5">#REF!</definedName>
    <definedName name="ssss" localSheetId="1">#REF!</definedName>
    <definedName name="ssss">#REF!</definedName>
    <definedName name="TECNOL" localSheetId="2">[1]Planejamento!$B$7</definedName>
    <definedName name="TECNOL" localSheetId="6">[1]Planejamento!$B$7</definedName>
    <definedName name="TECNOL" localSheetId="3">[1]Planejamento!$B$7</definedName>
    <definedName name="TECNOL" localSheetId="4">[1]Planejamento!$B$7</definedName>
    <definedName name="TECNOL" localSheetId="5">[1]Planejamento!$B$7</definedName>
    <definedName name="TECNOL" localSheetId="1">[1]Planejamento!$B$7</definedName>
    <definedName name="TECNOL" localSheetId="0">[1]Planejamento!$B$7</definedName>
    <definedName name="TECNOL">[1]Planejamento!$B$7</definedName>
    <definedName name="ti" localSheetId="2">#REF!</definedName>
    <definedName name="ti" localSheetId="6">#REF!</definedName>
    <definedName name="ti" localSheetId="3">#REF!</definedName>
    <definedName name="ti" localSheetId="4">#REF!</definedName>
    <definedName name="ti" localSheetId="5">#REF!</definedName>
    <definedName name="ti" localSheetId="1">#REF!</definedName>
    <definedName name="ti" localSheetId="0">#REF!</definedName>
    <definedName name="ti">#REF!</definedName>
    <definedName name="xxx" localSheetId="2">#REF!</definedName>
    <definedName name="xxx" localSheetId="6">#REF!</definedName>
    <definedName name="xxx" localSheetId="3">#REF!</definedName>
    <definedName name="xxx" localSheetId="4">#REF!</definedName>
    <definedName name="xxx" localSheetId="5">#REF!</definedName>
    <definedName name="xxx" localSheetId="1">#REF!</definedName>
    <definedName name="xxx">#REF!</definedName>
  </definedNames>
  <calcPr calcId="145621"/>
</workbook>
</file>

<file path=xl/calcChain.xml><?xml version="1.0" encoding="utf-8"?>
<calcChain xmlns="http://schemas.openxmlformats.org/spreadsheetml/2006/main">
  <c r="Q39" i="7" l="1"/>
  <c r="P53" i="7"/>
  <c r="O53" i="7"/>
  <c r="R51" i="7"/>
  <c r="N51" i="7"/>
  <c r="M51" i="7"/>
  <c r="L51" i="7"/>
  <c r="K51" i="7"/>
  <c r="J51" i="7"/>
  <c r="Q46" i="7"/>
  <c r="N46" i="7"/>
  <c r="M46" i="7"/>
  <c r="L46" i="7"/>
  <c r="K46" i="7"/>
  <c r="J46" i="7"/>
  <c r="R46" i="7" s="1"/>
  <c r="Q40" i="7"/>
  <c r="Q47" i="7" s="1"/>
  <c r="P40" i="7"/>
  <c r="O40" i="7"/>
  <c r="N40" i="7"/>
  <c r="N47" i="7" s="1"/>
  <c r="M40" i="7"/>
  <c r="M47" i="7" s="1"/>
  <c r="L40" i="7"/>
  <c r="L47" i="7" s="1"/>
  <c r="K40" i="7"/>
  <c r="K47" i="7" s="1"/>
  <c r="J40" i="7"/>
  <c r="J47" i="7" s="1"/>
  <c r="D40" i="7"/>
  <c r="R39" i="7"/>
  <c r="R38" i="7"/>
  <c r="R37" i="7"/>
  <c r="R36" i="7"/>
  <c r="R35" i="7"/>
  <c r="R34" i="7"/>
  <c r="R33" i="7"/>
  <c r="Q28" i="7"/>
  <c r="Q29" i="7" s="1"/>
  <c r="O28" i="7"/>
  <c r="O29" i="7" s="1"/>
  <c r="N28" i="7"/>
  <c r="N29" i="7" s="1"/>
  <c r="M28" i="7"/>
  <c r="M29" i="7" s="1"/>
  <c r="L28" i="7"/>
  <c r="L29" i="7" s="1"/>
  <c r="K28" i="7"/>
  <c r="K29" i="7" s="1"/>
  <c r="J28" i="7"/>
  <c r="R28" i="7" s="1"/>
  <c r="I28" i="7"/>
  <c r="H28" i="7"/>
  <c r="G28" i="7"/>
  <c r="F28" i="7"/>
  <c r="E28" i="7"/>
  <c r="D28" i="7"/>
  <c r="R26" i="7"/>
  <c r="R25" i="7"/>
  <c r="R24" i="7"/>
  <c r="R23" i="7"/>
  <c r="R22" i="7"/>
  <c r="J21" i="7"/>
  <c r="K17" i="7" s="1"/>
  <c r="R20" i="7"/>
  <c r="R19" i="7"/>
  <c r="R21" i="7" s="1"/>
  <c r="I19" i="7"/>
  <c r="J17" i="7"/>
  <c r="Q16" i="7"/>
  <c r="O16" i="7"/>
  <c r="M16" i="7"/>
  <c r="K16" i="7"/>
  <c r="K18" i="7" s="1"/>
  <c r="J16" i="7"/>
  <c r="H16" i="7"/>
  <c r="G16" i="7"/>
  <c r="F16" i="7"/>
  <c r="E16" i="7"/>
  <c r="D16" i="7"/>
  <c r="R15" i="7"/>
  <c r="R14" i="7"/>
  <c r="R13" i="7"/>
  <c r="R12" i="7"/>
  <c r="N11" i="7"/>
  <c r="R11" i="7" s="1"/>
  <c r="L10" i="7"/>
  <c r="R10" i="7" s="1"/>
  <c r="I10" i="7"/>
  <c r="I16" i="7" s="1"/>
  <c r="E29" i="7" l="1"/>
  <c r="G29" i="7"/>
  <c r="D29" i="7"/>
  <c r="F29" i="7"/>
  <c r="H29" i="7"/>
  <c r="K21" i="7"/>
  <c r="L17" i="7" s="1"/>
  <c r="I29" i="7"/>
  <c r="R47" i="7"/>
  <c r="J48" i="7"/>
  <c r="R48" i="7"/>
  <c r="N16" i="7"/>
  <c r="J29" i="7"/>
  <c r="L16" i="7"/>
  <c r="L18" i="7" s="1"/>
  <c r="L21" i="7" s="1"/>
  <c r="R40" i="7"/>
  <c r="P53" i="6"/>
  <c r="O53" i="6"/>
  <c r="R51" i="6"/>
  <c r="N51" i="6"/>
  <c r="M51" i="6"/>
  <c r="L51" i="6"/>
  <c r="K51" i="6"/>
  <c r="J51" i="6"/>
  <c r="Q46" i="6"/>
  <c r="N46" i="6"/>
  <c r="M46" i="6"/>
  <c r="L46" i="6"/>
  <c r="K46" i="6"/>
  <c r="J46" i="6"/>
  <c r="R46" i="6" s="1"/>
  <c r="Q40" i="6"/>
  <c r="Q47" i="6" s="1"/>
  <c r="P40" i="6"/>
  <c r="O40" i="6"/>
  <c r="N40" i="6"/>
  <c r="N47" i="6" s="1"/>
  <c r="M40" i="6"/>
  <c r="M47" i="6" s="1"/>
  <c r="L40" i="6"/>
  <c r="L47" i="6" s="1"/>
  <c r="K40" i="6"/>
  <c r="K47" i="6" s="1"/>
  <c r="J40" i="6"/>
  <c r="J47" i="6" s="1"/>
  <c r="D40" i="6"/>
  <c r="R39" i="6"/>
  <c r="R38" i="6"/>
  <c r="R37" i="6"/>
  <c r="R36" i="6"/>
  <c r="R35" i="6"/>
  <c r="R34" i="6"/>
  <c r="R33" i="6"/>
  <c r="Q28" i="6"/>
  <c r="Q29" i="6" s="1"/>
  <c r="O28" i="6"/>
  <c r="O29" i="6" s="1"/>
  <c r="N28" i="6"/>
  <c r="N29" i="6" s="1"/>
  <c r="M28" i="6"/>
  <c r="M29" i="6" s="1"/>
  <c r="L28" i="6"/>
  <c r="L29" i="6" s="1"/>
  <c r="K28" i="6"/>
  <c r="K29" i="6" s="1"/>
  <c r="J28" i="6"/>
  <c r="R28" i="6" s="1"/>
  <c r="I28" i="6"/>
  <c r="H28" i="6"/>
  <c r="G28" i="6"/>
  <c r="F28" i="6"/>
  <c r="E28" i="6"/>
  <c r="D28" i="6"/>
  <c r="R26" i="6"/>
  <c r="R25" i="6"/>
  <c r="R24" i="6"/>
  <c r="R23" i="6"/>
  <c r="R22" i="6"/>
  <c r="J21" i="6"/>
  <c r="K17" i="6" s="1"/>
  <c r="R20" i="6"/>
  <c r="R19" i="6"/>
  <c r="R21" i="6" s="1"/>
  <c r="I19" i="6"/>
  <c r="J17" i="6"/>
  <c r="Q16" i="6"/>
  <c r="O16" i="6"/>
  <c r="M16" i="6"/>
  <c r="K16" i="6"/>
  <c r="K18" i="6" s="1"/>
  <c r="J16" i="6"/>
  <c r="H16" i="6"/>
  <c r="G16" i="6"/>
  <c r="F16" i="6"/>
  <c r="E16" i="6"/>
  <c r="D16" i="6"/>
  <c r="R15" i="6"/>
  <c r="R14" i="6"/>
  <c r="R13" i="6"/>
  <c r="R12" i="6"/>
  <c r="N11" i="6"/>
  <c r="R11" i="6" s="1"/>
  <c r="L10" i="6"/>
  <c r="R10" i="6" s="1"/>
  <c r="I10" i="6"/>
  <c r="I16" i="6" s="1"/>
  <c r="Q14" i="3"/>
  <c r="Q37" i="3"/>
  <c r="P51" i="3"/>
  <c r="P38" i="3"/>
  <c r="R29" i="7" l="1"/>
  <c r="R30" i="7" s="1"/>
  <c r="J30" i="7"/>
  <c r="K48" i="7"/>
  <c r="J53" i="7"/>
  <c r="O17" i="7"/>
  <c r="O18" i="7" s="1"/>
  <c r="O21" i="7" s="1"/>
  <c r="M17" i="7"/>
  <c r="N17" i="7"/>
  <c r="N18" i="7"/>
  <c r="N21" i="7" s="1"/>
  <c r="Q17" i="7" s="1"/>
  <c r="Q18" i="7" s="1"/>
  <c r="Q21" i="7" s="1"/>
  <c r="R16" i="7"/>
  <c r="E29" i="6"/>
  <c r="G29" i="6"/>
  <c r="D29" i="6"/>
  <c r="F29" i="6"/>
  <c r="H29" i="6"/>
  <c r="I29" i="6"/>
  <c r="R47" i="6"/>
  <c r="J48" i="6"/>
  <c r="R48" i="6"/>
  <c r="K21" i="6"/>
  <c r="L17" i="6" s="1"/>
  <c r="J29" i="6"/>
  <c r="L16" i="6"/>
  <c r="L18" i="6" s="1"/>
  <c r="L21" i="6" s="1"/>
  <c r="N16" i="6"/>
  <c r="R40" i="6"/>
  <c r="J54" i="7" l="1"/>
  <c r="J52" i="7"/>
  <c r="K30" i="7"/>
  <c r="M18" i="7"/>
  <c r="K53" i="7"/>
  <c r="L48" i="7"/>
  <c r="O17" i="6"/>
  <c r="O18" i="6" s="1"/>
  <c r="O21" i="6" s="1"/>
  <c r="M17" i="6"/>
  <c r="N17" i="6"/>
  <c r="N18" i="6" s="1"/>
  <c r="N21" i="6" s="1"/>
  <c r="Q17" i="6" s="1"/>
  <c r="Q18" i="6" s="1"/>
  <c r="Q21" i="6" s="1"/>
  <c r="K48" i="6"/>
  <c r="J53" i="6"/>
  <c r="R29" i="6"/>
  <c r="R30" i="6" s="1"/>
  <c r="J30" i="6"/>
  <c r="R16" i="6"/>
  <c r="I10" i="5"/>
  <c r="L10" i="5" s="1"/>
  <c r="N11" i="5"/>
  <c r="P11" i="5"/>
  <c r="P12" i="5"/>
  <c r="P13" i="5"/>
  <c r="I14" i="5"/>
  <c r="P14" i="5"/>
  <c r="D15" i="5"/>
  <c r="E15" i="5"/>
  <c r="F15" i="5"/>
  <c r="G15" i="5"/>
  <c r="H15" i="5"/>
  <c r="I15" i="5"/>
  <c r="J15" i="5"/>
  <c r="K15" i="5"/>
  <c r="M15" i="5"/>
  <c r="N15" i="5"/>
  <c r="O15" i="5"/>
  <c r="J16" i="5"/>
  <c r="I18" i="5"/>
  <c r="P18" i="5"/>
  <c r="P20" i="5" s="1"/>
  <c r="P19" i="5"/>
  <c r="J20" i="5"/>
  <c r="K16" i="5" s="1"/>
  <c r="P21" i="5"/>
  <c r="P22" i="5"/>
  <c r="P23" i="5"/>
  <c r="P24" i="5"/>
  <c r="P25" i="5"/>
  <c r="D27" i="5"/>
  <c r="E27" i="5"/>
  <c r="F27" i="5"/>
  <c r="G27" i="5"/>
  <c r="H27" i="5"/>
  <c r="I27" i="5"/>
  <c r="J27" i="5"/>
  <c r="K27" i="5"/>
  <c r="L27" i="5"/>
  <c r="M27" i="5"/>
  <c r="N27" i="5"/>
  <c r="O27" i="5"/>
  <c r="D28" i="5"/>
  <c r="E28" i="5"/>
  <c r="F28" i="5"/>
  <c r="G28" i="5"/>
  <c r="H28" i="5"/>
  <c r="I28" i="5"/>
  <c r="J28" i="5"/>
  <c r="J29" i="5" s="1"/>
  <c r="K28" i="5"/>
  <c r="P28" i="5" s="1"/>
  <c r="L28" i="5"/>
  <c r="M28" i="5"/>
  <c r="N28" i="5"/>
  <c r="O28" i="5"/>
  <c r="P32" i="5"/>
  <c r="P33" i="5"/>
  <c r="P34" i="5"/>
  <c r="P35" i="5"/>
  <c r="P36" i="5"/>
  <c r="P37" i="5"/>
  <c r="J38" i="5"/>
  <c r="J45" i="5" s="1"/>
  <c r="K38" i="5"/>
  <c r="L38" i="5"/>
  <c r="L45" i="5" s="1"/>
  <c r="M38" i="5"/>
  <c r="N38" i="5"/>
  <c r="N45" i="5" s="1"/>
  <c r="O38" i="5"/>
  <c r="P38" i="5"/>
  <c r="J44" i="5"/>
  <c r="K44" i="5"/>
  <c r="L44" i="5"/>
  <c r="M44" i="5"/>
  <c r="N44" i="5"/>
  <c r="O44" i="5"/>
  <c r="K45" i="5"/>
  <c r="M45" i="5"/>
  <c r="O45" i="5"/>
  <c r="J49" i="5"/>
  <c r="K49" i="5"/>
  <c r="L49" i="5"/>
  <c r="M49" i="5"/>
  <c r="N49" i="5"/>
  <c r="O49" i="5"/>
  <c r="P49" i="5"/>
  <c r="M48" i="7" l="1"/>
  <c r="L53" i="7"/>
  <c r="N48" i="7"/>
  <c r="N53" i="7" s="1"/>
  <c r="M21" i="7"/>
  <c r="P17" i="7" s="1"/>
  <c r="K52" i="7"/>
  <c r="K54" i="7" s="1"/>
  <c r="L30" i="7"/>
  <c r="J52" i="6"/>
  <c r="K30" i="6"/>
  <c r="K53" i="6"/>
  <c r="L48" i="6"/>
  <c r="M18" i="6"/>
  <c r="J54" i="6"/>
  <c r="P45" i="5"/>
  <c r="J46" i="5"/>
  <c r="P44" i="5"/>
  <c r="P46" i="5" s="1"/>
  <c r="P27" i="5"/>
  <c r="K17" i="5"/>
  <c r="P10" i="5"/>
  <c r="L15" i="5"/>
  <c r="P29" i="5"/>
  <c r="J50" i="5"/>
  <c r="K29" i="5"/>
  <c r="O27" i="3"/>
  <c r="O28" i="3" s="1"/>
  <c r="O51" i="3"/>
  <c r="O38" i="3"/>
  <c r="O15" i="3"/>
  <c r="D38" i="3"/>
  <c r="L52" i="7" l="1"/>
  <c r="M30" i="7"/>
  <c r="N30" i="7"/>
  <c r="M53" i="7"/>
  <c r="Q48" i="7"/>
  <c r="Q53" i="7" s="1"/>
  <c r="P18" i="7"/>
  <c r="R17" i="7"/>
  <c r="L54" i="7"/>
  <c r="M21" i="6"/>
  <c r="P17" i="6" s="1"/>
  <c r="M48" i="6"/>
  <c r="L53" i="6"/>
  <c r="N48" i="6"/>
  <c r="N53" i="6" s="1"/>
  <c r="K52" i="6"/>
  <c r="L30" i="6"/>
  <c r="K54" i="6"/>
  <c r="K46" i="5"/>
  <c r="J51" i="5"/>
  <c r="J52" i="5" s="1"/>
  <c r="P15" i="5"/>
  <c r="L29" i="5"/>
  <c r="K50" i="5"/>
  <c r="K20" i="5"/>
  <c r="L16" i="5" s="1"/>
  <c r="L17" i="5" s="1"/>
  <c r="L20" i="5" s="1"/>
  <c r="O50" i="4"/>
  <c r="O49" i="4"/>
  <c r="N49" i="4"/>
  <c r="M49" i="4"/>
  <c r="L49" i="4"/>
  <c r="K49" i="4"/>
  <c r="J49" i="4"/>
  <c r="N44" i="4"/>
  <c r="M44" i="4"/>
  <c r="L44" i="4"/>
  <c r="K44" i="4"/>
  <c r="J44" i="4"/>
  <c r="N38" i="4"/>
  <c r="N45" i="4" s="1"/>
  <c r="M38" i="4"/>
  <c r="L38" i="4"/>
  <c r="L45" i="4" s="1"/>
  <c r="K38" i="4"/>
  <c r="J38" i="4"/>
  <c r="J45" i="4" s="1"/>
  <c r="O37" i="4"/>
  <c r="O36" i="4"/>
  <c r="O35" i="4"/>
  <c r="O34" i="4"/>
  <c r="O33" i="4"/>
  <c r="O32" i="4"/>
  <c r="N27" i="4"/>
  <c r="N28" i="4" s="1"/>
  <c r="M27" i="4"/>
  <c r="M28" i="4" s="1"/>
  <c r="L27" i="4"/>
  <c r="L28" i="4" s="1"/>
  <c r="K27" i="4"/>
  <c r="K28" i="4" s="1"/>
  <c r="J27" i="4"/>
  <c r="I27" i="4"/>
  <c r="H27" i="4"/>
  <c r="G27" i="4"/>
  <c r="F27" i="4"/>
  <c r="E27" i="4"/>
  <c r="D27" i="4"/>
  <c r="O25" i="4"/>
  <c r="O24" i="4"/>
  <c r="O23" i="4"/>
  <c r="O22" i="4"/>
  <c r="O21" i="4"/>
  <c r="J20" i="4"/>
  <c r="O19" i="4"/>
  <c r="O18" i="4"/>
  <c r="I18" i="4"/>
  <c r="K16" i="4"/>
  <c r="J16" i="4"/>
  <c r="M15" i="4"/>
  <c r="K15" i="4"/>
  <c r="K17" i="4" s="1"/>
  <c r="J15" i="4"/>
  <c r="H15" i="4"/>
  <c r="G15" i="4"/>
  <c r="F15" i="4"/>
  <c r="E15" i="4"/>
  <c r="D15" i="4"/>
  <c r="O14" i="4"/>
  <c r="I14" i="4"/>
  <c r="O13" i="4"/>
  <c r="O12" i="4"/>
  <c r="N11" i="4"/>
  <c r="O11" i="4" s="1"/>
  <c r="L10" i="4"/>
  <c r="O10" i="4" s="1"/>
  <c r="I10" i="4"/>
  <c r="N11" i="3"/>
  <c r="N15" i="3" s="1"/>
  <c r="N49" i="3"/>
  <c r="N44" i="3"/>
  <c r="N38" i="3"/>
  <c r="N27" i="3"/>
  <c r="N28" i="3" s="1"/>
  <c r="R53" i="7" l="1"/>
  <c r="Q30" i="7"/>
  <c r="Q52" i="7" s="1"/>
  <c r="R52" i="7" s="1"/>
  <c r="O30" i="7"/>
  <c r="O52" i="7" s="1"/>
  <c r="O54" i="7" s="1"/>
  <c r="M52" i="7"/>
  <c r="P21" i="7"/>
  <c r="R18" i="7"/>
  <c r="M54" i="7"/>
  <c r="N52" i="7"/>
  <c r="N54" i="7" s="1"/>
  <c r="P30" i="7"/>
  <c r="P52" i="7" s="1"/>
  <c r="P54" i="7" s="1"/>
  <c r="N45" i="3"/>
  <c r="L54" i="6"/>
  <c r="L52" i="6"/>
  <c r="M30" i="6"/>
  <c r="N30" i="6"/>
  <c r="M53" i="6"/>
  <c r="Q48" i="6"/>
  <c r="Q53" i="6" s="1"/>
  <c r="P18" i="6"/>
  <c r="R17" i="6"/>
  <c r="L46" i="5"/>
  <c r="K51" i="5"/>
  <c r="K52" i="5" s="1"/>
  <c r="N29" i="5"/>
  <c r="N50" i="5" s="1"/>
  <c r="L50" i="5"/>
  <c r="M29" i="5"/>
  <c r="N16" i="5"/>
  <c r="N17" i="5" s="1"/>
  <c r="N20" i="5" s="1"/>
  <c r="M16" i="5"/>
  <c r="M17" i="5" s="1"/>
  <c r="E28" i="4"/>
  <c r="G28" i="4"/>
  <c r="I15" i="4"/>
  <c r="O20" i="4"/>
  <c r="D28" i="4"/>
  <c r="F28" i="4"/>
  <c r="H28" i="4"/>
  <c r="O27" i="4"/>
  <c r="K45" i="4"/>
  <c r="M45" i="4"/>
  <c r="O45" i="4" s="1"/>
  <c r="O46" i="4" s="1"/>
  <c r="O44" i="4"/>
  <c r="I28" i="4"/>
  <c r="K20" i="4"/>
  <c r="L16" i="4" s="1"/>
  <c r="J46" i="4"/>
  <c r="L15" i="4"/>
  <c r="L17" i="4" s="1"/>
  <c r="L20" i="4" s="1"/>
  <c r="N15" i="4"/>
  <c r="J28" i="4"/>
  <c r="O38" i="4"/>
  <c r="R54" i="7" l="1"/>
  <c r="Q54" i="7"/>
  <c r="P21" i="6"/>
  <c r="R18" i="6"/>
  <c r="N52" i="6"/>
  <c r="N54" i="6" s="1"/>
  <c r="P30" i="6"/>
  <c r="P52" i="6" s="1"/>
  <c r="P54" i="6" s="1"/>
  <c r="R53" i="6"/>
  <c r="R54" i="6" s="1"/>
  <c r="Q30" i="6"/>
  <c r="Q52" i="6" s="1"/>
  <c r="R52" i="6" s="1"/>
  <c r="O30" i="6"/>
  <c r="O52" i="6" s="1"/>
  <c r="O54" i="6" s="1"/>
  <c r="M52" i="6"/>
  <c r="M54" i="6" s="1"/>
  <c r="L52" i="5"/>
  <c r="N46" i="5"/>
  <c r="N51" i="5" s="1"/>
  <c r="N52" i="5" s="1"/>
  <c r="L51" i="5"/>
  <c r="M46" i="5"/>
  <c r="M20" i="5"/>
  <c r="O16" i="5" s="1"/>
  <c r="O29" i="5"/>
  <c r="O50" i="5" s="1"/>
  <c r="M50" i="5"/>
  <c r="J29" i="4"/>
  <c r="O28" i="4"/>
  <c r="O29" i="4" s="1"/>
  <c r="N17" i="4"/>
  <c r="N20" i="4" s="1"/>
  <c r="J51" i="4"/>
  <c r="K46" i="4"/>
  <c r="N16" i="4"/>
  <c r="M16" i="4"/>
  <c r="O15" i="4"/>
  <c r="Q54" i="6" l="1"/>
  <c r="O46" i="5"/>
  <c r="O51" i="5" s="1"/>
  <c r="P51" i="5" s="1"/>
  <c r="M51" i="5"/>
  <c r="M52" i="5"/>
  <c r="P50" i="5"/>
  <c r="O52" i="5"/>
  <c r="O17" i="5"/>
  <c r="P16" i="5"/>
  <c r="M17" i="4"/>
  <c r="K51" i="4"/>
  <c r="L46" i="4"/>
  <c r="J50" i="4"/>
  <c r="J52" i="4" s="1"/>
  <c r="K29" i="4"/>
  <c r="P52" i="5" l="1"/>
  <c r="O20" i="5"/>
  <c r="P17" i="5"/>
  <c r="N46" i="4"/>
  <c r="N51" i="4" s="1"/>
  <c r="O51" i="4" s="1"/>
  <c r="L51" i="4"/>
  <c r="M46" i="4"/>
  <c r="M20" i="4"/>
  <c r="L29" i="4"/>
  <c r="K50" i="4"/>
  <c r="K52" i="4" s="1"/>
  <c r="L50" i="4" l="1"/>
  <c r="N29" i="4"/>
  <c r="N50" i="4" s="1"/>
  <c r="M29" i="4"/>
  <c r="M51" i="4"/>
  <c r="N52" i="4"/>
  <c r="O16" i="4"/>
  <c r="L52" i="4"/>
  <c r="O17" i="4" l="1"/>
  <c r="M50" i="4"/>
  <c r="M52" i="4"/>
  <c r="O52" i="4" l="1"/>
  <c r="I10" i="3" l="1"/>
  <c r="Q49" i="3" l="1"/>
  <c r="M49" i="3"/>
  <c r="L49" i="3"/>
  <c r="K49" i="3"/>
  <c r="J49" i="3"/>
  <c r="M44" i="3"/>
  <c r="L44" i="3"/>
  <c r="K44" i="3"/>
  <c r="J44" i="3"/>
  <c r="M38" i="3"/>
  <c r="L38" i="3"/>
  <c r="K38" i="3"/>
  <c r="J38" i="3"/>
  <c r="Q36" i="3"/>
  <c r="Q35" i="3"/>
  <c r="Q34" i="3"/>
  <c r="Q33" i="3"/>
  <c r="Q32" i="3"/>
  <c r="M27" i="3"/>
  <c r="M28" i="3" s="1"/>
  <c r="L27" i="3"/>
  <c r="L28" i="3" s="1"/>
  <c r="K27" i="3"/>
  <c r="K28" i="3" s="1"/>
  <c r="J27" i="3"/>
  <c r="J28" i="3" s="1"/>
  <c r="I27" i="3"/>
  <c r="H27" i="3"/>
  <c r="G27" i="3"/>
  <c r="F27" i="3"/>
  <c r="E27" i="3"/>
  <c r="D27" i="3"/>
  <c r="Q25" i="3"/>
  <c r="Q24" i="3"/>
  <c r="Q23" i="3"/>
  <c r="Q22" i="3"/>
  <c r="Q21" i="3"/>
  <c r="J20" i="3"/>
  <c r="K16" i="3" s="1"/>
  <c r="Q19" i="3"/>
  <c r="Q18" i="3"/>
  <c r="I18" i="3"/>
  <c r="J16" i="3"/>
  <c r="M15" i="3"/>
  <c r="K15" i="3"/>
  <c r="J15" i="3"/>
  <c r="H15" i="3"/>
  <c r="G15" i="3"/>
  <c r="F15" i="3"/>
  <c r="E15" i="3"/>
  <c r="D15" i="3"/>
  <c r="Q13" i="3"/>
  <c r="Q12" i="3"/>
  <c r="I15" i="3"/>
  <c r="Q11" i="3"/>
  <c r="L10" i="3"/>
  <c r="L15" i="3" s="1"/>
  <c r="Q20" i="3" l="1"/>
  <c r="J45" i="3"/>
  <c r="J46" i="3" s="1"/>
  <c r="L45" i="3"/>
  <c r="Q44" i="3"/>
  <c r="Q10" i="3"/>
  <c r="K17" i="3"/>
  <c r="K20" i="3" s="1"/>
  <c r="L16" i="3" s="1"/>
  <c r="L17" i="3" s="1"/>
  <c r="L20" i="3" s="1"/>
  <c r="O16" i="3" s="1"/>
  <c r="O17" i="3" s="1"/>
  <c r="O20" i="3" s="1"/>
  <c r="K45" i="3"/>
  <c r="M45" i="3"/>
  <c r="Q15" i="3"/>
  <c r="D28" i="3"/>
  <c r="F28" i="3"/>
  <c r="H28" i="3"/>
  <c r="E28" i="3"/>
  <c r="G28" i="3"/>
  <c r="Q28" i="3"/>
  <c r="J29" i="3"/>
  <c r="I28" i="3"/>
  <c r="Q27" i="3"/>
  <c r="Q38" i="3"/>
  <c r="L10" i="2"/>
  <c r="Q45" i="3" l="1"/>
  <c r="Q46" i="3" s="1"/>
  <c r="M16" i="3"/>
  <c r="M17" i="3" s="1"/>
  <c r="M20" i="3" s="1"/>
  <c r="N16" i="3"/>
  <c r="N17" i="3" s="1"/>
  <c r="N20" i="3" s="1"/>
  <c r="Q29" i="3"/>
  <c r="K46" i="3"/>
  <c r="J51" i="3"/>
  <c r="K29" i="3"/>
  <c r="J50" i="3"/>
  <c r="O51" i="2"/>
  <c r="O52" i="2" s="1"/>
  <c r="O50" i="2"/>
  <c r="O49" i="2"/>
  <c r="N49" i="2"/>
  <c r="M49" i="2"/>
  <c r="L49" i="2"/>
  <c r="K49" i="2"/>
  <c r="J49" i="2"/>
  <c r="O46" i="2"/>
  <c r="N44" i="2"/>
  <c r="M44" i="2"/>
  <c r="L44" i="2"/>
  <c r="K44" i="2"/>
  <c r="O44" i="2" s="1"/>
  <c r="J44" i="2"/>
  <c r="N38" i="2"/>
  <c r="N45" i="2" s="1"/>
  <c r="M38" i="2"/>
  <c r="M45" i="2" s="1"/>
  <c r="L38" i="2"/>
  <c r="L45" i="2" s="1"/>
  <c r="K38" i="2"/>
  <c r="K45" i="2" s="1"/>
  <c r="J38" i="2"/>
  <c r="J45" i="2" s="1"/>
  <c r="O37" i="2"/>
  <c r="O36" i="2"/>
  <c r="O35" i="2"/>
  <c r="O34" i="2"/>
  <c r="O33" i="2"/>
  <c r="O32" i="2"/>
  <c r="N27" i="2"/>
  <c r="N28" i="2" s="1"/>
  <c r="M27" i="2"/>
  <c r="M28" i="2" s="1"/>
  <c r="L27" i="2"/>
  <c r="L28" i="2" s="1"/>
  <c r="K27" i="2"/>
  <c r="K28" i="2" s="1"/>
  <c r="J27" i="2"/>
  <c r="J28" i="2" s="1"/>
  <c r="I27" i="2"/>
  <c r="H27" i="2"/>
  <c r="G27" i="2"/>
  <c r="F27" i="2"/>
  <c r="E27" i="2"/>
  <c r="D27" i="2"/>
  <c r="O25" i="2"/>
  <c r="O24" i="2"/>
  <c r="O23" i="2"/>
  <c r="O22" i="2"/>
  <c r="O21" i="2"/>
  <c r="J20" i="2"/>
  <c r="K16" i="2" s="1"/>
  <c r="O19" i="2"/>
  <c r="O18" i="2"/>
  <c r="I18" i="2"/>
  <c r="J16" i="2"/>
  <c r="N15" i="2"/>
  <c r="M15" i="2"/>
  <c r="L15" i="2"/>
  <c r="K15" i="2"/>
  <c r="J15" i="2"/>
  <c r="H15" i="2"/>
  <c r="G15" i="2"/>
  <c r="F15" i="2"/>
  <c r="E15" i="2"/>
  <c r="D15" i="2"/>
  <c r="O14" i="2"/>
  <c r="I14" i="2"/>
  <c r="O13" i="2"/>
  <c r="I13" i="2"/>
  <c r="O12" i="2"/>
  <c r="I12" i="2"/>
  <c r="I15" i="2" s="1"/>
  <c r="O11" i="2"/>
  <c r="O10" i="2"/>
  <c r="P16" i="3" l="1"/>
  <c r="P17" i="3" s="1"/>
  <c r="P20" i="3" s="1"/>
  <c r="Q16" i="3"/>
  <c r="K50" i="3"/>
  <c r="L29" i="3"/>
  <c r="N29" i="3" s="1"/>
  <c r="K51" i="3"/>
  <c r="K52" i="3" s="1"/>
  <c r="L46" i="3"/>
  <c r="N46" i="3" s="1"/>
  <c r="N51" i="3" s="1"/>
  <c r="J52" i="3"/>
  <c r="O20" i="2"/>
  <c r="O15" i="2"/>
  <c r="K17" i="2"/>
  <c r="D28" i="2"/>
  <c r="F28" i="2"/>
  <c r="H28" i="2"/>
  <c r="E28" i="2"/>
  <c r="G28" i="2"/>
  <c r="I28" i="2"/>
  <c r="O45" i="2"/>
  <c r="J46" i="2"/>
  <c r="K20" i="2"/>
  <c r="L16" i="2" s="1"/>
  <c r="O28" i="2"/>
  <c r="O29" i="2" s="1"/>
  <c r="J29" i="2"/>
  <c r="O27" i="2"/>
  <c r="O38" i="2"/>
  <c r="O51" i="1"/>
  <c r="O52" i="1" s="1"/>
  <c r="O50" i="1"/>
  <c r="O49" i="1"/>
  <c r="N49" i="1"/>
  <c r="M49" i="1"/>
  <c r="L49" i="1"/>
  <c r="K49" i="1"/>
  <c r="J49" i="1"/>
  <c r="O46" i="1"/>
  <c r="N44" i="1"/>
  <c r="M44" i="1"/>
  <c r="L44" i="1"/>
  <c r="K44" i="1"/>
  <c r="O44" i="1" s="1"/>
  <c r="J44" i="1"/>
  <c r="N38" i="1"/>
  <c r="N45" i="1" s="1"/>
  <c r="M38" i="1"/>
  <c r="M45" i="1" s="1"/>
  <c r="K38" i="1"/>
  <c r="K45" i="1" s="1"/>
  <c r="J38" i="1"/>
  <c r="J45" i="1" s="1"/>
  <c r="O37" i="1"/>
  <c r="O36" i="1"/>
  <c r="O35" i="1"/>
  <c r="O34" i="1"/>
  <c r="O32" i="1"/>
  <c r="N27" i="1"/>
  <c r="N28" i="1" s="1"/>
  <c r="M27" i="1"/>
  <c r="M28" i="1" s="1"/>
  <c r="L27" i="1"/>
  <c r="L28" i="1" s="1"/>
  <c r="K27" i="1"/>
  <c r="K28" i="1" s="1"/>
  <c r="J27" i="1"/>
  <c r="J28" i="1" s="1"/>
  <c r="I27" i="1"/>
  <c r="H27" i="1"/>
  <c r="G27" i="1"/>
  <c r="F27" i="1"/>
  <c r="E27" i="1"/>
  <c r="D27" i="1"/>
  <c r="O25" i="1"/>
  <c r="O24" i="1"/>
  <c r="O23" i="1"/>
  <c r="O22" i="1"/>
  <c r="O21" i="1"/>
  <c r="J20" i="1"/>
  <c r="O19" i="1"/>
  <c r="O18" i="1"/>
  <c r="I18" i="1"/>
  <c r="K16" i="1"/>
  <c r="J16" i="1"/>
  <c r="N15" i="1"/>
  <c r="M15" i="1"/>
  <c r="L15" i="1"/>
  <c r="K15" i="1"/>
  <c r="O15" i="1" s="1"/>
  <c r="J15" i="1"/>
  <c r="I15" i="1"/>
  <c r="H15" i="1"/>
  <c r="G15" i="1"/>
  <c r="F15" i="1"/>
  <c r="E15" i="1"/>
  <c r="D15" i="1"/>
  <c r="O14" i="1"/>
  <c r="I14" i="1"/>
  <c r="O13" i="1"/>
  <c r="I13" i="1"/>
  <c r="O12" i="1"/>
  <c r="I12" i="1"/>
  <c r="O11" i="1"/>
  <c r="O10" i="1"/>
  <c r="L3" i="1"/>
  <c r="K3" i="1"/>
  <c r="I3" i="1"/>
  <c r="D3" i="1"/>
  <c r="K2" i="1"/>
  <c r="D2" i="1"/>
  <c r="N50" i="3" l="1"/>
  <c r="N52" i="3" s="1"/>
  <c r="P29" i="3"/>
  <c r="P50" i="3" s="1"/>
  <c r="P52" i="3" s="1"/>
  <c r="Q17" i="3"/>
  <c r="M46" i="3"/>
  <c r="L51" i="3"/>
  <c r="M29" i="3"/>
  <c r="O29" i="3" s="1"/>
  <c r="O50" i="3" s="1"/>
  <c r="O52" i="3" s="1"/>
  <c r="L50" i="3"/>
  <c r="L17" i="2"/>
  <c r="L20" i="2" s="1"/>
  <c r="M16" i="2" s="1"/>
  <c r="M17" i="2" s="1"/>
  <c r="M20" i="2" s="1"/>
  <c r="N16" i="2" s="1"/>
  <c r="N17" i="2" s="1"/>
  <c r="N20" i="2" s="1"/>
  <c r="K46" i="2"/>
  <c r="J51" i="2"/>
  <c r="K29" i="2"/>
  <c r="J50" i="2"/>
  <c r="D28" i="1"/>
  <c r="E28" i="1"/>
  <c r="F28" i="1"/>
  <c r="G28" i="1"/>
  <c r="H28" i="1"/>
  <c r="I28" i="1"/>
  <c r="O20" i="1"/>
  <c r="J29" i="1"/>
  <c r="O28" i="1"/>
  <c r="J46" i="1"/>
  <c r="O33" i="1"/>
  <c r="L38" i="1"/>
  <c r="L45" i="1" s="1"/>
  <c r="O45" i="1" s="1"/>
  <c r="K17" i="1"/>
  <c r="O27" i="1"/>
  <c r="M50" i="3" l="1"/>
  <c r="Q50" i="3"/>
  <c r="M51" i="3"/>
  <c r="M52" i="3" s="1"/>
  <c r="L52" i="3"/>
  <c r="O16" i="2"/>
  <c r="O17" i="2"/>
  <c r="K50" i="2"/>
  <c r="L29" i="2"/>
  <c r="K51" i="2"/>
  <c r="K52" i="2" s="1"/>
  <c r="L46" i="2"/>
  <c r="J52" i="2"/>
  <c r="O38" i="1"/>
  <c r="J50" i="1"/>
  <c r="K29" i="1"/>
  <c r="K20" i="1"/>
  <c r="L16" i="1" s="1"/>
  <c r="K46" i="1"/>
  <c r="J51" i="1"/>
  <c r="O29" i="1"/>
  <c r="Q51" i="3" l="1"/>
  <c r="Q52" i="3" s="1"/>
  <c r="M46" i="2"/>
  <c r="L51" i="2"/>
  <c r="M29" i="2"/>
  <c r="L50" i="2"/>
  <c r="K51" i="1"/>
  <c r="L46" i="1"/>
  <c r="J52" i="1"/>
  <c r="K50" i="1"/>
  <c r="L29" i="1"/>
  <c r="L17" i="1"/>
  <c r="M50" i="2" l="1"/>
  <c r="N29" i="2"/>
  <c r="N50" i="2" s="1"/>
  <c r="M51" i="2"/>
  <c r="N46" i="2"/>
  <c r="N51" i="2" s="1"/>
  <c r="L52" i="2"/>
  <c r="L20" i="1"/>
  <c r="M16" i="1" s="1"/>
  <c r="M46" i="1"/>
  <c r="L51" i="1"/>
  <c r="L52" i="1" s="1"/>
  <c r="L50" i="1"/>
  <c r="M29" i="1"/>
  <c r="K52" i="1"/>
  <c r="N52" i="2" l="1"/>
  <c r="M52" i="2"/>
  <c r="M50" i="1"/>
  <c r="N29" i="1"/>
  <c r="N50" i="1" s="1"/>
  <c r="M51" i="1"/>
  <c r="M52" i="1" s="1"/>
  <c r="N46" i="1"/>
  <c r="N51" i="1" s="1"/>
  <c r="N52" i="1" s="1"/>
  <c r="M17" i="1"/>
  <c r="M20" i="1" l="1"/>
  <c r="N16" i="1" s="1"/>
  <c r="N17" i="1" l="1"/>
  <c r="O16" i="1"/>
  <c r="N20" i="1" l="1"/>
  <c r="O17" i="1"/>
</calcChain>
</file>

<file path=xl/comments1.xml><?xml version="1.0" encoding="utf-8"?>
<comments xmlns="http://schemas.openxmlformats.org/spreadsheetml/2006/main">
  <authors>
    <author>Gustavo Daniel da Silva Correa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 (inicialmente com 4PF)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M3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</commentList>
</comments>
</file>

<file path=xl/comments2.xml><?xml version="1.0" encoding="utf-8"?>
<comments xmlns="http://schemas.openxmlformats.org/spreadsheetml/2006/main">
  <authors>
    <author>Gustavo Daniel da Silva Correa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 (inicialmente com 4PF)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
R$ 64.000,00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129h de consultoria de design R$11.018,41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M3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129h de consultoria de design R$11.018,41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129h de consultoria de design R$11.018,41</t>
        </r>
      </text>
    </comment>
  </commentList>
</comments>
</file>

<file path=xl/comments3.xml><?xml version="1.0" encoding="utf-8"?>
<comments xmlns="http://schemas.openxmlformats.org/spreadsheetml/2006/main">
  <authors>
    <author>Gustavo Daniel da Silva Correa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 (inicialmente com 4PF)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
R$ 64.000,00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129h de consultoria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M3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O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129h de consultoria de design R$11.018,41</t>
        </r>
      </text>
    </comment>
    <comment ref="O35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129h de consultoria  R$11.018,41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consultoria. R$ 19.607,49</t>
        </r>
      </text>
    </comment>
    <comment ref="O36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consultoria. R$ 19.607,49</t>
        </r>
      </text>
    </comment>
  </commentList>
</comments>
</file>

<file path=xl/comments4.xml><?xml version="1.0" encoding="utf-8"?>
<comments xmlns="http://schemas.openxmlformats.org/spreadsheetml/2006/main">
  <authors>
    <author>Gustavo Daniel da Silva Correa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 (inicialmente com 4PF)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
R$ 64.000,00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129h de consultoria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M3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C3 - 17/01/2014 - [OS 0014] DESCRIÇÃO: Ordem de Serviço 0014: Projeto: SITES-PORTALRS. Serviço: Desenvolvimento do Portal do Estado do RS, etapas de Projeto, Construção, Testes e Implantação/Homologação. Total 160PF. Preço Total 160 X 400,00 = R$ 64.000,00.  A/C Lucienne Ko Freitag Panno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C3 - 17/01/2014 - [OS 0014] DESCRIÇÃO: Ordem de Serviço 0014: Projeto: SITES-PORTALRS. Serviço: Desenvolvimento do Portal do Estado do RS, etapas de Projeto, Construção, Testes e Implantação/Homologação. Total 160PF. Preço Total 160 X 400,00 = R$ 64.000,00.  A/C Lucienne Ko Freitag Panno</t>
        </r>
      </text>
    </comment>
    <comment ref="O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C3 - 17/01/2014 - [OS 0014] DESCRIÇÃO: Ordem de Serviço 0014: Projeto: SITES-PORTALRS. Serviço: Desenvolvimento do Portal do Estado do RS, etapas de Projeto, Construção, Testes e Implantação/Homologação. Total 160PF. Preço Total 160 X 400,00 = R$ 64.000,00.  A/C Lucienne Ko Freitag Panno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C3 - 17/01/2014 - [OS 0021] DESCRIÇÃO: Ordem de Serviço 0021: Projeto: SITES-PORTALRS. Serviço: Consultoria Técnica Desenvolv. Sites e Sistemas Web PHP com esforço de 129,4h para ajustes e complementação de funcionalidades realizados no Portal RS. Customizações e testes do CMS, Alterações na Seção de Noticias, Agenda do Governador, RSS, fotos, TV e Rádio. Total 129,4 X 85,15 =  R$ 11.018,41. A/C Lucienne Ko Freitag Panno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C3 - 17/01/2014 - [OS 0021] DESCRIÇÃO: Ordem de Serviço 0021: Projeto: SITES-PORTALRS. Serviço: Consultoria Técnica Desenvolv. Sites e Sistemas Web PHP com esforço de 129,4h para ajustes e complementação de funcionalidades realizados no Portal RS. Customizações e testes do CMS, Alterações na Seção de Noticias, Agenda do Governador, RSS, fotos, TV e Rádio. Total 129,4 X 85,15 =  R$ 11.018,41. A/C Lucienne Ko Freitag Panno</t>
        </r>
      </text>
    </comment>
    <comment ref="O35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C3 - 17/01/2014 - [OS 0021] DESCRIÇÃO: Ordem de Serviço 0021: Projeto: SITES-PORTALRS. Serviço: Consultoria Técnica Desenvolv. Sites e Sistemas Web PHP com esforço de 129,4h para ajustes e complementação de funcionalidades realizados no Portal RS. Customizações e testes do CMS, Alterações na Seção de Noticias, Agenda do Governador, RSS, fotos, TV e Rádio. Total 129,4 X 85,15 =  R$ 11.018,41. A/C Lucienne Ko Freitag Panno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consultoria. R$ 19.607,49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consultoria. R$ 19.607,49</t>
        </r>
      </text>
    </comment>
    <comment ref="O36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consultoria. R$ 19.607,49</t>
        </r>
      </text>
    </comment>
    <comment ref="C37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P37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</commentList>
</comments>
</file>

<file path=xl/comments5.xml><?xml version="1.0" encoding="utf-8"?>
<comments xmlns="http://schemas.openxmlformats.org/spreadsheetml/2006/main">
  <authors>
    <author>Gustavo Daniel da Silva Correa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 (inicialmente com 4PF)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
R$ 64.000,00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129h de consultoria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C15" authorId="0">
      <text>
        <r>
          <rPr>
            <b/>
            <sz val="9"/>
            <color indexed="81"/>
            <rFont val="Tahoma"/>
            <charset val="1"/>
          </rPr>
          <t>Gustavo Daniel da Silva Correa:</t>
        </r>
        <r>
          <rPr>
            <sz val="9"/>
            <color indexed="81"/>
            <rFont val="Tahoma"/>
            <charset val="1"/>
          </rPr>
          <t xml:space="preserve">
158 horas de consultoria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M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
R$ 64.000,00</t>
        </r>
      </text>
    </comment>
    <comment ref="O35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C3 - 17/01/2014 - [OS 0014] DESCRIÇÃO: Ordem de Serviço 0014: Projeto: SITES-PORTALRS. Serviço: Desenvolvimento do Portal do Estado do RS, etapas de Projeto, Construção, Testes e Implantação/Homologação. Total 160PF. Preço Total 160 X 400,00 = R$ 64.000,00.  A/C Lucienne Ko Freitag Panno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129h de consultoria</t>
        </r>
      </text>
    </comment>
    <comment ref="O36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C3 - 17/01/2014 - [OS 0021] DESCRIÇÃO: Ordem de Serviço 0021: Projeto: SITES-PORTALRS. Serviço: Consultoria Técnica Desenvolv. Sites e Sistemas Web PHP com esforço de 129,4h para ajustes e complementação de funcionalidades realizados no Portal RS. Customizações e testes do CMS, Alterações na Seção de Noticias, Agenda do Governador, RSS, fotos, TV e Rádio. Total 129,4 X 85,15 =  R$ 11.018,41. A/C Lucienne Ko Freitag Panno</t>
        </r>
      </text>
    </comment>
    <comment ref="C37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consultoria. R$ 19.607,49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C39" authorId="0">
      <text>
        <r>
          <rPr>
            <b/>
            <sz val="9"/>
            <color indexed="81"/>
            <rFont val="Tahoma"/>
            <charset val="1"/>
          </rPr>
          <t>Gustavo Daniel da Silva Correa:</t>
        </r>
        <r>
          <rPr>
            <sz val="9"/>
            <color indexed="81"/>
            <rFont val="Tahoma"/>
            <charset val="1"/>
          </rPr>
          <t xml:space="preserve">
158 horas de consultoria</t>
        </r>
      </text>
    </comment>
    <comment ref="Q39" authorId="0">
      <text>
        <r>
          <rPr>
            <b/>
            <sz val="9"/>
            <color indexed="81"/>
            <rFont val="Tahoma"/>
            <charset val="1"/>
          </rPr>
          <t>Gustavo Daniel da Silva Correa:</t>
        </r>
        <r>
          <rPr>
            <sz val="9"/>
            <color indexed="81"/>
            <rFont val="Tahoma"/>
            <charset val="1"/>
          </rPr>
          <t xml:space="preserve">
158 horas de consultoria</t>
        </r>
      </text>
    </comment>
  </commentList>
</comments>
</file>

<file path=xl/comments6.xml><?xml version="1.0" encoding="utf-8"?>
<comments xmlns="http://schemas.openxmlformats.org/spreadsheetml/2006/main">
  <authors>
    <author>Gustavo Daniel da Silva Correa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 (inicialmente com 4PF)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
R$ 64.000,00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129h de consultoria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C15" authorId="0">
      <text>
        <r>
          <rPr>
            <b/>
            <sz val="9"/>
            <color indexed="81"/>
            <rFont val="Tahoma"/>
            <charset val="1"/>
          </rPr>
          <t>Gustavo Daniel da Silva Correa:</t>
        </r>
        <r>
          <rPr>
            <sz val="9"/>
            <color indexed="81"/>
            <rFont val="Tahoma"/>
            <charset val="1"/>
          </rPr>
          <t xml:space="preserve">
363,6 horas de consultoria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M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
R$ 64.000,00</t>
        </r>
      </text>
    </comment>
    <comment ref="O35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C3 - 17/01/2014 - [OS 0014] DESCRIÇÃO: Ordem de Serviço 0014: Projeto: SITES-PORTALRS. Serviço: Desenvolvimento do Portal do Estado do RS, etapas de Projeto, Construção, Testes e Implantação/Homologação. Total 160PF. Preço Total 160 X 400,00 = R$ 64.000,00.  A/C Lucienne Ko Freitag Panno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129h de consultoria</t>
        </r>
      </text>
    </comment>
    <comment ref="O36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C3 - 17/01/2014 - [OS 0021] DESCRIÇÃO: Ordem de Serviço 0021: Projeto: SITES-PORTALRS. Serviço: Consultoria Técnica Desenvolv. Sites e Sistemas Web PHP com esforço de 129,4h para ajustes e complementação de funcionalidades realizados no Portal RS. Customizações e testes do CMS, Alterações na Seção de Noticias, Agenda do Governador, RSS, fotos, TV e Rádio. Total 129,4 X 85,15 =  R$ 11.018,41. A/C Lucienne Ko Freitag Panno</t>
        </r>
      </text>
    </comment>
    <comment ref="C37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consultoria. R$ 19.607,49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C39" authorId="0">
      <text>
        <r>
          <rPr>
            <b/>
            <sz val="9"/>
            <color indexed="81"/>
            <rFont val="Tahoma"/>
            <charset val="1"/>
          </rPr>
          <t>Gustavo Daniel da Silva Correa:</t>
        </r>
        <r>
          <rPr>
            <sz val="9"/>
            <color indexed="81"/>
            <rFont val="Tahoma"/>
            <charset val="1"/>
          </rPr>
          <t xml:space="preserve">
363,6 horas de consultoria</t>
        </r>
      </text>
    </comment>
    <comment ref="Q39" authorId="0">
      <text>
        <r>
          <rPr>
            <b/>
            <sz val="9"/>
            <color indexed="81"/>
            <rFont val="Tahoma"/>
            <charset val="1"/>
          </rPr>
          <t>Gustavo Daniel da Silva Correa:</t>
        </r>
        <r>
          <rPr>
            <sz val="9"/>
            <color indexed="81"/>
            <rFont val="Tahoma"/>
            <charset val="1"/>
          </rPr>
          <t xml:space="preserve">
363,6 horas de consultoria</t>
        </r>
      </text>
    </comment>
  </commentList>
</comments>
</file>

<file path=xl/sharedStrings.xml><?xml version="1.0" encoding="utf-8"?>
<sst xmlns="http://schemas.openxmlformats.org/spreadsheetml/2006/main" count="626" uniqueCount="84">
  <si>
    <t>Cliente</t>
  </si>
  <si>
    <t>Rentabilidade</t>
  </si>
  <si>
    <t>Adm Celula</t>
  </si>
  <si>
    <t>Serviço eAcesso</t>
  </si>
  <si>
    <t>Projeto</t>
  </si>
  <si>
    <t>Markup</t>
  </si>
  <si>
    <t>IR</t>
  </si>
  <si>
    <t>Fluxo de Caixa</t>
  </si>
  <si>
    <t>Valor de Venda</t>
  </si>
  <si>
    <t>Valor Custo Total</t>
  </si>
  <si>
    <t>Fases</t>
  </si>
  <si>
    <t>Descrição</t>
  </si>
  <si>
    <t>M.O.</t>
  </si>
  <si>
    <t>Garantia</t>
  </si>
  <si>
    <t>Risco</t>
  </si>
  <si>
    <t>Desp FSW</t>
  </si>
  <si>
    <t>Total</t>
  </si>
  <si>
    <t>Especificar</t>
  </si>
  <si>
    <t>Prototipar</t>
  </si>
  <si>
    <t>Esp. Prg.</t>
  </si>
  <si>
    <t>Desenv.</t>
  </si>
  <si>
    <t>Validar</t>
  </si>
  <si>
    <t>Implantar</t>
  </si>
  <si>
    <t>Valor da Proposta Original (Pre-projeto) -&gt;</t>
  </si>
  <si>
    <t>Original</t>
  </si>
  <si>
    <t>X</t>
  </si>
  <si>
    <t>Valor total lançado manualmente pelo GP -&gt;</t>
  </si>
  <si>
    <t>Fluxo Atual</t>
  </si>
  <si>
    <t>Valores das Releases (Quantas existirem) -&gt;</t>
  </si>
  <si>
    <t>...</t>
  </si>
  <si>
    <t>Totalizador automático para conferência -&gt;</t>
  </si>
  <si>
    <t>TOTAL FLUXO</t>
  </si>
  <si>
    <t>Linha para ajuste automático do Fluxo de Caixa -&gt;</t>
  </si>
  <si>
    <t>Saldo Anterior</t>
  </si>
  <si>
    <t>Valor que deveria ter sido repassado -&gt;</t>
  </si>
  <si>
    <t>Vlr Total Repasse</t>
  </si>
  <si>
    <t>Valor Efetivamente Repassado (eAcesso) -&gt;</t>
  </si>
  <si>
    <t>Vlr Repassado</t>
  </si>
  <si>
    <t>Valor Pago pelo Comercial (eAcesso) -&gt;</t>
  </si>
  <si>
    <t>Vlr Pago</t>
  </si>
  <si>
    <t>Saldo do mês -&gt;</t>
  </si>
  <si>
    <t>Saldo</t>
  </si>
  <si>
    <t>Análises de Impacto cobradas do Comercial</t>
  </si>
  <si>
    <t>Valores Faturados ao Comercial -&gt;
(referente as análises de impactos - changes,
indisponibilidades, etc.)</t>
  </si>
  <si>
    <t>An Impacto I</t>
  </si>
  <si>
    <t>TOTAL AN IMPACTO</t>
  </si>
  <si>
    <t>Total Cobrado do Comercial (Fluxo e An Imapacto) -&gt;</t>
  </si>
  <si>
    <t>TOTAL PGO COMERCIAL</t>
  </si>
  <si>
    <t>Valor Acumulado Cobrado Comercial -&gt;</t>
  </si>
  <si>
    <t>TOTAL COB. COMERCIAL</t>
  </si>
  <si>
    <t>Faturamento do Comercial junto ao Cliente</t>
  </si>
  <si>
    <t>Valores Faturados referente ao Fluxo de Caixa</t>
  </si>
  <si>
    <t>Valores Faturados ao Cliente pelo Comercial -&gt;
(referente ao fluxo de caixa)</t>
  </si>
  <si>
    <t>Faturamento I</t>
  </si>
  <si>
    <t>TOTAL FATURADO</t>
  </si>
  <si>
    <t>An. Impacto I</t>
  </si>
  <si>
    <t>TOTAL AN. IMPACTO</t>
  </si>
  <si>
    <t>Total faturado (Fluxo e An Impacto) -&gt;</t>
  </si>
  <si>
    <t>TOTAL PGO CLIENTE</t>
  </si>
  <si>
    <t>Valor Acumulado Faturado com o Cliente</t>
  </si>
  <si>
    <t>TOTAL FAT. ACUM.</t>
  </si>
  <si>
    <t>Fluxo de Caixa (Repasse FSW) x Faturado no Cliente (Comercial)</t>
  </si>
  <si>
    <t>Valor Acumulado Pago pelo Comercial para a FSW -&gt;</t>
  </si>
  <si>
    <t>Custo FSW</t>
  </si>
  <si>
    <t>Valor Acumulado Faturado (Comercial p/ Cliente) -&gt;</t>
  </si>
  <si>
    <t>Faturado Cliente</t>
  </si>
  <si>
    <t>Saldo entre Fluxo de Caixa x Faturado -&gt;</t>
  </si>
  <si>
    <t>SALDO</t>
  </si>
  <si>
    <t>Ordem de Serviço 14</t>
  </si>
  <si>
    <t>PROCERGS</t>
  </si>
  <si>
    <t>SITES - PORTALRS</t>
  </si>
  <si>
    <t>PPRE_37,2 PF</t>
  </si>
  <si>
    <t>SITE PORTAL RS</t>
  </si>
  <si>
    <t>OS 14_160PF</t>
  </si>
  <si>
    <t>OS 21_129,4h</t>
  </si>
  <si>
    <t>OS 21_230,27h</t>
  </si>
  <si>
    <t>OS 21_369h</t>
  </si>
  <si>
    <t>OS 22_230,27h</t>
  </si>
  <si>
    <t>OS 22_158h</t>
  </si>
  <si>
    <t>OS 22_369h</t>
  </si>
  <si>
    <t>OS 22_363,6h</t>
  </si>
  <si>
    <t>PROCERGS-xx</t>
  </si>
  <si>
    <t>SITES - PORTALRS-xx</t>
  </si>
  <si>
    <t>SITE PORTAL RS-xx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</si>
</sst>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R$&quot;\ #,##0.00;[Red]\-&quot;R$&quot;\ #,##0.00"/>
    <numFmt numFmtId="165" formatCode="_-* #,##0.00_-;\-* #,##0.00_-;_-* &quot;-&quot;??_-;_-@_-"/>
    <numFmt numFmtId="166" formatCode="&quot;R$ &quot;#,##0.00_);\(&quot;R$ &quot;#,##0.00\)"/>
    <numFmt numFmtId="167" formatCode="_(&quot;R$ &quot;* #,##0.00_);_(&quot;R$ &quot;* \(#,##0.00\);_(&quot;R$ &quot;* &quot;-&quot;??_);_(@_)"/>
    <numFmt numFmtId="168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Trebuchet MS"/>
      <family val="2"/>
    </font>
    <font>
      <sz val="10"/>
      <name val="Trebuchet MS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b/>
      <sz val="11"/>
      <color indexed="12"/>
      <name val="Calibri"/>
      <family val="2"/>
    </font>
    <font>
      <sz val="10"/>
      <name val="Arial"/>
      <family val="2"/>
    </font>
    <font>
      <b/>
      <sz val="11"/>
      <color rgb="FF0000F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7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9" fillId="0" borderId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7" fillId="0" borderId="0" applyFont="0" applyFill="0" applyBorder="0" applyAlignment="0" applyProtection="0"/>
  </cellStyleXfs>
  <cellXfs count="316">
    <xf numFmtId="0" fontId="0" fillId="0" borderId="0" xfId="0"/>
    <xf numFmtId="0" fontId="0" fillId="2" borderId="0" xfId="0" applyFill="1"/>
    <xf numFmtId="0" fontId="4" fillId="3" borderId="1" xfId="0" applyFont="1" applyFill="1" applyBorder="1"/>
    <xf numFmtId="0" fontId="5" fillId="3" borderId="1" xfId="0" applyFont="1" applyFill="1" applyBorder="1"/>
    <xf numFmtId="9" fontId="0" fillId="0" borderId="3" xfId="0" applyNumberFormat="1" applyBorder="1"/>
    <xf numFmtId="0" fontId="4" fillId="3" borderId="6" xfId="0" applyFont="1" applyFill="1" applyBorder="1"/>
    <xf numFmtId="0" fontId="5" fillId="3" borderId="6" xfId="0" applyFont="1" applyFill="1" applyBorder="1"/>
    <xf numFmtId="9" fontId="6" fillId="4" borderId="8" xfId="0" applyNumberFormat="1" applyFont="1" applyFill="1" applyBorder="1"/>
    <xf numFmtId="9" fontId="8" fillId="3" borderId="6" xfId="1" applyFont="1" applyFill="1" applyBorder="1"/>
    <xf numFmtId="10" fontId="9" fillId="4" borderId="8" xfId="0" applyNumberFormat="1" applyFont="1" applyFill="1" applyBorder="1"/>
    <xf numFmtId="0" fontId="0" fillId="0" borderId="0" xfId="0" applyFill="1"/>
    <xf numFmtId="9" fontId="0" fillId="2" borderId="0" xfId="1" applyFont="1" applyFill="1"/>
    <xf numFmtId="165" fontId="10" fillId="2" borderId="0" xfId="0" applyNumberFormat="1" applyFont="1" applyFill="1"/>
    <xf numFmtId="165" fontId="0" fillId="2" borderId="0" xfId="0" applyNumberFormat="1" applyFill="1"/>
    <xf numFmtId="10" fontId="0" fillId="2" borderId="0" xfId="0" applyNumberFormat="1" applyFill="1"/>
    <xf numFmtId="166" fontId="0" fillId="2" borderId="0" xfId="0" applyNumberFormat="1" applyFill="1"/>
    <xf numFmtId="9" fontId="0" fillId="2" borderId="0" xfId="0" applyNumberFormat="1" applyFill="1"/>
    <xf numFmtId="0" fontId="0" fillId="3" borderId="14" xfId="0" applyFill="1" applyBorder="1"/>
    <xf numFmtId="0" fontId="5" fillId="3" borderId="18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" fontId="5" fillId="3" borderId="6" xfId="0" applyNumberFormat="1" applyFont="1" applyFill="1" applyBorder="1" applyAlignment="1">
      <alignment horizontal="center"/>
    </xf>
    <xf numFmtId="17" fontId="5" fillId="3" borderId="10" xfId="0" applyNumberFormat="1" applyFont="1" applyFill="1" applyBorder="1" applyAlignment="1">
      <alignment horizontal="center"/>
    </xf>
    <xf numFmtId="0" fontId="5" fillId="3" borderId="20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11" fillId="7" borderId="21" xfId="0" applyFont="1" applyFill="1" applyBorder="1" applyAlignment="1">
      <alignment horizontal="right"/>
    </xf>
    <xf numFmtId="0" fontId="11" fillId="7" borderId="15" xfId="0" applyFont="1" applyFill="1" applyBorder="1"/>
    <xf numFmtId="164" fontId="12" fillId="7" borderId="22" xfId="2" applyNumberFormat="1" applyFont="1" applyFill="1" applyBorder="1"/>
    <xf numFmtId="164" fontId="12" fillId="7" borderId="15" xfId="2" applyNumberFormat="1" applyFont="1" applyFill="1" applyBorder="1"/>
    <xf numFmtId="164" fontId="12" fillId="7" borderId="23" xfId="2" applyNumberFormat="1" applyFont="1" applyFill="1" applyBorder="1"/>
    <xf numFmtId="164" fontId="13" fillId="7" borderId="22" xfId="2" applyNumberFormat="1" applyFont="1" applyFill="1" applyBorder="1"/>
    <xf numFmtId="164" fontId="12" fillId="7" borderId="24" xfId="2" applyNumberFormat="1" applyFont="1" applyFill="1" applyBorder="1"/>
    <xf numFmtId="164" fontId="12" fillId="7" borderId="25" xfId="2" applyNumberFormat="1" applyFont="1" applyFill="1" applyBorder="1"/>
    <xf numFmtId="165" fontId="12" fillId="7" borderId="25" xfId="2" applyFont="1" applyFill="1" applyBorder="1"/>
    <xf numFmtId="165" fontId="11" fillId="7" borderId="26" xfId="2" applyFont="1" applyFill="1" applyBorder="1"/>
    <xf numFmtId="0" fontId="12" fillId="7" borderId="27" xfId="0" applyFont="1" applyFill="1" applyBorder="1" applyAlignment="1">
      <alignment horizontal="center"/>
    </xf>
    <xf numFmtId="0" fontId="12" fillId="7" borderId="25" xfId="0" applyFont="1" applyFill="1" applyBorder="1" applyAlignment="1">
      <alignment horizontal="center"/>
    </xf>
    <xf numFmtId="0" fontId="12" fillId="7" borderId="26" xfId="0" applyFont="1" applyFill="1" applyBorder="1" applyAlignment="1">
      <alignment horizontal="center"/>
    </xf>
    <xf numFmtId="0" fontId="5" fillId="8" borderId="28" xfId="0" applyFont="1" applyFill="1" applyBorder="1" applyAlignment="1">
      <alignment horizontal="right"/>
    </xf>
    <xf numFmtId="0" fontId="5" fillId="8" borderId="29" xfId="0" applyFont="1" applyFill="1" applyBorder="1"/>
    <xf numFmtId="164" fontId="0" fillId="8" borderId="30" xfId="2" applyNumberFormat="1" applyFont="1" applyFill="1" applyBorder="1"/>
    <xf numFmtId="164" fontId="0" fillId="8" borderId="29" xfId="2" applyNumberFormat="1" applyFont="1" applyFill="1" applyBorder="1"/>
    <xf numFmtId="164" fontId="0" fillId="8" borderId="31" xfId="0" applyNumberFormat="1" applyFont="1" applyFill="1" applyBorder="1"/>
    <xf numFmtId="164" fontId="14" fillId="9" borderId="22" xfId="2" applyNumberFormat="1" applyFont="1" applyFill="1" applyBorder="1"/>
    <xf numFmtId="164" fontId="7" fillId="8" borderId="29" xfId="2" applyNumberFormat="1" applyFont="1" applyFill="1" applyBorder="1"/>
    <xf numFmtId="165" fontId="7" fillId="8" borderId="31" xfId="2" applyFont="1" applyFill="1" applyBorder="1"/>
    <xf numFmtId="165" fontId="5" fillId="8" borderId="11" xfId="2" applyFont="1" applyFill="1" applyBorder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5" fillId="3" borderId="32" xfId="0" applyFont="1" applyFill="1" applyBorder="1"/>
    <xf numFmtId="165" fontId="15" fillId="4" borderId="32" xfId="2" applyFont="1" applyFill="1" applyBorder="1"/>
    <xf numFmtId="165" fontId="15" fillId="4" borderId="34" xfId="2" applyFont="1" applyFill="1" applyBorder="1"/>
    <xf numFmtId="165" fontId="16" fillId="4" borderId="34" xfId="2" applyFont="1" applyFill="1" applyBorder="1"/>
    <xf numFmtId="165" fontId="5" fillId="3" borderId="35" xfId="2" applyFont="1" applyFill="1" applyBorder="1"/>
    <xf numFmtId="0" fontId="0" fillId="4" borderId="32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5" fillId="3" borderId="36" xfId="0" applyFont="1" applyFill="1" applyBorder="1"/>
    <xf numFmtId="165" fontId="0" fillId="4" borderId="37" xfId="2" applyFont="1" applyFill="1" applyBorder="1"/>
    <xf numFmtId="165" fontId="0" fillId="4" borderId="36" xfId="2" applyFont="1" applyFill="1" applyBorder="1"/>
    <xf numFmtId="165" fontId="0" fillId="4" borderId="38" xfId="0" applyNumberFormat="1" applyFont="1" applyFill="1" applyBorder="1"/>
    <xf numFmtId="165" fontId="0" fillId="4" borderId="38" xfId="2" applyFont="1" applyFill="1" applyBorder="1"/>
    <xf numFmtId="165" fontId="5" fillId="4" borderId="37" xfId="2" applyFont="1" applyFill="1" applyBorder="1"/>
    <xf numFmtId="165" fontId="17" fillId="4" borderId="36" xfId="2" applyFont="1" applyFill="1" applyBorder="1"/>
    <xf numFmtId="165" fontId="17" fillId="4" borderId="38" xfId="2" applyFont="1" applyFill="1" applyBorder="1"/>
    <xf numFmtId="165" fontId="18" fillId="4" borderId="38" xfId="2" applyFont="1" applyFill="1" applyBorder="1"/>
    <xf numFmtId="165" fontId="7" fillId="4" borderId="38" xfId="2" applyFont="1" applyFill="1" applyBorder="1"/>
    <xf numFmtId="0" fontId="0" fillId="4" borderId="36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5" fillId="3" borderId="39" xfId="0" applyFont="1" applyFill="1" applyBorder="1"/>
    <xf numFmtId="165" fontId="0" fillId="4" borderId="40" xfId="2" applyFont="1" applyFill="1" applyBorder="1"/>
    <xf numFmtId="165" fontId="0" fillId="4" borderId="39" xfId="2" applyFont="1" applyFill="1" applyBorder="1"/>
    <xf numFmtId="165" fontId="0" fillId="4" borderId="41" xfId="0" applyNumberFormat="1" applyFont="1" applyFill="1" applyBorder="1"/>
    <xf numFmtId="165" fontId="0" fillId="4" borderId="41" xfId="2" applyFont="1" applyFill="1" applyBorder="1"/>
    <xf numFmtId="165" fontId="5" fillId="4" borderId="40" xfId="2" applyFont="1" applyFill="1" applyBorder="1"/>
    <xf numFmtId="165" fontId="17" fillId="4" borderId="39" xfId="2" applyFont="1" applyFill="1" applyBorder="1"/>
    <xf numFmtId="165" fontId="17" fillId="4" borderId="41" xfId="2" applyFont="1" applyFill="1" applyBorder="1"/>
    <xf numFmtId="165" fontId="18" fillId="4" borderId="41" xfId="2" applyFont="1" applyFill="1" applyBorder="1"/>
    <xf numFmtId="165" fontId="7" fillId="4" borderId="41" xfId="2" applyFont="1" applyFill="1" applyBorder="1"/>
    <xf numFmtId="0" fontId="0" fillId="4" borderId="39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165" fontId="0" fillId="8" borderId="30" xfId="2" applyFont="1" applyFill="1" applyBorder="1"/>
    <xf numFmtId="165" fontId="0" fillId="8" borderId="11" xfId="2" applyFont="1" applyFill="1" applyBorder="1"/>
    <xf numFmtId="165" fontId="0" fillId="8" borderId="42" xfId="2" applyFont="1" applyFill="1" applyBorder="1"/>
    <xf numFmtId="165" fontId="0" fillId="8" borderId="31" xfId="2" applyFont="1" applyFill="1" applyBorder="1"/>
    <xf numFmtId="165" fontId="0" fillId="8" borderId="13" xfId="2" applyFont="1" applyFill="1" applyBorder="1"/>
    <xf numFmtId="165" fontId="17" fillId="8" borderId="29" xfId="2" applyFont="1" applyFill="1" applyBorder="1"/>
    <xf numFmtId="165" fontId="17" fillId="8" borderId="31" xfId="2" applyFont="1" applyFill="1" applyBorder="1"/>
    <xf numFmtId="0" fontId="5" fillId="0" borderId="43" xfId="0" applyFont="1" applyBorder="1" applyAlignment="1">
      <alignment horizontal="right"/>
    </xf>
    <xf numFmtId="165" fontId="0" fillId="4" borderId="3" xfId="2" applyFont="1" applyFill="1" applyBorder="1"/>
    <xf numFmtId="165" fontId="0" fillId="4" borderId="1" xfId="2" applyFont="1" applyFill="1" applyBorder="1"/>
    <xf numFmtId="165" fontId="0" fillId="4" borderId="2" xfId="2" applyFont="1" applyFill="1" applyBorder="1"/>
    <xf numFmtId="165" fontId="5" fillId="4" borderId="3" xfId="2" applyFont="1" applyFill="1" applyBorder="1"/>
    <xf numFmtId="165" fontId="17" fillId="0" borderId="17" xfId="2" applyFont="1" applyBorder="1"/>
    <xf numFmtId="165" fontId="17" fillId="0" borderId="2" xfId="2" applyFont="1" applyBorder="1"/>
    <xf numFmtId="165" fontId="15" fillId="0" borderId="2" xfId="2" applyFont="1" applyBorder="1"/>
    <xf numFmtId="165" fontId="16" fillId="0" borderId="2" xfId="2" applyFont="1" applyBorder="1"/>
    <xf numFmtId="165" fontId="5" fillId="3" borderId="43" xfId="2" applyFont="1" applyFill="1" applyBorder="1"/>
    <xf numFmtId="0" fontId="5" fillId="0" borderId="44" xfId="0" applyFont="1" applyBorder="1" applyAlignment="1">
      <alignment horizontal="right"/>
    </xf>
    <xf numFmtId="165" fontId="15" fillId="0" borderId="45" xfId="2" applyFont="1" applyBorder="1"/>
    <xf numFmtId="165" fontId="16" fillId="0" borderId="45" xfId="2" applyFont="1" applyBorder="1"/>
    <xf numFmtId="165" fontId="5" fillId="3" borderId="44" xfId="2" applyFont="1" applyFill="1" applyBorder="1"/>
    <xf numFmtId="165" fontId="0" fillId="4" borderId="37" xfId="2" applyNumberFormat="1" applyFont="1" applyFill="1" applyBorder="1"/>
    <xf numFmtId="165" fontId="17" fillId="0" borderId="45" xfId="2" applyFont="1" applyBorder="1"/>
    <xf numFmtId="165" fontId="17" fillId="0" borderId="38" xfId="2" applyFont="1" applyBorder="1"/>
    <xf numFmtId="165" fontId="18" fillId="0" borderId="38" xfId="2" applyFont="1" applyBorder="1"/>
    <xf numFmtId="165" fontId="16" fillId="0" borderId="38" xfId="2" applyFont="1" applyBorder="1"/>
    <xf numFmtId="165" fontId="0" fillId="3" borderId="37" xfId="2" applyNumberFormat="1" applyFont="1" applyFill="1" applyBorder="1"/>
    <xf numFmtId="165" fontId="0" fillId="3" borderId="36" xfId="2" applyFont="1" applyFill="1" applyBorder="1"/>
    <xf numFmtId="165" fontId="0" fillId="3" borderId="38" xfId="2" applyFont="1" applyFill="1" applyBorder="1"/>
    <xf numFmtId="165" fontId="0" fillId="3" borderId="37" xfId="2" applyFont="1" applyFill="1" applyBorder="1"/>
    <xf numFmtId="165" fontId="17" fillId="3" borderId="45" xfId="2" applyFont="1" applyFill="1" applyBorder="1"/>
    <xf numFmtId="165" fontId="17" fillId="3" borderId="38" xfId="2" applyFont="1" applyFill="1" applyBorder="1"/>
    <xf numFmtId="165" fontId="18" fillId="3" borderId="38" xfId="2" applyFont="1" applyFill="1" applyBorder="1"/>
    <xf numFmtId="165" fontId="16" fillId="3" borderId="38" xfId="2" applyFont="1" applyFill="1" applyBorder="1"/>
    <xf numFmtId="0" fontId="5" fillId="0" borderId="46" xfId="0" applyFont="1" applyBorder="1" applyAlignment="1">
      <alignment horizontal="right"/>
    </xf>
    <xf numFmtId="165" fontId="0" fillId="4" borderId="8" xfId="2" applyNumberFormat="1" applyFont="1" applyFill="1" applyBorder="1"/>
    <xf numFmtId="165" fontId="0" fillId="4" borderId="6" xfId="2" applyFont="1" applyFill="1" applyBorder="1"/>
    <xf numFmtId="165" fontId="0" fillId="4" borderId="7" xfId="2" applyFont="1" applyFill="1" applyBorder="1"/>
    <xf numFmtId="165" fontId="0" fillId="4" borderId="8" xfId="2" applyFont="1" applyFill="1" applyBorder="1"/>
    <xf numFmtId="165" fontId="15" fillId="0" borderId="20" xfId="2" applyFont="1" applyBorder="1"/>
    <xf numFmtId="165" fontId="16" fillId="0" borderId="20" xfId="2" applyFont="1" applyBorder="1"/>
    <xf numFmtId="165" fontId="5" fillId="3" borderId="46" xfId="2" applyFont="1" applyFill="1" applyBorder="1"/>
    <xf numFmtId="17" fontId="5" fillId="3" borderId="29" xfId="2" applyNumberFormat="1" applyFont="1" applyFill="1" applyBorder="1" applyAlignment="1">
      <alignment horizontal="center" vertical="center"/>
    </xf>
    <xf numFmtId="17" fontId="5" fillId="3" borderId="31" xfId="2" applyNumberFormat="1" applyFont="1" applyFill="1" applyBorder="1" applyAlignment="1">
      <alignment horizontal="center" vertical="center"/>
    </xf>
    <xf numFmtId="17" fontId="5" fillId="3" borderId="28" xfId="2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1" xfId="0" applyBorder="1"/>
    <xf numFmtId="0" fontId="0" fillId="0" borderId="2" xfId="0" applyBorder="1"/>
    <xf numFmtId="166" fontId="0" fillId="0" borderId="2" xfId="0" applyNumberFormat="1" applyBorder="1"/>
    <xf numFmtId="166" fontId="0" fillId="0" borderId="3" xfId="0" applyNumberFormat="1" applyBorder="1"/>
    <xf numFmtId="165" fontId="0" fillId="0" borderId="1" xfId="2" applyNumberFormat="1" applyFont="1" applyBorder="1"/>
    <xf numFmtId="165" fontId="0" fillId="0" borderId="2" xfId="2" applyNumberFormat="1" applyFont="1" applyBorder="1"/>
    <xf numFmtId="165" fontId="0" fillId="3" borderId="43" xfId="0" applyNumberFormat="1" applyFill="1" applyBorder="1"/>
    <xf numFmtId="0" fontId="0" fillId="0" borderId="33" xfId="0" applyBorder="1"/>
    <xf numFmtId="0" fontId="0" fillId="0" borderId="32" xfId="0" applyBorder="1"/>
    <xf numFmtId="0" fontId="0" fillId="0" borderId="34" xfId="0" applyBorder="1"/>
    <xf numFmtId="166" fontId="0" fillId="0" borderId="34" xfId="0" applyNumberFormat="1" applyBorder="1"/>
    <xf numFmtId="166" fontId="0" fillId="0" borderId="33" xfId="0" applyNumberFormat="1" applyBorder="1"/>
    <xf numFmtId="165" fontId="0" fillId="0" borderId="32" xfId="2" applyNumberFormat="1" applyFont="1" applyBorder="1"/>
    <xf numFmtId="165" fontId="0" fillId="0" borderId="34" xfId="2" applyNumberFormat="1" applyFont="1" applyBorder="1"/>
    <xf numFmtId="165" fontId="0" fillId="3" borderId="49" xfId="0" applyNumberFormat="1" applyFill="1" applyBorder="1"/>
    <xf numFmtId="0" fontId="0" fillId="0" borderId="37" xfId="0" applyBorder="1"/>
    <xf numFmtId="0" fontId="0" fillId="0" borderId="36" xfId="0" applyBorder="1"/>
    <xf numFmtId="0" fontId="0" fillId="0" borderId="38" xfId="0" applyBorder="1"/>
    <xf numFmtId="166" fontId="0" fillId="0" borderId="38" xfId="0" applyNumberFormat="1" applyBorder="1"/>
    <xf numFmtId="166" fontId="0" fillId="0" borderId="37" xfId="0" applyNumberFormat="1" applyBorder="1"/>
    <xf numFmtId="165" fontId="0" fillId="0" borderId="36" xfId="2" applyNumberFormat="1" applyFont="1" applyBorder="1"/>
    <xf numFmtId="165" fontId="0" fillId="0" borderId="38" xfId="2" applyNumberFormat="1" applyFont="1" applyBorder="1"/>
    <xf numFmtId="165" fontId="0" fillId="3" borderId="44" xfId="0" applyNumberFormat="1" applyFill="1" applyBorder="1"/>
    <xf numFmtId="0" fontId="0" fillId="0" borderId="8" xfId="0" applyBorder="1"/>
    <xf numFmtId="0" fontId="0" fillId="0" borderId="39" xfId="0" applyBorder="1"/>
    <xf numFmtId="0" fontId="0" fillId="0" borderId="41" xfId="0" applyBorder="1"/>
    <xf numFmtId="166" fontId="0" fillId="0" borderId="41" xfId="0" applyNumberFormat="1" applyBorder="1"/>
    <xf numFmtId="166" fontId="0" fillId="0" borderId="40" xfId="0" applyNumberFormat="1" applyBorder="1"/>
    <xf numFmtId="165" fontId="0" fillId="0" borderId="39" xfId="2" applyNumberFormat="1" applyFont="1" applyBorder="1"/>
    <xf numFmtId="165" fontId="0" fillId="0" borderId="41" xfId="2" applyNumberFormat="1" applyFont="1" applyBorder="1"/>
    <xf numFmtId="165" fontId="0" fillId="3" borderId="51" xfId="0" applyNumberFormat="1" applyFill="1" applyBorder="1"/>
    <xf numFmtId="0" fontId="5" fillId="8" borderId="11" xfId="0" applyFont="1" applyFill="1" applyBorder="1" applyAlignment="1">
      <alignment horizontal="right"/>
    </xf>
    <xf numFmtId="165" fontId="0" fillId="8" borderId="29" xfId="2" applyFont="1" applyFill="1" applyBorder="1"/>
    <xf numFmtId="165" fontId="0" fillId="8" borderId="52" xfId="0" applyNumberFormat="1" applyFill="1" applyBorder="1"/>
    <xf numFmtId="165" fontId="0" fillId="8" borderId="31" xfId="0" applyNumberFormat="1" applyFill="1" applyBorder="1"/>
    <xf numFmtId="165" fontId="0" fillId="8" borderId="28" xfId="0" applyNumberFormat="1" applyFill="1" applyBorder="1"/>
    <xf numFmtId="165" fontId="5" fillId="8" borderId="30" xfId="2" applyFont="1" applyFill="1" applyBorder="1"/>
    <xf numFmtId="165" fontId="5" fillId="8" borderId="29" xfId="2" applyFont="1" applyFill="1" applyBorder="1"/>
    <xf numFmtId="165" fontId="5" fillId="8" borderId="31" xfId="2" applyFont="1" applyFill="1" applyBorder="1"/>
    <xf numFmtId="165" fontId="5" fillId="8" borderId="29" xfId="0" applyNumberFormat="1" applyFont="1" applyFill="1" applyBorder="1"/>
    <xf numFmtId="165" fontId="5" fillId="8" borderId="31" xfId="0" applyNumberFormat="1" applyFont="1" applyFill="1" applyBorder="1"/>
    <xf numFmtId="165" fontId="5" fillId="8" borderId="28" xfId="0" applyNumberFormat="1" applyFont="1" applyFill="1" applyBorder="1"/>
    <xf numFmtId="0" fontId="5" fillId="8" borderId="30" xfId="0" applyFont="1" applyFill="1" applyBorder="1"/>
    <xf numFmtId="0" fontId="5" fillId="8" borderId="31" xfId="0" applyFont="1" applyFill="1" applyBorder="1"/>
    <xf numFmtId="166" fontId="5" fillId="8" borderId="31" xfId="0" applyNumberFormat="1" applyFont="1" applyFill="1" applyBorder="1"/>
    <xf numFmtId="165" fontId="5" fillId="8" borderId="30" xfId="0" applyNumberFormat="1" applyFont="1" applyFill="1" applyBorder="1"/>
    <xf numFmtId="166" fontId="0" fillId="0" borderId="0" xfId="0" applyNumberFormat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65" fontId="3" fillId="2" borderId="54" xfId="2" applyNumberFormat="1" applyFont="1" applyFill="1" applyBorder="1"/>
    <xf numFmtId="164" fontId="2" fillId="0" borderId="2" xfId="2" applyNumberFormat="1" applyFont="1" applyBorder="1"/>
    <xf numFmtId="164" fontId="16" fillId="0" borderId="2" xfId="2" applyNumberFormat="1" applyFont="1" applyBorder="1"/>
    <xf numFmtId="165" fontId="16" fillId="0" borderId="2" xfId="2" applyNumberFormat="1" applyFont="1" applyBorder="1"/>
    <xf numFmtId="165" fontId="0" fillId="0" borderId="34" xfId="2" applyFont="1" applyBorder="1"/>
    <xf numFmtId="165" fontId="16" fillId="0" borderId="34" xfId="2" applyNumberFormat="1" applyFont="1" applyBorder="1"/>
    <xf numFmtId="0" fontId="5" fillId="8" borderId="15" xfId="0" applyFont="1" applyFill="1" applyBorder="1"/>
    <xf numFmtId="0" fontId="0" fillId="8" borderId="55" xfId="0" applyFill="1" applyBorder="1"/>
    <xf numFmtId="0" fontId="0" fillId="8" borderId="29" xfId="0" applyFill="1" applyBorder="1"/>
    <xf numFmtId="0" fontId="0" fillId="8" borderId="31" xfId="0" applyFill="1" applyBorder="1"/>
    <xf numFmtId="166" fontId="0" fillId="8" borderId="31" xfId="0" applyNumberFormat="1" applyFill="1" applyBorder="1"/>
    <xf numFmtId="166" fontId="0" fillId="8" borderId="30" xfId="0" applyNumberFormat="1" applyFill="1" applyBorder="1"/>
    <xf numFmtId="165" fontId="0" fillId="0" borderId="1" xfId="0" applyNumberFormat="1" applyBorder="1"/>
    <xf numFmtId="165" fontId="0" fillId="0" borderId="2" xfId="0" applyNumberFormat="1" applyBorder="1"/>
    <xf numFmtId="0" fontId="0" fillId="3" borderId="43" xfId="0" applyFill="1" applyBorder="1"/>
    <xf numFmtId="165" fontId="0" fillId="0" borderId="32" xfId="0" applyNumberFormat="1" applyBorder="1"/>
    <xf numFmtId="165" fontId="0" fillId="0" borderId="34" xfId="0" applyNumberFormat="1" applyBorder="1"/>
    <xf numFmtId="0" fontId="0" fillId="3" borderId="49" xfId="0" applyFill="1" applyBorder="1"/>
    <xf numFmtId="165" fontId="0" fillId="0" borderId="36" xfId="0" applyNumberFormat="1" applyBorder="1"/>
    <xf numFmtId="165" fontId="0" fillId="0" borderId="38" xfId="0" applyNumberFormat="1" applyBorder="1"/>
    <xf numFmtId="0" fontId="0" fillId="3" borderId="44" xfId="0" applyFill="1" applyBorder="1"/>
    <xf numFmtId="165" fontId="0" fillId="0" borderId="39" xfId="0" applyNumberFormat="1" applyBorder="1"/>
    <xf numFmtId="165" fontId="0" fillId="0" borderId="41" xfId="0" applyNumberFormat="1" applyBorder="1"/>
    <xf numFmtId="0" fontId="0" fillId="3" borderId="51" xfId="0" applyFill="1" applyBorder="1"/>
    <xf numFmtId="0" fontId="0" fillId="8" borderId="15" xfId="0" applyFill="1" applyBorder="1"/>
    <xf numFmtId="0" fontId="0" fillId="8" borderId="23" xfId="0" applyFill="1" applyBorder="1"/>
    <xf numFmtId="166" fontId="0" fillId="8" borderId="23" xfId="0" applyNumberFormat="1" applyFill="1" applyBorder="1"/>
    <xf numFmtId="165" fontId="0" fillId="8" borderId="22" xfId="0" applyNumberFormat="1" applyFill="1" applyBorder="1"/>
    <xf numFmtId="165" fontId="0" fillId="8" borderId="56" xfId="0" applyNumberFormat="1" applyFill="1" applyBorder="1"/>
    <xf numFmtId="165" fontId="0" fillId="8" borderId="23" xfId="0" applyNumberFormat="1" applyFill="1" applyBorder="1"/>
    <xf numFmtId="17" fontId="5" fillId="10" borderId="29" xfId="2" applyNumberFormat="1" applyFont="1" applyFill="1" applyBorder="1" applyAlignment="1">
      <alignment horizontal="center" vertical="center"/>
    </xf>
    <xf numFmtId="17" fontId="5" fillId="10" borderId="31" xfId="2" applyNumberFormat="1" applyFont="1" applyFill="1" applyBorder="1" applyAlignment="1">
      <alignment horizontal="center" vertical="center"/>
    </xf>
    <xf numFmtId="17" fontId="5" fillId="10" borderId="14" xfId="2" applyNumberFormat="1" applyFont="1" applyFill="1" applyBorder="1" applyAlignment="1">
      <alignment horizontal="center" vertical="center"/>
    </xf>
    <xf numFmtId="0" fontId="5" fillId="4" borderId="43" xfId="0" applyFont="1" applyFill="1" applyBorder="1" applyAlignment="1">
      <alignment horizontal="right"/>
    </xf>
    <xf numFmtId="0" fontId="0" fillId="4" borderId="3" xfId="0" applyFill="1" applyBorder="1"/>
    <xf numFmtId="0" fontId="0" fillId="4" borderId="1" xfId="0" applyFill="1" applyBorder="1"/>
    <xf numFmtId="0" fontId="0" fillId="4" borderId="2" xfId="0" applyFill="1" applyBorder="1"/>
    <xf numFmtId="166" fontId="0" fillId="4" borderId="2" xfId="0" applyNumberFormat="1" applyFill="1" applyBorder="1"/>
    <xf numFmtId="166" fontId="0" fillId="4" borderId="3" xfId="0" applyNumberFormat="1" applyFill="1" applyBorder="1"/>
    <xf numFmtId="165" fontId="0" fillId="4" borderId="1" xfId="0" applyNumberFormat="1" applyFill="1" applyBorder="1"/>
    <xf numFmtId="165" fontId="0" fillId="4" borderId="2" xfId="0" applyNumberFormat="1" applyFill="1" applyBorder="1"/>
    <xf numFmtId="0" fontId="5" fillId="4" borderId="46" xfId="0" applyFont="1" applyFill="1" applyBorder="1" applyAlignment="1">
      <alignment horizontal="right"/>
    </xf>
    <xf numFmtId="0" fontId="0" fillId="4" borderId="8" xfId="0" applyFill="1" applyBorder="1"/>
    <xf numFmtId="0" fontId="0" fillId="4" borderId="6" xfId="0" applyFill="1" applyBorder="1"/>
    <xf numFmtId="0" fontId="0" fillId="4" borderId="7" xfId="0" applyFill="1" applyBorder="1"/>
    <xf numFmtId="166" fontId="0" fillId="4" borderId="7" xfId="0" applyNumberFormat="1" applyFill="1" applyBorder="1"/>
    <xf numFmtId="166" fontId="0" fillId="4" borderId="8" xfId="0" applyNumberFormat="1" applyFill="1" applyBorder="1"/>
    <xf numFmtId="165" fontId="0" fillId="4" borderId="6" xfId="0" applyNumberFormat="1" applyFill="1" applyBorder="1"/>
    <xf numFmtId="165" fontId="0" fillId="4" borderId="7" xfId="0" applyNumberFormat="1" applyFill="1" applyBorder="1"/>
    <xf numFmtId="165" fontId="0" fillId="3" borderId="46" xfId="0" applyNumberFormat="1" applyFill="1" applyBorder="1"/>
    <xf numFmtId="0" fontId="0" fillId="8" borderId="42" xfId="0" applyFill="1" applyBorder="1"/>
    <xf numFmtId="165" fontId="0" fillId="8" borderId="30" xfId="0" applyNumberFormat="1" applyFill="1" applyBorder="1"/>
    <xf numFmtId="164" fontId="20" fillId="8" borderId="31" xfId="2" applyNumberFormat="1" applyFont="1" applyFill="1" applyBorder="1"/>
    <xf numFmtId="165" fontId="20" fillId="4" borderId="34" xfId="2" applyFont="1" applyFill="1" applyBorder="1"/>
    <xf numFmtId="165" fontId="20" fillId="4" borderId="38" xfId="2" applyFont="1" applyFill="1" applyBorder="1"/>
    <xf numFmtId="165" fontId="20" fillId="4" borderId="41" xfId="2" applyFont="1" applyFill="1" applyBorder="1"/>
    <xf numFmtId="165" fontId="20" fillId="8" borderId="31" xfId="2" applyFont="1" applyFill="1" applyBorder="1"/>
    <xf numFmtId="165" fontId="20" fillId="0" borderId="2" xfId="2" applyFont="1" applyBorder="1"/>
    <xf numFmtId="165" fontId="20" fillId="0" borderId="45" xfId="2" applyFont="1" applyBorder="1"/>
    <xf numFmtId="165" fontId="20" fillId="0" borderId="38" xfId="2" applyFont="1" applyBorder="1"/>
    <xf numFmtId="165" fontId="20" fillId="3" borderId="38" xfId="2" applyFont="1" applyFill="1" applyBorder="1"/>
    <xf numFmtId="165" fontId="20" fillId="0" borderId="20" xfId="2" applyFont="1" applyBorder="1"/>
    <xf numFmtId="164" fontId="14" fillId="2" borderId="22" xfId="2" applyNumberFormat="1" applyFont="1" applyFill="1" applyBorder="1"/>
    <xf numFmtId="164" fontId="0" fillId="4" borderId="34" xfId="2" applyNumberFormat="1" applyFont="1" applyFill="1" applyBorder="1"/>
    <xf numFmtId="164" fontId="0" fillId="4" borderId="34" xfId="0" applyNumberFormat="1" applyFont="1" applyFill="1" applyBorder="1"/>
    <xf numFmtId="164" fontId="0" fillId="4" borderId="32" xfId="2" applyNumberFormat="1" applyFont="1" applyFill="1" applyBorder="1"/>
    <xf numFmtId="164" fontId="0" fillId="4" borderId="33" xfId="2" applyNumberFormat="1" applyFont="1" applyFill="1" applyBorder="1"/>
    <xf numFmtId="165" fontId="2" fillId="0" borderId="38" xfId="2" applyNumberFormat="1" applyFont="1" applyBorder="1"/>
    <xf numFmtId="0" fontId="0" fillId="0" borderId="17" xfId="0" applyBorder="1"/>
    <xf numFmtId="0" fontId="0" fillId="0" borderId="57" xfId="0" applyBorder="1"/>
    <xf numFmtId="0" fontId="0" fillId="0" borderId="45" xfId="0" applyBorder="1"/>
    <xf numFmtId="0" fontId="0" fillId="0" borderId="58" xfId="0" applyBorder="1"/>
    <xf numFmtId="0" fontId="5" fillId="8" borderId="24" xfId="0" applyFont="1" applyFill="1" applyBorder="1"/>
    <xf numFmtId="0" fontId="0" fillId="8" borderId="59" xfId="0" applyFill="1" applyBorder="1"/>
    <xf numFmtId="165" fontId="3" fillId="2" borderId="3" xfId="2" applyNumberFormat="1" applyFont="1" applyFill="1" applyBorder="1"/>
    <xf numFmtId="166" fontId="0" fillId="0" borderId="60" xfId="0" applyNumberFormat="1" applyBorder="1"/>
    <xf numFmtId="166" fontId="0" fillId="0" borderId="61" xfId="0" applyNumberFormat="1" applyBorder="1"/>
    <xf numFmtId="166" fontId="0" fillId="0" borderId="62" xfId="0" applyNumberFormat="1" applyBorder="1"/>
    <xf numFmtId="166" fontId="0" fillId="0" borderId="63" xfId="0" applyNumberFormat="1" applyBorder="1"/>
    <xf numFmtId="165" fontId="5" fillId="3" borderId="64" xfId="2" applyFont="1" applyFill="1" applyBorder="1"/>
    <xf numFmtId="17" fontId="5" fillId="3" borderId="15" xfId="2" applyNumberFormat="1" applyFont="1" applyFill="1" applyBorder="1" applyAlignment="1">
      <alignment horizontal="center" vertical="center"/>
    </xf>
    <xf numFmtId="17" fontId="5" fillId="3" borderId="23" xfId="2" applyNumberFormat="1" applyFont="1" applyFill="1" applyBorder="1" applyAlignment="1">
      <alignment horizontal="center" vertical="center"/>
    </xf>
    <xf numFmtId="165" fontId="0" fillId="8" borderId="65" xfId="0" applyNumberFormat="1" applyFill="1" applyBorder="1"/>
    <xf numFmtId="165" fontId="0" fillId="8" borderId="66" xfId="0" applyNumberFormat="1" applyFill="1" applyBorder="1"/>
    <xf numFmtId="164" fontId="2" fillId="0" borderId="38" xfId="2" applyNumberFormat="1" applyFont="1" applyBorder="1"/>
    <xf numFmtId="164" fontId="16" fillId="0" borderId="38" xfId="2" applyNumberFormat="1" applyFont="1" applyBorder="1"/>
    <xf numFmtId="165" fontId="15" fillId="0" borderId="38" xfId="2" applyFont="1" applyBorder="1"/>
    <xf numFmtId="165" fontId="16" fillId="0" borderId="38" xfId="2" applyNumberFormat="1" applyFont="1" applyBorder="1"/>
    <xf numFmtId="164" fontId="17" fillId="8" borderId="31" xfId="2" applyNumberFormat="1" applyFont="1" applyFill="1" applyBorder="1"/>
    <xf numFmtId="165" fontId="17" fillId="4" borderId="34" xfId="2" applyFont="1" applyFill="1" applyBorder="1"/>
    <xf numFmtId="165" fontId="17" fillId="0" borderId="20" xfId="2" applyFont="1" applyBorder="1"/>
    <xf numFmtId="168" fontId="0" fillId="0" borderId="3" xfId="0" applyNumberFormat="1" applyBorder="1"/>
    <xf numFmtId="9" fontId="0" fillId="0" borderId="16" xfId="0" applyNumberFormat="1" applyBorder="1"/>
    <xf numFmtId="9" fontId="6" fillId="4" borderId="67" xfId="0" applyNumberFormat="1" applyFont="1" applyFill="1" applyBorder="1"/>
    <xf numFmtId="165" fontId="23" fillId="0" borderId="2" xfId="2" applyFont="1" applyBorder="1"/>
    <xf numFmtId="165" fontId="23" fillId="0" borderId="45" xfId="2" applyFont="1" applyBorder="1"/>
    <xf numFmtId="165" fontId="14" fillId="0" borderId="38" xfId="2" applyFont="1" applyBorder="1"/>
    <xf numFmtId="165" fontId="14" fillId="3" borderId="38" xfId="2" applyFont="1" applyFill="1" applyBorder="1"/>
    <xf numFmtId="165" fontId="23" fillId="0" borderId="20" xfId="2" applyFont="1" applyBorder="1"/>
    <xf numFmtId="165" fontId="15" fillId="4" borderId="38" xfId="2" applyFont="1" applyFill="1" applyBorder="1"/>
    <xf numFmtId="165" fontId="0" fillId="8" borderId="59" xfId="0" applyNumberFormat="1" applyFill="1" applyBorder="1"/>
    <xf numFmtId="165" fontId="15" fillId="4" borderId="41" xfId="2" applyFont="1" applyFill="1" applyBorder="1"/>
    <xf numFmtId="0" fontId="5" fillId="0" borderId="47" xfId="0" applyFont="1" applyBorder="1" applyAlignment="1">
      <alignment horizontal="right" vertical="center" wrapText="1"/>
    </xf>
    <xf numFmtId="0" fontId="5" fillId="0" borderId="48" xfId="0" applyFont="1" applyBorder="1" applyAlignment="1">
      <alignment horizontal="right" vertical="center" wrapText="1"/>
    </xf>
    <xf numFmtId="0" fontId="5" fillId="0" borderId="48" xfId="0" applyFont="1" applyBorder="1" applyAlignment="1">
      <alignment horizontal="right" vertical="center"/>
    </xf>
    <xf numFmtId="0" fontId="5" fillId="0" borderId="50" xfId="0" applyFont="1" applyBorder="1" applyAlignment="1">
      <alignment horizontal="right" vertical="center"/>
    </xf>
    <xf numFmtId="0" fontId="11" fillId="6" borderId="11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/>
    <xf numFmtId="0" fontId="5" fillId="10" borderId="11" xfId="0" applyFont="1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right" vertical="center"/>
    </xf>
    <xf numFmtId="0" fontId="5" fillId="3" borderId="11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67" xfId="0" applyFill="1" applyBorder="1" applyAlignment="1">
      <alignment horizontal="center"/>
    </xf>
  </cellXfs>
  <cellStyles count="15">
    <cellStyle name="Estilo 1" xfId="3"/>
    <cellStyle name="Moeda 2" xfId="4"/>
    <cellStyle name="Moeda 3" xfId="5"/>
    <cellStyle name="Normal" xfId="0" builtinId="0"/>
    <cellStyle name="Normal 2" xfId="6"/>
    <cellStyle name="Normal 3" xfId="7"/>
    <cellStyle name="Normal 4" xfId="8"/>
    <cellStyle name="Normal 5" xfId="9"/>
    <cellStyle name="Normal 6" xfId="10"/>
    <cellStyle name="Normal 7" xfId="11"/>
    <cellStyle name="Normal 8" xfId="12"/>
    <cellStyle name="Normal 9" xfId="13"/>
    <cellStyle name="Porcentagem 2" xfId="1"/>
    <cellStyle name="Separador de milhares 2" xfId="14"/>
    <cellStyle name="Separador de milhares 3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ive%20D/Stefanini/PROJETOS/SICREDI/SYSAUD/Contagem%20UCP/UCP_SYSAUD_V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CERGS-SITES_Controle%20de%20Projetos%20(PORTALR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Use Cases"/>
      <sheetName val="Atores"/>
      <sheetName val="Use Case Point"/>
      <sheetName val="Riscos"/>
      <sheetName val="Planejamento"/>
      <sheetName val="Despesas"/>
      <sheetName val="Preço"/>
      <sheetName val="Java"/>
      <sheetName val="Microsoft"/>
      <sheetName val="Genexus"/>
      <sheetName val="Parametros"/>
      <sheetName val="Metrica"/>
      <sheetName val="Comparação"/>
    </sheetNames>
    <sheetDataSet>
      <sheetData sheetId="0"/>
      <sheetData sheetId="1"/>
      <sheetData sheetId="2"/>
      <sheetData sheetId="3"/>
      <sheetData sheetId="4"/>
      <sheetData sheetId="5">
        <row r="7">
          <cell r="B7" t="str">
            <v>Java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Financeiro"/>
      <sheetName val="Distribuição de Budget"/>
      <sheetName val="Simulador"/>
      <sheetName val="Distribuição de Budget Líderes"/>
      <sheetName val="Faturamento_Comercial"/>
      <sheetName val="Fluxo de Caixa"/>
    </sheetNames>
    <sheetDataSet>
      <sheetData sheetId="0">
        <row r="8">
          <cell r="C8" t="str">
            <v>Procergs</v>
          </cell>
        </row>
        <row r="9">
          <cell r="C9" t="str">
            <v>SITES - PORTALRS</v>
          </cell>
          <cell r="F9">
            <v>0.21</v>
          </cell>
        </row>
        <row r="10">
          <cell r="F10">
            <v>1.4999999999999999E-2</v>
          </cell>
        </row>
        <row r="11">
          <cell r="F11">
            <v>1.4999999999999999E-2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58"/>
  <sheetViews>
    <sheetView zoomScale="85" zoomScaleNormal="85" workbookViewId="0">
      <selection activeCell="M33" sqref="M33"/>
    </sheetView>
  </sheetViews>
  <sheetFormatPr defaultRowHeight="15" x14ac:dyDescent="0.25"/>
  <cols>
    <col min="1" max="1" width="2.7109375" style="1" customWidth="1" collapsed="1"/>
    <col min="2" max="2" width="48.140625" bestFit="1" customWidth="1" collapsed="1"/>
    <col min="3" max="3" width="22.5703125" bestFit="1" customWidth="1" collapsed="1"/>
    <col min="4" max="4" width="14.85546875" customWidth="1" collapsed="1"/>
    <col min="5" max="5" width="13" customWidth="1" collapsed="1"/>
    <col min="6" max="6" width="16" customWidth="1" collapsed="1"/>
    <col min="7" max="7" width="12.42578125" bestFit="1" customWidth="1" collapsed="1"/>
    <col min="8" max="8" width="13.5703125" bestFit="1" customWidth="1" collapsed="1"/>
    <col min="9" max="9" width="10.85546875" bestFit="1" customWidth="1" collapsed="1"/>
    <col min="10" max="13" width="11.7109375" customWidth="1" collapsed="1"/>
    <col min="14" max="15" width="13.28515625" bestFit="1" customWidth="1" collapsed="1"/>
    <col min="16" max="21" width="10.140625" customWidth="1" collapsed="1"/>
    <col min="22" max="32" width="9.140625" style="1" collapsed="1"/>
  </cols>
  <sheetData>
    <row r="1" spans="2:21" customFormat="1" ht="15.75" thickBot="1" x14ac:dyDescent="0.3"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1" customFormat="1" x14ac:dyDescent="0.25">
      <c r="B2" s="1"/>
      <c r="C2" s="2" t="s">
        <v>0</v>
      </c>
      <c r="D2" s="309" t="str">
        <f>'[2]Controle Financeiro'!C8</f>
        <v>Procergs</v>
      </c>
      <c r="E2" s="309"/>
      <c r="F2" s="310"/>
      <c r="G2" s="1"/>
      <c r="H2" s="3" t="s">
        <v>1</v>
      </c>
      <c r="I2" s="4">
        <v>0.08</v>
      </c>
      <c r="J2" s="3" t="s">
        <v>2</v>
      </c>
      <c r="K2" s="4">
        <f>'[2]Controle Financeiro'!F10</f>
        <v>1.4999999999999999E-2</v>
      </c>
      <c r="L2" s="305" t="s">
        <v>3</v>
      </c>
      <c r="M2" s="307"/>
      <c r="N2" s="1"/>
      <c r="O2" s="1"/>
      <c r="P2" s="1"/>
      <c r="Q2" s="1"/>
      <c r="R2" s="1"/>
      <c r="S2" s="1"/>
      <c r="T2" s="1"/>
      <c r="U2" s="1"/>
    </row>
    <row r="3" spans="2:21" customFormat="1" ht="16.5" thickBot="1" x14ac:dyDescent="0.35">
      <c r="B3" s="1"/>
      <c r="C3" s="5" t="s">
        <v>4</v>
      </c>
      <c r="D3" s="311" t="str">
        <f>'[2]Controle Financeiro'!C9</f>
        <v>SITES - PORTALRS</v>
      </c>
      <c r="E3" s="311"/>
      <c r="F3" s="312"/>
      <c r="G3" s="1"/>
      <c r="H3" s="6" t="s">
        <v>5</v>
      </c>
      <c r="I3" s="7">
        <f>'[2]Controle Financeiro'!F9</f>
        <v>0.21</v>
      </c>
      <c r="J3" s="8" t="s">
        <v>6</v>
      </c>
      <c r="K3" s="9">
        <f>'[2]Controle Financeiro'!F11</f>
        <v>1.4999999999999999E-2</v>
      </c>
      <c r="L3" s="313">
        <f>'[2]Controle Financeiro'!C11</f>
        <v>0</v>
      </c>
      <c r="M3" s="314"/>
      <c r="N3" s="1"/>
      <c r="O3" s="1"/>
      <c r="P3" s="1"/>
      <c r="Q3" s="1"/>
      <c r="R3" s="1"/>
      <c r="S3" s="1"/>
      <c r="T3" s="1"/>
      <c r="U3" s="1"/>
    </row>
    <row r="4" spans="2:21" customFormat="1" ht="16.5" thickBot="1" x14ac:dyDescent="0.35">
      <c r="B4" s="1"/>
      <c r="C4" s="1"/>
      <c r="D4" s="10"/>
      <c r="E4" s="1"/>
      <c r="F4" s="1"/>
      <c r="G4" s="1"/>
      <c r="H4" s="1"/>
      <c r="I4" s="1"/>
      <c r="J4" s="11"/>
      <c r="K4" s="12"/>
      <c r="L4" s="1"/>
      <c r="M4" s="13"/>
      <c r="N4" s="1"/>
      <c r="O4" s="1"/>
      <c r="P4" s="1"/>
      <c r="Q4" s="1"/>
      <c r="R4" s="1"/>
      <c r="S4" s="1"/>
      <c r="T4" s="1"/>
      <c r="U4" s="1"/>
    </row>
    <row r="5" spans="2:21" customFormat="1" ht="15.75" thickBot="1" x14ac:dyDescent="0.3">
      <c r="B5" s="287" t="s">
        <v>7</v>
      </c>
      <c r="C5" s="288"/>
      <c r="D5" s="289"/>
      <c r="E5" s="1"/>
      <c r="F5" s="14"/>
      <c r="G5" s="15"/>
      <c r="H5" s="16"/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 customFormat="1" x14ac:dyDescent="0.25">
      <c r="B6" s="17"/>
      <c r="C6" s="301"/>
      <c r="D6" s="303" t="s">
        <v>8</v>
      </c>
      <c r="E6" s="305" t="s">
        <v>9</v>
      </c>
      <c r="F6" s="306"/>
      <c r="G6" s="306"/>
      <c r="H6" s="306"/>
      <c r="I6" s="307"/>
      <c r="J6" s="308" t="s">
        <v>7</v>
      </c>
      <c r="K6" s="294"/>
      <c r="L6" s="294"/>
      <c r="M6" s="294"/>
      <c r="N6" s="294"/>
      <c r="O6" s="295"/>
      <c r="P6" s="293" t="s">
        <v>10</v>
      </c>
      <c r="Q6" s="294"/>
      <c r="R6" s="294"/>
      <c r="S6" s="294"/>
      <c r="T6" s="294"/>
      <c r="U6" s="295"/>
    </row>
    <row r="7" spans="2:21" customFormat="1" ht="15.75" thickBot="1" x14ac:dyDescent="0.3">
      <c r="B7" s="18" t="s">
        <v>11</v>
      </c>
      <c r="C7" s="302"/>
      <c r="D7" s="304"/>
      <c r="E7" s="19" t="s">
        <v>12</v>
      </c>
      <c r="F7" s="20" t="s">
        <v>13</v>
      </c>
      <c r="G7" s="20" t="s">
        <v>14</v>
      </c>
      <c r="H7" s="20" t="s">
        <v>15</v>
      </c>
      <c r="I7" s="21" t="s">
        <v>16</v>
      </c>
      <c r="J7" s="22">
        <v>41487</v>
      </c>
      <c r="K7" s="22">
        <v>41518</v>
      </c>
      <c r="L7" s="22">
        <v>41548</v>
      </c>
      <c r="M7" s="22">
        <v>41579</v>
      </c>
      <c r="N7" s="22">
        <v>41609</v>
      </c>
      <c r="O7" s="23" t="s">
        <v>16</v>
      </c>
      <c r="P7" s="24" t="s">
        <v>17</v>
      </c>
      <c r="Q7" s="25" t="s">
        <v>18</v>
      </c>
      <c r="R7" s="25" t="s">
        <v>19</v>
      </c>
      <c r="S7" s="25" t="s">
        <v>20</v>
      </c>
      <c r="T7" s="25" t="s">
        <v>21</v>
      </c>
      <c r="U7" s="26" t="s">
        <v>22</v>
      </c>
    </row>
    <row r="8" spans="2:21" customFormat="1" ht="15.75" thickBot="1" x14ac:dyDescent="0.3">
      <c r="B8" s="27" t="s">
        <v>23</v>
      </c>
      <c r="C8" s="28" t="s">
        <v>24</v>
      </c>
      <c r="D8" s="29">
        <v>1600</v>
      </c>
      <c r="E8" s="30">
        <v>1126.8400000000001</v>
      </c>
      <c r="F8" s="31">
        <v>0</v>
      </c>
      <c r="G8" s="31">
        <v>0</v>
      </c>
      <c r="H8" s="31">
        <v>0</v>
      </c>
      <c r="I8" s="32">
        <v>1126.8400000000001</v>
      </c>
      <c r="J8" s="33"/>
      <c r="K8" s="34">
        <v>1126.8400000000001</v>
      </c>
      <c r="L8" s="35"/>
      <c r="M8" s="35"/>
      <c r="N8" s="35"/>
      <c r="O8" s="36">
        <v>1126.8400000000001</v>
      </c>
      <c r="P8" s="37" t="s">
        <v>25</v>
      </c>
      <c r="Q8" s="38" t="s">
        <v>25</v>
      </c>
      <c r="R8" s="38" t="s">
        <v>25</v>
      </c>
      <c r="S8" s="38" t="s">
        <v>25</v>
      </c>
      <c r="T8" s="38" t="s">
        <v>25</v>
      </c>
      <c r="U8" s="39" t="s">
        <v>25</v>
      </c>
    </row>
    <row r="9" spans="2:21" customFormat="1" ht="15.75" thickBot="1" x14ac:dyDescent="0.3">
      <c r="B9" s="40" t="s">
        <v>26</v>
      </c>
      <c r="C9" s="41" t="s">
        <v>27</v>
      </c>
      <c r="D9" s="42">
        <v>1600</v>
      </c>
      <c r="E9" s="43">
        <v>1126.8400000000001</v>
      </c>
      <c r="F9" s="44">
        <v>0</v>
      </c>
      <c r="G9" s="44">
        <v>0</v>
      </c>
      <c r="H9" s="44">
        <v>0</v>
      </c>
      <c r="I9" s="45">
        <v>1126.8400000000001</v>
      </c>
      <c r="J9" s="46"/>
      <c r="K9" s="233">
        <v>1126.8400000000001</v>
      </c>
      <c r="L9" s="47"/>
      <c r="M9" s="47"/>
      <c r="N9" s="47"/>
      <c r="O9" s="48">
        <v>1126.8400000000001</v>
      </c>
      <c r="P9" s="49"/>
      <c r="Q9" s="50"/>
      <c r="R9" s="50"/>
      <c r="S9" s="50"/>
      <c r="T9" s="50"/>
      <c r="U9" s="51"/>
    </row>
    <row r="10" spans="2:21" customFormat="1" x14ac:dyDescent="0.25">
      <c r="B10" s="296" t="s">
        <v>28</v>
      </c>
      <c r="C10" s="52"/>
      <c r="D10" s="247"/>
      <c r="E10" s="246"/>
      <c r="F10" s="245"/>
      <c r="G10" s="245"/>
      <c r="H10" s="244"/>
      <c r="I10" s="243"/>
      <c r="J10" s="53"/>
      <c r="K10" s="234">
        <v>1126.8399999999999</v>
      </c>
      <c r="L10" s="54"/>
      <c r="M10" s="54"/>
      <c r="N10" s="55"/>
      <c r="O10" s="56">
        <f t="shared" ref="O10:O17" si="0">SUM(J10:N10)</f>
        <v>1126.8399999999999</v>
      </c>
      <c r="P10" s="57"/>
      <c r="Q10" s="58"/>
      <c r="R10" s="58"/>
      <c r="S10" s="58"/>
      <c r="T10" s="58"/>
      <c r="U10" s="59"/>
    </row>
    <row r="11" spans="2:21" customFormat="1" x14ac:dyDescent="0.25">
      <c r="B11" s="296"/>
      <c r="C11" s="60" t="s">
        <v>29</v>
      </c>
      <c r="D11" s="61"/>
      <c r="E11" s="62"/>
      <c r="F11" s="63"/>
      <c r="G11" s="63"/>
      <c r="H11" s="64"/>
      <c r="I11" s="65"/>
      <c r="J11" s="66"/>
      <c r="K11" s="235"/>
      <c r="L11" s="67"/>
      <c r="M11" s="68"/>
      <c r="N11" s="69"/>
      <c r="O11" s="56">
        <f t="shared" si="0"/>
        <v>0</v>
      </c>
      <c r="P11" s="70"/>
      <c r="Q11" s="71"/>
      <c r="R11" s="71"/>
      <c r="S11" s="71"/>
      <c r="T11" s="71"/>
      <c r="U11" s="72"/>
    </row>
    <row r="12" spans="2:21" customFormat="1" x14ac:dyDescent="0.25">
      <c r="B12" s="296"/>
      <c r="C12" s="60"/>
      <c r="D12" s="61"/>
      <c r="E12" s="62"/>
      <c r="F12" s="63"/>
      <c r="G12" s="63"/>
      <c r="H12" s="64"/>
      <c r="I12" s="65">
        <f>SUM(E12:H12)</f>
        <v>0</v>
      </c>
      <c r="J12" s="66"/>
      <c r="K12" s="235"/>
      <c r="L12" s="67"/>
      <c r="M12" s="68"/>
      <c r="N12" s="69"/>
      <c r="O12" s="56">
        <f t="shared" si="0"/>
        <v>0</v>
      </c>
      <c r="P12" s="70"/>
      <c r="Q12" s="71"/>
      <c r="R12" s="71"/>
      <c r="S12" s="71"/>
      <c r="T12" s="71"/>
      <c r="U12" s="72"/>
    </row>
    <row r="13" spans="2:21" customFormat="1" x14ac:dyDescent="0.25">
      <c r="B13" s="296"/>
      <c r="C13" s="60"/>
      <c r="D13" s="61"/>
      <c r="E13" s="62"/>
      <c r="F13" s="63"/>
      <c r="G13" s="63"/>
      <c r="H13" s="64"/>
      <c r="I13" s="65">
        <f>SUM(E13:H13)</f>
        <v>0</v>
      </c>
      <c r="J13" s="66"/>
      <c r="K13" s="235"/>
      <c r="L13" s="67"/>
      <c r="M13" s="68"/>
      <c r="N13" s="69"/>
      <c r="O13" s="56">
        <f t="shared" si="0"/>
        <v>0</v>
      </c>
      <c r="P13" s="70"/>
      <c r="Q13" s="71"/>
      <c r="R13" s="71"/>
      <c r="S13" s="71"/>
      <c r="T13" s="71"/>
      <c r="U13" s="72"/>
    </row>
    <row r="14" spans="2:21" customFormat="1" ht="15.75" thickBot="1" x14ac:dyDescent="0.3">
      <c r="B14" s="296"/>
      <c r="C14" s="73"/>
      <c r="D14" s="74"/>
      <c r="E14" s="75"/>
      <c r="F14" s="76"/>
      <c r="G14" s="76"/>
      <c r="H14" s="77"/>
      <c r="I14" s="78">
        <f>SUM(E14:H14)</f>
        <v>0</v>
      </c>
      <c r="J14" s="79"/>
      <c r="K14" s="236"/>
      <c r="L14" s="80"/>
      <c r="M14" s="81"/>
      <c r="N14" s="82"/>
      <c r="O14" s="56">
        <f t="shared" si="0"/>
        <v>0</v>
      </c>
      <c r="P14" s="83"/>
      <c r="Q14" s="84"/>
      <c r="R14" s="84"/>
      <c r="S14" s="84"/>
      <c r="T14" s="84"/>
      <c r="U14" s="85"/>
    </row>
    <row r="15" spans="2:21" customFormat="1" ht="15.75" thickBot="1" x14ac:dyDescent="0.3">
      <c r="B15" s="40" t="s">
        <v>30</v>
      </c>
      <c r="C15" s="41" t="s">
        <v>31</v>
      </c>
      <c r="D15" s="86">
        <f t="shared" ref="D15:N15" si="1">SUM(D10:D14)</f>
        <v>0</v>
      </c>
      <c r="E15" s="87">
        <f t="shared" si="1"/>
        <v>0</v>
      </c>
      <c r="F15" s="88">
        <f t="shared" si="1"/>
        <v>0</v>
      </c>
      <c r="G15" s="88">
        <f t="shared" si="1"/>
        <v>0</v>
      </c>
      <c r="H15" s="89">
        <f t="shared" si="1"/>
        <v>0</v>
      </c>
      <c r="I15" s="90">
        <f t="shared" si="1"/>
        <v>0</v>
      </c>
      <c r="J15" s="91">
        <f t="shared" si="1"/>
        <v>0</v>
      </c>
      <c r="K15" s="237">
        <f t="shared" si="1"/>
        <v>1126.8399999999999</v>
      </c>
      <c r="L15" s="92">
        <f t="shared" si="1"/>
        <v>0</v>
      </c>
      <c r="M15" s="92">
        <f t="shared" si="1"/>
        <v>0</v>
      </c>
      <c r="N15" s="92">
        <f t="shared" si="1"/>
        <v>0</v>
      </c>
      <c r="O15" s="48">
        <f t="shared" si="0"/>
        <v>1126.8399999999999</v>
      </c>
      <c r="P15" s="49"/>
      <c r="Q15" s="50"/>
      <c r="R15" s="50"/>
      <c r="S15" s="50"/>
      <c r="T15" s="50"/>
      <c r="U15" s="51"/>
    </row>
    <row r="16" spans="2:21" customFormat="1" x14ac:dyDescent="0.25">
      <c r="B16" s="93" t="s">
        <v>32</v>
      </c>
      <c r="C16" s="3" t="s">
        <v>33</v>
      </c>
      <c r="D16" s="94"/>
      <c r="E16" s="95"/>
      <c r="F16" s="96"/>
      <c r="G16" s="96"/>
      <c r="H16" s="96"/>
      <c r="I16" s="97">
        <v>0</v>
      </c>
      <c r="J16" s="98">
        <f>I20</f>
        <v>0</v>
      </c>
      <c r="K16" s="238">
        <f>J20</f>
        <v>0</v>
      </c>
      <c r="L16" s="99">
        <f>K20</f>
        <v>1126.8399999999999</v>
      </c>
      <c r="M16" s="100">
        <f>L20</f>
        <v>1126.8399999999999</v>
      </c>
      <c r="N16" s="101">
        <f>M20</f>
        <v>1126.8399999999999</v>
      </c>
      <c r="O16" s="102">
        <f t="shared" si="0"/>
        <v>3380.5199999999995</v>
      </c>
      <c r="P16" s="1"/>
      <c r="Q16" s="1"/>
      <c r="R16" s="1"/>
      <c r="S16" s="1"/>
      <c r="T16" s="1"/>
      <c r="U16" s="1"/>
    </row>
    <row r="17" spans="2:22" customFormat="1" x14ac:dyDescent="0.25">
      <c r="B17" s="103" t="s">
        <v>34</v>
      </c>
      <c r="C17" s="60" t="s">
        <v>35</v>
      </c>
      <c r="D17" s="61"/>
      <c r="E17" s="62"/>
      <c r="F17" s="64"/>
      <c r="G17" s="64"/>
      <c r="H17" s="64"/>
      <c r="I17" s="65">
        <v>0</v>
      </c>
      <c r="J17" s="104">
        <v>0</v>
      </c>
      <c r="K17" s="239">
        <f>K15+K16</f>
        <v>1126.8399999999999</v>
      </c>
      <c r="L17" s="104">
        <f>L15+L16</f>
        <v>1126.8399999999999</v>
      </c>
      <c r="M17" s="104">
        <f>M15+M16</f>
        <v>1126.8399999999999</v>
      </c>
      <c r="N17" s="105">
        <f>N15+N16</f>
        <v>1126.8399999999999</v>
      </c>
      <c r="O17" s="106">
        <f t="shared" si="0"/>
        <v>4507.3599999999997</v>
      </c>
      <c r="P17" s="1"/>
      <c r="Q17" s="1"/>
      <c r="R17" s="1"/>
      <c r="S17" s="1"/>
      <c r="T17" s="1"/>
      <c r="U17" s="1"/>
      <c r="V17" s="1"/>
    </row>
    <row r="18" spans="2:22" customFormat="1" x14ac:dyDescent="0.25">
      <c r="B18" s="103" t="s">
        <v>36</v>
      </c>
      <c r="C18" s="60" t="s">
        <v>37</v>
      </c>
      <c r="D18" s="107"/>
      <c r="E18" s="62"/>
      <c r="F18" s="64"/>
      <c r="G18" s="64"/>
      <c r="H18" s="64"/>
      <c r="I18" s="61">
        <f>SUM(E18:H18)</f>
        <v>0</v>
      </c>
      <c r="J18" s="108">
        <v>0</v>
      </c>
      <c r="K18" s="240">
        <v>1126.8399999999999</v>
      </c>
      <c r="L18" s="109"/>
      <c r="M18" s="110"/>
      <c r="N18" s="111"/>
      <c r="O18" s="106">
        <f>SUM(J18:N18)</f>
        <v>1126.8399999999999</v>
      </c>
      <c r="P18" s="1"/>
      <c r="Q18" s="1"/>
      <c r="R18" s="1"/>
      <c r="S18" s="1"/>
      <c r="T18" s="1"/>
      <c r="U18" s="1"/>
      <c r="V18" s="1"/>
    </row>
    <row r="19" spans="2:22" customFormat="1" x14ac:dyDescent="0.25">
      <c r="B19" s="103" t="s">
        <v>38</v>
      </c>
      <c r="C19" s="73" t="s">
        <v>39</v>
      </c>
      <c r="D19" s="112"/>
      <c r="E19" s="113"/>
      <c r="F19" s="114"/>
      <c r="G19" s="114"/>
      <c r="H19" s="114"/>
      <c r="I19" s="115">
        <v>0</v>
      </c>
      <c r="J19" s="116"/>
      <c r="K19" s="241"/>
      <c r="L19" s="117"/>
      <c r="M19" s="118"/>
      <c r="N19" s="119"/>
      <c r="O19" s="106">
        <f>SUM(J19:N19)</f>
        <v>0</v>
      </c>
      <c r="P19" s="1"/>
      <c r="Q19" s="1"/>
      <c r="R19" s="1"/>
      <c r="S19" s="1"/>
      <c r="T19" s="1"/>
      <c r="U19" s="1"/>
      <c r="V19" s="1"/>
    </row>
    <row r="20" spans="2:22" customFormat="1" ht="15.75" thickBot="1" x14ac:dyDescent="0.3">
      <c r="B20" s="120" t="s">
        <v>40</v>
      </c>
      <c r="C20" s="6" t="s">
        <v>41</v>
      </c>
      <c r="D20" s="121"/>
      <c r="E20" s="122"/>
      <c r="F20" s="123"/>
      <c r="G20" s="123"/>
      <c r="H20" s="123"/>
      <c r="I20" s="124">
        <v>0</v>
      </c>
      <c r="J20" s="125">
        <f>J17-J19</f>
        <v>0</v>
      </c>
      <c r="K20" s="242">
        <f>K17-K19</f>
        <v>1126.8399999999999</v>
      </c>
      <c r="L20" s="125">
        <f>L17-L19</f>
        <v>1126.8399999999999</v>
      </c>
      <c r="M20" s="125">
        <f>M17-M19</f>
        <v>1126.8399999999999</v>
      </c>
      <c r="N20" s="126">
        <f>N17-N19</f>
        <v>1126.8399999999999</v>
      </c>
      <c r="O20" s="127">
        <f>O18+O19</f>
        <v>1126.8399999999999</v>
      </c>
      <c r="P20" s="1"/>
      <c r="Q20" s="1"/>
      <c r="R20" s="1"/>
      <c r="S20" s="1"/>
      <c r="T20" s="1"/>
      <c r="U20" s="1"/>
      <c r="V20" s="1"/>
    </row>
    <row r="21" spans="2:22" customFormat="1" ht="15.75" thickBot="1" x14ac:dyDescent="0.3">
      <c r="B21" s="297" t="s">
        <v>42</v>
      </c>
      <c r="C21" s="298"/>
      <c r="D21" s="298"/>
      <c r="E21" s="298"/>
      <c r="F21" s="298"/>
      <c r="G21" s="298"/>
      <c r="H21" s="298"/>
      <c r="I21" s="299"/>
      <c r="J21" s="128"/>
      <c r="K21" s="129"/>
      <c r="L21" s="129"/>
      <c r="M21" s="129"/>
      <c r="N21" s="129"/>
      <c r="O21" s="130" t="str">
        <f>O7</f>
        <v>Total</v>
      </c>
      <c r="P21" s="1"/>
      <c r="Q21" s="1"/>
      <c r="R21" s="1"/>
      <c r="S21" s="1"/>
      <c r="T21" s="1"/>
      <c r="U21" s="1"/>
      <c r="V21" s="1"/>
    </row>
    <row r="22" spans="2:22" customFormat="1" x14ac:dyDescent="0.25">
      <c r="B22" s="283" t="s">
        <v>43</v>
      </c>
      <c r="C22" s="3" t="s">
        <v>44</v>
      </c>
      <c r="D22" s="131"/>
      <c r="E22" s="132"/>
      <c r="F22" s="133"/>
      <c r="G22" s="134"/>
      <c r="H22" s="133"/>
      <c r="I22" s="135"/>
      <c r="J22" s="136"/>
      <c r="K22" s="137"/>
      <c r="L22" s="137"/>
      <c r="M22" s="137"/>
      <c r="N22" s="137"/>
      <c r="O22" s="138">
        <f t="shared" ref="O22:O25" si="2">SUM(J22:N22)</f>
        <v>0</v>
      </c>
      <c r="P22" s="1"/>
      <c r="Q22" s="1"/>
      <c r="R22" s="1"/>
      <c r="S22" s="1"/>
      <c r="T22" s="1"/>
      <c r="U22" s="1"/>
      <c r="V22" s="1"/>
    </row>
    <row r="23" spans="2:22" customFormat="1" x14ac:dyDescent="0.25">
      <c r="B23" s="284"/>
      <c r="C23" s="52" t="s">
        <v>29</v>
      </c>
      <c r="D23" s="139"/>
      <c r="E23" s="140"/>
      <c r="F23" s="141"/>
      <c r="G23" s="142"/>
      <c r="H23" s="141"/>
      <c r="I23" s="143"/>
      <c r="J23" s="144"/>
      <c r="K23" s="145"/>
      <c r="L23" s="145"/>
      <c r="M23" s="145"/>
      <c r="N23" s="145"/>
      <c r="O23" s="146">
        <f t="shared" si="2"/>
        <v>0</v>
      </c>
      <c r="P23" s="1"/>
      <c r="Q23" s="1"/>
      <c r="R23" s="1"/>
      <c r="S23" s="1"/>
      <c r="T23" s="1"/>
      <c r="U23" s="1"/>
      <c r="V23" s="1"/>
    </row>
    <row r="24" spans="2:22" customFormat="1" x14ac:dyDescent="0.25">
      <c r="B24" s="284"/>
      <c r="C24" s="60"/>
      <c r="D24" s="139"/>
      <c r="E24" s="140"/>
      <c r="F24" s="141"/>
      <c r="G24" s="142"/>
      <c r="H24" s="141"/>
      <c r="I24" s="143"/>
      <c r="J24" s="144"/>
      <c r="K24" s="145"/>
      <c r="L24" s="145"/>
      <c r="M24" s="145"/>
      <c r="N24" s="145"/>
      <c r="O24" s="146">
        <f t="shared" si="2"/>
        <v>0</v>
      </c>
      <c r="P24" s="1"/>
      <c r="Q24" s="1"/>
      <c r="R24" s="1"/>
      <c r="S24" s="1"/>
      <c r="T24" s="1"/>
      <c r="U24" s="1"/>
      <c r="V24" s="1"/>
    </row>
    <row r="25" spans="2:22" customFormat="1" x14ac:dyDescent="0.25">
      <c r="B25" s="285"/>
      <c r="C25" s="52"/>
      <c r="D25" s="147"/>
      <c r="E25" s="148"/>
      <c r="F25" s="149"/>
      <c r="G25" s="150"/>
      <c r="H25" s="149"/>
      <c r="I25" s="151"/>
      <c r="J25" s="152"/>
      <c r="K25" s="153"/>
      <c r="L25" s="153"/>
      <c r="M25" s="153"/>
      <c r="N25" s="153"/>
      <c r="O25" s="154">
        <f t="shared" si="2"/>
        <v>0</v>
      </c>
      <c r="P25" s="1"/>
      <c r="Q25" s="1"/>
      <c r="R25" s="1"/>
      <c r="S25" s="1"/>
      <c r="T25" s="1"/>
      <c r="U25" s="1"/>
      <c r="V25" s="1"/>
    </row>
    <row r="26" spans="2:22" customFormat="1" ht="15.75" thickBot="1" x14ac:dyDescent="0.3">
      <c r="B26" s="286"/>
      <c r="C26" s="6"/>
      <c r="D26" s="155"/>
      <c r="E26" s="156"/>
      <c r="F26" s="157"/>
      <c r="G26" s="158"/>
      <c r="H26" s="157"/>
      <c r="I26" s="159"/>
      <c r="J26" s="160"/>
      <c r="K26" s="161"/>
      <c r="L26" s="161"/>
      <c r="M26" s="161"/>
      <c r="N26" s="161"/>
      <c r="O26" s="162"/>
      <c r="P26" s="1"/>
      <c r="Q26" s="1"/>
      <c r="R26" s="1"/>
      <c r="S26" s="1"/>
      <c r="T26" s="1"/>
      <c r="U26" s="1"/>
      <c r="V26" s="1"/>
    </row>
    <row r="27" spans="2:22" customFormat="1" ht="15.75" thickBot="1" x14ac:dyDescent="0.3">
      <c r="B27" s="163" t="s">
        <v>30</v>
      </c>
      <c r="C27" s="41" t="s">
        <v>45</v>
      </c>
      <c r="D27" s="86">
        <f t="shared" ref="D27:N27" si="3">SUM(D22:D26)</f>
        <v>0</v>
      </c>
      <c r="E27" s="164">
        <f t="shared" si="3"/>
        <v>0</v>
      </c>
      <c r="F27" s="89">
        <f t="shared" si="3"/>
        <v>0</v>
      </c>
      <c r="G27" s="89">
        <f t="shared" si="3"/>
        <v>0</v>
      </c>
      <c r="H27" s="89">
        <f t="shared" si="3"/>
        <v>0</v>
      </c>
      <c r="I27" s="86">
        <f t="shared" si="3"/>
        <v>0</v>
      </c>
      <c r="J27" s="165">
        <f t="shared" si="3"/>
        <v>0</v>
      </c>
      <c r="K27" s="166">
        <f t="shared" si="3"/>
        <v>0</v>
      </c>
      <c r="L27" s="166">
        <f t="shared" si="3"/>
        <v>0</v>
      </c>
      <c r="M27" s="166">
        <f t="shared" si="3"/>
        <v>0</v>
      </c>
      <c r="N27" s="166">
        <f t="shared" si="3"/>
        <v>0</v>
      </c>
      <c r="O27" s="167">
        <f>SUM(J27:N27)</f>
        <v>0</v>
      </c>
      <c r="P27" s="1"/>
      <c r="Q27" s="1"/>
      <c r="R27" s="1"/>
      <c r="S27" s="1"/>
      <c r="T27" s="1"/>
      <c r="U27" s="1"/>
      <c r="V27" s="1"/>
    </row>
    <row r="28" spans="2:22" customFormat="1" ht="15.75" thickBot="1" x14ac:dyDescent="0.3">
      <c r="B28" s="40" t="s">
        <v>46</v>
      </c>
      <c r="C28" s="41" t="s">
        <v>47</v>
      </c>
      <c r="D28" s="168">
        <f t="shared" ref="D28:I28" si="4">D27+D15</f>
        <v>0</v>
      </c>
      <c r="E28" s="169">
        <f t="shared" si="4"/>
        <v>0</v>
      </c>
      <c r="F28" s="170">
        <f t="shared" si="4"/>
        <v>0</v>
      </c>
      <c r="G28" s="170">
        <f t="shared" si="4"/>
        <v>0</v>
      </c>
      <c r="H28" s="170">
        <f t="shared" si="4"/>
        <v>0</v>
      </c>
      <c r="I28" s="168">
        <f t="shared" si="4"/>
        <v>0</v>
      </c>
      <c r="J28" s="171">
        <f>J19+J27</f>
        <v>0</v>
      </c>
      <c r="K28" s="172">
        <f>K19+K27</f>
        <v>0</v>
      </c>
      <c r="L28" s="172">
        <f>L19+L27</f>
        <v>0</v>
      </c>
      <c r="M28" s="172">
        <f>M19+M27</f>
        <v>0</v>
      </c>
      <c r="N28" s="172">
        <f>N19+N27</f>
        <v>0</v>
      </c>
      <c r="O28" s="173">
        <f>SUM(J28:N28)</f>
        <v>0</v>
      </c>
      <c r="P28" s="1"/>
      <c r="Q28" s="1"/>
      <c r="R28" s="1"/>
      <c r="S28" s="1"/>
      <c r="T28" s="1"/>
      <c r="U28" s="1"/>
      <c r="V28" s="1"/>
    </row>
    <row r="29" spans="2:22" customFormat="1" ht="15.75" thickBot="1" x14ac:dyDescent="0.3">
      <c r="B29" s="40" t="s">
        <v>48</v>
      </c>
      <c r="C29" s="41" t="s">
        <v>49</v>
      </c>
      <c r="D29" s="174"/>
      <c r="E29" s="41"/>
      <c r="F29" s="175"/>
      <c r="G29" s="176"/>
      <c r="H29" s="175"/>
      <c r="I29" s="177">
        <v>0</v>
      </c>
      <c r="J29" s="171">
        <f>I29+J28</f>
        <v>0</v>
      </c>
      <c r="K29" s="172">
        <f>J29+K28</f>
        <v>0</v>
      </c>
      <c r="L29" s="172">
        <f>K29+L28</f>
        <v>0</v>
      </c>
      <c r="M29" s="172">
        <f>L29+M28</f>
        <v>0</v>
      </c>
      <c r="N29" s="172">
        <f>M29+N28</f>
        <v>0</v>
      </c>
      <c r="O29" s="173">
        <f>O28-O27</f>
        <v>0</v>
      </c>
      <c r="P29" s="1"/>
      <c r="Q29" s="1"/>
      <c r="R29" s="1"/>
      <c r="S29" s="1"/>
      <c r="T29" s="1"/>
      <c r="U29" s="1"/>
      <c r="V29" s="1"/>
    </row>
    <row r="30" spans="2:22" customFormat="1" ht="15.75" thickBot="1" x14ac:dyDescent="0.3">
      <c r="G30" s="178"/>
      <c r="P30" s="1"/>
      <c r="Q30" s="1"/>
      <c r="R30" s="1"/>
      <c r="S30" s="1"/>
      <c r="T30" s="1"/>
      <c r="U30" s="1"/>
      <c r="V30" s="1"/>
    </row>
    <row r="31" spans="2:22" customFormat="1" ht="15.75" thickBot="1" x14ac:dyDescent="0.3">
      <c r="B31" s="287" t="s">
        <v>50</v>
      </c>
      <c r="C31" s="288"/>
      <c r="D31" s="289"/>
      <c r="G31" s="178"/>
      <c r="P31" s="179"/>
      <c r="Q31" s="179"/>
      <c r="R31" s="179"/>
      <c r="S31" s="179"/>
      <c r="T31" s="179"/>
      <c r="U31" s="179"/>
      <c r="V31" s="179"/>
    </row>
    <row r="32" spans="2:22" customFormat="1" ht="15.75" thickBot="1" x14ac:dyDescent="0.3">
      <c r="B32" s="297" t="s">
        <v>51</v>
      </c>
      <c r="C32" s="300"/>
      <c r="D32" s="300"/>
      <c r="E32" s="298"/>
      <c r="F32" s="298"/>
      <c r="G32" s="298"/>
      <c r="H32" s="298"/>
      <c r="I32" s="299"/>
      <c r="J32" s="128">
        <v>41487</v>
      </c>
      <c r="K32" s="129">
        <v>41518</v>
      </c>
      <c r="L32" s="129">
        <v>41548</v>
      </c>
      <c r="M32" s="129">
        <v>41579</v>
      </c>
      <c r="N32" s="129">
        <v>41609</v>
      </c>
      <c r="O32" s="130" t="str">
        <f>O7</f>
        <v>Total</v>
      </c>
      <c r="P32" s="180"/>
      <c r="Q32" s="180"/>
      <c r="R32" s="180"/>
      <c r="S32" s="180"/>
      <c r="T32" s="180"/>
      <c r="U32" s="180"/>
      <c r="V32" s="179"/>
    </row>
    <row r="33" spans="2:22" customFormat="1" x14ac:dyDescent="0.25">
      <c r="B33" s="283" t="s">
        <v>52</v>
      </c>
      <c r="C33" s="3" t="s">
        <v>53</v>
      </c>
      <c r="D33" s="181"/>
      <c r="E33" s="132"/>
      <c r="F33" s="133"/>
      <c r="G33" s="134"/>
      <c r="H33" s="133"/>
      <c r="I33" s="135"/>
      <c r="J33" s="136"/>
      <c r="K33" s="182"/>
      <c r="L33" s="183">
        <v>1600</v>
      </c>
      <c r="M33" s="183"/>
      <c r="N33" s="184"/>
      <c r="O33" s="56">
        <f t="shared" ref="O33:O37" si="5">SUM(J33:N33)</f>
        <v>1600</v>
      </c>
      <c r="P33" s="179"/>
      <c r="Q33" s="179"/>
      <c r="R33" s="179"/>
      <c r="S33" s="179"/>
      <c r="T33" s="179"/>
      <c r="U33" s="179"/>
      <c r="V33" s="179"/>
    </row>
    <row r="34" spans="2:22" customFormat="1" x14ac:dyDescent="0.25">
      <c r="B34" s="284"/>
      <c r="C34" s="52" t="s">
        <v>29</v>
      </c>
      <c r="D34" s="139"/>
      <c r="E34" s="140"/>
      <c r="F34" s="141"/>
      <c r="G34" s="142"/>
      <c r="H34" s="141"/>
      <c r="I34" s="143"/>
      <c r="J34" s="144"/>
      <c r="K34" s="145"/>
      <c r="L34" s="145"/>
      <c r="M34" s="153"/>
      <c r="N34" s="153"/>
      <c r="O34" s="56">
        <f t="shared" si="5"/>
        <v>0</v>
      </c>
      <c r="P34" s="179"/>
      <c r="Q34" s="179"/>
      <c r="R34" s="179"/>
      <c r="S34" s="179"/>
      <c r="T34" s="179"/>
      <c r="U34" s="179"/>
      <c r="V34" s="179"/>
    </row>
    <row r="35" spans="2:22" customFormat="1" x14ac:dyDescent="0.25">
      <c r="B35" s="284"/>
      <c r="C35" s="60"/>
      <c r="D35" s="139"/>
      <c r="E35" s="140"/>
      <c r="F35" s="141"/>
      <c r="G35" s="142"/>
      <c r="H35" s="185"/>
      <c r="I35" s="143"/>
      <c r="J35" s="144"/>
      <c r="K35" s="145"/>
      <c r="M35" s="186"/>
      <c r="N35" s="186"/>
      <c r="O35" s="56">
        <f t="shared" si="5"/>
        <v>0</v>
      </c>
      <c r="P35" s="179"/>
      <c r="Q35" s="179"/>
      <c r="R35" s="179"/>
      <c r="S35" s="179"/>
      <c r="T35" s="179"/>
      <c r="U35" s="179"/>
      <c r="V35" s="179"/>
    </row>
    <row r="36" spans="2:22" customFormat="1" x14ac:dyDescent="0.25">
      <c r="B36" s="285"/>
      <c r="C36" s="52"/>
      <c r="D36" s="147"/>
      <c r="E36" s="148"/>
      <c r="F36" s="149"/>
      <c r="G36" s="150"/>
      <c r="H36" s="149"/>
      <c r="I36" s="151"/>
      <c r="J36" s="152"/>
      <c r="K36" s="153"/>
      <c r="L36" s="153"/>
      <c r="M36" s="153"/>
      <c r="N36" s="153"/>
      <c r="O36" s="56">
        <f t="shared" si="5"/>
        <v>0</v>
      </c>
      <c r="P36" s="179"/>
      <c r="Q36" s="179"/>
      <c r="R36" s="179"/>
      <c r="S36" s="179"/>
      <c r="T36" s="179"/>
      <c r="U36" s="179"/>
      <c r="V36" s="179"/>
    </row>
    <row r="37" spans="2:22" customFormat="1" ht="15.75" thickBot="1" x14ac:dyDescent="0.3">
      <c r="B37" s="286"/>
      <c r="C37" s="6"/>
      <c r="D37" s="155"/>
      <c r="E37" s="156"/>
      <c r="F37" s="157"/>
      <c r="G37" s="158"/>
      <c r="H37" s="157"/>
      <c r="I37" s="159"/>
      <c r="J37" s="160"/>
      <c r="K37" s="161"/>
      <c r="L37" s="161"/>
      <c r="M37" s="161"/>
      <c r="N37" s="161"/>
      <c r="O37" s="56">
        <f t="shared" si="5"/>
        <v>0</v>
      </c>
      <c r="P37" s="179"/>
      <c r="Q37" s="179"/>
      <c r="R37" s="179"/>
      <c r="S37" s="179"/>
      <c r="T37" s="179"/>
      <c r="U37" s="179"/>
      <c r="V37" s="179"/>
    </row>
    <row r="38" spans="2:22" customFormat="1" ht="15.75" thickBot="1" x14ac:dyDescent="0.3">
      <c r="B38" s="163" t="s">
        <v>30</v>
      </c>
      <c r="C38" s="187" t="s">
        <v>54</v>
      </c>
      <c r="D38" s="188"/>
      <c r="E38" s="189"/>
      <c r="F38" s="190"/>
      <c r="G38" s="191"/>
      <c r="H38" s="190"/>
      <c r="I38" s="192"/>
      <c r="J38" s="165">
        <f>SUM(J33:J37)</f>
        <v>0</v>
      </c>
      <c r="K38" s="166">
        <f>SUM(K33:K37)</f>
        <v>0</v>
      </c>
      <c r="L38" s="166">
        <f>SUM(L33:L37)</f>
        <v>1600</v>
      </c>
      <c r="M38" s="166">
        <f>SUM(M33:M37)</f>
        <v>0</v>
      </c>
      <c r="N38" s="166">
        <f>SUM(N33:N37)</f>
        <v>0</v>
      </c>
      <c r="O38" s="167">
        <f>SUM(J38:N38)</f>
        <v>1600</v>
      </c>
      <c r="P38" s="179"/>
      <c r="Q38" s="179"/>
      <c r="R38" s="179"/>
      <c r="S38" s="179"/>
      <c r="T38" s="179"/>
      <c r="U38" s="179"/>
      <c r="V38" s="179"/>
    </row>
    <row r="39" spans="2:22" customFormat="1" x14ac:dyDescent="0.25">
      <c r="B39" s="283" t="s">
        <v>52</v>
      </c>
      <c r="C39" s="3" t="s">
        <v>55</v>
      </c>
      <c r="D39" s="131"/>
      <c r="E39" s="132"/>
      <c r="F39" s="133"/>
      <c r="G39" s="134"/>
      <c r="H39" s="133"/>
      <c r="I39" s="135"/>
      <c r="J39" s="193"/>
      <c r="K39" s="194"/>
      <c r="L39" s="194"/>
      <c r="M39" s="194"/>
      <c r="N39" s="194"/>
      <c r="O39" s="195"/>
      <c r="P39" s="179"/>
      <c r="Q39" s="179"/>
      <c r="R39" s="179"/>
      <c r="S39" s="179"/>
      <c r="T39" s="179"/>
      <c r="U39" s="179"/>
      <c r="V39" s="179"/>
    </row>
    <row r="40" spans="2:22" customFormat="1" x14ac:dyDescent="0.25">
      <c r="B40" s="284"/>
      <c r="C40" s="52" t="s">
        <v>29</v>
      </c>
      <c r="D40" s="139"/>
      <c r="E40" s="140"/>
      <c r="F40" s="141"/>
      <c r="G40" s="142"/>
      <c r="H40" s="141"/>
      <c r="I40" s="143"/>
      <c r="J40" s="196"/>
      <c r="K40" s="197"/>
      <c r="L40" s="197"/>
      <c r="M40" s="197"/>
      <c r="N40" s="197"/>
      <c r="O40" s="198"/>
      <c r="P40" s="179"/>
      <c r="Q40" s="179"/>
      <c r="R40" s="179"/>
      <c r="S40" s="179"/>
      <c r="T40" s="179"/>
      <c r="U40" s="179"/>
      <c r="V40" s="179"/>
    </row>
    <row r="41" spans="2:22" customFormat="1" x14ac:dyDescent="0.25">
      <c r="B41" s="284"/>
      <c r="C41" s="52"/>
      <c r="D41" s="139"/>
      <c r="E41" s="140"/>
      <c r="F41" s="141"/>
      <c r="G41" s="142"/>
      <c r="H41" s="141"/>
      <c r="I41" s="143"/>
      <c r="J41" s="196"/>
      <c r="K41" s="197"/>
      <c r="L41" s="197"/>
      <c r="M41" s="197"/>
      <c r="N41" s="197"/>
      <c r="O41" s="198"/>
      <c r="P41" s="179"/>
      <c r="Q41" s="179"/>
      <c r="R41" s="179"/>
      <c r="S41" s="179"/>
      <c r="T41" s="179"/>
      <c r="U41" s="179"/>
      <c r="V41" s="179"/>
    </row>
    <row r="42" spans="2:22" customFormat="1" x14ac:dyDescent="0.25">
      <c r="B42" s="285"/>
      <c r="C42" s="52"/>
      <c r="D42" s="147"/>
      <c r="E42" s="148"/>
      <c r="F42" s="149"/>
      <c r="G42" s="150"/>
      <c r="H42" s="149"/>
      <c r="I42" s="151"/>
      <c r="J42" s="199"/>
      <c r="K42" s="200"/>
      <c r="L42" s="200"/>
      <c r="M42" s="200"/>
      <c r="N42" s="200"/>
      <c r="O42" s="201"/>
      <c r="P42" s="179"/>
      <c r="Q42" s="179"/>
      <c r="R42" s="179"/>
      <c r="S42" s="179"/>
      <c r="T42" s="179"/>
      <c r="U42" s="179"/>
      <c r="V42" s="179"/>
    </row>
    <row r="43" spans="2:22" customFormat="1" ht="15.75" thickBot="1" x14ac:dyDescent="0.3">
      <c r="B43" s="286"/>
      <c r="C43" s="6"/>
      <c r="D43" s="155"/>
      <c r="E43" s="156"/>
      <c r="F43" s="157"/>
      <c r="G43" s="158"/>
      <c r="H43" s="157"/>
      <c r="I43" s="159"/>
      <c r="J43" s="202"/>
      <c r="K43" s="203"/>
      <c r="L43" s="203"/>
      <c r="M43" s="203"/>
      <c r="N43" s="203"/>
      <c r="O43" s="204"/>
      <c r="P43" s="179"/>
      <c r="Q43" s="179"/>
      <c r="R43" s="179"/>
      <c r="S43" s="179"/>
      <c r="T43" s="179"/>
      <c r="U43" s="179"/>
      <c r="V43" s="179"/>
    </row>
    <row r="44" spans="2:22" customFormat="1" ht="15.75" thickBot="1" x14ac:dyDescent="0.3">
      <c r="B44" s="163" t="s">
        <v>30</v>
      </c>
      <c r="C44" s="187" t="s">
        <v>56</v>
      </c>
      <c r="D44" s="188"/>
      <c r="E44" s="205"/>
      <c r="F44" s="206"/>
      <c r="G44" s="207"/>
      <c r="H44" s="206"/>
      <c r="I44" s="208">
        <v>0</v>
      </c>
      <c r="J44" s="209">
        <f>SUM(J39:J43)</f>
        <v>0</v>
      </c>
      <c r="K44" s="210">
        <f>SUM(K39:K43)</f>
        <v>0</v>
      </c>
      <c r="L44" s="210">
        <f>SUM(L39:L43)</f>
        <v>0</v>
      </c>
      <c r="M44" s="210">
        <f>SUM(M39:M43)</f>
        <v>0</v>
      </c>
      <c r="N44" s="210">
        <f>SUM(N39:N43)</f>
        <v>0</v>
      </c>
      <c r="O44" s="167">
        <f>SUM(J44:N44)</f>
        <v>0</v>
      </c>
      <c r="P44" s="179"/>
      <c r="Q44" s="179"/>
      <c r="R44" s="179"/>
      <c r="S44" s="179"/>
      <c r="T44" s="179"/>
      <c r="U44" s="179"/>
      <c r="V44" s="179"/>
    </row>
    <row r="45" spans="2:22" customFormat="1" ht="15.75" thickBot="1" x14ac:dyDescent="0.3">
      <c r="B45" s="40" t="s">
        <v>57</v>
      </c>
      <c r="C45" s="41" t="s">
        <v>58</v>
      </c>
      <c r="D45" s="174"/>
      <c r="E45" s="41"/>
      <c r="F45" s="175"/>
      <c r="G45" s="176"/>
      <c r="H45" s="175"/>
      <c r="I45" s="177">
        <v>0</v>
      </c>
      <c r="J45" s="171">
        <f>J38+J44</f>
        <v>0</v>
      </c>
      <c r="K45" s="172">
        <f>K38+K44</f>
        <v>0</v>
      </c>
      <c r="L45" s="172">
        <f>L38+L44</f>
        <v>1600</v>
      </c>
      <c r="M45" s="172">
        <f>M38+M44</f>
        <v>0</v>
      </c>
      <c r="N45" s="172">
        <f>N38+N44</f>
        <v>0</v>
      </c>
      <c r="O45" s="173">
        <f>SUM(J45:N45)</f>
        <v>1600</v>
      </c>
      <c r="P45" s="179"/>
      <c r="Q45" s="179"/>
      <c r="R45" s="179"/>
      <c r="S45" s="179"/>
      <c r="T45" s="179"/>
      <c r="U45" s="179"/>
      <c r="V45" s="179"/>
    </row>
    <row r="46" spans="2:22" customFormat="1" ht="15.75" thickBot="1" x14ac:dyDescent="0.3">
      <c r="B46" s="40" t="s">
        <v>59</v>
      </c>
      <c r="C46" s="41" t="s">
        <v>60</v>
      </c>
      <c r="D46" s="174"/>
      <c r="E46" s="41"/>
      <c r="F46" s="175"/>
      <c r="G46" s="176"/>
      <c r="H46" s="175"/>
      <c r="I46" s="177">
        <v>0</v>
      </c>
      <c r="J46" s="171">
        <f>I46+J45</f>
        <v>0</v>
      </c>
      <c r="K46" s="172">
        <f>J46+K45</f>
        <v>0</v>
      </c>
      <c r="L46" s="172">
        <f>K46+L45</f>
        <v>1600</v>
      </c>
      <c r="M46" s="172">
        <f>L46+M45</f>
        <v>1600</v>
      </c>
      <c r="N46" s="172">
        <f>M46+N45</f>
        <v>1600</v>
      </c>
      <c r="O46" s="173" t="e">
        <f>#REF!</f>
        <v>#REF!</v>
      </c>
      <c r="P46" s="179"/>
      <c r="Q46" s="179"/>
      <c r="R46" s="179"/>
      <c r="S46" s="179"/>
      <c r="T46" s="179"/>
      <c r="U46" s="179"/>
      <c r="V46" s="179"/>
    </row>
    <row r="47" spans="2:22" customFormat="1" ht="15.75" thickBot="1" x14ac:dyDescent="0.3">
      <c r="G47" s="178"/>
      <c r="P47" s="179"/>
      <c r="Q47" s="179"/>
      <c r="R47" s="179"/>
      <c r="S47" s="179"/>
      <c r="T47" s="179"/>
      <c r="U47" s="179"/>
      <c r="V47" s="179"/>
    </row>
    <row r="48" spans="2:22" customFormat="1" ht="15.75" thickBot="1" x14ac:dyDescent="0.3">
      <c r="B48" s="287" t="s">
        <v>61</v>
      </c>
      <c r="C48" s="288"/>
      <c r="D48" s="289"/>
      <c r="G48" s="178"/>
      <c r="P48" s="179"/>
      <c r="Q48" s="179"/>
      <c r="R48" s="179"/>
      <c r="S48" s="179"/>
      <c r="T48" s="179"/>
      <c r="U48" s="179"/>
      <c r="V48" s="179"/>
    </row>
    <row r="49" spans="2:22" customFormat="1" ht="15.75" thickBot="1" x14ac:dyDescent="0.3">
      <c r="B49" s="290"/>
      <c r="C49" s="291"/>
      <c r="D49" s="291"/>
      <c r="E49" s="291"/>
      <c r="F49" s="291"/>
      <c r="G49" s="291"/>
      <c r="H49" s="291"/>
      <c r="I49" s="292"/>
      <c r="J49" s="211">
        <f t="shared" ref="J49:O49" si="6">J7</f>
        <v>41487</v>
      </c>
      <c r="K49" s="212">
        <f t="shared" si="6"/>
        <v>41518</v>
      </c>
      <c r="L49" s="212">
        <f t="shared" si="6"/>
        <v>41548</v>
      </c>
      <c r="M49" s="212">
        <f t="shared" si="6"/>
        <v>41579</v>
      </c>
      <c r="N49" s="212">
        <f t="shared" si="6"/>
        <v>41609</v>
      </c>
      <c r="O49" s="213" t="str">
        <f t="shared" si="6"/>
        <v>Total</v>
      </c>
      <c r="P49" s="180"/>
      <c r="Q49" s="180"/>
      <c r="R49" s="180"/>
      <c r="S49" s="180"/>
      <c r="T49" s="180"/>
      <c r="U49" s="180"/>
      <c r="V49" s="179"/>
    </row>
    <row r="50" spans="2:22" customFormat="1" x14ac:dyDescent="0.25">
      <c r="B50" s="214" t="s">
        <v>62</v>
      </c>
      <c r="C50" s="3" t="s">
        <v>63</v>
      </c>
      <c r="D50" s="215"/>
      <c r="E50" s="216"/>
      <c r="F50" s="217"/>
      <c r="G50" s="218"/>
      <c r="H50" s="217"/>
      <c r="I50" s="219"/>
      <c r="J50" s="220">
        <f>J29</f>
        <v>0</v>
      </c>
      <c r="K50" s="221">
        <f>K29</f>
        <v>0</v>
      </c>
      <c r="L50" s="221">
        <f>L29</f>
        <v>0</v>
      </c>
      <c r="M50" s="221">
        <f>M29</f>
        <v>0</v>
      </c>
      <c r="N50" s="221">
        <f>N29</f>
        <v>0</v>
      </c>
      <c r="O50" s="138" t="e">
        <f>#REF!</f>
        <v>#REF!</v>
      </c>
      <c r="P50" s="179"/>
      <c r="Q50" s="179"/>
      <c r="R50" s="179"/>
      <c r="S50" s="179"/>
      <c r="T50" s="179"/>
      <c r="U50" s="179"/>
      <c r="V50" s="179"/>
    </row>
    <row r="51" spans="2:22" customFormat="1" ht="15.75" thickBot="1" x14ac:dyDescent="0.3">
      <c r="B51" s="222" t="s">
        <v>64</v>
      </c>
      <c r="C51" s="6" t="s">
        <v>65</v>
      </c>
      <c r="D51" s="223"/>
      <c r="E51" s="224"/>
      <c r="F51" s="225"/>
      <c r="G51" s="226"/>
      <c r="H51" s="225"/>
      <c r="I51" s="227"/>
      <c r="J51" s="228">
        <f>J46</f>
        <v>0</v>
      </c>
      <c r="K51" s="229">
        <f>K46</f>
        <v>0</v>
      </c>
      <c r="L51" s="229">
        <f>L46</f>
        <v>1600</v>
      </c>
      <c r="M51" s="229">
        <f>M46</f>
        <v>1600</v>
      </c>
      <c r="N51" s="229">
        <f>N46</f>
        <v>1600</v>
      </c>
      <c r="O51" s="230" t="e">
        <f>#REF!</f>
        <v>#REF!</v>
      </c>
      <c r="P51" s="179"/>
      <c r="Q51" s="179"/>
      <c r="R51" s="179"/>
      <c r="S51" s="179"/>
      <c r="T51" s="179"/>
      <c r="U51" s="179"/>
      <c r="V51" s="179"/>
    </row>
    <row r="52" spans="2:22" customFormat="1" ht="15.75" thickBot="1" x14ac:dyDescent="0.3">
      <c r="B52" s="163" t="s">
        <v>66</v>
      </c>
      <c r="C52" s="41" t="s">
        <v>67</v>
      </c>
      <c r="D52" s="231"/>
      <c r="E52" s="189"/>
      <c r="F52" s="190"/>
      <c r="G52" s="191"/>
      <c r="H52" s="190"/>
      <c r="I52" s="232"/>
      <c r="J52" s="165">
        <f t="shared" ref="J52:O52" si="7">J51-J50</f>
        <v>0</v>
      </c>
      <c r="K52" s="166">
        <f t="shared" si="7"/>
        <v>0</v>
      </c>
      <c r="L52" s="166">
        <f t="shared" si="7"/>
        <v>1600</v>
      </c>
      <c r="M52" s="166">
        <f t="shared" si="7"/>
        <v>1600</v>
      </c>
      <c r="N52" s="166">
        <f t="shared" si="7"/>
        <v>1600</v>
      </c>
      <c r="O52" s="167" t="e">
        <f t="shared" si="7"/>
        <v>#REF!</v>
      </c>
      <c r="P52" s="179"/>
      <c r="Q52" s="179"/>
      <c r="R52" s="179"/>
      <c r="S52" s="179"/>
      <c r="T52" s="179"/>
      <c r="U52" s="179"/>
      <c r="V52" s="179"/>
    </row>
    <row r="53" spans="2:22" s="1" customFormat="1" x14ac:dyDescent="0.25">
      <c r="P53" s="179"/>
      <c r="Q53" s="179"/>
      <c r="R53" s="179"/>
      <c r="S53" s="179"/>
      <c r="T53" s="179"/>
      <c r="U53" s="179"/>
      <c r="V53" s="179"/>
    </row>
    <row r="54" spans="2:22" s="1" customFormat="1" x14ac:dyDescent="0.25">
      <c r="P54" s="179"/>
      <c r="Q54" s="179"/>
      <c r="R54" s="179"/>
      <c r="S54" s="179"/>
      <c r="T54" s="179"/>
      <c r="U54" s="179"/>
      <c r="V54" s="179"/>
    </row>
    <row r="55" spans="2:22" s="1" customFormat="1" x14ac:dyDescent="0.25">
      <c r="P55" s="179"/>
      <c r="Q55" s="179"/>
      <c r="R55" s="179"/>
      <c r="S55" s="179"/>
      <c r="T55" s="179"/>
      <c r="U55" s="179"/>
      <c r="V55" s="179"/>
    </row>
    <row r="56" spans="2:22" s="1" customFormat="1" x14ac:dyDescent="0.25">
      <c r="P56" s="179"/>
      <c r="Q56" s="179"/>
      <c r="R56" s="179"/>
      <c r="S56" s="179"/>
      <c r="T56" s="179"/>
      <c r="U56" s="179"/>
      <c r="V56" s="179"/>
    </row>
    <row r="57" spans="2:22" s="1" customFormat="1" x14ac:dyDescent="0.25"/>
    <row r="58" spans="2:22" s="1" customFormat="1" x14ac:dyDescent="0.25"/>
    <row r="59" spans="2:22" s="1" customFormat="1" x14ac:dyDescent="0.25"/>
    <row r="60" spans="2:22" s="1" customFormat="1" x14ac:dyDescent="0.25"/>
    <row r="61" spans="2:22" s="1" customFormat="1" x14ac:dyDescent="0.25"/>
    <row r="62" spans="2:22" s="1" customFormat="1" x14ac:dyDescent="0.25"/>
    <row r="63" spans="2:22" s="1" customFormat="1" x14ac:dyDescent="0.25"/>
    <row r="64" spans="2:22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</sheetData>
  <mergeCells count="19">
    <mergeCell ref="D2:F2"/>
    <mergeCell ref="L2:M2"/>
    <mergeCell ref="D3:F3"/>
    <mergeCell ref="L3:M3"/>
    <mergeCell ref="B5:D5"/>
    <mergeCell ref="B33:B37"/>
    <mergeCell ref="B39:B43"/>
    <mergeCell ref="B48:D48"/>
    <mergeCell ref="B49:I49"/>
    <mergeCell ref="P6:U6"/>
    <mergeCell ref="B10:B14"/>
    <mergeCell ref="B21:I21"/>
    <mergeCell ref="B22:B26"/>
    <mergeCell ref="B31:D31"/>
    <mergeCell ref="B32:I32"/>
    <mergeCell ref="C6:C7"/>
    <mergeCell ref="D6:D7"/>
    <mergeCell ref="E6:I6"/>
    <mergeCell ref="J6:O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158"/>
  <sheetViews>
    <sheetView zoomScale="85" zoomScaleNormal="85" workbookViewId="0">
      <selection activeCell="C11" sqref="C11"/>
    </sheetView>
  </sheetViews>
  <sheetFormatPr defaultRowHeight="15" x14ac:dyDescent="0.25"/>
  <cols>
    <col min="1" max="1" width="2.7109375" style="1" customWidth="1" collapsed="1"/>
    <col min="2" max="2" width="48.140625" bestFit="1" customWidth="1" collapsed="1"/>
    <col min="3" max="3" width="22.5703125" bestFit="1" customWidth="1" collapsed="1"/>
    <col min="4" max="4" width="14.85546875" customWidth="1" collapsed="1"/>
    <col min="5" max="5" width="13" customWidth="1" collapsed="1"/>
    <col min="6" max="6" width="16" customWidth="1" collapsed="1"/>
    <col min="7" max="7" width="12.42578125" bestFit="1" customWidth="1" collapsed="1"/>
    <col min="8" max="8" width="13.5703125" bestFit="1" customWidth="1" collapsed="1"/>
    <col min="9" max="9" width="11.85546875" bestFit="1" customWidth="1" collapsed="1"/>
    <col min="10" max="13" width="11.7109375" customWidth="1" collapsed="1"/>
    <col min="14" max="15" width="13.28515625" bestFit="1" customWidth="1" collapsed="1"/>
    <col min="16" max="21" width="10.140625" customWidth="1" collapsed="1"/>
    <col min="22" max="32" width="9.140625" style="1" collapsed="1"/>
  </cols>
  <sheetData>
    <row r="1" spans="2:21" customFormat="1" ht="15.75" thickBot="1" x14ac:dyDescent="0.3"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1" customFormat="1" ht="15.75" thickBot="1" x14ac:dyDescent="0.3">
      <c r="B2" s="1"/>
      <c r="C2" s="2" t="s">
        <v>0</v>
      </c>
      <c r="D2" s="309" t="s">
        <v>69</v>
      </c>
      <c r="E2" s="309"/>
      <c r="F2" s="310"/>
      <c r="G2" s="1"/>
      <c r="H2" s="3" t="s">
        <v>1</v>
      </c>
      <c r="I2" s="4">
        <v>0.08</v>
      </c>
      <c r="J2" s="3" t="s">
        <v>2</v>
      </c>
      <c r="K2" s="272">
        <v>1.4999999999999999E-2</v>
      </c>
      <c r="L2" s="305" t="s">
        <v>3</v>
      </c>
      <c r="M2" s="307"/>
      <c r="N2" s="1"/>
      <c r="O2" s="1"/>
      <c r="P2" s="1"/>
      <c r="Q2" s="1"/>
      <c r="R2" s="1"/>
      <c r="S2" s="1"/>
      <c r="T2" s="1"/>
      <c r="U2" s="1"/>
    </row>
    <row r="3" spans="2:21" customFormat="1" ht="15.75" thickBot="1" x14ac:dyDescent="0.3">
      <c r="B3" s="1"/>
      <c r="C3" s="5" t="s">
        <v>4</v>
      </c>
      <c r="D3" s="311" t="s">
        <v>70</v>
      </c>
      <c r="E3" s="311"/>
      <c r="F3" s="312"/>
      <c r="G3" s="1"/>
      <c r="H3" s="6" t="s">
        <v>5</v>
      </c>
      <c r="I3" s="7">
        <v>0.21</v>
      </c>
      <c r="J3" s="8" t="s">
        <v>6</v>
      </c>
      <c r="K3" s="272">
        <v>1.4999999999999999E-2</v>
      </c>
      <c r="L3" s="313" t="s">
        <v>72</v>
      </c>
      <c r="M3" s="314"/>
      <c r="N3" s="1"/>
      <c r="O3" s="1"/>
      <c r="P3" s="1"/>
      <c r="Q3" s="1"/>
      <c r="R3" s="1"/>
      <c r="S3" s="1"/>
      <c r="T3" s="1"/>
      <c r="U3" s="1"/>
    </row>
    <row r="4" spans="2:21" customFormat="1" ht="16.5" thickBot="1" x14ac:dyDescent="0.35">
      <c r="B4" s="1"/>
      <c r="C4" s="1"/>
      <c r="D4" s="10"/>
      <c r="E4" s="1"/>
      <c r="F4" s="1"/>
      <c r="G4" s="1"/>
      <c r="H4" s="1"/>
      <c r="I4" s="1"/>
      <c r="J4" s="11"/>
      <c r="K4" s="12"/>
      <c r="L4" s="1"/>
      <c r="M4" s="13"/>
      <c r="N4" s="1"/>
      <c r="O4" s="1"/>
      <c r="P4" s="1"/>
      <c r="Q4" s="1"/>
      <c r="R4" s="1"/>
      <c r="S4" s="1"/>
      <c r="T4" s="1"/>
      <c r="U4" s="1"/>
    </row>
    <row r="5" spans="2:21" customFormat="1" ht="15.75" thickBot="1" x14ac:dyDescent="0.3">
      <c r="B5" s="287" t="s">
        <v>7</v>
      </c>
      <c r="C5" s="288"/>
      <c r="D5" s="289"/>
      <c r="E5" s="1"/>
      <c r="F5" s="14"/>
      <c r="G5" s="15"/>
      <c r="H5" s="16"/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 customFormat="1" x14ac:dyDescent="0.25">
      <c r="B6" s="17"/>
      <c r="C6" s="301"/>
      <c r="D6" s="303" t="s">
        <v>8</v>
      </c>
      <c r="E6" s="305" t="s">
        <v>9</v>
      </c>
      <c r="F6" s="306"/>
      <c r="G6" s="306"/>
      <c r="H6" s="306"/>
      <c r="I6" s="307"/>
      <c r="J6" s="308" t="s">
        <v>7</v>
      </c>
      <c r="K6" s="294"/>
      <c r="L6" s="294"/>
      <c r="M6" s="294"/>
      <c r="N6" s="294"/>
      <c r="O6" s="295"/>
      <c r="P6" s="293" t="s">
        <v>10</v>
      </c>
      <c r="Q6" s="294"/>
      <c r="R6" s="294"/>
      <c r="S6" s="294"/>
      <c r="T6" s="294"/>
      <c r="U6" s="295"/>
    </row>
    <row r="7" spans="2:21" customFormat="1" ht="15.75" thickBot="1" x14ac:dyDescent="0.3">
      <c r="B7" s="18" t="s">
        <v>11</v>
      </c>
      <c r="C7" s="302"/>
      <c r="D7" s="304"/>
      <c r="E7" s="19" t="s">
        <v>12</v>
      </c>
      <c r="F7" s="20" t="s">
        <v>13</v>
      </c>
      <c r="G7" s="20" t="s">
        <v>14</v>
      </c>
      <c r="H7" s="20" t="s">
        <v>15</v>
      </c>
      <c r="I7" s="21" t="s">
        <v>16</v>
      </c>
      <c r="J7" s="22">
        <v>41487</v>
      </c>
      <c r="K7" s="22">
        <v>41518</v>
      </c>
      <c r="L7" s="22">
        <v>41548</v>
      </c>
      <c r="M7" s="22">
        <v>41579</v>
      </c>
      <c r="N7" s="22">
        <v>41609</v>
      </c>
      <c r="O7" s="23" t="s">
        <v>16</v>
      </c>
      <c r="P7" s="24" t="s">
        <v>17</v>
      </c>
      <c r="Q7" s="25" t="s">
        <v>18</v>
      </c>
      <c r="R7" s="25" t="s">
        <v>19</v>
      </c>
      <c r="S7" s="25" t="s">
        <v>20</v>
      </c>
      <c r="T7" s="25" t="s">
        <v>21</v>
      </c>
      <c r="U7" s="26" t="s">
        <v>22</v>
      </c>
    </row>
    <row r="8" spans="2:21" customFormat="1" ht="15.75" thickBot="1" x14ac:dyDescent="0.3">
      <c r="B8" s="27" t="s">
        <v>23</v>
      </c>
      <c r="C8" s="28" t="s">
        <v>24</v>
      </c>
      <c r="D8" s="29">
        <v>14880.000000000002</v>
      </c>
      <c r="E8" s="30">
        <v>8670.962880000001</v>
      </c>
      <c r="F8" s="31">
        <v>498.33120000000008</v>
      </c>
      <c r="G8" s="31">
        <v>797.32992000000013</v>
      </c>
      <c r="H8" s="31">
        <v>219.852</v>
      </c>
      <c r="I8" s="32">
        <v>10186.476000000002</v>
      </c>
      <c r="J8" s="33"/>
      <c r="K8" s="34">
        <v>1079.56</v>
      </c>
      <c r="L8" s="35"/>
      <c r="M8" s="35"/>
      <c r="N8" s="35"/>
      <c r="O8" s="36">
        <v>1126.8400000000001</v>
      </c>
      <c r="P8" s="37" t="s">
        <v>25</v>
      </c>
      <c r="Q8" s="38" t="s">
        <v>25</v>
      </c>
      <c r="R8" s="38" t="s">
        <v>25</v>
      </c>
      <c r="S8" s="38" t="s">
        <v>25</v>
      </c>
      <c r="T8" s="38" t="s">
        <v>25</v>
      </c>
      <c r="U8" s="39" t="s">
        <v>25</v>
      </c>
    </row>
    <row r="9" spans="2:21" customFormat="1" ht="15.75" thickBot="1" x14ac:dyDescent="0.3">
      <c r="B9" s="40" t="s">
        <v>26</v>
      </c>
      <c r="C9" s="41" t="s">
        <v>27</v>
      </c>
      <c r="D9" s="42">
        <v>14880.000000000002</v>
      </c>
      <c r="E9" s="43">
        <v>8670.962880000001</v>
      </c>
      <c r="F9" s="44">
        <v>498.33120000000008</v>
      </c>
      <c r="G9" s="44">
        <v>797.32992000000013</v>
      </c>
      <c r="H9" s="44">
        <v>219.852</v>
      </c>
      <c r="I9" s="45">
        <v>10186.476000000002</v>
      </c>
      <c r="J9" s="46"/>
      <c r="K9" s="269">
        <v>1079.56</v>
      </c>
      <c r="L9" s="47"/>
      <c r="M9" s="47"/>
      <c r="N9" s="47"/>
      <c r="O9" s="48">
        <v>1126.8400000000001</v>
      </c>
      <c r="P9" s="49"/>
      <c r="Q9" s="50"/>
      <c r="R9" s="50"/>
      <c r="S9" s="50"/>
      <c r="T9" s="50"/>
      <c r="U9" s="51"/>
    </row>
    <row r="10" spans="2:21" customFormat="1" x14ac:dyDescent="0.25">
      <c r="B10" s="296" t="s">
        <v>28</v>
      </c>
      <c r="C10" s="3" t="s">
        <v>71</v>
      </c>
      <c r="D10" s="61">
        <v>14880.000000000002</v>
      </c>
      <c r="E10" s="62">
        <v>8670.962880000001</v>
      </c>
      <c r="F10" s="63">
        <v>498.33120000000008</v>
      </c>
      <c r="G10" s="63">
        <v>797.32992000000013</v>
      </c>
      <c r="H10" s="64">
        <v>219.852</v>
      </c>
      <c r="I10" s="65">
        <v>10186.476000000002</v>
      </c>
      <c r="J10" s="53"/>
      <c r="K10" s="270">
        <v>1079.56</v>
      </c>
      <c r="L10" s="270">
        <f>I10-K10</f>
        <v>9106.9160000000029</v>
      </c>
      <c r="M10" s="54"/>
      <c r="N10" s="55"/>
      <c r="O10" s="56">
        <f t="shared" ref="O10:O17" si="0">SUM(J10:N10)</f>
        <v>10186.476000000002</v>
      </c>
      <c r="P10" s="57"/>
      <c r="Q10" s="58"/>
      <c r="R10" s="58"/>
      <c r="S10" s="58"/>
      <c r="T10" s="58"/>
      <c r="U10" s="59"/>
    </row>
    <row r="11" spans="2:21" customFormat="1" x14ac:dyDescent="0.25">
      <c r="B11" s="296"/>
      <c r="C11" s="60" t="s">
        <v>68</v>
      </c>
      <c r="D11" s="61">
        <v>74400</v>
      </c>
      <c r="E11" s="62">
        <v>43354.814400000003</v>
      </c>
      <c r="F11" s="63">
        <v>2491.6560000000004</v>
      </c>
      <c r="G11" s="63">
        <v>3986.6496000000002</v>
      </c>
      <c r="H11" s="64">
        <v>1099.26</v>
      </c>
      <c r="I11" s="65">
        <v>50932.380000000005</v>
      </c>
      <c r="J11" s="66"/>
      <c r="K11" s="67"/>
      <c r="L11" s="67">
        <v>50932.380000000005</v>
      </c>
      <c r="M11" s="68"/>
      <c r="N11" s="69"/>
      <c r="O11" s="56">
        <f t="shared" si="0"/>
        <v>50932.380000000005</v>
      </c>
      <c r="P11" s="70"/>
      <c r="Q11" s="71"/>
      <c r="R11" s="71"/>
      <c r="S11" s="71"/>
      <c r="T11" s="71"/>
      <c r="U11" s="72"/>
    </row>
    <row r="12" spans="2:21" customFormat="1" x14ac:dyDescent="0.25">
      <c r="B12" s="296"/>
      <c r="C12" s="60"/>
      <c r="D12" s="61"/>
      <c r="E12" s="62"/>
      <c r="F12" s="63"/>
      <c r="G12" s="63"/>
      <c r="H12" s="64"/>
      <c r="I12" s="65">
        <f>SUM(E12:H12)</f>
        <v>0</v>
      </c>
      <c r="J12" s="66"/>
      <c r="K12" s="67"/>
      <c r="L12" s="67"/>
      <c r="M12" s="68"/>
      <c r="N12" s="69"/>
      <c r="O12" s="56">
        <f t="shared" si="0"/>
        <v>0</v>
      </c>
      <c r="P12" s="70"/>
      <c r="Q12" s="71"/>
      <c r="R12" s="71"/>
      <c r="S12" s="71"/>
      <c r="T12" s="71"/>
      <c r="U12" s="72"/>
    </row>
    <row r="13" spans="2:21" customFormat="1" x14ac:dyDescent="0.25">
      <c r="B13" s="296"/>
      <c r="C13" s="60"/>
      <c r="D13" s="61"/>
      <c r="E13" s="62"/>
      <c r="F13" s="63"/>
      <c r="G13" s="63"/>
      <c r="H13" s="64"/>
      <c r="I13" s="65">
        <f>SUM(E13:H13)</f>
        <v>0</v>
      </c>
      <c r="J13" s="66"/>
      <c r="K13" s="67"/>
      <c r="L13" s="67"/>
      <c r="M13" s="68"/>
      <c r="N13" s="69"/>
      <c r="O13" s="56">
        <f t="shared" si="0"/>
        <v>0</v>
      </c>
      <c r="P13" s="70"/>
      <c r="Q13" s="71"/>
      <c r="R13" s="71"/>
      <c r="S13" s="71"/>
      <c r="T13" s="71"/>
      <c r="U13" s="72"/>
    </row>
    <row r="14" spans="2:21" customFormat="1" ht="15.75" thickBot="1" x14ac:dyDescent="0.3">
      <c r="B14" s="296"/>
      <c r="C14" s="73"/>
      <c r="D14" s="74"/>
      <c r="E14" s="75"/>
      <c r="F14" s="76"/>
      <c r="G14" s="76"/>
      <c r="H14" s="77"/>
      <c r="I14" s="78">
        <f>SUM(E14:H14)</f>
        <v>0</v>
      </c>
      <c r="J14" s="79"/>
      <c r="K14" s="80"/>
      <c r="L14" s="80"/>
      <c r="M14" s="81"/>
      <c r="N14" s="82"/>
      <c r="O14" s="56">
        <f t="shared" si="0"/>
        <v>0</v>
      </c>
      <c r="P14" s="83"/>
      <c r="Q14" s="84"/>
      <c r="R14" s="84"/>
      <c r="S14" s="84"/>
      <c r="T14" s="84"/>
      <c r="U14" s="85"/>
    </row>
    <row r="15" spans="2:21" customFormat="1" ht="15.75" thickBot="1" x14ac:dyDescent="0.3">
      <c r="B15" s="40" t="s">
        <v>30</v>
      </c>
      <c r="C15" s="41" t="s">
        <v>31</v>
      </c>
      <c r="D15" s="86">
        <f t="shared" ref="D15:N15" si="1">SUM(D10:D14)</f>
        <v>89280</v>
      </c>
      <c r="E15" s="87">
        <f t="shared" si="1"/>
        <v>52025.777280000002</v>
      </c>
      <c r="F15" s="88">
        <f t="shared" si="1"/>
        <v>2989.9872000000005</v>
      </c>
      <c r="G15" s="88">
        <f t="shared" si="1"/>
        <v>4783.9795200000008</v>
      </c>
      <c r="H15" s="89">
        <f t="shared" si="1"/>
        <v>1319.1120000000001</v>
      </c>
      <c r="I15" s="90">
        <f t="shared" si="1"/>
        <v>61118.856000000007</v>
      </c>
      <c r="J15" s="91">
        <f t="shared" si="1"/>
        <v>0</v>
      </c>
      <c r="K15" s="92">
        <f t="shared" si="1"/>
        <v>1079.56</v>
      </c>
      <c r="L15" s="92">
        <f t="shared" si="1"/>
        <v>60039.296000000009</v>
      </c>
      <c r="M15" s="92">
        <f t="shared" si="1"/>
        <v>0</v>
      </c>
      <c r="N15" s="92">
        <f t="shared" si="1"/>
        <v>0</v>
      </c>
      <c r="O15" s="48">
        <f t="shared" si="0"/>
        <v>61118.856000000007</v>
      </c>
      <c r="P15" s="49"/>
      <c r="Q15" s="50"/>
      <c r="R15" s="50"/>
      <c r="S15" s="50"/>
      <c r="T15" s="50"/>
      <c r="U15" s="51"/>
    </row>
    <row r="16" spans="2:21" customFormat="1" x14ac:dyDescent="0.25">
      <c r="B16" s="93" t="s">
        <v>32</v>
      </c>
      <c r="C16" s="3" t="s">
        <v>33</v>
      </c>
      <c r="D16" s="94"/>
      <c r="E16" s="95"/>
      <c r="F16" s="96"/>
      <c r="G16" s="96"/>
      <c r="H16" s="96"/>
      <c r="I16" s="97">
        <v>0</v>
      </c>
      <c r="J16" s="98">
        <f>I20</f>
        <v>0</v>
      </c>
      <c r="K16" s="99">
        <f>J20</f>
        <v>0</v>
      </c>
      <c r="L16" s="99">
        <f>K20</f>
        <v>0</v>
      </c>
      <c r="M16" s="100">
        <f>L20</f>
        <v>-3.9999999935389496E-3</v>
      </c>
      <c r="N16" s="101">
        <f>M20</f>
        <v>-3.9999999935389496E-3</v>
      </c>
      <c r="O16" s="102">
        <f t="shared" si="0"/>
        <v>-7.9999999870778993E-3</v>
      </c>
      <c r="P16" s="1"/>
      <c r="Q16" s="1"/>
      <c r="R16" s="1"/>
      <c r="S16" s="1"/>
      <c r="T16" s="1"/>
      <c r="U16" s="1"/>
    </row>
    <row r="17" spans="2:22" customFormat="1" x14ac:dyDescent="0.25">
      <c r="B17" s="103" t="s">
        <v>34</v>
      </c>
      <c r="C17" s="60" t="s">
        <v>35</v>
      </c>
      <c r="D17" s="61"/>
      <c r="E17" s="62"/>
      <c r="F17" s="64"/>
      <c r="G17" s="64"/>
      <c r="H17" s="64"/>
      <c r="I17" s="65">
        <v>0</v>
      </c>
      <c r="J17" s="104">
        <v>0</v>
      </c>
      <c r="K17" s="108">
        <f>K15+K16</f>
        <v>1079.56</v>
      </c>
      <c r="L17" s="108">
        <f>L15+L16</f>
        <v>60039.296000000009</v>
      </c>
      <c r="M17" s="104">
        <f>M15+M16</f>
        <v>-3.9999999935389496E-3</v>
      </c>
      <c r="N17" s="105">
        <f>N15+N16</f>
        <v>-3.9999999935389496E-3</v>
      </c>
      <c r="O17" s="106">
        <f t="shared" si="0"/>
        <v>61118.84800000002</v>
      </c>
      <c r="P17" s="1"/>
      <c r="Q17" s="1"/>
      <c r="R17" s="1"/>
      <c r="S17" s="1"/>
      <c r="T17" s="1"/>
      <c r="U17" s="1"/>
      <c r="V17" s="1"/>
    </row>
    <row r="18" spans="2:22" customFormat="1" x14ac:dyDescent="0.25">
      <c r="B18" s="103" t="s">
        <v>36</v>
      </c>
      <c r="C18" s="60" t="s">
        <v>37</v>
      </c>
      <c r="D18" s="107"/>
      <c r="E18" s="62"/>
      <c r="F18" s="64"/>
      <c r="G18" s="64"/>
      <c r="H18" s="64"/>
      <c r="I18" s="61">
        <f>SUM(E18:H18)</f>
        <v>0</v>
      </c>
      <c r="J18" s="108">
        <v>0</v>
      </c>
      <c r="K18" s="109">
        <v>1079.56</v>
      </c>
      <c r="L18" s="109">
        <v>60039.3</v>
      </c>
      <c r="M18" s="110"/>
      <c r="N18" s="111"/>
      <c r="O18" s="106">
        <f>SUM(J18:N18)</f>
        <v>61118.86</v>
      </c>
      <c r="P18" s="1"/>
      <c r="Q18" s="1"/>
      <c r="R18" s="1"/>
      <c r="S18" s="1"/>
      <c r="T18" s="1"/>
      <c r="U18" s="1"/>
      <c r="V18" s="1"/>
    </row>
    <row r="19" spans="2:22" customFormat="1" x14ac:dyDescent="0.25">
      <c r="B19" s="103" t="s">
        <v>38</v>
      </c>
      <c r="C19" s="73" t="s">
        <v>39</v>
      </c>
      <c r="D19" s="112"/>
      <c r="E19" s="113"/>
      <c r="F19" s="114"/>
      <c r="G19" s="114"/>
      <c r="H19" s="114"/>
      <c r="I19" s="115">
        <v>0</v>
      </c>
      <c r="J19" s="116"/>
      <c r="K19" s="117">
        <v>1079.56</v>
      </c>
      <c r="L19" s="117">
        <v>60039.3</v>
      </c>
      <c r="M19" s="118"/>
      <c r="N19" s="119"/>
      <c r="O19" s="106">
        <f>SUM(J19:N19)</f>
        <v>61118.86</v>
      </c>
      <c r="P19" s="1"/>
      <c r="Q19" s="1"/>
      <c r="R19" s="1"/>
      <c r="S19" s="1"/>
      <c r="T19" s="1"/>
      <c r="U19" s="1"/>
      <c r="V19" s="1"/>
    </row>
    <row r="20" spans="2:22" customFormat="1" ht="15.75" thickBot="1" x14ac:dyDescent="0.3">
      <c r="B20" s="120" t="s">
        <v>40</v>
      </c>
      <c r="C20" s="6" t="s">
        <v>41</v>
      </c>
      <c r="D20" s="121"/>
      <c r="E20" s="122"/>
      <c r="F20" s="123"/>
      <c r="G20" s="123"/>
      <c r="H20" s="123"/>
      <c r="I20" s="124">
        <v>0</v>
      </c>
      <c r="J20" s="125">
        <f>J17-J19</f>
        <v>0</v>
      </c>
      <c r="K20" s="271">
        <f>K17-K19</f>
        <v>0</v>
      </c>
      <c r="L20" s="271">
        <f>L17-L19</f>
        <v>-3.9999999935389496E-3</v>
      </c>
      <c r="M20" s="125">
        <f>M17-M19</f>
        <v>-3.9999999935389496E-3</v>
      </c>
      <c r="N20" s="126">
        <f>N17-N19</f>
        <v>-3.9999999935389496E-3</v>
      </c>
      <c r="O20" s="127">
        <f>O18+O19</f>
        <v>122237.72</v>
      </c>
      <c r="P20" s="1"/>
      <c r="Q20" s="1"/>
      <c r="R20" s="1"/>
      <c r="S20" s="1"/>
      <c r="T20" s="1"/>
      <c r="U20" s="1"/>
      <c r="V20" s="1"/>
    </row>
    <row r="21" spans="2:22" customFormat="1" ht="15.75" thickBot="1" x14ac:dyDescent="0.3">
      <c r="B21" s="297" t="s">
        <v>42</v>
      </c>
      <c r="C21" s="298"/>
      <c r="D21" s="298"/>
      <c r="E21" s="298"/>
      <c r="F21" s="298"/>
      <c r="G21" s="298"/>
      <c r="H21" s="298"/>
      <c r="I21" s="299"/>
      <c r="J21" s="128"/>
      <c r="K21" s="129"/>
      <c r="L21" s="129"/>
      <c r="M21" s="129"/>
      <c r="N21" s="129"/>
      <c r="O21" s="130" t="str">
        <f>O7</f>
        <v>Total</v>
      </c>
      <c r="P21" s="1"/>
      <c r="Q21" s="1"/>
      <c r="R21" s="1"/>
      <c r="S21" s="1"/>
      <c r="T21" s="1"/>
      <c r="U21" s="1"/>
      <c r="V21" s="1"/>
    </row>
    <row r="22" spans="2:22" customFormat="1" x14ac:dyDescent="0.25">
      <c r="B22" s="283" t="s">
        <v>43</v>
      </c>
      <c r="C22" s="3" t="s">
        <v>44</v>
      </c>
      <c r="D22" s="131"/>
      <c r="E22" s="132"/>
      <c r="F22" s="133"/>
      <c r="G22" s="134"/>
      <c r="H22" s="133"/>
      <c r="I22" s="135"/>
      <c r="J22" s="136"/>
      <c r="K22" s="137"/>
      <c r="L22" s="137"/>
      <c r="M22" s="137"/>
      <c r="N22" s="137"/>
      <c r="O22" s="138">
        <f t="shared" ref="O22:O25" si="2">SUM(J22:N22)</f>
        <v>0</v>
      </c>
      <c r="P22" s="1"/>
      <c r="Q22" s="1"/>
      <c r="R22" s="1"/>
      <c r="S22" s="1"/>
      <c r="T22" s="1"/>
      <c r="U22" s="1"/>
      <c r="V22" s="1"/>
    </row>
    <row r="23" spans="2:22" customFormat="1" x14ac:dyDescent="0.25">
      <c r="B23" s="284"/>
      <c r="C23" s="52" t="s">
        <v>29</v>
      </c>
      <c r="D23" s="139"/>
      <c r="E23" s="140"/>
      <c r="F23" s="141"/>
      <c r="G23" s="142"/>
      <c r="H23" s="141"/>
      <c r="I23" s="143"/>
      <c r="J23" s="144"/>
      <c r="K23" s="145"/>
      <c r="L23" s="145"/>
      <c r="M23" s="145"/>
      <c r="N23" s="145"/>
      <c r="O23" s="146">
        <f t="shared" si="2"/>
        <v>0</v>
      </c>
      <c r="P23" s="1"/>
      <c r="Q23" s="1"/>
      <c r="R23" s="1"/>
      <c r="S23" s="1"/>
      <c r="T23" s="1"/>
      <c r="U23" s="1"/>
      <c r="V23" s="1"/>
    </row>
    <row r="24" spans="2:22" customFormat="1" x14ac:dyDescent="0.25">
      <c r="B24" s="284"/>
      <c r="C24" s="60"/>
      <c r="D24" s="139"/>
      <c r="E24" s="140"/>
      <c r="F24" s="141"/>
      <c r="G24" s="142"/>
      <c r="H24" s="141"/>
      <c r="I24" s="143"/>
      <c r="J24" s="144"/>
      <c r="K24" s="145"/>
      <c r="L24" s="145"/>
      <c r="M24" s="145"/>
      <c r="N24" s="145"/>
      <c r="O24" s="146">
        <f t="shared" si="2"/>
        <v>0</v>
      </c>
      <c r="P24" s="1"/>
      <c r="Q24" s="1"/>
      <c r="R24" s="1"/>
      <c r="S24" s="1"/>
      <c r="T24" s="1"/>
      <c r="U24" s="1"/>
      <c r="V24" s="1"/>
    </row>
    <row r="25" spans="2:22" customFormat="1" x14ac:dyDescent="0.25">
      <c r="B25" s="285"/>
      <c r="C25" s="52"/>
      <c r="D25" s="147"/>
      <c r="E25" s="148"/>
      <c r="F25" s="149"/>
      <c r="G25" s="150"/>
      <c r="H25" s="149"/>
      <c r="I25" s="151"/>
      <c r="J25" s="152"/>
      <c r="K25" s="153"/>
      <c r="L25" s="153"/>
      <c r="M25" s="153"/>
      <c r="N25" s="153"/>
      <c r="O25" s="154">
        <f t="shared" si="2"/>
        <v>0</v>
      </c>
      <c r="P25" s="1"/>
      <c r="Q25" s="1"/>
      <c r="R25" s="1"/>
      <c r="S25" s="1"/>
      <c r="T25" s="1"/>
      <c r="U25" s="1"/>
      <c r="V25" s="1"/>
    </row>
    <row r="26" spans="2:22" customFormat="1" ht="15.75" thickBot="1" x14ac:dyDescent="0.3">
      <c r="B26" s="286"/>
      <c r="C26" s="6"/>
      <c r="D26" s="155"/>
      <c r="E26" s="156"/>
      <c r="F26" s="157"/>
      <c r="G26" s="158"/>
      <c r="H26" s="157"/>
      <c r="I26" s="159"/>
      <c r="J26" s="160"/>
      <c r="K26" s="161"/>
      <c r="L26" s="161"/>
      <c r="M26" s="161"/>
      <c r="N26" s="161"/>
      <c r="O26" s="162"/>
      <c r="P26" s="1"/>
      <c r="Q26" s="1"/>
      <c r="R26" s="1"/>
      <c r="S26" s="1"/>
      <c r="T26" s="1"/>
      <c r="U26" s="1"/>
      <c r="V26" s="1"/>
    </row>
    <row r="27" spans="2:22" customFormat="1" ht="15.75" thickBot="1" x14ac:dyDescent="0.3">
      <c r="B27" s="163" t="s">
        <v>30</v>
      </c>
      <c r="C27" s="41" t="s">
        <v>45</v>
      </c>
      <c r="D27" s="86">
        <f t="shared" ref="D27:N27" si="3">SUM(D22:D26)</f>
        <v>0</v>
      </c>
      <c r="E27" s="164">
        <f t="shared" si="3"/>
        <v>0</v>
      </c>
      <c r="F27" s="89">
        <f t="shared" si="3"/>
        <v>0</v>
      </c>
      <c r="G27" s="89">
        <f t="shared" si="3"/>
        <v>0</v>
      </c>
      <c r="H27" s="89">
        <f t="shared" si="3"/>
        <v>0</v>
      </c>
      <c r="I27" s="86">
        <f t="shared" si="3"/>
        <v>0</v>
      </c>
      <c r="J27" s="165">
        <f t="shared" si="3"/>
        <v>0</v>
      </c>
      <c r="K27" s="166">
        <f t="shared" si="3"/>
        <v>0</v>
      </c>
      <c r="L27" s="166">
        <f t="shared" si="3"/>
        <v>0</v>
      </c>
      <c r="M27" s="166">
        <f t="shared" si="3"/>
        <v>0</v>
      </c>
      <c r="N27" s="166">
        <f t="shared" si="3"/>
        <v>0</v>
      </c>
      <c r="O27" s="167">
        <f>SUM(J27:N27)</f>
        <v>0</v>
      </c>
      <c r="P27" s="1"/>
      <c r="Q27" s="1"/>
      <c r="R27" s="1"/>
      <c r="S27" s="1"/>
      <c r="T27" s="1"/>
      <c r="U27" s="1"/>
      <c r="V27" s="1"/>
    </row>
    <row r="28" spans="2:22" customFormat="1" ht="15.75" thickBot="1" x14ac:dyDescent="0.3">
      <c r="B28" s="40" t="s">
        <v>46</v>
      </c>
      <c r="C28" s="41" t="s">
        <v>47</v>
      </c>
      <c r="D28" s="168">
        <f t="shared" ref="D28:I28" si="4">D27+D15</f>
        <v>89280</v>
      </c>
      <c r="E28" s="169">
        <f t="shared" si="4"/>
        <v>52025.777280000002</v>
      </c>
      <c r="F28" s="170">
        <f t="shared" si="4"/>
        <v>2989.9872000000005</v>
      </c>
      <c r="G28" s="170">
        <f t="shared" si="4"/>
        <v>4783.9795200000008</v>
      </c>
      <c r="H28" s="170">
        <f t="shared" si="4"/>
        <v>1319.1120000000001</v>
      </c>
      <c r="I28" s="168">
        <f t="shared" si="4"/>
        <v>61118.856000000007</v>
      </c>
      <c r="J28" s="171">
        <f>J19+J27</f>
        <v>0</v>
      </c>
      <c r="K28" s="172">
        <f>K19+K27</f>
        <v>1079.56</v>
      </c>
      <c r="L28" s="172">
        <f>L19+L27</f>
        <v>60039.3</v>
      </c>
      <c r="M28" s="172">
        <f>M19+M27</f>
        <v>0</v>
      </c>
      <c r="N28" s="172">
        <f>N19+N27</f>
        <v>0</v>
      </c>
      <c r="O28" s="173">
        <f>SUM(J28:N28)</f>
        <v>61118.86</v>
      </c>
      <c r="P28" s="1"/>
      <c r="Q28" s="1"/>
      <c r="R28" s="1"/>
      <c r="S28" s="1"/>
      <c r="T28" s="1"/>
      <c r="U28" s="1"/>
      <c r="V28" s="1"/>
    </row>
    <row r="29" spans="2:22" customFormat="1" ht="15.75" thickBot="1" x14ac:dyDescent="0.3">
      <c r="B29" s="40" t="s">
        <v>48</v>
      </c>
      <c r="C29" s="41" t="s">
        <v>49</v>
      </c>
      <c r="D29" s="174"/>
      <c r="E29" s="41"/>
      <c r="F29" s="175"/>
      <c r="G29" s="176"/>
      <c r="H29" s="175"/>
      <c r="I29" s="177">
        <v>0</v>
      </c>
      <c r="J29" s="171">
        <f>I29+J28</f>
        <v>0</v>
      </c>
      <c r="K29" s="172">
        <f>J29+K28</f>
        <v>1079.56</v>
      </c>
      <c r="L29" s="172">
        <f>K29+L28</f>
        <v>61118.86</v>
      </c>
      <c r="M29" s="172">
        <f>L29+M28</f>
        <v>61118.86</v>
      </c>
      <c r="N29" s="172">
        <f>M29+N28</f>
        <v>61118.86</v>
      </c>
      <c r="O29" s="173">
        <f>O28-O27</f>
        <v>61118.86</v>
      </c>
      <c r="P29" s="1"/>
      <c r="Q29" s="1"/>
      <c r="R29" s="1"/>
      <c r="S29" s="1"/>
      <c r="T29" s="1"/>
      <c r="U29" s="1"/>
      <c r="V29" s="1"/>
    </row>
    <row r="30" spans="2:22" customFormat="1" ht="15.75" thickBot="1" x14ac:dyDescent="0.3">
      <c r="G30" s="178"/>
      <c r="P30" s="1"/>
      <c r="Q30" s="1"/>
      <c r="R30" s="1"/>
      <c r="S30" s="1"/>
      <c r="T30" s="1"/>
      <c r="U30" s="1"/>
      <c r="V30" s="1"/>
    </row>
    <row r="31" spans="2:22" customFormat="1" ht="15.75" thickBot="1" x14ac:dyDescent="0.3">
      <c r="B31" s="287" t="s">
        <v>50</v>
      </c>
      <c r="C31" s="288"/>
      <c r="D31" s="289"/>
      <c r="G31" s="178"/>
      <c r="P31" s="179"/>
      <c r="Q31" s="179"/>
      <c r="R31" s="179"/>
      <c r="S31" s="179"/>
      <c r="T31" s="179"/>
      <c r="U31" s="179"/>
      <c r="V31" s="179"/>
    </row>
    <row r="32" spans="2:22" customFormat="1" ht="15.75" thickBot="1" x14ac:dyDescent="0.3">
      <c r="B32" s="297" t="s">
        <v>51</v>
      </c>
      <c r="C32" s="300"/>
      <c r="D32" s="300"/>
      <c r="E32" s="298"/>
      <c r="F32" s="298"/>
      <c r="G32" s="298"/>
      <c r="H32" s="298"/>
      <c r="I32" s="299"/>
      <c r="J32" s="261">
        <v>41487</v>
      </c>
      <c r="K32" s="262">
        <v>41518</v>
      </c>
      <c r="L32" s="262">
        <v>41548</v>
      </c>
      <c r="M32" s="262">
        <v>41579</v>
      </c>
      <c r="N32" s="262">
        <v>41609</v>
      </c>
      <c r="O32" s="130" t="str">
        <f>O7</f>
        <v>Total</v>
      </c>
      <c r="P32" s="180"/>
      <c r="Q32" s="180"/>
      <c r="R32" s="180"/>
      <c r="S32" s="180"/>
      <c r="T32" s="180"/>
      <c r="U32" s="180"/>
      <c r="V32" s="179"/>
    </row>
    <row r="33" spans="2:22" customFormat="1" x14ac:dyDescent="0.25">
      <c r="B33" s="283" t="s">
        <v>52</v>
      </c>
      <c r="C33" s="3" t="s">
        <v>71</v>
      </c>
      <c r="D33" s="255"/>
      <c r="E33" s="249"/>
      <c r="F33" s="133"/>
      <c r="G33" s="134"/>
      <c r="H33" s="133"/>
      <c r="I33" s="256"/>
      <c r="J33" s="153"/>
      <c r="K33" s="265"/>
      <c r="L33" s="266"/>
      <c r="M33" s="267">
        <v>14880.000000000002</v>
      </c>
      <c r="N33" s="268"/>
      <c r="O33" s="260">
        <f t="shared" ref="O33:O37" si="5">SUM(J33:N33)</f>
        <v>14880.000000000002</v>
      </c>
      <c r="P33" s="179"/>
      <c r="Q33" s="179"/>
      <c r="R33" s="179"/>
      <c r="S33" s="179"/>
      <c r="T33" s="179"/>
      <c r="U33" s="179"/>
      <c r="V33" s="179"/>
    </row>
    <row r="34" spans="2:22" customFormat="1" x14ac:dyDescent="0.25">
      <c r="B34" s="284"/>
      <c r="C34" s="60" t="s">
        <v>68</v>
      </c>
      <c r="D34" s="147"/>
      <c r="E34" s="250"/>
      <c r="F34" s="141"/>
      <c r="G34" s="142"/>
      <c r="H34" s="141"/>
      <c r="I34" s="257"/>
      <c r="J34" s="153"/>
      <c r="K34" s="153"/>
      <c r="L34" s="153"/>
      <c r="M34" s="153"/>
      <c r="N34" s="248">
        <v>74400</v>
      </c>
      <c r="O34" s="260">
        <f t="shared" si="5"/>
        <v>74400</v>
      </c>
      <c r="P34" s="179"/>
      <c r="Q34" s="179"/>
      <c r="R34" s="179"/>
      <c r="S34" s="179"/>
      <c r="T34" s="179"/>
      <c r="U34" s="179"/>
      <c r="V34" s="179"/>
    </row>
    <row r="35" spans="2:22" customFormat="1" x14ac:dyDescent="0.25">
      <c r="B35" s="284"/>
      <c r="C35" s="60"/>
      <c r="D35" s="147"/>
      <c r="E35" s="250"/>
      <c r="F35" s="141"/>
      <c r="G35" s="142"/>
      <c r="H35" s="185"/>
      <c r="I35" s="257"/>
      <c r="J35" s="153"/>
      <c r="K35" s="153"/>
      <c r="L35" s="149"/>
      <c r="M35" s="268"/>
      <c r="N35" s="268"/>
      <c r="O35" s="260">
        <f t="shared" si="5"/>
        <v>0</v>
      </c>
      <c r="P35" s="179"/>
      <c r="Q35" s="179"/>
      <c r="R35" s="179"/>
      <c r="S35" s="179"/>
      <c r="T35" s="179"/>
      <c r="U35" s="179"/>
      <c r="V35" s="179"/>
    </row>
    <row r="36" spans="2:22" customFormat="1" x14ac:dyDescent="0.25">
      <c r="B36" s="285"/>
      <c r="C36" s="60"/>
      <c r="D36" s="147"/>
      <c r="E36" s="251"/>
      <c r="F36" s="149"/>
      <c r="G36" s="150"/>
      <c r="H36" s="149"/>
      <c r="I36" s="258"/>
      <c r="J36" s="153"/>
      <c r="K36" s="153"/>
      <c r="L36" s="153"/>
      <c r="M36" s="153"/>
      <c r="N36" s="153"/>
      <c r="O36" s="260">
        <f t="shared" si="5"/>
        <v>0</v>
      </c>
      <c r="P36" s="179"/>
      <c r="Q36" s="179"/>
      <c r="R36" s="179"/>
      <c r="S36" s="179"/>
      <c r="T36" s="179"/>
      <c r="U36" s="179"/>
      <c r="V36" s="179"/>
    </row>
    <row r="37" spans="2:22" customFormat="1" ht="15.75" thickBot="1" x14ac:dyDescent="0.3">
      <c r="B37" s="286"/>
      <c r="C37" s="6"/>
      <c r="D37" s="155"/>
      <c r="E37" s="252"/>
      <c r="F37" s="157"/>
      <c r="G37" s="158"/>
      <c r="H37" s="157"/>
      <c r="I37" s="259"/>
      <c r="J37" s="153"/>
      <c r="K37" s="153"/>
      <c r="L37" s="153"/>
      <c r="M37" s="153"/>
      <c r="N37" s="153"/>
      <c r="O37" s="260">
        <f t="shared" si="5"/>
        <v>0</v>
      </c>
      <c r="P37" s="179"/>
      <c r="Q37" s="179"/>
      <c r="R37" s="179"/>
      <c r="S37" s="179"/>
      <c r="T37" s="179"/>
      <c r="U37" s="179"/>
      <c r="V37" s="179"/>
    </row>
    <row r="38" spans="2:22" customFormat="1" ht="15.75" thickBot="1" x14ac:dyDescent="0.3">
      <c r="B38" s="163" t="s">
        <v>30</v>
      </c>
      <c r="C38" s="253" t="s">
        <v>54</v>
      </c>
      <c r="D38" s="254"/>
      <c r="E38" s="189"/>
      <c r="F38" s="190"/>
      <c r="G38" s="191"/>
      <c r="H38" s="190"/>
      <c r="I38" s="192"/>
      <c r="J38" s="263">
        <f>SUM(J33:J37)</f>
        <v>0</v>
      </c>
      <c r="K38" s="264">
        <f>SUM(K33:K37)</f>
        <v>0</v>
      </c>
      <c r="L38" s="264">
        <f>SUM(L33:L37)</f>
        <v>0</v>
      </c>
      <c r="M38" s="264">
        <f>SUM(M33:M37)</f>
        <v>14880.000000000002</v>
      </c>
      <c r="N38" s="264">
        <f>SUM(N33:N37)</f>
        <v>74400</v>
      </c>
      <c r="O38" s="167">
        <f>SUM(J38:N38)</f>
        <v>89280</v>
      </c>
      <c r="P38" s="179"/>
      <c r="Q38" s="179"/>
      <c r="R38" s="179"/>
      <c r="S38" s="179"/>
      <c r="T38" s="179"/>
      <c r="U38" s="179"/>
      <c r="V38" s="179"/>
    </row>
    <row r="39" spans="2:22" customFormat="1" x14ac:dyDescent="0.25">
      <c r="B39" s="283" t="s">
        <v>52</v>
      </c>
      <c r="C39" s="3" t="s">
        <v>55</v>
      </c>
      <c r="D39" s="131"/>
      <c r="E39" s="132"/>
      <c r="F39" s="133"/>
      <c r="G39" s="134"/>
      <c r="H39" s="133"/>
      <c r="I39" s="135"/>
      <c r="J39" s="193"/>
      <c r="K39" s="194"/>
      <c r="L39" s="194"/>
      <c r="M39" s="194"/>
      <c r="N39" s="194"/>
      <c r="O39" s="195"/>
      <c r="P39" s="179"/>
      <c r="Q39" s="179"/>
      <c r="R39" s="179"/>
      <c r="S39" s="179"/>
      <c r="T39" s="179"/>
      <c r="U39" s="179"/>
      <c r="V39" s="179"/>
    </row>
    <row r="40" spans="2:22" customFormat="1" x14ac:dyDescent="0.25">
      <c r="B40" s="284"/>
      <c r="C40" s="52" t="s">
        <v>29</v>
      </c>
      <c r="D40" s="139"/>
      <c r="E40" s="140"/>
      <c r="F40" s="141"/>
      <c r="G40" s="142"/>
      <c r="H40" s="141"/>
      <c r="I40" s="143"/>
      <c r="J40" s="196"/>
      <c r="K40" s="197"/>
      <c r="L40" s="197"/>
      <c r="M40" s="197"/>
      <c r="N40" s="197"/>
      <c r="O40" s="198"/>
      <c r="P40" s="179"/>
      <c r="Q40" s="179"/>
      <c r="R40" s="179"/>
      <c r="S40" s="179"/>
      <c r="T40" s="179"/>
      <c r="U40" s="179"/>
      <c r="V40" s="179"/>
    </row>
    <row r="41" spans="2:22" customFormat="1" x14ac:dyDescent="0.25">
      <c r="B41" s="284"/>
      <c r="C41" s="52"/>
      <c r="D41" s="139"/>
      <c r="E41" s="140"/>
      <c r="F41" s="141"/>
      <c r="G41" s="142"/>
      <c r="H41" s="141"/>
      <c r="I41" s="143"/>
      <c r="J41" s="196"/>
      <c r="K41" s="197"/>
      <c r="L41" s="197"/>
      <c r="M41" s="197"/>
      <c r="N41" s="197"/>
      <c r="O41" s="198"/>
      <c r="P41" s="179"/>
      <c r="Q41" s="179"/>
      <c r="R41" s="179"/>
      <c r="S41" s="179"/>
      <c r="T41" s="179"/>
      <c r="U41" s="179"/>
      <c r="V41" s="179"/>
    </row>
    <row r="42" spans="2:22" customFormat="1" x14ac:dyDescent="0.25">
      <c r="B42" s="285"/>
      <c r="C42" s="52"/>
      <c r="D42" s="147"/>
      <c r="E42" s="148"/>
      <c r="F42" s="149"/>
      <c r="G42" s="150"/>
      <c r="H42" s="149"/>
      <c r="I42" s="151"/>
      <c r="J42" s="199"/>
      <c r="K42" s="200"/>
      <c r="L42" s="200"/>
      <c r="M42" s="200"/>
      <c r="N42" s="200"/>
      <c r="O42" s="201"/>
      <c r="P42" s="179"/>
      <c r="Q42" s="179"/>
      <c r="R42" s="179"/>
      <c r="S42" s="179"/>
      <c r="T42" s="179"/>
      <c r="U42" s="179"/>
      <c r="V42" s="179"/>
    </row>
    <row r="43" spans="2:22" customFormat="1" ht="15.75" thickBot="1" x14ac:dyDescent="0.3">
      <c r="B43" s="286"/>
      <c r="C43" s="6"/>
      <c r="D43" s="155"/>
      <c r="E43" s="156"/>
      <c r="F43" s="157"/>
      <c r="G43" s="158"/>
      <c r="H43" s="157"/>
      <c r="I43" s="159"/>
      <c r="J43" s="202"/>
      <c r="K43" s="203"/>
      <c r="L43" s="203"/>
      <c r="M43" s="203"/>
      <c r="N43" s="203"/>
      <c r="O43" s="204"/>
      <c r="P43" s="179"/>
      <c r="Q43" s="179"/>
      <c r="R43" s="179"/>
      <c r="S43" s="179"/>
      <c r="T43" s="179"/>
      <c r="U43" s="179"/>
      <c r="V43" s="179"/>
    </row>
    <row r="44" spans="2:22" customFormat="1" ht="15.75" thickBot="1" x14ac:dyDescent="0.3">
      <c r="B44" s="163" t="s">
        <v>30</v>
      </c>
      <c r="C44" s="187" t="s">
        <v>56</v>
      </c>
      <c r="D44" s="188"/>
      <c r="E44" s="205"/>
      <c r="F44" s="206"/>
      <c r="G44" s="207"/>
      <c r="H44" s="206"/>
      <c r="I44" s="208">
        <v>0</v>
      </c>
      <c r="J44" s="209">
        <f>SUM(J39:J43)</f>
        <v>0</v>
      </c>
      <c r="K44" s="210">
        <f>SUM(K39:K43)</f>
        <v>0</v>
      </c>
      <c r="L44" s="210">
        <f>SUM(L39:L43)</f>
        <v>0</v>
      </c>
      <c r="M44" s="210">
        <f>SUM(M39:M43)</f>
        <v>0</v>
      </c>
      <c r="N44" s="210">
        <f>SUM(N39:N43)</f>
        <v>0</v>
      </c>
      <c r="O44" s="167">
        <f>SUM(J44:N44)</f>
        <v>0</v>
      </c>
      <c r="P44" s="179"/>
      <c r="Q44" s="179"/>
      <c r="R44" s="179"/>
      <c r="S44" s="179"/>
      <c r="T44" s="179"/>
      <c r="U44" s="179"/>
      <c r="V44" s="179"/>
    </row>
    <row r="45" spans="2:22" customFormat="1" ht="15.75" thickBot="1" x14ac:dyDescent="0.3">
      <c r="B45" s="40" t="s">
        <v>57</v>
      </c>
      <c r="C45" s="41" t="s">
        <v>58</v>
      </c>
      <c r="D45" s="174"/>
      <c r="E45" s="41"/>
      <c r="F45" s="175"/>
      <c r="G45" s="176"/>
      <c r="H45" s="175"/>
      <c r="I45" s="177">
        <v>0</v>
      </c>
      <c r="J45" s="171">
        <f>J38+J44</f>
        <v>0</v>
      </c>
      <c r="K45" s="172">
        <f>K38+K44</f>
        <v>0</v>
      </c>
      <c r="L45" s="172">
        <f>L38+L44</f>
        <v>0</v>
      </c>
      <c r="M45" s="172">
        <f>M38+M44</f>
        <v>14880.000000000002</v>
      </c>
      <c r="N45" s="172">
        <f>N38+N44</f>
        <v>74400</v>
      </c>
      <c r="O45" s="173">
        <f>SUM(J45:N45)</f>
        <v>89280</v>
      </c>
      <c r="P45" s="179"/>
      <c r="Q45" s="179"/>
      <c r="R45" s="179"/>
      <c r="S45" s="179"/>
      <c r="T45" s="179"/>
      <c r="U45" s="179"/>
      <c r="V45" s="179"/>
    </row>
    <row r="46" spans="2:22" customFormat="1" ht="15.75" thickBot="1" x14ac:dyDescent="0.3">
      <c r="B46" s="40" t="s">
        <v>59</v>
      </c>
      <c r="C46" s="41" t="s">
        <v>60</v>
      </c>
      <c r="D46" s="174"/>
      <c r="E46" s="41"/>
      <c r="F46" s="175"/>
      <c r="G46" s="176"/>
      <c r="H46" s="175"/>
      <c r="I46" s="177">
        <v>0</v>
      </c>
      <c r="J46" s="171">
        <f>I46+J45</f>
        <v>0</v>
      </c>
      <c r="K46" s="172">
        <f>J46+K45</f>
        <v>0</v>
      </c>
      <c r="L46" s="172">
        <f>K46+L45</f>
        <v>0</v>
      </c>
      <c r="M46" s="172">
        <f>L46+M45</f>
        <v>14880.000000000002</v>
      </c>
      <c r="N46" s="172">
        <f>M46+N45</f>
        <v>89280</v>
      </c>
      <c r="O46" s="173" t="e">
        <f>#REF!</f>
        <v>#REF!</v>
      </c>
      <c r="P46" s="179"/>
      <c r="Q46" s="179"/>
      <c r="R46" s="179"/>
      <c r="S46" s="179"/>
      <c r="T46" s="179"/>
      <c r="U46" s="179"/>
      <c r="V46" s="179"/>
    </row>
    <row r="47" spans="2:22" customFormat="1" ht="15.75" thickBot="1" x14ac:dyDescent="0.3">
      <c r="G47" s="178"/>
      <c r="P47" s="179"/>
      <c r="Q47" s="179"/>
      <c r="R47" s="179"/>
      <c r="S47" s="179"/>
      <c r="T47" s="179"/>
      <c r="U47" s="179"/>
      <c r="V47" s="179"/>
    </row>
    <row r="48" spans="2:22" customFormat="1" ht="15.75" thickBot="1" x14ac:dyDescent="0.3">
      <c r="B48" s="287" t="s">
        <v>61</v>
      </c>
      <c r="C48" s="288"/>
      <c r="D48" s="289"/>
      <c r="G48" s="178"/>
      <c r="P48" s="179"/>
      <c r="Q48" s="179"/>
      <c r="R48" s="179"/>
      <c r="S48" s="179"/>
      <c r="T48" s="179"/>
      <c r="U48" s="179"/>
      <c r="V48" s="179"/>
    </row>
    <row r="49" spans="2:22" customFormat="1" ht="15.75" thickBot="1" x14ac:dyDescent="0.3">
      <c r="B49" s="290"/>
      <c r="C49" s="291"/>
      <c r="D49" s="291"/>
      <c r="E49" s="291"/>
      <c r="F49" s="291"/>
      <c r="G49" s="291"/>
      <c r="H49" s="291"/>
      <c r="I49" s="292"/>
      <c r="J49" s="211">
        <f t="shared" ref="J49:O49" si="6">J7</f>
        <v>41487</v>
      </c>
      <c r="K49" s="212">
        <f t="shared" si="6"/>
        <v>41518</v>
      </c>
      <c r="L49" s="212">
        <f t="shared" si="6"/>
        <v>41548</v>
      </c>
      <c r="M49" s="212">
        <f t="shared" si="6"/>
        <v>41579</v>
      </c>
      <c r="N49" s="212">
        <f t="shared" si="6"/>
        <v>41609</v>
      </c>
      <c r="O49" s="213" t="str">
        <f t="shared" si="6"/>
        <v>Total</v>
      </c>
      <c r="P49" s="180"/>
      <c r="Q49" s="180"/>
      <c r="R49" s="180"/>
      <c r="S49" s="180"/>
      <c r="T49" s="180"/>
      <c r="U49" s="180"/>
      <c r="V49" s="179"/>
    </row>
    <row r="50" spans="2:22" customFormat="1" x14ac:dyDescent="0.25">
      <c r="B50" s="214" t="s">
        <v>62</v>
      </c>
      <c r="C50" s="3" t="s">
        <v>63</v>
      </c>
      <c r="D50" s="215"/>
      <c r="E50" s="216"/>
      <c r="F50" s="217"/>
      <c r="G50" s="218"/>
      <c r="H50" s="217"/>
      <c r="I50" s="219"/>
      <c r="J50" s="220">
        <f>J29</f>
        <v>0</v>
      </c>
      <c r="K50" s="221">
        <f>K29</f>
        <v>1079.56</v>
      </c>
      <c r="L50" s="221">
        <f>L29</f>
        <v>61118.86</v>
      </c>
      <c r="M50" s="221">
        <f>M29</f>
        <v>61118.86</v>
      </c>
      <c r="N50" s="221">
        <f>N29</f>
        <v>61118.86</v>
      </c>
      <c r="O50" s="138" t="e">
        <f>#REF!</f>
        <v>#REF!</v>
      </c>
      <c r="P50" s="179"/>
      <c r="Q50" s="179"/>
      <c r="R50" s="179"/>
      <c r="S50" s="179"/>
      <c r="T50" s="179"/>
      <c r="U50" s="179"/>
      <c r="V50" s="179"/>
    </row>
    <row r="51" spans="2:22" customFormat="1" ht="15.75" thickBot="1" x14ac:dyDescent="0.3">
      <c r="B51" s="222" t="s">
        <v>64</v>
      </c>
      <c r="C51" s="6" t="s">
        <v>65</v>
      </c>
      <c r="D51" s="223"/>
      <c r="E51" s="224"/>
      <c r="F51" s="225"/>
      <c r="G51" s="226"/>
      <c r="H51" s="225"/>
      <c r="I51" s="227"/>
      <c r="J51" s="228">
        <f>J46</f>
        <v>0</v>
      </c>
      <c r="K51" s="229">
        <f>K46</f>
        <v>0</v>
      </c>
      <c r="L51" s="229">
        <f>L46</f>
        <v>0</v>
      </c>
      <c r="M51" s="229">
        <f>M46</f>
        <v>14880.000000000002</v>
      </c>
      <c r="N51" s="229">
        <f>N46</f>
        <v>89280</v>
      </c>
      <c r="O51" s="230" t="e">
        <f>#REF!</f>
        <v>#REF!</v>
      </c>
      <c r="P51" s="179"/>
      <c r="Q51" s="179"/>
      <c r="R51" s="179"/>
      <c r="S51" s="179"/>
      <c r="T51" s="179"/>
      <c r="U51" s="179"/>
      <c r="V51" s="179"/>
    </row>
    <row r="52" spans="2:22" customFormat="1" ht="15.75" thickBot="1" x14ac:dyDescent="0.3">
      <c r="B52" s="163" t="s">
        <v>66</v>
      </c>
      <c r="C52" s="41" t="s">
        <v>67</v>
      </c>
      <c r="D52" s="231"/>
      <c r="E52" s="189"/>
      <c r="F52" s="190"/>
      <c r="G52" s="191"/>
      <c r="H52" s="190"/>
      <c r="I52" s="232"/>
      <c r="J52" s="165">
        <f t="shared" ref="J52:O52" si="7">J51-J50</f>
        <v>0</v>
      </c>
      <c r="K52" s="166">
        <f t="shared" si="7"/>
        <v>-1079.56</v>
      </c>
      <c r="L52" s="166">
        <f t="shared" si="7"/>
        <v>-61118.86</v>
      </c>
      <c r="M52" s="166">
        <f t="shared" si="7"/>
        <v>-46238.86</v>
      </c>
      <c r="N52" s="166">
        <f t="shared" si="7"/>
        <v>28161.14</v>
      </c>
      <c r="O52" s="167" t="e">
        <f t="shared" si="7"/>
        <v>#REF!</v>
      </c>
      <c r="P52" s="179"/>
      <c r="Q52" s="179"/>
      <c r="R52" s="179"/>
      <c r="S52" s="179"/>
      <c r="T52" s="179"/>
      <c r="U52" s="179"/>
      <c r="V52" s="179"/>
    </row>
    <row r="53" spans="2:22" s="1" customFormat="1" x14ac:dyDescent="0.25">
      <c r="P53" s="179"/>
      <c r="Q53" s="179"/>
      <c r="R53" s="179"/>
      <c r="S53" s="179"/>
      <c r="T53" s="179"/>
      <c r="U53" s="179"/>
      <c r="V53" s="179"/>
    </row>
    <row r="54" spans="2:22" s="1" customFormat="1" x14ac:dyDescent="0.25">
      <c r="P54" s="179"/>
      <c r="Q54" s="179"/>
      <c r="R54" s="179"/>
      <c r="S54" s="179"/>
      <c r="T54" s="179"/>
      <c r="U54" s="179"/>
      <c r="V54" s="179"/>
    </row>
    <row r="55" spans="2:22" s="1" customFormat="1" x14ac:dyDescent="0.25">
      <c r="P55" s="179"/>
      <c r="Q55" s="179"/>
      <c r="R55" s="179"/>
      <c r="S55" s="179"/>
      <c r="T55" s="179"/>
      <c r="U55" s="179"/>
      <c r="V55" s="179"/>
    </row>
    <row r="56" spans="2:22" s="1" customFormat="1" x14ac:dyDescent="0.25">
      <c r="P56" s="179"/>
      <c r="Q56" s="179"/>
      <c r="R56" s="179"/>
      <c r="S56" s="179"/>
      <c r="T56" s="179"/>
      <c r="U56" s="179"/>
      <c r="V56" s="179"/>
    </row>
    <row r="57" spans="2:22" s="1" customFormat="1" x14ac:dyDescent="0.25"/>
    <row r="58" spans="2:22" s="1" customFormat="1" x14ac:dyDescent="0.25"/>
    <row r="59" spans="2:22" s="1" customFormat="1" x14ac:dyDescent="0.25"/>
    <row r="60" spans="2:22" s="1" customFormat="1" x14ac:dyDescent="0.25"/>
    <row r="61" spans="2:22" s="1" customFormat="1" x14ac:dyDescent="0.25"/>
    <row r="62" spans="2:22" s="1" customFormat="1" x14ac:dyDescent="0.25"/>
    <row r="63" spans="2:22" s="1" customFormat="1" x14ac:dyDescent="0.25"/>
    <row r="64" spans="2:22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</sheetData>
  <mergeCells count="19">
    <mergeCell ref="B33:B37"/>
    <mergeCell ref="B39:B43"/>
    <mergeCell ref="B48:D48"/>
    <mergeCell ref="B49:I49"/>
    <mergeCell ref="P6:U6"/>
    <mergeCell ref="B10:B14"/>
    <mergeCell ref="B21:I21"/>
    <mergeCell ref="B22:B26"/>
    <mergeCell ref="B31:D31"/>
    <mergeCell ref="B32:I32"/>
    <mergeCell ref="C6:C7"/>
    <mergeCell ref="D6:D7"/>
    <mergeCell ref="E6:I6"/>
    <mergeCell ref="J6:O6"/>
    <mergeCell ref="D2:F2"/>
    <mergeCell ref="L2:M2"/>
    <mergeCell ref="D3:F3"/>
    <mergeCell ref="L3:M3"/>
    <mergeCell ref="B5:D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158"/>
  <sheetViews>
    <sheetView topLeftCell="C1" zoomScale="85" zoomScaleNormal="85" workbookViewId="0">
      <selection activeCell="D33" sqref="D33"/>
    </sheetView>
  </sheetViews>
  <sheetFormatPr defaultRowHeight="15" x14ac:dyDescent="0.25"/>
  <cols>
    <col min="1" max="1" width="2.7109375" style="1" customWidth="1" collapsed="1"/>
    <col min="2" max="2" width="57.85546875" customWidth="1" collapsed="1"/>
    <col min="3" max="3" width="31" bestFit="1" customWidth="1" collapsed="1"/>
    <col min="4" max="4" width="19.28515625" bestFit="1" customWidth="1" collapsed="1"/>
    <col min="5" max="5" width="15.42578125" bestFit="1" customWidth="1" collapsed="1"/>
    <col min="6" max="6" width="14" bestFit="1" customWidth="1" collapsed="1"/>
    <col min="7" max="7" width="13.5703125" bestFit="1" customWidth="1" collapsed="1"/>
    <col min="8" max="8" width="17.7109375" bestFit="1" customWidth="1" collapsed="1"/>
    <col min="9" max="9" width="16.42578125" bestFit="1" customWidth="1" collapsed="1"/>
    <col min="10" max="10" width="11" hidden="1" customWidth="1" collapsed="1"/>
    <col min="11" max="11" width="14" bestFit="1" customWidth="1" collapsed="1"/>
    <col min="12" max="12" width="15.85546875" bestFit="1" customWidth="1" collapsed="1"/>
    <col min="13" max="13" width="15.42578125" bestFit="1" customWidth="1" collapsed="1"/>
    <col min="14" max="14" width="15.42578125" customWidth="1" collapsed="1"/>
    <col min="15" max="15" width="17.140625" bestFit="1" customWidth="1" collapsed="1"/>
    <col min="16" max="16" width="14.42578125" bestFit="1" customWidth="1" collapsed="1"/>
    <col min="17" max="17" width="13" bestFit="1" customWidth="1" collapsed="1"/>
    <col min="18" max="18" width="12" bestFit="1" customWidth="1" collapsed="1"/>
    <col min="19" max="19" width="11" bestFit="1" customWidth="1" collapsed="1"/>
    <col min="20" max="20" width="9.7109375" bestFit="1" customWidth="1" collapsed="1"/>
    <col min="21" max="21" width="12.140625" bestFit="1" customWidth="1" collapsed="1"/>
    <col min="22" max="32" width="9.140625" style="1" collapsed="1"/>
  </cols>
  <sheetData>
    <row r="1" spans="2:22" customFormat="1" ht="15.75" thickBot="1" x14ac:dyDescent="0.3"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2" customFormat="1" ht="15.75" thickBot="1" x14ac:dyDescent="0.3">
      <c r="B2" s="1"/>
      <c r="C2" s="2" t="s">
        <v>0</v>
      </c>
      <c r="D2" s="309" t="s">
        <v>69</v>
      </c>
      <c r="E2" s="309"/>
      <c r="F2" s="310"/>
      <c r="G2" s="1"/>
      <c r="H2" s="3" t="s">
        <v>1</v>
      </c>
      <c r="I2" s="4">
        <v>0.08</v>
      </c>
      <c r="J2" s="273"/>
      <c r="K2" s="3" t="s">
        <v>2</v>
      </c>
      <c r="L2" s="272">
        <v>1.4999999999999999E-2</v>
      </c>
      <c r="M2" s="305" t="s">
        <v>3</v>
      </c>
      <c r="N2" s="306"/>
      <c r="O2" s="1"/>
      <c r="P2" s="1"/>
      <c r="Q2" s="1"/>
      <c r="R2" s="1"/>
      <c r="S2" s="1"/>
      <c r="T2" s="1"/>
      <c r="U2" s="1"/>
      <c r="V2" s="1"/>
    </row>
    <row r="3" spans="2:22" customFormat="1" ht="15.75" thickBot="1" x14ac:dyDescent="0.3">
      <c r="B3" s="1"/>
      <c r="C3" s="5" t="s">
        <v>4</v>
      </c>
      <c r="D3" s="311" t="s">
        <v>70</v>
      </c>
      <c r="E3" s="311"/>
      <c r="F3" s="312"/>
      <c r="G3" s="1"/>
      <c r="H3" s="6" t="s">
        <v>5</v>
      </c>
      <c r="I3" s="7">
        <v>0.21</v>
      </c>
      <c r="J3" s="274"/>
      <c r="K3" s="8" t="s">
        <v>6</v>
      </c>
      <c r="L3" s="272">
        <v>1.4999999999999999E-2</v>
      </c>
      <c r="M3" s="313" t="s">
        <v>72</v>
      </c>
      <c r="N3" s="315"/>
      <c r="O3" s="1"/>
      <c r="P3" s="1"/>
      <c r="Q3" s="1"/>
      <c r="R3" s="1"/>
      <c r="S3" s="1"/>
      <c r="T3" s="1"/>
      <c r="U3" s="1"/>
      <c r="V3" s="1"/>
    </row>
    <row r="4" spans="2:22" customFormat="1" ht="16.5" thickBot="1" x14ac:dyDescent="0.35">
      <c r="B4" s="1"/>
      <c r="C4" s="1"/>
      <c r="D4" s="10"/>
      <c r="E4" s="1"/>
      <c r="F4" s="1"/>
      <c r="G4" s="1"/>
      <c r="H4" s="1"/>
      <c r="I4" s="1"/>
      <c r="J4" s="11"/>
      <c r="K4" s="12"/>
      <c r="L4" s="1"/>
      <c r="M4" s="13"/>
      <c r="N4" s="13"/>
      <c r="O4" s="1"/>
      <c r="P4" s="1"/>
      <c r="Q4" s="1"/>
      <c r="R4" s="1"/>
      <c r="S4" s="1"/>
      <c r="T4" s="1"/>
      <c r="U4" s="1"/>
    </row>
    <row r="5" spans="2:22" customFormat="1" ht="15.75" thickBot="1" x14ac:dyDescent="0.3">
      <c r="B5" s="287" t="s">
        <v>7</v>
      </c>
      <c r="C5" s="288"/>
      <c r="D5" s="289"/>
      <c r="E5" s="1"/>
      <c r="F5" s="14"/>
      <c r="G5" s="15"/>
      <c r="H5" s="16"/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2" customFormat="1" x14ac:dyDescent="0.25">
      <c r="B6" s="17"/>
      <c r="C6" s="301"/>
      <c r="D6" s="303" t="s">
        <v>8</v>
      </c>
      <c r="E6" s="305" t="s">
        <v>9</v>
      </c>
      <c r="F6" s="306"/>
      <c r="G6" s="306"/>
      <c r="H6" s="306"/>
      <c r="I6" s="307"/>
      <c r="J6" s="308" t="s">
        <v>7</v>
      </c>
      <c r="K6" s="294"/>
      <c r="L6" s="294"/>
      <c r="M6" s="294"/>
      <c r="N6" s="294"/>
      <c r="O6" s="295"/>
      <c r="P6" s="293" t="s">
        <v>10</v>
      </c>
      <c r="Q6" s="294"/>
      <c r="R6" s="294"/>
      <c r="S6" s="294"/>
      <c r="T6" s="294"/>
      <c r="U6" s="295"/>
    </row>
    <row r="7" spans="2:22" customFormat="1" ht="15.75" thickBot="1" x14ac:dyDescent="0.3">
      <c r="B7" s="18" t="s">
        <v>11</v>
      </c>
      <c r="C7" s="302"/>
      <c r="D7" s="304"/>
      <c r="E7" s="19" t="s">
        <v>12</v>
      </c>
      <c r="F7" s="20" t="s">
        <v>13</v>
      </c>
      <c r="G7" s="20" t="s">
        <v>14</v>
      </c>
      <c r="H7" s="20" t="s">
        <v>15</v>
      </c>
      <c r="I7" s="21" t="s">
        <v>16</v>
      </c>
      <c r="J7" s="22">
        <v>41487</v>
      </c>
      <c r="K7" s="22">
        <v>41518</v>
      </c>
      <c r="L7" s="22">
        <v>41548</v>
      </c>
      <c r="M7" s="22">
        <v>41579</v>
      </c>
      <c r="N7" s="22">
        <v>41609</v>
      </c>
      <c r="O7" s="23" t="s">
        <v>16</v>
      </c>
      <c r="P7" s="24" t="s">
        <v>17</v>
      </c>
      <c r="Q7" s="25" t="s">
        <v>18</v>
      </c>
      <c r="R7" s="25" t="s">
        <v>19</v>
      </c>
      <c r="S7" s="25" t="s">
        <v>20</v>
      </c>
      <c r="T7" s="25" t="s">
        <v>21</v>
      </c>
      <c r="U7" s="26" t="s">
        <v>22</v>
      </c>
    </row>
    <row r="8" spans="2:22" customFormat="1" ht="15.75" thickBot="1" x14ac:dyDescent="0.3">
      <c r="B8" s="27" t="s">
        <v>23</v>
      </c>
      <c r="C8" s="28" t="s">
        <v>24</v>
      </c>
      <c r="D8" s="29">
        <v>14880.000000000002</v>
      </c>
      <c r="E8" s="30">
        <v>8670.962880000001</v>
      </c>
      <c r="F8" s="31">
        <v>498.33120000000008</v>
      </c>
      <c r="G8" s="31">
        <v>797.32992000000013</v>
      </c>
      <c r="H8" s="31">
        <v>219.852</v>
      </c>
      <c r="I8" s="32">
        <v>10186.476000000002</v>
      </c>
      <c r="J8" s="33"/>
      <c r="K8" s="34">
        <v>1079.56</v>
      </c>
      <c r="L8" s="35"/>
      <c r="M8" s="35"/>
      <c r="N8" s="35"/>
      <c r="O8" s="36">
        <v>1126.8400000000001</v>
      </c>
      <c r="P8" s="37" t="s">
        <v>25</v>
      </c>
      <c r="Q8" s="38" t="s">
        <v>25</v>
      </c>
      <c r="R8" s="38" t="s">
        <v>25</v>
      </c>
      <c r="S8" s="38" t="s">
        <v>25</v>
      </c>
      <c r="T8" s="38" t="s">
        <v>25</v>
      </c>
      <c r="U8" s="39" t="s">
        <v>25</v>
      </c>
    </row>
    <row r="9" spans="2:22" customFormat="1" ht="15.75" thickBot="1" x14ac:dyDescent="0.3">
      <c r="B9" s="40" t="s">
        <v>26</v>
      </c>
      <c r="C9" s="41" t="s">
        <v>27</v>
      </c>
      <c r="D9" s="42">
        <v>14880.000000000002</v>
      </c>
      <c r="E9" s="43">
        <v>8670.962880000001</v>
      </c>
      <c r="F9" s="44">
        <v>498.33120000000008</v>
      </c>
      <c r="G9" s="44">
        <v>797.32992000000013</v>
      </c>
      <c r="H9" s="44">
        <v>219.852</v>
      </c>
      <c r="I9" s="45">
        <v>10186.476000000002</v>
      </c>
      <c r="J9" s="46"/>
      <c r="K9" s="269">
        <v>1079.56</v>
      </c>
      <c r="L9" s="47"/>
      <c r="M9" s="47"/>
      <c r="N9" s="47"/>
      <c r="O9" s="48">
        <v>1126.8400000000001</v>
      </c>
      <c r="P9" s="49"/>
      <c r="Q9" s="50"/>
      <c r="R9" s="50"/>
      <c r="S9" s="50"/>
      <c r="T9" s="50"/>
      <c r="U9" s="51"/>
    </row>
    <row r="10" spans="2:22" customFormat="1" x14ac:dyDescent="0.25">
      <c r="B10" s="296" t="s">
        <v>28</v>
      </c>
      <c r="C10" s="3" t="s">
        <v>71</v>
      </c>
      <c r="D10" s="61">
        <v>14880.000000000002</v>
      </c>
      <c r="E10" s="62">
        <v>8670.962880000001</v>
      </c>
      <c r="F10" s="63">
        <v>498.33120000000008</v>
      </c>
      <c r="G10" s="63">
        <v>797.32992000000013</v>
      </c>
      <c r="H10" s="64">
        <v>219.852</v>
      </c>
      <c r="I10" s="65">
        <f>SUM(E10:H10)</f>
        <v>10186.476000000002</v>
      </c>
      <c r="J10" s="53"/>
      <c r="K10" s="270">
        <v>1079.56</v>
      </c>
      <c r="L10" s="270">
        <f>I10-K10</f>
        <v>9106.9160000000029</v>
      </c>
      <c r="M10" s="54"/>
      <c r="N10" s="55"/>
      <c r="O10" s="56">
        <f t="shared" ref="O10:O19" si="0">SUM(J10:N10)</f>
        <v>10186.476000000002</v>
      </c>
      <c r="P10" s="57"/>
      <c r="Q10" s="58"/>
      <c r="R10" s="58"/>
      <c r="S10" s="58"/>
      <c r="T10" s="58"/>
      <c r="U10" s="59"/>
    </row>
    <row r="11" spans="2:22" customFormat="1" x14ac:dyDescent="0.25">
      <c r="B11" s="296"/>
      <c r="C11" s="60" t="s">
        <v>73</v>
      </c>
      <c r="D11" s="61">
        <v>64000</v>
      </c>
      <c r="E11" s="62">
        <v>37294.464000000007</v>
      </c>
      <c r="F11" s="63">
        <v>2143.36</v>
      </c>
      <c r="G11" s="63">
        <v>3429.3760000000002</v>
      </c>
      <c r="H11" s="64">
        <v>945.59999999999991</v>
      </c>
      <c r="I11" s="65">
        <v>43812.80000000001</v>
      </c>
      <c r="J11" s="66"/>
      <c r="K11" s="67"/>
      <c r="L11" s="67">
        <v>50932.380000000005</v>
      </c>
      <c r="M11" s="68"/>
      <c r="N11" s="280">
        <f>I11-L11</f>
        <v>-7119.5799999999945</v>
      </c>
      <c r="O11" s="56">
        <f t="shared" si="0"/>
        <v>43812.80000000001</v>
      </c>
      <c r="P11" s="70"/>
      <c r="Q11" s="71"/>
      <c r="R11" s="71"/>
      <c r="S11" s="71"/>
      <c r="T11" s="71"/>
      <c r="U11" s="72"/>
    </row>
    <row r="12" spans="2:22" customFormat="1" x14ac:dyDescent="0.25">
      <c r="B12" s="296"/>
      <c r="C12" s="60" t="s">
        <v>74</v>
      </c>
      <c r="D12" s="61">
        <v>11018.41</v>
      </c>
      <c r="E12" s="62">
        <v>6420.7139856600015</v>
      </c>
      <c r="F12" s="63">
        <v>369.00655090000009</v>
      </c>
      <c r="G12" s="63">
        <v>590.41048144000013</v>
      </c>
      <c r="H12" s="64">
        <v>162.79700775000003</v>
      </c>
      <c r="I12" s="65">
        <v>7542.9280257500022</v>
      </c>
      <c r="J12" s="66"/>
      <c r="K12" s="67"/>
      <c r="L12" s="67"/>
      <c r="M12" s="68"/>
      <c r="N12" s="280">
        <v>7542.9280257500022</v>
      </c>
      <c r="O12" s="56">
        <f t="shared" si="0"/>
        <v>7542.9280257500022</v>
      </c>
      <c r="P12" s="70"/>
      <c r="Q12" s="71"/>
      <c r="R12" s="71"/>
      <c r="S12" s="71"/>
      <c r="T12" s="71"/>
      <c r="U12" s="72"/>
    </row>
    <row r="13" spans="2:22" customFormat="1" x14ac:dyDescent="0.25">
      <c r="B13" s="296"/>
      <c r="C13" s="73"/>
      <c r="D13" s="61"/>
      <c r="E13" s="62"/>
      <c r="F13" s="63"/>
      <c r="G13" s="63"/>
      <c r="H13" s="64"/>
      <c r="I13" s="65"/>
      <c r="J13" s="66"/>
      <c r="K13" s="67"/>
      <c r="L13" s="67"/>
      <c r="M13" s="68"/>
      <c r="N13" s="69"/>
      <c r="O13" s="56">
        <f t="shared" si="0"/>
        <v>0</v>
      </c>
      <c r="P13" s="70"/>
      <c r="Q13" s="71"/>
      <c r="R13" s="71"/>
      <c r="S13" s="71"/>
      <c r="T13" s="71"/>
      <c r="U13" s="72"/>
    </row>
    <row r="14" spans="2:22" customFormat="1" ht="15.75" thickBot="1" x14ac:dyDescent="0.3">
      <c r="B14" s="296"/>
      <c r="C14" s="73"/>
      <c r="D14" s="74"/>
      <c r="E14" s="75"/>
      <c r="F14" s="76"/>
      <c r="G14" s="76"/>
      <c r="H14" s="77"/>
      <c r="I14" s="78">
        <f>SUM(E14:H14)</f>
        <v>0</v>
      </c>
      <c r="J14" s="79"/>
      <c r="K14" s="80"/>
      <c r="L14" s="80"/>
      <c r="M14" s="81"/>
      <c r="N14" s="82"/>
      <c r="O14" s="56">
        <f t="shared" si="0"/>
        <v>0</v>
      </c>
      <c r="P14" s="83"/>
      <c r="Q14" s="84"/>
      <c r="R14" s="84"/>
      <c r="S14" s="84"/>
      <c r="T14" s="84"/>
      <c r="U14" s="85"/>
    </row>
    <row r="15" spans="2:22" customFormat="1" ht="15.75" thickBot="1" x14ac:dyDescent="0.3">
      <c r="B15" s="40" t="s">
        <v>30</v>
      </c>
      <c r="C15" s="41" t="s">
        <v>31</v>
      </c>
      <c r="D15" s="86">
        <f t="shared" ref="D15:N15" si="1">SUM(D10:D14)</f>
        <v>89898.41</v>
      </c>
      <c r="E15" s="87">
        <f t="shared" si="1"/>
        <v>52386.140865660011</v>
      </c>
      <c r="F15" s="88">
        <f t="shared" si="1"/>
        <v>3010.6977509000003</v>
      </c>
      <c r="G15" s="88">
        <f t="shared" si="1"/>
        <v>4817.1164014400001</v>
      </c>
      <c r="H15" s="89">
        <f t="shared" si="1"/>
        <v>1328.2490077500001</v>
      </c>
      <c r="I15" s="90">
        <f t="shared" si="1"/>
        <v>61542.204025750012</v>
      </c>
      <c r="J15" s="91">
        <f t="shared" si="1"/>
        <v>0</v>
      </c>
      <c r="K15" s="92">
        <f t="shared" si="1"/>
        <v>1079.56</v>
      </c>
      <c r="L15" s="92">
        <f t="shared" si="1"/>
        <v>60039.296000000009</v>
      </c>
      <c r="M15" s="92">
        <f t="shared" si="1"/>
        <v>0</v>
      </c>
      <c r="N15" s="92">
        <f t="shared" si="1"/>
        <v>423.34802575000776</v>
      </c>
      <c r="O15" s="48">
        <f t="shared" si="0"/>
        <v>61542.204025750012</v>
      </c>
      <c r="P15" s="49"/>
      <c r="Q15" s="50"/>
      <c r="R15" s="50"/>
      <c r="S15" s="50"/>
      <c r="T15" s="50"/>
      <c r="U15" s="51"/>
    </row>
    <row r="16" spans="2:22" customFormat="1" x14ac:dyDescent="0.25">
      <c r="B16" s="93" t="s">
        <v>32</v>
      </c>
      <c r="C16" s="3" t="s">
        <v>33</v>
      </c>
      <c r="D16" s="94"/>
      <c r="E16" s="95"/>
      <c r="F16" s="96"/>
      <c r="G16" s="96"/>
      <c r="H16" s="96"/>
      <c r="I16" s="97">
        <v>0</v>
      </c>
      <c r="J16" s="98">
        <f>I20</f>
        <v>0</v>
      </c>
      <c r="K16" s="99">
        <f>J20</f>
        <v>0</v>
      </c>
      <c r="L16" s="99">
        <f>K20</f>
        <v>0</v>
      </c>
      <c r="M16" s="275">
        <f>L20</f>
        <v>-3.9999999935389496E-3</v>
      </c>
      <c r="N16" s="101">
        <f>L20</f>
        <v>-3.9999999935389496E-3</v>
      </c>
      <c r="O16" s="102">
        <f t="shared" si="0"/>
        <v>-7.9999999870778993E-3</v>
      </c>
      <c r="P16" s="1"/>
      <c r="Q16" s="1"/>
      <c r="R16" s="1"/>
      <c r="S16" s="1"/>
      <c r="T16" s="1"/>
      <c r="U16" s="1"/>
    </row>
    <row r="17" spans="2:22" customFormat="1" x14ac:dyDescent="0.25">
      <c r="B17" s="103" t="s">
        <v>34</v>
      </c>
      <c r="C17" s="60" t="s">
        <v>35</v>
      </c>
      <c r="D17" s="61"/>
      <c r="E17" s="62"/>
      <c r="F17" s="64"/>
      <c r="G17" s="64"/>
      <c r="H17" s="64"/>
      <c r="I17" s="65">
        <v>0</v>
      </c>
      <c r="J17" s="104">
        <v>0</v>
      </c>
      <c r="K17" s="108">
        <f>K15+K16</f>
        <v>1079.56</v>
      </c>
      <c r="L17" s="108">
        <f>L15+L16</f>
        <v>60039.296000000009</v>
      </c>
      <c r="M17" s="276">
        <f>M15+M16</f>
        <v>-3.9999999935389496E-3</v>
      </c>
      <c r="N17" s="105">
        <f>N15+N16</f>
        <v>423.34402575001423</v>
      </c>
      <c r="O17" s="106">
        <f t="shared" si="0"/>
        <v>61542.196025750025</v>
      </c>
      <c r="P17" s="1"/>
      <c r="Q17" s="1"/>
      <c r="R17" s="1"/>
      <c r="S17" s="1"/>
      <c r="T17" s="1"/>
      <c r="U17" s="1"/>
      <c r="V17" s="1"/>
    </row>
    <row r="18" spans="2:22" customFormat="1" x14ac:dyDescent="0.25">
      <c r="B18" s="103" t="s">
        <v>36</v>
      </c>
      <c r="C18" s="60" t="s">
        <v>37</v>
      </c>
      <c r="D18" s="107"/>
      <c r="E18" s="62"/>
      <c r="F18" s="64"/>
      <c r="G18" s="64"/>
      <c r="H18" s="64"/>
      <c r="I18" s="61">
        <f>SUM(E18:H18)</f>
        <v>0</v>
      </c>
      <c r="J18" s="108">
        <v>0</v>
      </c>
      <c r="K18" s="109">
        <v>1079.56</v>
      </c>
      <c r="L18" s="109">
        <v>60039.3</v>
      </c>
      <c r="M18" s="277"/>
      <c r="N18" s="111"/>
      <c r="O18" s="106">
        <f t="shared" si="0"/>
        <v>61118.86</v>
      </c>
      <c r="P18" s="1"/>
      <c r="Q18" s="1"/>
      <c r="R18" s="1"/>
      <c r="S18" s="1"/>
      <c r="T18" s="1"/>
      <c r="U18" s="1"/>
      <c r="V18" s="1"/>
    </row>
    <row r="19" spans="2:22" customFormat="1" x14ac:dyDescent="0.25">
      <c r="B19" s="103" t="s">
        <v>38</v>
      </c>
      <c r="C19" s="73" t="s">
        <v>39</v>
      </c>
      <c r="D19" s="112"/>
      <c r="E19" s="113"/>
      <c r="F19" s="114"/>
      <c r="G19" s="114"/>
      <c r="H19" s="114"/>
      <c r="I19" s="115">
        <v>0</v>
      </c>
      <c r="J19" s="116"/>
      <c r="K19" s="117">
        <v>1079.56</v>
      </c>
      <c r="L19" s="117">
        <v>60039.3</v>
      </c>
      <c r="M19" s="278"/>
      <c r="N19" s="119"/>
      <c r="O19" s="106">
        <f t="shared" si="0"/>
        <v>61118.86</v>
      </c>
      <c r="P19" s="1"/>
      <c r="Q19" s="1"/>
      <c r="R19" s="1"/>
      <c r="S19" s="1"/>
      <c r="T19" s="1"/>
      <c r="U19" s="1"/>
      <c r="V19" s="1"/>
    </row>
    <row r="20" spans="2:22" customFormat="1" ht="15.75" thickBot="1" x14ac:dyDescent="0.3">
      <c r="B20" s="120" t="s">
        <v>40</v>
      </c>
      <c r="C20" s="6" t="s">
        <v>41</v>
      </c>
      <c r="D20" s="121"/>
      <c r="E20" s="122"/>
      <c r="F20" s="123"/>
      <c r="G20" s="123"/>
      <c r="H20" s="123"/>
      <c r="I20" s="124">
        <v>0</v>
      </c>
      <c r="J20" s="125">
        <f>J17-J19</f>
        <v>0</v>
      </c>
      <c r="K20" s="271">
        <f>K17-K19</f>
        <v>0</v>
      </c>
      <c r="L20" s="271">
        <f>L17-L19</f>
        <v>-3.9999999935389496E-3</v>
      </c>
      <c r="M20" s="279">
        <f>M17-M19</f>
        <v>-3.9999999935389496E-3</v>
      </c>
      <c r="N20" s="126">
        <f>N17-N19</f>
        <v>423.34402575001423</v>
      </c>
      <c r="O20" s="127">
        <f>O18+O19</f>
        <v>122237.72</v>
      </c>
      <c r="P20" s="1"/>
      <c r="Q20" s="1"/>
      <c r="R20" s="1"/>
      <c r="S20" s="1"/>
      <c r="T20" s="1"/>
      <c r="U20" s="1"/>
      <c r="V20" s="1"/>
    </row>
    <row r="21" spans="2:22" customFormat="1" ht="15.75" thickBot="1" x14ac:dyDescent="0.3">
      <c r="B21" s="297" t="s">
        <v>42</v>
      </c>
      <c r="C21" s="298"/>
      <c r="D21" s="298"/>
      <c r="E21" s="298"/>
      <c r="F21" s="298"/>
      <c r="G21" s="298"/>
      <c r="H21" s="298"/>
      <c r="I21" s="299"/>
      <c r="J21" s="128"/>
      <c r="K21" s="129"/>
      <c r="L21" s="129"/>
      <c r="M21" s="129"/>
      <c r="N21" s="129"/>
      <c r="O21" s="130" t="str">
        <f>O7</f>
        <v>Total</v>
      </c>
      <c r="P21" s="1"/>
      <c r="Q21" s="1"/>
      <c r="R21" s="1"/>
      <c r="S21" s="1"/>
      <c r="T21" s="1"/>
      <c r="U21" s="1"/>
      <c r="V21" s="1"/>
    </row>
    <row r="22" spans="2:22" customFormat="1" x14ac:dyDescent="0.25">
      <c r="B22" s="283" t="s">
        <v>43</v>
      </c>
      <c r="C22" s="3" t="s">
        <v>44</v>
      </c>
      <c r="D22" s="131"/>
      <c r="E22" s="132"/>
      <c r="F22" s="133"/>
      <c r="G22" s="134"/>
      <c r="H22" s="133"/>
      <c r="I22" s="135"/>
      <c r="J22" s="136"/>
      <c r="K22" s="137"/>
      <c r="L22" s="137"/>
      <c r="M22" s="137"/>
      <c r="N22" s="137"/>
      <c r="O22" s="138">
        <f>SUM(J22:N22)</f>
        <v>0</v>
      </c>
      <c r="P22" s="1"/>
      <c r="Q22" s="1"/>
      <c r="R22" s="1"/>
      <c r="S22" s="1"/>
      <c r="T22" s="1"/>
      <c r="U22" s="1"/>
      <c r="V22" s="1"/>
    </row>
    <row r="23" spans="2:22" customFormat="1" x14ac:dyDescent="0.25">
      <c r="B23" s="284"/>
      <c r="C23" s="52" t="s">
        <v>29</v>
      </c>
      <c r="D23" s="139"/>
      <c r="E23" s="140"/>
      <c r="F23" s="141"/>
      <c r="G23" s="142"/>
      <c r="H23" s="141"/>
      <c r="I23" s="143"/>
      <c r="J23" s="144"/>
      <c r="K23" s="145"/>
      <c r="L23" s="145"/>
      <c r="M23" s="145"/>
      <c r="N23" s="145"/>
      <c r="O23" s="146">
        <f>SUM(J23:N23)</f>
        <v>0</v>
      </c>
      <c r="P23" s="1"/>
      <c r="Q23" s="1"/>
      <c r="R23" s="1"/>
      <c r="S23" s="1"/>
      <c r="T23" s="1"/>
      <c r="U23" s="1"/>
      <c r="V23" s="1"/>
    </row>
    <row r="24" spans="2:22" customFormat="1" x14ac:dyDescent="0.25">
      <c r="B24" s="284"/>
      <c r="C24" s="60"/>
      <c r="D24" s="139"/>
      <c r="E24" s="140"/>
      <c r="F24" s="141"/>
      <c r="G24" s="142"/>
      <c r="H24" s="141"/>
      <c r="I24" s="143"/>
      <c r="J24" s="144"/>
      <c r="K24" s="145"/>
      <c r="L24" s="145"/>
      <c r="M24" s="145"/>
      <c r="N24" s="145"/>
      <c r="O24" s="146">
        <f>SUM(J24:N24)</f>
        <v>0</v>
      </c>
      <c r="P24" s="1"/>
      <c r="Q24" s="1"/>
      <c r="R24" s="1"/>
      <c r="S24" s="1"/>
      <c r="T24" s="1"/>
      <c r="U24" s="1"/>
      <c r="V24" s="1"/>
    </row>
    <row r="25" spans="2:22" customFormat="1" x14ac:dyDescent="0.25">
      <c r="B25" s="285"/>
      <c r="C25" s="52"/>
      <c r="D25" s="147"/>
      <c r="E25" s="148"/>
      <c r="F25" s="149"/>
      <c r="G25" s="150"/>
      <c r="H25" s="149"/>
      <c r="I25" s="151"/>
      <c r="J25" s="152"/>
      <c r="K25" s="153"/>
      <c r="L25" s="153"/>
      <c r="M25" s="153"/>
      <c r="N25" s="153"/>
      <c r="O25" s="154">
        <f>SUM(J25:N25)</f>
        <v>0</v>
      </c>
      <c r="P25" s="1"/>
      <c r="Q25" s="1"/>
      <c r="R25" s="1"/>
      <c r="S25" s="1"/>
      <c r="T25" s="1"/>
      <c r="U25" s="1"/>
      <c r="V25" s="1"/>
    </row>
    <row r="26" spans="2:22" customFormat="1" ht="15.75" thickBot="1" x14ac:dyDescent="0.3">
      <c r="B26" s="286"/>
      <c r="C26" s="6"/>
      <c r="D26" s="155"/>
      <c r="E26" s="156"/>
      <c r="F26" s="157"/>
      <c r="G26" s="158"/>
      <c r="H26" s="157"/>
      <c r="I26" s="159"/>
      <c r="J26" s="160"/>
      <c r="K26" s="161"/>
      <c r="L26" s="161"/>
      <c r="M26" s="161"/>
      <c r="N26" s="161"/>
      <c r="O26" s="162"/>
      <c r="P26" s="1"/>
      <c r="Q26" s="1"/>
      <c r="R26" s="1"/>
      <c r="S26" s="1"/>
      <c r="T26" s="1"/>
      <c r="U26" s="1"/>
      <c r="V26" s="1"/>
    </row>
    <row r="27" spans="2:22" customFormat="1" ht="15.75" thickBot="1" x14ac:dyDescent="0.3">
      <c r="B27" s="163" t="s">
        <v>30</v>
      </c>
      <c r="C27" s="41" t="s">
        <v>45</v>
      </c>
      <c r="D27" s="86">
        <f t="shared" ref="D27:N27" si="2">SUM(D22:D26)</f>
        <v>0</v>
      </c>
      <c r="E27" s="164">
        <f t="shared" si="2"/>
        <v>0</v>
      </c>
      <c r="F27" s="89">
        <f t="shared" si="2"/>
        <v>0</v>
      </c>
      <c r="G27" s="89">
        <f t="shared" si="2"/>
        <v>0</v>
      </c>
      <c r="H27" s="89">
        <f t="shared" si="2"/>
        <v>0</v>
      </c>
      <c r="I27" s="86">
        <f t="shared" si="2"/>
        <v>0</v>
      </c>
      <c r="J27" s="165">
        <f t="shared" si="2"/>
        <v>0</v>
      </c>
      <c r="K27" s="166">
        <f t="shared" si="2"/>
        <v>0</v>
      </c>
      <c r="L27" s="166">
        <f t="shared" si="2"/>
        <v>0</v>
      </c>
      <c r="M27" s="166">
        <f t="shared" si="2"/>
        <v>0</v>
      </c>
      <c r="N27" s="166">
        <f t="shared" si="2"/>
        <v>0</v>
      </c>
      <c r="O27" s="167">
        <f>SUM(J27:N27)</f>
        <v>0</v>
      </c>
      <c r="P27" s="1"/>
      <c r="Q27" s="1"/>
      <c r="R27" s="1"/>
      <c r="S27" s="1"/>
      <c r="T27" s="1"/>
      <c r="U27" s="1"/>
      <c r="V27" s="1"/>
    </row>
    <row r="28" spans="2:22" customFormat="1" ht="15.75" thickBot="1" x14ac:dyDescent="0.3">
      <c r="B28" s="40" t="s">
        <v>46</v>
      </c>
      <c r="C28" s="41" t="s">
        <v>47</v>
      </c>
      <c r="D28" s="168">
        <f t="shared" ref="D28:I28" si="3">D27+D15</f>
        <v>89898.41</v>
      </c>
      <c r="E28" s="169">
        <f t="shared" si="3"/>
        <v>52386.140865660011</v>
      </c>
      <c r="F28" s="170">
        <f t="shared" si="3"/>
        <v>3010.6977509000003</v>
      </c>
      <c r="G28" s="170">
        <f t="shared" si="3"/>
        <v>4817.1164014400001</v>
      </c>
      <c r="H28" s="170">
        <f t="shared" si="3"/>
        <v>1328.2490077500001</v>
      </c>
      <c r="I28" s="168">
        <f t="shared" si="3"/>
        <v>61542.204025750012</v>
      </c>
      <c r="J28" s="171">
        <f>J19+J27</f>
        <v>0</v>
      </c>
      <c r="K28" s="172">
        <f>K19+K27</f>
        <v>1079.56</v>
      </c>
      <c r="L28" s="172">
        <f>L19+L27</f>
        <v>60039.3</v>
      </c>
      <c r="M28" s="172">
        <f>M19+M27</f>
        <v>0</v>
      </c>
      <c r="N28" s="172">
        <f>N19+N27</f>
        <v>0</v>
      </c>
      <c r="O28" s="173">
        <f>SUM(J28:N28)</f>
        <v>61118.86</v>
      </c>
      <c r="P28" s="1"/>
      <c r="Q28" s="1"/>
      <c r="R28" s="1"/>
      <c r="S28" s="1"/>
      <c r="T28" s="1"/>
      <c r="U28" s="1"/>
      <c r="V28" s="1"/>
    </row>
    <row r="29" spans="2:22" customFormat="1" ht="15.75" thickBot="1" x14ac:dyDescent="0.3">
      <c r="B29" s="40" t="s">
        <v>48</v>
      </c>
      <c r="C29" s="41" t="s">
        <v>49</v>
      </c>
      <c r="D29" s="174"/>
      <c r="E29" s="41"/>
      <c r="F29" s="175"/>
      <c r="G29" s="176"/>
      <c r="H29" s="175"/>
      <c r="I29" s="177">
        <v>0</v>
      </c>
      <c r="J29" s="171">
        <f>I29+J28</f>
        <v>0</v>
      </c>
      <c r="K29" s="172">
        <f>J29+K28</f>
        <v>1079.56</v>
      </c>
      <c r="L29" s="172">
        <f>K29+L28</f>
        <v>61118.86</v>
      </c>
      <c r="M29" s="172">
        <f>L29+M28</f>
        <v>61118.86</v>
      </c>
      <c r="N29" s="172">
        <f>L29+N28</f>
        <v>61118.86</v>
      </c>
      <c r="O29" s="173">
        <f>O28-O27</f>
        <v>61118.86</v>
      </c>
      <c r="P29" s="1"/>
      <c r="Q29" s="1"/>
      <c r="R29" s="1"/>
      <c r="S29" s="1"/>
      <c r="T29" s="1"/>
      <c r="U29" s="1"/>
      <c r="V29" s="1"/>
    </row>
    <row r="30" spans="2:22" customFormat="1" ht="15.75" thickBot="1" x14ac:dyDescent="0.3">
      <c r="G30" s="178"/>
      <c r="P30" s="1"/>
      <c r="Q30" s="1"/>
      <c r="R30" s="1"/>
      <c r="S30" s="1"/>
      <c r="T30" s="1"/>
      <c r="U30" s="1"/>
      <c r="V30" s="1"/>
    </row>
    <row r="31" spans="2:22" customFormat="1" ht="15.75" thickBot="1" x14ac:dyDescent="0.3">
      <c r="B31" s="287" t="s">
        <v>50</v>
      </c>
      <c r="C31" s="288"/>
      <c r="D31" s="289"/>
      <c r="G31" s="178"/>
      <c r="P31" s="179"/>
      <c r="Q31" s="179"/>
      <c r="R31" s="179"/>
      <c r="S31" s="179"/>
      <c r="T31" s="179"/>
      <c r="U31" s="179"/>
      <c r="V31" s="179"/>
    </row>
    <row r="32" spans="2:22" customFormat="1" ht="15.75" thickBot="1" x14ac:dyDescent="0.3">
      <c r="B32" s="297" t="s">
        <v>51</v>
      </c>
      <c r="C32" s="300"/>
      <c r="D32" s="300"/>
      <c r="E32" s="298"/>
      <c r="F32" s="298"/>
      <c r="G32" s="298"/>
      <c r="H32" s="298"/>
      <c r="I32" s="299"/>
      <c r="J32" s="261">
        <v>41487</v>
      </c>
      <c r="K32" s="262">
        <v>41518</v>
      </c>
      <c r="L32" s="262">
        <v>41548</v>
      </c>
      <c r="M32" s="262">
        <v>41579</v>
      </c>
      <c r="N32" s="262">
        <v>41609</v>
      </c>
      <c r="O32" s="130" t="str">
        <f>O7</f>
        <v>Total</v>
      </c>
      <c r="P32" s="180"/>
      <c r="Q32" s="180"/>
      <c r="R32" s="180"/>
      <c r="S32" s="180"/>
      <c r="T32" s="180"/>
      <c r="U32" s="180"/>
      <c r="V32" s="179"/>
    </row>
    <row r="33" spans="2:22" customFormat="1" x14ac:dyDescent="0.25">
      <c r="B33" s="283" t="s">
        <v>52</v>
      </c>
      <c r="C33" s="3" t="s">
        <v>71</v>
      </c>
      <c r="D33" s="255">
        <v>14880.000000000002</v>
      </c>
      <c r="E33" s="249"/>
      <c r="F33" s="133"/>
      <c r="G33" s="134"/>
      <c r="H33" s="133"/>
      <c r="I33" s="256"/>
      <c r="J33" s="153"/>
      <c r="K33" s="265"/>
      <c r="L33" s="266"/>
      <c r="M33" s="267">
        <v>14880.000000000002</v>
      </c>
      <c r="N33" s="268"/>
      <c r="O33" s="260">
        <f t="shared" ref="O33:O38" si="4">SUM(J33:N33)</f>
        <v>14880.000000000002</v>
      </c>
      <c r="P33" s="179"/>
      <c r="Q33" s="179"/>
      <c r="R33" s="179"/>
      <c r="S33" s="179"/>
      <c r="T33" s="179"/>
      <c r="U33" s="179"/>
      <c r="V33" s="179"/>
    </row>
    <row r="34" spans="2:22" customFormat="1" x14ac:dyDescent="0.25">
      <c r="B34" s="284"/>
      <c r="C34" s="60" t="s">
        <v>73</v>
      </c>
      <c r="D34" s="147">
        <v>64000</v>
      </c>
      <c r="E34" s="250"/>
      <c r="F34" s="141"/>
      <c r="G34" s="142"/>
      <c r="H34" s="141"/>
      <c r="I34" s="257"/>
      <c r="J34" s="153"/>
      <c r="K34" s="153"/>
      <c r="L34" s="153"/>
      <c r="M34" s="153"/>
      <c r="N34" s="268">
        <v>64000</v>
      </c>
      <c r="O34" s="260">
        <f t="shared" si="4"/>
        <v>64000</v>
      </c>
      <c r="P34" s="179"/>
      <c r="Q34" s="179"/>
      <c r="R34" s="179"/>
      <c r="S34" s="179"/>
      <c r="T34" s="179"/>
      <c r="U34" s="179"/>
      <c r="V34" s="179"/>
    </row>
    <row r="35" spans="2:22" customFormat="1" x14ac:dyDescent="0.25">
      <c r="B35" s="284"/>
      <c r="C35" s="60" t="s">
        <v>74</v>
      </c>
      <c r="D35" s="147">
        <v>11018.41</v>
      </c>
      <c r="E35" s="250"/>
      <c r="F35" s="141"/>
      <c r="G35" s="142"/>
      <c r="H35" s="185"/>
      <c r="I35" s="257"/>
      <c r="J35" s="153"/>
      <c r="K35" s="153"/>
      <c r="L35" s="149"/>
      <c r="M35" s="268"/>
      <c r="N35" s="268">
        <v>11018.41</v>
      </c>
      <c r="O35" s="260">
        <f t="shared" si="4"/>
        <v>11018.41</v>
      </c>
      <c r="P35" s="179"/>
      <c r="Q35" s="179"/>
      <c r="R35" s="179"/>
      <c r="S35" s="179"/>
      <c r="T35" s="179"/>
      <c r="U35" s="179"/>
      <c r="V35" s="179"/>
    </row>
    <row r="36" spans="2:22" customFormat="1" x14ac:dyDescent="0.25">
      <c r="B36" s="285"/>
      <c r="C36" s="60"/>
      <c r="D36" s="147"/>
      <c r="E36" s="251"/>
      <c r="F36" s="149"/>
      <c r="G36" s="150"/>
      <c r="H36" s="149"/>
      <c r="I36" s="258"/>
      <c r="J36" s="153"/>
      <c r="K36" s="153"/>
      <c r="L36" s="153"/>
      <c r="M36" s="153"/>
      <c r="N36" s="153"/>
      <c r="O36" s="260">
        <f t="shared" si="4"/>
        <v>0</v>
      </c>
      <c r="P36" s="179"/>
      <c r="Q36" s="179"/>
      <c r="R36" s="179"/>
      <c r="S36" s="179"/>
      <c r="T36" s="179"/>
      <c r="U36" s="179"/>
      <c r="V36" s="179"/>
    </row>
    <row r="37" spans="2:22" customFormat="1" ht="15.75" thickBot="1" x14ac:dyDescent="0.3">
      <c r="B37" s="286"/>
      <c r="C37" s="6"/>
      <c r="D37" s="155"/>
      <c r="E37" s="252"/>
      <c r="F37" s="157"/>
      <c r="G37" s="158"/>
      <c r="H37" s="157"/>
      <c r="I37" s="259"/>
      <c r="J37" s="153"/>
      <c r="K37" s="153"/>
      <c r="L37" s="153"/>
      <c r="M37" s="153"/>
      <c r="N37" s="153"/>
      <c r="O37" s="260">
        <f t="shared" si="4"/>
        <v>0</v>
      </c>
      <c r="P37" s="179"/>
      <c r="Q37" s="179"/>
      <c r="R37" s="179"/>
      <c r="S37" s="179"/>
      <c r="T37" s="179"/>
      <c r="U37" s="179"/>
      <c r="V37" s="179"/>
    </row>
    <row r="38" spans="2:22" customFormat="1" ht="15.75" thickBot="1" x14ac:dyDescent="0.3">
      <c r="B38" s="163" t="s">
        <v>30</v>
      </c>
      <c r="C38" s="253" t="s">
        <v>54</v>
      </c>
      <c r="D38" s="254"/>
      <c r="E38" s="189"/>
      <c r="F38" s="190"/>
      <c r="G38" s="191"/>
      <c r="H38" s="190"/>
      <c r="I38" s="192"/>
      <c r="J38" s="263">
        <f>SUM(J33:J37)</f>
        <v>0</v>
      </c>
      <c r="K38" s="264">
        <f>SUM(K33:K37)</f>
        <v>0</v>
      </c>
      <c r="L38" s="264">
        <f>SUM(L33:L37)</f>
        <v>0</v>
      </c>
      <c r="M38" s="264">
        <f>SUM(M33:M37)</f>
        <v>14880.000000000002</v>
      </c>
      <c r="N38" s="264">
        <f>SUM(N33:N37)</f>
        <v>75018.41</v>
      </c>
      <c r="O38" s="167">
        <f t="shared" si="4"/>
        <v>89898.41</v>
      </c>
      <c r="P38" s="179"/>
      <c r="Q38" s="179"/>
      <c r="R38" s="179"/>
      <c r="S38" s="179"/>
      <c r="T38" s="179"/>
      <c r="U38" s="179"/>
      <c r="V38" s="179"/>
    </row>
    <row r="39" spans="2:22" customFormat="1" x14ac:dyDescent="0.25">
      <c r="B39" s="283" t="s">
        <v>52</v>
      </c>
      <c r="C39" s="3" t="s">
        <v>55</v>
      </c>
      <c r="D39" s="131"/>
      <c r="E39" s="132"/>
      <c r="F39" s="133"/>
      <c r="G39" s="134"/>
      <c r="H39" s="133"/>
      <c r="I39" s="135"/>
      <c r="J39" s="193"/>
      <c r="K39" s="194"/>
      <c r="L39" s="194"/>
      <c r="M39" s="194"/>
      <c r="N39" s="194"/>
      <c r="O39" s="195"/>
      <c r="P39" s="179"/>
      <c r="Q39" s="179"/>
      <c r="R39" s="179"/>
      <c r="S39" s="179"/>
      <c r="T39" s="179"/>
      <c r="U39" s="179"/>
      <c r="V39" s="179"/>
    </row>
    <row r="40" spans="2:22" customFormat="1" x14ac:dyDescent="0.25">
      <c r="B40" s="284"/>
      <c r="C40" s="52" t="s">
        <v>29</v>
      </c>
      <c r="D40" s="139"/>
      <c r="E40" s="140"/>
      <c r="F40" s="141"/>
      <c r="G40" s="142"/>
      <c r="H40" s="141"/>
      <c r="I40" s="143"/>
      <c r="J40" s="196"/>
      <c r="K40" s="197"/>
      <c r="L40" s="197"/>
      <c r="M40" s="197"/>
      <c r="N40" s="197"/>
      <c r="O40" s="198"/>
      <c r="P40" s="179"/>
      <c r="Q40" s="179"/>
      <c r="R40" s="179"/>
      <c r="S40" s="179"/>
      <c r="T40" s="179"/>
      <c r="U40" s="179"/>
      <c r="V40" s="179"/>
    </row>
    <row r="41" spans="2:22" customFormat="1" x14ac:dyDescent="0.25">
      <c r="B41" s="284"/>
      <c r="C41" s="52"/>
      <c r="D41" s="139"/>
      <c r="E41" s="140"/>
      <c r="F41" s="141"/>
      <c r="G41" s="142"/>
      <c r="H41" s="141"/>
      <c r="I41" s="143"/>
      <c r="J41" s="196"/>
      <c r="K41" s="197"/>
      <c r="L41" s="197"/>
      <c r="M41" s="197"/>
      <c r="N41" s="197"/>
      <c r="O41" s="198"/>
      <c r="P41" s="179"/>
      <c r="Q41" s="179"/>
      <c r="R41" s="179"/>
      <c r="S41" s="179"/>
      <c r="T41" s="179"/>
      <c r="U41" s="179"/>
      <c r="V41" s="179"/>
    </row>
    <row r="42" spans="2:22" customFormat="1" x14ac:dyDescent="0.25">
      <c r="B42" s="285"/>
      <c r="C42" s="52"/>
      <c r="D42" s="147"/>
      <c r="E42" s="148"/>
      <c r="F42" s="149"/>
      <c r="G42" s="150"/>
      <c r="H42" s="149"/>
      <c r="I42" s="151"/>
      <c r="J42" s="199"/>
      <c r="K42" s="200"/>
      <c r="L42" s="200"/>
      <c r="M42" s="200"/>
      <c r="N42" s="200"/>
      <c r="O42" s="201"/>
      <c r="P42" s="179"/>
      <c r="Q42" s="179"/>
      <c r="R42" s="179"/>
      <c r="S42" s="179"/>
      <c r="T42" s="179"/>
      <c r="U42" s="179"/>
      <c r="V42" s="179"/>
    </row>
    <row r="43" spans="2:22" customFormat="1" ht="15.75" thickBot="1" x14ac:dyDescent="0.3">
      <c r="B43" s="286"/>
      <c r="C43" s="6"/>
      <c r="D43" s="155"/>
      <c r="E43" s="156"/>
      <c r="F43" s="157"/>
      <c r="G43" s="158"/>
      <c r="H43" s="157"/>
      <c r="I43" s="159"/>
      <c r="J43" s="202"/>
      <c r="K43" s="203"/>
      <c r="L43" s="203"/>
      <c r="M43" s="203"/>
      <c r="N43" s="203"/>
      <c r="O43" s="204"/>
      <c r="P43" s="179"/>
      <c r="Q43" s="179"/>
      <c r="R43" s="179"/>
      <c r="S43" s="179"/>
      <c r="T43" s="179"/>
      <c r="U43" s="179"/>
      <c r="V43" s="179"/>
    </row>
    <row r="44" spans="2:22" customFormat="1" ht="15.75" thickBot="1" x14ac:dyDescent="0.3">
      <c r="B44" s="163" t="s">
        <v>30</v>
      </c>
      <c r="C44" s="187" t="s">
        <v>56</v>
      </c>
      <c r="D44" s="188"/>
      <c r="E44" s="205"/>
      <c r="F44" s="206"/>
      <c r="G44" s="207"/>
      <c r="H44" s="206"/>
      <c r="I44" s="208">
        <v>0</v>
      </c>
      <c r="J44" s="209">
        <f>SUM(J39:J43)</f>
        <v>0</v>
      </c>
      <c r="K44" s="210">
        <f>SUM(K39:K43)</f>
        <v>0</v>
      </c>
      <c r="L44" s="210">
        <f>SUM(L39:L43)</f>
        <v>0</v>
      </c>
      <c r="M44" s="210">
        <f>SUM(M39:M43)</f>
        <v>0</v>
      </c>
      <c r="N44" s="210">
        <f>SUM(N39:N43)</f>
        <v>0</v>
      </c>
      <c r="O44" s="167">
        <f>SUM(J44:N44)</f>
        <v>0</v>
      </c>
      <c r="P44" s="179"/>
      <c r="Q44" s="179"/>
      <c r="R44" s="179"/>
      <c r="S44" s="179"/>
      <c r="T44" s="179"/>
      <c r="U44" s="179"/>
      <c r="V44" s="179"/>
    </row>
    <row r="45" spans="2:22" customFormat="1" ht="15.75" thickBot="1" x14ac:dyDescent="0.3">
      <c r="B45" s="40" t="s">
        <v>57</v>
      </c>
      <c r="C45" s="41" t="s">
        <v>58</v>
      </c>
      <c r="D45" s="174"/>
      <c r="E45" s="41"/>
      <c r="F45" s="175"/>
      <c r="G45" s="176"/>
      <c r="H45" s="175"/>
      <c r="I45" s="177">
        <v>0</v>
      </c>
      <c r="J45" s="171">
        <f>J38+J44</f>
        <v>0</v>
      </c>
      <c r="K45" s="172">
        <f>K38+K44</f>
        <v>0</v>
      </c>
      <c r="L45" s="172">
        <f>L38+L44</f>
        <v>0</v>
      </c>
      <c r="M45" s="172">
        <f>M38+M44</f>
        <v>14880.000000000002</v>
      </c>
      <c r="N45" s="172">
        <f>N38+N44</f>
        <v>75018.41</v>
      </c>
      <c r="O45" s="173">
        <f>SUM(J45:N45)</f>
        <v>89898.41</v>
      </c>
      <c r="P45" s="179"/>
      <c r="Q45" s="179"/>
      <c r="R45" s="179"/>
      <c r="S45" s="179"/>
      <c r="T45" s="179"/>
      <c r="U45" s="179"/>
      <c r="V45" s="179"/>
    </row>
    <row r="46" spans="2:22" customFormat="1" ht="15.75" thickBot="1" x14ac:dyDescent="0.3">
      <c r="B46" s="40" t="s">
        <v>59</v>
      </c>
      <c r="C46" s="41" t="s">
        <v>60</v>
      </c>
      <c r="D46" s="174"/>
      <c r="E46" s="41"/>
      <c r="F46" s="175"/>
      <c r="G46" s="176"/>
      <c r="H46" s="175"/>
      <c r="I46" s="177">
        <v>0</v>
      </c>
      <c r="J46" s="171">
        <f>I46+J45</f>
        <v>0</v>
      </c>
      <c r="K46" s="172">
        <f>J46+K45</f>
        <v>0</v>
      </c>
      <c r="L46" s="172">
        <f>K46+L45</f>
        <v>0</v>
      </c>
      <c r="M46" s="172">
        <f>L46+M45</f>
        <v>14880.000000000002</v>
      </c>
      <c r="N46" s="172">
        <f>L46+N45</f>
        <v>75018.41</v>
      </c>
      <c r="O46" s="173">
        <f>SUM(O44:O45)</f>
        <v>89898.41</v>
      </c>
      <c r="P46" s="179"/>
      <c r="Q46" s="179"/>
      <c r="R46" s="179"/>
      <c r="S46" s="179"/>
      <c r="T46" s="179"/>
      <c r="U46" s="179"/>
      <c r="V46" s="179"/>
    </row>
    <row r="47" spans="2:22" customFormat="1" ht="15.75" thickBot="1" x14ac:dyDescent="0.3">
      <c r="G47" s="178"/>
      <c r="P47" s="179"/>
      <c r="Q47" s="179"/>
      <c r="R47" s="179"/>
      <c r="S47" s="179"/>
      <c r="T47" s="179"/>
      <c r="U47" s="179"/>
      <c r="V47" s="179"/>
    </row>
    <row r="48" spans="2:22" customFormat="1" ht="15.75" thickBot="1" x14ac:dyDescent="0.3">
      <c r="B48" s="287" t="s">
        <v>61</v>
      </c>
      <c r="C48" s="288"/>
      <c r="D48" s="289"/>
      <c r="G48" s="178"/>
      <c r="P48" s="179"/>
      <c r="Q48" s="179"/>
      <c r="R48" s="179"/>
      <c r="S48" s="179"/>
      <c r="T48" s="179"/>
      <c r="U48" s="179"/>
      <c r="V48" s="179"/>
    </row>
    <row r="49" spans="2:22" customFormat="1" ht="15.75" thickBot="1" x14ac:dyDescent="0.3">
      <c r="B49" s="290"/>
      <c r="C49" s="291"/>
      <c r="D49" s="291"/>
      <c r="E49" s="291"/>
      <c r="F49" s="291"/>
      <c r="G49" s="291"/>
      <c r="H49" s="291"/>
      <c r="I49" s="292"/>
      <c r="J49" s="211">
        <f t="shared" ref="J49:O49" si="5">J7</f>
        <v>41487</v>
      </c>
      <c r="K49" s="212">
        <f t="shared" si="5"/>
        <v>41518</v>
      </c>
      <c r="L49" s="212">
        <f t="shared" si="5"/>
        <v>41548</v>
      </c>
      <c r="M49" s="212">
        <f t="shared" si="5"/>
        <v>41579</v>
      </c>
      <c r="N49" s="212">
        <f t="shared" si="5"/>
        <v>41609</v>
      </c>
      <c r="O49" s="213" t="str">
        <f t="shared" si="5"/>
        <v>Total</v>
      </c>
      <c r="P49" s="180"/>
      <c r="Q49" s="180"/>
      <c r="R49" s="180"/>
      <c r="S49" s="180"/>
      <c r="T49" s="180"/>
      <c r="U49" s="180"/>
      <c r="V49" s="179"/>
    </row>
    <row r="50" spans="2:22" customFormat="1" x14ac:dyDescent="0.25">
      <c r="B50" s="214" t="s">
        <v>62</v>
      </c>
      <c r="C50" s="3" t="s">
        <v>63</v>
      </c>
      <c r="D50" s="215"/>
      <c r="E50" s="216"/>
      <c r="F50" s="217"/>
      <c r="G50" s="218"/>
      <c r="H50" s="217"/>
      <c r="I50" s="219"/>
      <c r="J50" s="220">
        <f>J29</f>
        <v>0</v>
      </c>
      <c r="K50" s="221">
        <f>K29</f>
        <v>1079.56</v>
      </c>
      <c r="L50" s="221">
        <f>L29</f>
        <v>61118.86</v>
      </c>
      <c r="M50" s="221">
        <f>M29</f>
        <v>61118.86</v>
      </c>
      <c r="N50" s="221">
        <f>N29</f>
        <v>61118.86</v>
      </c>
      <c r="O50" s="138">
        <f>N50</f>
        <v>61118.86</v>
      </c>
      <c r="P50" s="179"/>
      <c r="Q50" s="179"/>
      <c r="R50" s="179"/>
      <c r="S50" s="179"/>
      <c r="T50" s="179"/>
      <c r="U50" s="179"/>
      <c r="V50" s="179"/>
    </row>
    <row r="51" spans="2:22" customFormat="1" ht="15.75" thickBot="1" x14ac:dyDescent="0.3">
      <c r="B51" s="222" t="s">
        <v>64</v>
      </c>
      <c r="C51" s="6" t="s">
        <v>65</v>
      </c>
      <c r="D51" s="223"/>
      <c r="E51" s="224"/>
      <c r="F51" s="225"/>
      <c r="G51" s="226"/>
      <c r="H51" s="225"/>
      <c r="I51" s="227"/>
      <c r="J51" s="228">
        <f>J46</f>
        <v>0</v>
      </c>
      <c r="K51" s="229">
        <f>K46</f>
        <v>0</v>
      </c>
      <c r="L51" s="229">
        <f>L46</f>
        <v>0</v>
      </c>
      <c r="M51" s="229">
        <f>M46</f>
        <v>14880.000000000002</v>
      </c>
      <c r="N51" s="229">
        <f>N46</f>
        <v>75018.41</v>
      </c>
      <c r="O51" s="230">
        <f>N51</f>
        <v>75018.41</v>
      </c>
      <c r="P51" s="179"/>
      <c r="Q51" s="179"/>
      <c r="R51" s="179"/>
      <c r="S51" s="179"/>
      <c r="T51" s="179"/>
      <c r="U51" s="179"/>
      <c r="V51" s="179"/>
    </row>
    <row r="52" spans="2:22" customFormat="1" ht="15.75" thickBot="1" x14ac:dyDescent="0.3">
      <c r="B52" s="163" t="s">
        <v>66</v>
      </c>
      <c r="C52" s="41" t="s">
        <v>67</v>
      </c>
      <c r="D52" s="231"/>
      <c r="E52" s="189"/>
      <c r="F52" s="190"/>
      <c r="G52" s="191"/>
      <c r="H52" s="190"/>
      <c r="I52" s="232"/>
      <c r="J52" s="165">
        <f t="shared" ref="J52:O52" si="6">J51-J50</f>
        <v>0</v>
      </c>
      <c r="K52" s="166">
        <f t="shared" si="6"/>
        <v>-1079.56</v>
      </c>
      <c r="L52" s="166">
        <f t="shared" si="6"/>
        <v>-61118.86</v>
      </c>
      <c r="M52" s="166">
        <f t="shared" si="6"/>
        <v>-46238.86</v>
      </c>
      <c r="N52" s="166">
        <f t="shared" si="6"/>
        <v>13899.550000000003</v>
      </c>
      <c r="O52" s="167">
        <f t="shared" si="6"/>
        <v>13899.550000000003</v>
      </c>
      <c r="P52" s="179"/>
      <c r="Q52" s="179"/>
      <c r="R52" s="179"/>
      <c r="S52" s="179"/>
      <c r="T52" s="179"/>
      <c r="U52" s="179"/>
      <c r="V52" s="179"/>
    </row>
    <row r="53" spans="2:22" s="1" customFormat="1" x14ac:dyDescent="0.25">
      <c r="P53" s="179"/>
      <c r="Q53" s="179"/>
      <c r="R53" s="179"/>
      <c r="S53" s="179"/>
      <c r="T53" s="179"/>
      <c r="U53" s="179"/>
      <c r="V53" s="179"/>
    </row>
    <row r="54" spans="2:22" s="1" customFormat="1" x14ac:dyDescent="0.25">
      <c r="P54" s="179"/>
      <c r="Q54" s="179"/>
      <c r="R54" s="179"/>
      <c r="S54" s="179"/>
      <c r="T54" s="179"/>
      <c r="U54" s="179"/>
      <c r="V54" s="179"/>
    </row>
    <row r="55" spans="2:22" s="1" customFormat="1" x14ac:dyDescent="0.25">
      <c r="P55" s="179"/>
      <c r="Q55" s="179"/>
      <c r="R55" s="179"/>
      <c r="S55" s="179"/>
      <c r="T55" s="179"/>
      <c r="U55" s="179"/>
      <c r="V55" s="179"/>
    </row>
    <row r="56" spans="2:22" s="1" customFormat="1" x14ac:dyDescent="0.25">
      <c r="P56" s="179"/>
      <c r="Q56" s="179"/>
      <c r="R56" s="179"/>
      <c r="S56" s="179"/>
      <c r="T56" s="179"/>
      <c r="U56" s="179"/>
      <c r="V56" s="179"/>
    </row>
    <row r="57" spans="2:22" s="1" customFormat="1" x14ac:dyDescent="0.25"/>
    <row r="58" spans="2:22" s="1" customFormat="1" x14ac:dyDescent="0.25"/>
    <row r="59" spans="2:22" s="1" customFormat="1" x14ac:dyDescent="0.25"/>
    <row r="60" spans="2:22" s="1" customFormat="1" x14ac:dyDescent="0.25"/>
    <row r="61" spans="2:22" s="1" customFormat="1" x14ac:dyDescent="0.25"/>
    <row r="62" spans="2:22" s="1" customFormat="1" x14ac:dyDescent="0.25"/>
    <row r="63" spans="2:22" s="1" customFormat="1" x14ac:dyDescent="0.25"/>
    <row r="64" spans="2:22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</sheetData>
  <mergeCells count="19">
    <mergeCell ref="D2:F2"/>
    <mergeCell ref="M2:N2"/>
    <mergeCell ref="D3:F3"/>
    <mergeCell ref="M3:N3"/>
    <mergeCell ref="B5:D5"/>
    <mergeCell ref="B33:B37"/>
    <mergeCell ref="B39:B43"/>
    <mergeCell ref="B48:D48"/>
    <mergeCell ref="B49:I49"/>
    <mergeCell ref="P6:U6"/>
    <mergeCell ref="B10:B14"/>
    <mergeCell ref="B21:I21"/>
    <mergeCell ref="B22:B26"/>
    <mergeCell ref="B31:D31"/>
    <mergeCell ref="B32:I32"/>
    <mergeCell ref="C6:C7"/>
    <mergeCell ref="D6:D7"/>
    <mergeCell ref="E6:I6"/>
    <mergeCell ref="J6:O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G158"/>
  <sheetViews>
    <sheetView zoomScale="85" zoomScaleNormal="85" workbookViewId="0">
      <selection activeCell="I19" sqref="I19"/>
    </sheetView>
  </sheetViews>
  <sheetFormatPr defaultRowHeight="15" x14ac:dyDescent="0.25"/>
  <cols>
    <col min="1" max="1" width="2.7109375" style="1" customWidth="1" collapsed="1"/>
    <col min="2" max="2" width="57.85546875" customWidth="1" collapsed="1"/>
    <col min="3" max="3" width="21.28515625" customWidth="1" collapsed="1"/>
    <col min="4" max="4" width="19.28515625" bestFit="1" customWidth="1" collapsed="1"/>
    <col min="5" max="5" width="15.42578125" bestFit="1" customWidth="1" collapsed="1"/>
    <col min="6" max="6" width="14" bestFit="1" customWidth="1" collapsed="1"/>
    <col min="7" max="7" width="13.5703125" bestFit="1" customWidth="1" collapsed="1"/>
    <col min="8" max="8" width="17.7109375" bestFit="1" customWidth="1" collapsed="1"/>
    <col min="9" max="9" width="16.42578125" bestFit="1" customWidth="1" collapsed="1"/>
    <col min="10" max="10" width="11" hidden="1" customWidth="1" collapsed="1"/>
    <col min="11" max="11" width="14" bestFit="1" customWidth="1" collapsed="1"/>
    <col min="12" max="12" width="15.85546875" bestFit="1" customWidth="1" collapsed="1"/>
    <col min="13" max="13" width="15.42578125" bestFit="1" customWidth="1" collapsed="1"/>
    <col min="14" max="14" width="15.42578125" customWidth="1" collapsed="1"/>
    <col min="15" max="15" width="15.42578125" bestFit="1" customWidth="1" collapsed="1"/>
    <col min="16" max="16" width="17.140625" bestFit="1" customWidth="1" collapsed="1"/>
    <col min="17" max="17" width="14.42578125" bestFit="1" customWidth="1" collapsed="1"/>
    <col min="18" max="18" width="13" bestFit="1" customWidth="1" collapsed="1"/>
    <col min="19" max="19" width="12" bestFit="1" customWidth="1" collapsed="1"/>
    <col min="20" max="20" width="11" bestFit="1" customWidth="1" collapsed="1"/>
    <col min="21" max="21" width="9.7109375" bestFit="1" customWidth="1" collapsed="1"/>
    <col min="22" max="22" width="12.140625" bestFit="1" customWidth="1" collapsed="1"/>
    <col min="23" max="33" width="9.140625" style="1" collapsed="1"/>
  </cols>
  <sheetData>
    <row r="1" spans="2:23" customFormat="1" ht="15.75" thickBot="1" x14ac:dyDescent="0.3"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3" customFormat="1" ht="15.75" thickBot="1" x14ac:dyDescent="0.3">
      <c r="B2" s="1"/>
      <c r="C2" s="2" t="s">
        <v>0</v>
      </c>
      <c r="D2" s="309" t="s">
        <v>69</v>
      </c>
      <c r="E2" s="309"/>
      <c r="F2" s="310"/>
      <c r="G2" s="1"/>
      <c r="H2" s="3" t="s">
        <v>1</v>
      </c>
      <c r="I2" s="4">
        <v>0.08</v>
      </c>
      <c r="J2" s="273"/>
      <c r="K2" s="3" t="s">
        <v>2</v>
      </c>
      <c r="L2" s="272">
        <v>1.4999999999999999E-2</v>
      </c>
      <c r="M2" s="305" t="s">
        <v>3</v>
      </c>
      <c r="N2" s="306"/>
      <c r="O2" s="307"/>
      <c r="P2" s="1"/>
      <c r="Q2" s="1"/>
      <c r="R2" s="1"/>
      <c r="S2" s="1"/>
      <c r="T2" s="1"/>
      <c r="U2" s="1"/>
      <c r="V2" s="1"/>
      <c r="W2" s="1"/>
    </row>
    <row r="3" spans="2:23" customFormat="1" ht="15.75" thickBot="1" x14ac:dyDescent="0.3">
      <c r="B3" s="1"/>
      <c r="C3" s="5" t="s">
        <v>4</v>
      </c>
      <c r="D3" s="311" t="s">
        <v>70</v>
      </c>
      <c r="E3" s="311"/>
      <c r="F3" s="312"/>
      <c r="G3" s="1"/>
      <c r="H3" s="6" t="s">
        <v>5</v>
      </c>
      <c r="I3" s="7">
        <v>0.21</v>
      </c>
      <c r="J3" s="274"/>
      <c r="K3" s="8" t="s">
        <v>6</v>
      </c>
      <c r="L3" s="272">
        <v>1.4999999999999999E-2</v>
      </c>
      <c r="M3" s="313" t="s">
        <v>72</v>
      </c>
      <c r="N3" s="315"/>
      <c r="O3" s="314"/>
      <c r="P3" s="1"/>
      <c r="Q3" s="1"/>
      <c r="R3" s="1"/>
      <c r="S3" s="1"/>
      <c r="T3" s="1"/>
      <c r="U3" s="1"/>
      <c r="V3" s="1"/>
      <c r="W3" s="1"/>
    </row>
    <row r="4" spans="2:23" customFormat="1" ht="16.5" thickBot="1" x14ac:dyDescent="0.35">
      <c r="B4" s="1"/>
      <c r="C4" s="1"/>
      <c r="D4" s="10"/>
      <c r="E4" s="1"/>
      <c r="F4" s="1"/>
      <c r="G4" s="1"/>
      <c r="H4" s="1"/>
      <c r="I4" s="1"/>
      <c r="J4" s="11"/>
      <c r="K4" s="12"/>
      <c r="L4" s="1"/>
      <c r="M4" s="13"/>
      <c r="N4" s="13"/>
      <c r="O4" s="1"/>
      <c r="P4" s="1"/>
      <c r="Q4" s="1"/>
      <c r="R4" s="1"/>
      <c r="S4" s="1"/>
      <c r="T4" s="1"/>
      <c r="U4" s="1"/>
      <c r="V4" s="1"/>
    </row>
    <row r="5" spans="2:23" customFormat="1" ht="15.75" thickBot="1" x14ac:dyDescent="0.3">
      <c r="B5" s="287" t="s">
        <v>7</v>
      </c>
      <c r="C5" s="288"/>
      <c r="D5" s="289"/>
      <c r="E5" s="1"/>
      <c r="F5" s="14"/>
      <c r="G5" s="15"/>
      <c r="H5" s="16"/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3" customFormat="1" x14ac:dyDescent="0.25">
      <c r="B6" s="17"/>
      <c r="C6" s="301"/>
      <c r="D6" s="303" t="s">
        <v>8</v>
      </c>
      <c r="E6" s="305" t="s">
        <v>9</v>
      </c>
      <c r="F6" s="306"/>
      <c r="G6" s="306"/>
      <c r="H6" s="306"/>
      <c r="I6" s="307"/>
      <c r="J6" s="308" t="s">
        <v>7</v>
      </c>
      <c r="K6" s="294"/>
      <c r="L6" s="294"/>
      <c r="M6" s="294"/>
      <c r="N6" s="294"/>
      <c r="O6" s="294"/>
      <c r="P6" s="295"/>
      <c r="Q6" s="293" t="s">
        <v>10</v>
      </c>
      <c r="R6" s="294"/>
      <c r="S6" s="294"/>
      <c r="T6" s="294"/>
      <c r="U6" s="294"/>
      <c r="V6" s="295"/>
    </row>
    <row r="7" spans="2:23" customFormat="1" ht="15.75" thickBot="1" x14ac:dyDescent="0.3">
      <c r="B7" s="18" t="s">
        <v>11</v>
      </c>
      <c r="C7" s="302"/>
      <c r="D7" s="304"/>
      <c r="E7" s="19" t="s">
        <v>12</v>
      </c>
      <c r="F7" s="20" t="s">
        <v>13</v>
      </c>
      <c r="G7" s="20" t="s">
        <v>14</v>
      </c>
      <c r="H7" s="20" t="s">
        <v>15</v>
      </c>
      <c r="I7" s="21" t="s">
        <v>16</v>
      </c>
      <c r="J7" s="22">
        <v>41487</v>
      </c>
      <c r="K7" s="22">
        <v>41518</v>
      </c>
      <c r="L7" s="22">
        <v>41548</v>
      </c>
      <c r="M7" s="22">
        <v>41579</v>
      </c>
      <c r="N7" s="22">
        <v>41609</v>
      </c>
      <c r="O7" s="22">
        <v>41640</v>
      </c>
      <c r="P7" s="23" t="s">
        <v>16</v>
      </c>
      <c r="Q7" s="24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26" t="s">
        <v>22</v>
      </c>
    </row>
    <row r="8" spans="2:23" customFormat="1" ht="15.75" thickBot="1" x14ac:dyDescent="0.3">
      <c r="B8" s="27" t="s">
        <v>23</v>
      </c>
      <c r="C8" s="28" t="s">
        <v>24</v>
      </c>
      <c r="D8" s="29">
        <v>14880.000000000002</v>
      </c>
      <c r="E8" s="30">
        <v>8670.962880000001</v>
      </c>
      <c r="F8" s="31">
        <v>498.33120000000008</v>
      </c>
      <c r="G8" s="31">
        <v>797.32992000000013</v>
      </c>
      <c r="H8" s="31">
        <v>219.852</v>
      </c>
      <c r="I8" s="32">
        <v>10186.476000000002</v>
      </c>
      <c r="J8" s="33"/>
      <c r="K8" s="34">
        <v>1079.56</v>
      </c>
      <c r="L8" s="35"/>
      <c r="M8" s="35"/>
      <c r="N8" s="35"/>
      <c r="O8" s="35"/>
      <c r="P8" s="36">
        <v>1126.8400000000001</v>
      </c>
      <c r="Q8" s="37" t="s">
        <v>25</v>
      </c>
      <c r="R8" s="38" t="s">
        <v>25</v>
      </c>
      <c r="S8" s="38" t="s">
        <v>25</v>
      </c>
      <c r="T8" s="38" t="s">
        <v>25</v>
      </c>
      <c r="U8" s="38" t="s">
        <v>25</v>
      </c>
      <c r="V8" s="39" t="s">
        <v>25</v>
      </c>
    </row>
    <row r="9" spans="2:23" customFormat="1" ht="15.75" thickBot="1" x14ac:dyDescent="0.3">
      <c r="B9" s="40" t="s">
        <v>26</v>
      </c>
      <c r="C9" s="41" t="s">
        <v>27</v>
      </c>
      <c r="D9" s="42">
        <v>14880.000000000002</v>
      </c>
      <c r="E9" s="43">
        <v>8670.962880000001</v>
      </c>
      <c r="F9" s="44">
        <v>498.33120000000008</v>
      </c>
      <c r="G9" s="44">
        <v>797.32992000000013</v>
      </c>
      <c r="H9" s="44">
        <v>219.852</v>
      </c>
      <c r="I9" s="45">
        <v>10186.476000000002</v>
      </c>
      <c r="J9" s="46"/>
      <c r="K9" s="269">
        <v>1079.56</v>
      </c>
      <c r="L9" s="47"/>
      <c r="M9" s="47"/>
      <c r="N9" s="47"/>
      <c r="O9" s="47"/>
      <c r="P9" s="48">
        <v>1126.8400000000001</v>
      </c>
      <c r="Q9" s="49"/>
      <c r="R9" s="50"/>
      <c r="S9" s="50"/>
      <c r="T9" s="50"/>
      <c r="U9" s="50"/>
      <c r="V9" s="51"/>
    </row>
    <row r="10" spans="2:23" customFormat="1" x14ac:dyDescent="0.25">
      <c r="B10" s="296" t="s">
        <v>28</v>
      </c>
      <c r="C10" s="3" t="s">
        <v>71</v>
      </c>
      <c r="D10" s="61">
        <v>14880.000000000002</v>
      </c>
      <c r="E10" s="62">
        <v>8670.962880000001</v>
      </c>
      <c r="F10" s="63">
        <v>498.33120000000008</v>
      </c>
      <c r="G10" s="63">
        <v>797.32992000000013</v>
      </c>
      <c r="H10" s="64">
        <v>219.852</v>
      </c>
      <c r="I10" s="65">
        <f>SUM(E10:H10)</f>
        <v>10186.476000000002</v>
      </c>
      <c r="J10" s="53"/>
      <c r="K10" s="270">
        <v>1079.56</v>
      </c>
      <c r="L10" s="270">
        <f>I10-K10</f>
        <v>9106.9160000000029</v>
      </c>
      <c r="M10" s="54"/>
      <c r="N10" s="55"/>
      <c r="O10" s="55"/>
      <c r="P10" s="56">
        <f t="shared" ref="P10:P19" si="0">SUM(J10:O10)</f>
        <v>10186.476000000002</v>
      </c>
      <c r="Q10" s="57"/>
      <c r="R10" s="58"/>
      <c r="S10" s="58"/>
      <c r="T10" s="58"/>
      <c r="U10" s="58"/>
      <c r="V10" s="59"/>
    </row>
    <row r="11" spans="2:23" customFormat="1" x14ac:dyDescent="0.25">
      <c r="B11" s="296"/>
      <c r="C11" s="60" t="s">
        <v>73</v>
      </c>
      <c r="D11" s="61">
        <v>64000</v>
      </c>
      <c r="E11" s="62">
        <v>37294.464000000007</v>
      </c>
      <c r="F11" s="63">
        <v>2143.36</v>
      </c>
      <c r="G11" s="63">
        <v>3429.3760000000002</v>
      </c>
      <c r="H11" s="64">
        <v>945.59999999999991</v>
      </c>
      <c r="I11" s="65">
        <v>43812.80000000001</v>
      </c>
      <c r="J11" s="66"/>
      <c r="K11" s="67"/>
      <c r="L11" s="67">
        <v>50932.380000000005</v>
      </c>
      <c r="M11" s="68"/>
      <c r="N11" s="280">
        <f>I11-L11</f>
        <v>-7119.5799999999945</v>
      </c>
      <c r="O11" s="280"/>
      <c r="P11" s="56">
        <f t="shared" si="0"/>
        <v>43812.80000000001</v>
      </c>
      <c r="Q11" s="70"/>
      <c r="R11" s="71"/>
      <c r="S11" s="71"/>
      <c r="T11" s="71"/>
      <c r="U11" s="71"/>
      <c r="V11" s="72"/>
    </row>
    <row r="12" spans="2:23" customFormat="1" x14ac:dyDescent="0.25">
      <c r="B12" s="296"/>
      <c r="C12" s="60" t="s">
        <v>74</v>
      </c>
      <c r="D12" s="61">
        <v>11018.41</v>
      </c>
      <c r="E12" s="62">
        <v>6420.7139856600015</v>
      </c>
      <c r="F12" s="63">
        <v>369.00655090000009</v>
      </c>
      <c r="G12" s="63">
        <v>590.41048144000013</v>
      </c>
      <c r="H12" s="64">
        <v>162.79700775000003</v>
      </c>
      <c r="I12" s="65">
        <v>7542.9280257500022</v>
      </c>
      <c r="J12" s="66"/>
      <c r="K12" s="67"/>
      <c r="L12" s="67"/>
      <c r="M12" s="68"/>
      <c r="N12" s="280">
        <v>7542.9280257500022</v>
      </c>
      <c r="O12" s="280"/>
      <c r="P12" s="56">
        <f t="shared" si="0"/>
        <v>7542.9280257500022</v>
      </c>
      <c r="Q12" s="70"/>
      <c r="R12" s="71"/>
      <c r="S12" s="71"/>
      <c r="T12" s="71"/>
      <c r="U12" s="71"/>
      <c r="V12" s="72"/>
    </row>
    <row r="13" spans="2:23" customFormat="1" x14ac:dyDescent="0.25">
      <c r="B13" s="296"/>
      <c r="C13" s="60" t="s">
        <v>75</v>
      </c>
      <c r="D13" s="61">
        <v>19607.490500000004</v>
      </c>
      <c r="E13" s="62">
        <v>11425.794509103001</v>
      </c>
      <c r="F13" s="63">
        <v>656.65485684500015</v>
      </c>
      <c r="G13" s="63">
        <v>1050.6477709520002</v>
      </c>
      <c r="H13" s="64">
        <v>289.70067213750008</v>
      </c>
      <c r="I13" s="65">
        <v>13422.797809037502</v>
      </c>
      <c r="J13" s="66"/>
      <c r="K13" s="67"/>
      <c r="L13" s="67"/>
      <c r="M13" s="68"/>
      <c r="N13" s="69"/>
      <c r="O13" s="280">
        <v>13422.797809037502</v>
      </c>
      <c r="P13" s="56">
        <f t="shared" si="0"/>
        <v>13422.797809037502</v>
      </c>
      <c r="Q13" s="70"/>
      <c r="R13" s="71"/>
      <c r="S13" s="71"/>
      <c r="T13" s="71"/>
      <c r="U13" s="71"/>
      <c r="V13" s="72"/>
    </row>
    <row r="14" spans="2:23" customFormat="1" ht="15.75" thickBot="1" x14ac:dyDescent="0.3">
      <c r="B14" s="296"/>
      <c r="C14" s="73"/>
      <c r="D14" s="74"/>
      <c r="E14" s="75"/>
      <c r="F14" s="76"/>
      <c r="G14" s="76"/>
      <c r="H14" s="77"/>
      <c r="I14" s="78">
        <f>SUM(E14:H14)</f>
        <v>0</v>
      </c>
      <c r="J14" s="79"/>
      <c r="K14" s="80"/>
      <c r="L14" s="80"/>
      <c r="M14" s="81"/>
      <c r="N14" s="82"/>
      <c r="O14" s="82"/>
      <c r="P14" s="56">
        <f t="shared" si="0"/>
        <v>0</v>
      </c>
      <c r="Q14" s="83"/>
      <c r="R14" s="84"/>
      <c r="S14" s="84"/>
      <c r="T14" s="84"/>
      <c r="U14" s="84"/>
      <c r="V14" s="85"/>
    </row>
    <row r="15" spans="2:23" customFormat="1" ht="15.75" thickBot="1" x14ac:dyDescent="0.3">
      <c r="B15" s="40" t="s">
        <v>30</v>
      </c>
      <c r="C15" s="41" t="s">
        <v>31</v>
      </c>
      <c r="D15" s="86">
        <f t="shared" ref="D15:O15" si="1">SUM(D10:D14)</f>
        <v>109505.9005</v>
      </c>
      <c r="E15" s="87">
        <f t="shared" si="1"/>
        <v>63811.935374763008</v>
      </c>
      <c r="F15" s="88">
        <f t="shared" si="1"/>
        <v>3667.3526077450006</v>
      </c>
      <c r="G15" s="88">
        <f t="shared" si="1"/>
        <v>5867.7641723920005</v>
      </c>
      <c r="H15" s="89">
        <f t="shared" si="1"/>
        <v>1617.9496798875002</v>
      </c>
      <c r="I15" s="90">
        <f t="shared" si="1"/>
        <v>74965.001834787516</v>
      </c>
      <c r="J15" s="91">
        <f t="shared" si="1"/>
        <v>0</v>
      </c>
      <c r="K15" s="92">
        <f t="shared" si="1"/>
        <v>1079.56</v>
      </c>
      <c r="L15" s="92">
        <f t="shared" si="1"/>
        <v>60039.296000000009</v>
      </c>
      <c r="M15" s="92">
        <f t="shared" si="1"/>
        <v>0</v>
      </c>
      <c r="N15" s="92">
        <f t="shared" si="1"/>
        <v>423.34802575000776</v>
      </c>
      <c r="O15" s="92">
        <f t="shared" si="1"/>
        <v>13422.797809037502</v>
      </c>
      <c r="P15" s="48">
        <f t="shared" si="0"/>
        <v>74965.001834787516</v>
      </c>
      <c r="Q15" s="49"/>
      <c r="R15" s="50"/>
      <c r="S15" s="50"/>
      <c r="T15" s="50"/>
      <c r="U15" s="50"/>
      <c r="V15" s="51"/>
    </row>
    <row r="16" spans="2:23" customFormat="1" x14ac:dyDescent="0.25">
      <c r="B16" s="93" t="s">
        <v>32</v>
      </c>
      <c r="C16" s="3" t="s">
        <v>33</v>
      </c>
      <c r="D16" s="94"/>
      <c r="E16" s="95"/>
      <c r="F16" s="96"/>
      <c r="G16" s="96"/>
      <c r="H16" s="96"/>
      <c r="I16" s="97">
        <v>0</v>
      </c>
      <c r="J16" s="98">
        <f>I20</f>
        <v>0</v>
      </c>
      <c r="K16" s="99">
        <f>J20</f>
        <v>0</v>
      </c>
      <c r="L16" s="99">
        <f>K20</f>
        <v>0</v>
      </c>
      <c r="M16" s="275">
        <f>L20</f>
        <v>-3.9999999935389496E-3</v>
      </c>
      <c r="N16" s="101">
        <f>L20</f>
        <v>-3.9999999935389496E-3</v>
      </c>
      <c r="O16" s="101">
        <f>M20</f>
        <v>-3.9999999935389496E-3</v>
      </c>
      <c r="P16" s="102">
        <f t="shared" si="0"/>
        <v>-1.1999999980616849E-2</v>
      </c>
      <c r="Q16" s="1"/>
      <c r="R16" s="1"/>
      <c r="S16" s="1"/>
      <c r="T16" s="1"/>
      <c r="U16" s="1"/>
      <c r="V16" s="1"/>
    </row>
    <row r="17" spans="2:23" customFormat="1" x14ac:dyDescent="0.25">
      <c r="B17" s="103" t="s">
        <v>34</v>
      </c>
      <c r="C17" s="60" t="s">
        <v>35</v>
      </c>
      <c r="D17" s="61"/>
      <c r="E17" s="62"/>
      <c r="F17" s="64"/>
      <c r="G17" s="64"/>
      <c r="H17" s="64"/>
      <c r="I17" s="65">
        <v>0</v>
      </c>
      <c r="J17" s="104">
        <v>0</v>
      </c>
      <c r="K17" s="108">
        <f>K15+K16</f>
        <v>1079.56</v>
      </c>
      <c r="L17" s="108">
        <f>L15+L16</f>
        <v>60039.296000000009</v>
      </c>
      <c r="M17" s="276">
        <f>M15+M16</f>
        <v>-3.9999999935389496E-3</v>
      </c>
      <c r="N17" s="105">
        <f>N15+N16</f>
        <v>423.34402575001423</v>
      </c>
      <c r="O17" s="105">
        <f>O15+O16</f>
        <v>13422.793809037508</v>
      </c>
      <c r="P17" s="106">
        <f t="shared" si="0"/>
        <v>74964.989834787528</v>
      </c>
      <c r="Q17" s="1"/>
      <c r="R17" s="1"/>
      <c r="S17" s="1"/>
      <c r="T17" s="1"/>
      <c r="U17" s="1"/>
      <c r="V17" s="1"/>
      <c r="W17" s="1"/>
    </row>
    <row r="18" spans="2:23" customFormat="1" x14ac:dyDescent="0.25">
      <c r="B18" s="103" t="s">
        <v>36</v>
      </c>
      <c r="C18" s="60" t="s">
        <v>37</v>
      </c>
      <c r="D18" s="107"/>
      <c r="E18" s="62"/>
      <c r="F18" s="64"/>
      <c r="G18" s="64"/>
      <c r="H18" s="64"/>
      <c r="I18" s="61">
        <f>SUM(E18:H18)</f>
        <v>0</v>
      </c>
      <c r="J18" s="108">
        <v>0</v>
      </c>
      <c r="K18" s="109">
        <v>1079.56</v>
      </c>
      <c r="L18" s="109">
        <v>60039.3</v>
      </c>
      <c r="M18" s="277"/>
      <c r="N18" s="111"/>
      <c r="O18" s="111"/>
      <c r="P18" s="106">
        <f t="shared" si="0"/>
        <v>61118.86</v>
      </c>
      <c r="Q18" s="1"/>
      <c r="R18" s="1"/>
      <c r="S18" s="1"/>
      <c r="T18" s="1"/>
      <c r="U18" s="1"/>
      <c r="V18" s="1"/>
      <c r="W18" s="1"/>
    </row>
    <row r="19" spans="2:23" customFormat="1" x14ac:dyDescent="0.25">
      <c r="B19" s="103" t="s">
        <v>38</v>
      </c>
      <c r="C19" s="73" t="s">
        <v>39</v>
      </c>
      <c r="D19" s="112"/>
      <c r="E19" s="113"/>
      <c r="F19" s="114"/>
      <c r="G19" s="114"/>
      <c r="H19" s="114"/>
      <c r="I19" s="115">
        <v>0</v>
      </c>
      <c r="J19" s="116"/>
      <c r="K19" s="117">
        <v>1079.56</v>
      </c>
      <c r="L19" s="117">
        <v>60039.3</v>
      </c>
      <c r="M19" s="278"/>
      <c r="N19" s="119"/>
      <c r="O19" s="119"/>
      <c r="P19" s="106">
        <f t="shared" si="0"/>
        <v>61118.86</v>
      </c>
      <c r="Q19" s="1"/>
      <c r="R19" s="1"/>
      <c r="S19" s="1"/>
      <c r="T19" s="1"/>
      <c r="U19" s="1"/>
      <c r="V19" s="1"/>
      <c r="W19" s="1"/>
    </row>
    <row r="20" spans="2:23" customFormat="1" ht="15.75" thickBot="1" x14ac:dyDescent="0.3">
      <c r="B20" s="120" t="s">
        <v>40</v>
      </c>
      <c r="C20" s="6" t="s">
        <v>41</v>
      </c>
      <c r="D20" s="121"/>
      <c r="E20" s="122"/>
      <c r="F20" s="123"/>
      <c r="G20" s="123"/>
      <c r="H20" s="123"/>
      <c r="I20" s="124">
        <v>0</v>
      </c>
      <c r="J20" s="125">
        <f t="shared" ref="J20:O20" si="2">J17-J19</f>
        <v>0</v>
      </c>
      <c r="K20" s="271">
        <f t="shared" si="2"/>
        <v>0</v>
      </c>
      <c r="L20" s="271">
        <f t="shared" si="2"/>
        <v>-3.9999999935389496E-3</v>
      </c>
      <c r="M20" s="279">
        <f t="shared" si="2"/>
        <v>-3.9999999935389496E-3</v>
      </c>
      <c r="N20" s="126">
        <f t="shared" si="2"/>
        <v>423.34402575001423</v>
      </c>
      <c r="O20" s="126">
        <f t="shared" si="2"/>
        <v>13422.793809037508</v>
      </c>
      <c r="P20" s="127">
        <f>P18+P19</f>
        <v>122237.72</v>
      </c>
      <c r="Q20" s="1"/>
      <c r="R20" s="1"/>
      <c r="S20" s="1"/>
      <c r="T20" s="1"/>
      <c r="U20" s="1"/>
      <c r="V20" s="1"/>
      <c r="W20" s="1"/>
    </row>
    <row r="21" spans="2:23" customFormat="1" ht="15.75" thickBot="1" x14ac:dyDescent="0.3">
      <c r="B21" s="297" t="s">
        <v>42</v>
      </c>
      <c r="C21" s="298"/>
      <c r="D21" s="298"/>
      <c r="E21" s="298"/>
      <c r="F21" s="298"/>
      <c r="G21" s="298"/>
      <c r="H21" s="298"/>
      <c r="I21" s="299"/>
      <c r="J21" s="128"/>
      <c r="K21" s="129"/>
      <c r="L21" s="129"/>
      <c r="M21" s="129"/>
      <c r="N21" s="129"/>
      <c r="O21" s="129"/>
      <c r="P21" s="130" t="str">
        <f>P7</f>
        <v>Total</v>
      </c>
      <c r="Q21" s="1"/>
      <c r="R21" s="1"/>
      <c r="S21" s="1"/>
      <c r="T21" s="1"/>
      <c r="U21" s="1"/>
      <c r="V21" s="1"/>
      <c r="W21" s="1"/>
    </row>
    <row r="22" spans="2:23" customFormat="1" x14ac:dyDescent="0.25">
      <c r="B22" s="283" t="s">
        <v>43</v>
      </c>
      <c r="C22" s="3" t="s">
        <v>44</v>
      </c>
      <c r="D22" s="131"/>
      <c r="E22" s="132"/>
      <c r="F22" s="133"/>
      <c r="G22" s="134"/>
      <c r="H22" s="133"/>
      <c r="I22" s="135"/>
      <c r="J22" s="136"/>
      <c r="K22" s="137"/>
      <c r="L22" s="137"/>
      <c r="M22" s="137"/>
      <c r="N22" s="137"/>
      <c r="O22" s="137"/>
      <c r="P22" s="138">
        <f>SUM(J22:O22)</f>
        <v>0</v>
      </c>
      <c r="Q22" s="1"/>
      <c r="R22" s="1"/>
      <c r="S22" s="1"/>
      <c r="T22" s="1"/>
      <c r="U22" s="1"/>
      <c r="V22" s="1"/>
      <c r="W22" s="1"/>
    </row>
    <row r="23" spans="2:23" customFormat="1" x14ac:dyDescent="0.25">
      <c r="B23" s="284"/>
      <c r="C23" s="52" t="s">
        <v>29</v>
      </c>
      <c r="D23" s="139"/>
      <c r="E23" s="140"/>
      <c r="F23" s="141"/>
      <c r="G23" s="142"/>
      <c r="H23" s="141"/>
      <c r="I23" s="143"/>
      <c r="J23" s="144"/>
      <c r="K23" s="145"/>
      <c r="L23" s="145"/>
      <c r="M23" s="145"/>
      <c r="N23" s="145"/>
      <c r="O23" s="145"/>
      <c r="P23" s="146">
        <f>SUM(J23:O23)</f>
        <v>0</v>
      </c>
      <c r="Q23" s="1"/>
      <c r="R23" s="1"/>
      <c r="S23" s="1"/>
      <c r="T23" s="1"/>
      <c r="U23" s="1"/>
      <c r="V23" s="1"/>
      <c r="W23" s="1"/>
    </row>
    <row r="24" spans="2:23" customFormat="1" x14ac:dyDescent="0.25">
      <c r="B24" s="284"/>
      <c r="C24" s="60"/>
      <c r="D24" s="139"/>
      <c r="E24" s="140"/>
      <c r="F24" s="141"/>
      <c r="G24" s="142"/>
      <c r="H24" s="141"/>
      <c r="I24" s="143"/>
      <c r="J24" s="144"/>
      <c r="K24" s="145"/>
      <c r="L24" s="145"/>
      <c r="M24" s="145"/>
      <c r="N24" s="145"/>
      <c r="O24" s="145"/>
      <c r="P24" s="146">
        <f>SUM(J24:O24)</f>
        <v>0</v>
      </c>
      <c r="Q24" s="1"/>
      <c r="R24" s="1"/>
      <c r="S24" s="1"/>
      <c r="T24" s="1"/>
      <c r="U24" s="1"/>
      <c r="V24" s="1"/>
      <c r="W24" s="1"/>
    </row>
    <row r="25" spans="2:23" customFormat="1" x14ac:dyDescent="0.25">
      <c r="B25" s="285"/>
      <c r="C25" s="52"/>
      <c r="D25" s="147"/>
      <c r="E25" s="148"/>
      <c r="F25" s="149"/>
      <c r="G25" s="150"/>
      <c r="H25" s="149"/>
      <c r="I25" s="151"/>
      <c r="J25" s="152"/>
      <c r="K25" s="153"/>
      <c r="L25" s="153"/>
      <c r="M25" s="153"/>
      <c r="N25" s="153"/>
      <c r="O25" s="153"/>
      <c r="P25" s="154">
        <f>SUM(J25:O25)</f>
        <v>0</v>
      </c>
      <c r="Q25" s="1"/>
      <c r="R25" s="1"/>
      <c r="S25" s="1"/>
      <c r="T25" s="1"/>
      <c r="U25" s="1"/>
      <c r="V25" s="1"/>
      <c r="W25" s="1"/>
    </row>
    <row r="26" spans="2:23" customFormat="1" ht="15.75" thickBot="1" x14ac:dyDescent="0.3">
      <c r="B26" s="286"/>
      <c r="C26" s="6"/>
      <c r="D26" s="155"/>
      <c r="E26" s="156"/>
      <c r="F26" s="157"/>
      <c r="G26" s="158"/>
      <c r="H26" s="157"/>
      <c r="I26" s="159"/>
      <c r="J26" s="160"/>
      <c r="K26" s="161"/>
      <c r="L26" s="161"/>
      <c r="M26" s="161"/>
      <c r="N26" s="161"/>
      <c r="O26" s="161"/>
      <c r="P26" s="162"/>
      <c r="Q26" s="1"/>
      <c r="R26" s="1"/>
      <c r="S26" s="1"/>
      <c r="T26" s="1"/>
      <c r="U26" s="1"/>
      <c r="V26" s="1"/>
      <c r="W26" s="1"/>
    </row>
    <row r="27" spans="2:23" customFormat="1" ht="15.75" thickBot="1" x14ac:dyDescent="0.3">
      <c r="B27" s="163" t="s">
        <v>30</v>
      </c>
      <c r="C27" s="41" t="s">
        <v>45</v>
      </c>
      <c r="D27" s="86">
        <f t="shared" ref="D27:O27" si="3">SUM(D22:D26)</f>
        <v>0</v>
      </c>
      <c r="E27" s="164">
        <f t="shared" si="3"/>
        <v>0</v>
      </c>
      <c r="F27" s="89">
        <f t="shared" si="3"/>
        <v>0</v>
      </c>
      <c r="G27" s="89">
        <f t="shared" si="3"/>
        <v>0</v>
      </c>
      <c r="H27" s="89">
        <f t="shared" si="3"/>
        <v>0</v>
      </c>
      <c r="I27" s="86">
        <f t="shared" si="3"/>
        <v>0</v>
      </c>
      <c r="J27" s="165">
        <f t="shared" si="3"/>
        <v>0</v>
      </c>
      <c r="K27" s="166">
        <f t="shared" si="3"/>
        <v>0</v>
      </c>
      <c r="L27" s="166">
        <f t="shared" si="3"/>
        <v>0</v>
      </c>
      <c r="M27" s="166">
        <f t="shared" si="3"/>
        <v>0</v>
      </c>
      <c r="N27" s="166">
        <f t="shared" si="3"/>
        <v>0</v>
      </c>
      <c r="O27" s="166">
        <f t="shared" si="3"/>
        <v>0</v>
      </c>
      <c r="P27" s="167">
        <f>SUM(J27:O27)</f>
        <v>0</v>
      </c>
      <c r="Q27" s="1"/>
      <c r="R27" s="1"/>
      <c r="S27" s="1"/>
      <c r="T27" s="1"/>
      <c r="U27" s="1"/>
      <c r="V27" s="1"/>
      <c r="W27" s="1"/>
    </row>
    <row r="28" spans="2:23" customFormat="1" ht="15.75" thickBot="1" x14ac:dyDescent="0.3">
      <c r="B28" s="40" t="s">
        <v>46</v>
      </c>
      <c r="C28" s="41" t="s">
        <v>47</v>
      </c>
      <c r="D28" s="168">
        <f t="shared" ref="D28:I28" si="4">D27+D15</f>
        <v>109505.9005</v>
      </c>
      <c r="E28" s="169">
        <f t="shared" si="4"/>
        <v>63811.935374763008</v>
      </c>
      <c r="F28" s="170">
        <f t="shared" si="4"/>
        <v>3667.3526077450006</v>
      </c>
      <c r="G28" s="170">
        <f t="shared" si="4"/>
        <v>5867.7641723920005</v>
      </c>
      <c r="H28" s="170">
        <f t="shared" si="4"/>
        <v>1617.9496798875002</v>
      </c>
      <c r="I28" s="168">
        <f t="shared" si="4"/>
        <v>74965.001834787516</v>
      </c>
      <c r="J28" s="171">
        <f t="shared" ref="J28:O28" si="5">J19+J27</f>
        <v>0</v>
      </c>
      <c r="K28" s="172">
        <f t="shared" si="5"/>
        <v>1079.56</v>
      </c>
      <c r="L28" s="172">
        <f t="shared" si="5"/>
        <v>60039.3</v>
      </c>
      <c r="M28" s="172">
        <f t="shared" si="5"/>
        <v>0</v>
      </c>
      <c r="N28" s="172">
        <f t="shared" si="5"/>
        <v>0</v>
      </c>
      <c r="O28" s="172">
        <f t="shared" si="5"/>
        <v>0</v>
      </c>
      <c r="P28" s="173">
        <f>SUM(J28:O28)</f>
        <v>61118.86</v>
      </c>
      <c r="Q28" s="1"/>
      <c r="R28" s="1"/>
      <c r="S28" s="1"/>
      <c r="T28" s="1"/>
      <c r="U28" s="1"/>
      <c r="V28" s="1"/>
      <c r="W28" s="1"/>
    </row>
    <row r="29" spans="2:23" customFormat="1" ht="15.75" thickBot="1" x14ac:dyDescent="0.3">
      <c r="B29" s="40" t="s">
        <v>48</v>
      </c>
      <c r="C29" s="41" t="s">
        <v>49</v>
      </c>
      <c r="D29" s="174"/>
      <c r="E29" s="41"/>
      <c r="F29" s="175"/>
      <c r="G29" s="176"/>
      <c r="H29" s="175"/>
      <c r="I29" s="177">
        <v>0</v>
      </c>
      <c r="J29" s="171">
        <f>I29+J28</f>
        <v>0</v>
      </c>
      <c r="K29" s="172">
        <f>J29+K28</f>
        <v>1079.56</v>
      </c>
      <c r="L29" s="172">
        <f>K29+L28</f>
        <v>61118.86</v>
      </c>
      <c r="M29" s="172">
        <f>L29+M28</f>
        <v>61118.86</v>
      </c>
      <c r="N29" s="172">
        <f>L29+N28</f>
        <v>61118.86</v>
      </c>
      <c r="O29" s="172">
        <f>M29+O28</f>
        <v>61118.86</v>
      </c>
      <c r="P29" s="173">
        <f>P28-P27</f>
        <v>61118.86</v>
      </c>
      <c r="Q29" s="1"/>
      <c r="R29" s="1"/>
      <c r="S29" s="1"/>
      <c r="T29" s="1"/>
      <c r="U29" s="1"/>
      <c r="V29" s="1"/>
      <c r="W29" s="1"/>
    </row>
    <row r="30" spans="2:23" customFormat="1" ht="15.75" thickBot="1" x14ac:dyDescent="0.3">
      <c r="G30" s="178"/>
      <c r="Q30" s="1"/>
      <c r="R30" s="1"/>
      <c r="S30" s="1"/>
      <c r="T30" s="1"/>
      <c r="U30" s="1"/>
      <c r="V30" s="1"/>
      <c r="W30" s="1"/>
    </row>
    <row r="31" spans="2:23" customFormat="1" ht="15.75" thickBot="1" x14ac:dyDescent="0.3">
      <c r="B31" s="287" t="s">
        <v>50</v>
      </c>
      <c r="C31" s="288"/>
      <c r="D31" s="289"/>
      <c r="G31" s="178"/>
      <c r="Q31" s="179"/>
      <c r="R31" s="179"/>
      <c r="S31" s="179"/>
      <c r="T31" s="179"/>
      <c r="U31" s="179"/>
      <c r="V31" s="179"/>
      <c r="W31" s="179"/>
    </row>
    <row r="32" spans="2:23" customFormat="1" ht="15.75" thickBot="1" x14ac:dyDescent="0.3">
      <c r="B32" s="297" t="s">
        <v>51</v>
      </c>
      <c r="C32" s="300"/>
      <c r="D32" s="300"/>
      <c r="E32" s="298"/>
      <c r="F32" s="298"/>
      <c r="G32" s="298"/>
      <c r="H32" s="298"/>
      <c r="I32" s="299"/>
      <c r="J32" s="261">
        <v>41487</v>
      </c>
      <c r="K32" s="262">
        <v>41518</v>
      </c>
      <c r="L32" s="262">
        <v>41548</v>
      </c>
      <c r="M32" s="262">
        <v>41579</v>
      </c>
      <c r="N32" s="262">
        <v>41609</v>
      </c>
      <c r="O32" s="262">
        <v>41275</v>
      </c>
      <c r="P32" s="130" t="str">
        <f>P7</f>
        <v>Total</v>
      </c>
      <c r="Q32" s="180"/>
      <c r="R32" s="180"/>
      <c r="S32" s="180"/>
      <c r="T32" s="180"/>
      <c r="U32" s="180"/>
      <c r="V32" s="180"/>
      <c r="W32" s="179"/>
    </row>
    <row r="33" spans="2:23" customFormat="1" x14ac:dyDescent="0.25">
      <c r="B33" s="283" t="s">
        <v>52</v>
      </c>
      <c r="C33" s="3" t="s">
        <v>71</v>
      </c>
      <c r="D33" s="61">
        <v>14880.000000000002</v>
      </c>
      <c r="E33" s="249"/>
      <c r="F33" s="133"/>
      <c r="G33" s="134"/>
      <c r="H33" s="133"/>
      <c r="I33" s="256"/>
      <c r="J33" s="153"/>
      <c r="K33" s="265"/>
      <c r="L33" s="266"/>
      <c r="M33" s="267">
        <v>14880.000000000002</v>
      </c>
      <c r="N33" s="268"/>
      <c r="O33" s="268"/>
      <c r="P33" s="260">
        <f t="shared" ref="P33:P38" si="6">SUM(J33:O33)</f>
        <v>14880.000000000002</v>
      </c>
      <c r="Q33" s="179"/>
      <c r="R33" s="179"/>
      <c r="S33" s="179"/>
      <c r="T33" s="179"/>
      <c r="U33" s="179"/>
      <c r="V33" s="179"/>
      <c r="W33" s="179"/>
    </row>
    <row r="34" spans="2:23" customFormat="1" x14ac:dyDescent="0.25">
      <c r="B34" s="284"/>
      <c r="C34" s="60" t="s">
        <v>73</v>
      </c>
      <c r="D34" s="61">
        <v>64000</v>
      </c>
      <c r="E34" s="250"/>
      <c r="F34" s="141"/>
      <c r="G34" s="142"/>
      <c r="H34" s="141"/>
      <c r="I34" s="257"/>
      <c r="J34" s="153"/>
      <c r="K34" s="153"/>
      <c r="L34" s="153"/>
      <c r="M34" s="153"/>
      <c r="N34" s="153"/>
      <c r="O34" s="268">
        <v>64000</v>
      </c>
      <c r="P34" s="260">
        <f t="shared" si="6"/>
        <v>64000</v>
      </c>
      <c r="Q34" s="179"/>
      <c r="R34" s="179"/>
      <c r="S34" s="179"/>
      <c r="T34" s="179"/>
      <c r="U34" s="179"/>
      <c r="V34" s="179"/>
      <c r="W34" s="179"/>
    </row>
    <row r="35" spans="2:23" customFormat="1" x14ac:dyDescent="0.25">
      <c r="B35" s="284"/>
      <c r="C35" s="60" t="s">
        <v>74</v>
      </c>
      <c r="D35" s="61">
        <v>11018.41</v>
      </c>
      <c r="E35" s="250"/>
      <c r="F35" s="141"/>
      <c r="G35" s="142"/>
      <c r="H35" s="185"/>
      <c r="I35" s="257"/>
      <c r="J35" s="153"/>
      <c r="K35" s="153"/>
      <c r="L35" s="149"/>
      <c r="M35" s="268"/>
      <c r="N35" s="153"/>
      <c r="O35" s="268">
        <v>11018.41</v>
      </c>
      <c r="P35" s="260">
        <f t="shared" si="6"/>
        <v>11018.41</v>
      </c>
      <c r="Q35" s="179"/>
      <c r="R35" s="179"/>
      <c r="S35" s="179"/>
      <c r="T35" s="179"/>
      <c r="U35" s="179"/>
      <c r="V35" s="179"/>
      <c r="W35" s="179"/>
    </row>
    <row r="36" spans="2:23" customFormat="1" x14ac:dyDescent="0.25">
      <c r="B36" s="285"/>
      <c r="C36" s="60" t="s">
        <v>75</v>
      </c>
      <c r="D36" s="61">
        <v>19607.4905</v>
      </c>
      <c r="E36" s="251"/>
      <c r="F36" s="149"/>
      <c r="G36" s="150"/>
      <c r="H36" s="149"/>
      <c r="I36" s="258"/>
      <c r="J36" s="153"/>
      <c r="K36" s="153"/>
      <c r="L36" s="153"/>
      <c r="M36" s="153"/>
      <c r="N36" s="153"/>
      <c r="O36" s="248">
        <v>19607.490500000004</v>
      </c>
      <c r="P36" s="260">
        <f t="shared" si="6"/>
        <v>19607.490500000004</v>
      </c>
      <c r="Q36" s="179"/>
      <c r="R36" s="179"/>
      <c r="S36" s="179"/>
      <c r="T36" s="179"/>
      <c r="U36" s="179"/>
      <c r="V36" s="179"/>
      <c r="W36" s="179"/>
    </row>
    <row r="37" spans="2:23" customFormat="1" ht="15.75" thickBot="1" x14ac:dyDescent="0.3">
      <c r="B37" s="286"/>
      <c r="C37" s="6"/>
      <c r="D37" s="155"/>
      <c r="E37" s="252"/>
      <c r="F37" s="157"/>
      <c r="G37" s="158"/>
      <c r="H37" s="157"/>
      <c r="I37" s="259"/>
      <c r="J37" s="153"/>
      <c r="K37" s="153"/>
      <c r="L37" s="153"/>
      <c r="M37" s="153"/>
      <c r="N37" s="153"/>
      <c r="O37" s="153"/>
      <c r="P37" s="260">
        <f t="shared" si="6"/>
        <v>0</v>
      </c>
      <c r="Q37" s="179"/>
      <c r="R37" s="179"/>
      <c r="S37" s="179"/>
      <c r="T37" s="179"/>
      <c r="U37" s="179"/>
      <c r="V37" s="179"/>
      <c r="W37" s="179"/>
    </row>
    <row r="38" spans="2:23" customFormat="1" ht="15.75" thickBot="1" x14ac:dyDescent="0.3">
      <c r="B38" s="163" t="s">
        <v>30</v>
      </c>
      <c r="C38" s="253" t="s">
        <v>54</v>
      </c>
      <c r="D38" s="254"/>
      <c r="E38" s="189"/>
      <c r="F38" s="190"/>
      <c r="G38" s="191"/>
      <c r="H38" s="190"/>
      <c r="I38" s="192"/>
      <c r="J38" s="263">
        <f t="shared" ref="J38:O38" si="7">SUM(J33:J37)</f>
        <v>0</v>
      </c>
      <c r="K38" s="264">
        <f t="shared" si="7"/>
        <v>0</v>
      </c>
      <c r="L38" s="264">
        <f t="shared" si="7"/>
        <v>0</v>
      </c>
      <c r="M38" s="264">
        <f t="shared" si="7"/>
        <v>14880.000000000002</v>
      </c>
      <c r="N38" s="264">
        <f t="shared" si="7"/>
        <v>0</v>
      </c>
      <c r="O38" s="264">
        <f t="shared" si="7"/>
        <v>94625.900500000003</v>
      </c>
      <c r="P38" s="167">
        <f t="shared" si="6"/>
        <v>109505.9005</v>
      </c>
      <c r="Q38" s="179"/>
      <c r="R38" s="179"/>
      <c r="S38" s="179"/>
      <c r="T38" s="179"/>
      <c r="U38" s="179"/>
      <c r="V38" s="179"/>
      <c r="W38" s="179"/>
    </row>
    <row r="39" spans="2:23" customFormat="1" x14ac:dyDescent="0.25">
      <c r="B39" s="283" t="s">
        <v>52</v>
      </c>
      <c r="C39" s="3" t="s">
        <v>55</v>
      </c>
      <c r="D39" s="131"/>
      <c r="E39" s="132"/>
      <c r="F39" s="133"/>
      <c r="G39" s="134"/>
      <c r="H39" s="133"/>
      <c r="I39" s="135"/>
      <c r="J39" s="193"/>
      <c r="K39" s="194"/>
      <c r="L39" s="194"/>
      <c r="M39" s="194"/>
      <c r="N39" s="194"/>
      <c r="O39" s="194"/>
      <c r="P39" s="195"/>
      <c r="Q39" s="179"/>
      <c r="R39" s="179"/>
      <c r="S39" s="179"/>
      <c r="T39" s="179"/>
      <c r="U39" s="179"/>
      <c r="V39" s="179"/>
      <c r="W39" s="179"/>
    </row>
    <row r="40" spans="2:23" customFormat="1" x14ac:dyDescent="0.25">
      <c r="B40" s="284"/>
      <c r="C40" s="52" t="s">
        <v>29</v>
      </c>
      <c r="D40" s="139"/>
      <c r="E40" s="140"/>
      <c r="F40" s="141"/>
      <c r="G40" s="142"/>
      <c r="H40" s="141"/>
      <c r="I40" s="143"/>
      <c r="J40" s="196"/>
      <c r="K40" s="197"/>
      <c r="L40" s="197"/>
      <c r="M40" s="197"/>
      <c r="N40" s="197"/>
      <c r="O40" s="197"/>
      <c r="P40" s="198"/>
      <c r="Q40" s="179"/>
      <c r="R40" s="179"/>
      <c r="S40" s="179"/>
      <c r="T40" s="179"/>
      <c r="U40" s="179"/>
      <c r="V40" s="179"/>
      <c r="W40" s="179"/>
    </row>
    <row r="41" spans="2:23" customFormat="1" x14ac:dyDescent="0.25">
      <c r="B41" s="284"/>
      <c r="C41" s="52"/>
      <c r="D41" s="139"/>
      <c r="E41" s="140"/>
      <c r="F41" s="141"/>
      <c r="G41" s="142"/>
      <c r="H41" s="141"/>
      <c r="I41" s="143"/>
      <c r="J41" s="196"/>
      <c r="K41" s="197"/>
      <c r="L41" s="197"/>
      <c r="M41" s="197"/>
      <c r="N41" s="197"/>
      <c r="O41" s="197"/>
      <c r="P41" s="198"/>
      <c r="Q41" s="179"/>
      <c r="R41" s="179"/>
      <c r="S41" s="179"/>
      <c r="T41" s="179"/>
      <c r="U41" s="179"/>
      <c r="V41" s="179"/>
      <c r="W41" s="179"/>
    </row>
    <row r="42" spans="2:23" customFormat="1" x14ac:dyDescent="0.25">
      <c r="B42" s="285"/>
      <c r="C42" s="52"/>
      <c r="D42" s="147"/>
      <c r="E42" s="148"/>
      <c r="F42" s="149"/>
      <c r="G42" s="150"/>
      <c r="H42" s="149"/>
      <c r="I42" s="151"/>
      <c r="J42" s="199"/>
      <c r="K42" s="200"/>
      <c r="L42" s="200"/>
      <c r="M42" s="200"/>
      <c r="N42" s="200"/>
      <c r="O42" s="200"/>
      <c r="P42" s="201"/>
      <c r="Q42" s="179"/>
      <c r="R42" s="179"/>
      <c r="S42" s="179"/>
      <c r="T42" s="179"/>
      <c r="U42" s="179"/>
      <c r="V42" s="179"/>
      <c r="W42" s="179"/>
    </row>
    <row r="43" spans="2:23" customFormat="1" ht="15.75" thickBot="1" x14ac:dyDescent="0.3">
      <c r="B43" s="286"/>
      <c r="C43" s="6"/>
      <c r="D43" s="155"/>
      <c r="E43" s="156"/>
      <c r="F43" s="157"/>
      <c r="G43" s="158"/>
      <c r="H43" s="157"/>
      <c r="I43" s="159"/>
      <c r="J43" s="202"/>
      <c r="K43" s="203"/>
      <c r="L43" s="203"/>
      <c r="M43" s="203"/>
      <c r="N43" s="203"/>
      <c r="O43" s="203"/>
      <c r="P43" s="204"/>
      <c r="Q43" s="179"/>
      <c r="R43" s="179"/>
      <c r="S43" s="179"/>
      <c r="T43" s="179"/>
      <c r="U43" s="179"/>
      <c r="V43" s="179"/>
      <c r="W43" s="179"/>
    </row>
    <row r="44" spans="2:23" customFormat="1" ht="15.75" thickBot="1" x14ac:dyDescent="0.3">
      <c r="B44" s="163" t="s">
        <v>30</v>
      </c>
      <c r="C44" s="187" t="s">
        <v>56</v>
      </c>
      <c r="D44" s="188"/>
      <c r="E44" s="205"/>
      <c r="F44" s="206"/>
      <c r="G44" s="207"/>
      <c r="H44" s="206"/>
      <c r="I44" s="208">
        <v>0</v>
      </c>
      <c r="J44" s="209">
        <f t="shared" ref="J44:O44" si="8">SUM(J39:J43)</f>
        <v>0</v>
      </c>
      <c r="K44" s="210">
        <f t="shared" si="8"/>
        <v>0</v>
      </c>
      <c r="L44" s="210">
        <f t="shared" si="8"/>
        <v>0</v>
      </c>
      <c r="M44" s="210">
        <f t="shared" si="8"/>
        <v>0</v>
      </c>
      <c r="N44" s="210">
        <f t="shared" si="8"/>
        <v>0</v>
      </c>
      <c r="O44" s="210">
        <f t="shared" si="8"/>
        <v>0</v>
      </c>
      <c r="P44" s="167">
        <f>SUM(J44:O44)</f>
        <v>0</v>
      </c>
      <c r="Q44" s="179"/>
      <c r="R44" s="179"/>
      <c r="S44" s="179"/>
      <c r="T44" s="179"/>
      <c r="U44" s="179"/>
      <c r="V44" s="179"/>
      <c r="W44" s="179"/>
    </row>
    <row r="45" spans="2:23" customFormat="1" ht="15.75" thickBot="1" x14ac:dyDescent="0.3">
      <c r="B45" s="40" t="s">
        <v>57</v>
      </c>
      <c r="C45" s="41" t="s">
        <v>58</v>
      </c>
      <c r="D45" s="174"/>
      <c r="E45" s="41"/>
      <c r="F45" s="175"/>
      <c r="G45" s="176"/>
      <c r="H45" s="175"/>
      <c r="I45" s="177">
        <v>0</v>
      </c>
      <c r="J45" s="171">
        <f t="shared" ref="J45:O45" si="9">J38+J44</f>
        <v>0</v>
      </c>
      <c r="K45" s="172">
        <f t="shared" si="9"/>
        <v>0</v>
      </c>
      <c r="L45" s="172">
        <f t="shared" si="9"/>
        <v>0</v>
      </c>
      <c r="M45" s="172">
        <f t="shared" si="9"/>
        <v>14880.000000000002</v>
      </c>
      <c r="N45" s="172">
        <f t="shared" si="9"/>
        <v>0</v>
      </c>
      <c r="O45" s="172">
        <f t="shared" si="9"/>
        <v>94625.900500000003</v>
      </c>
      <c r="P45" s="173">
        <f>SUM(J45:O45)</f>
        <v>109505.9005</v>
      </c>
      <c r="Q45" s="179"/>
      <c r="R45" s="179"/>
      <c r="S45" s="179"/>
      <c r="T45" s="179"/>
      <c r="U45" s="179"/>
      <c r="V45" s="179"/>
      <c r="W45" s="179"/>
    </row>
    <row r="46" spans="2:23" customFormat="1" ht="15.75" thickBot="1" x14ac:dyDescent="0.3">
      <c r="B46" s="40" t="s">
        <v>59</v>
      </c>
      <c r="C46" s="41" t="s">
        <v>60</v>
      </c>
      <c r="D46" s="174"/>
      <c r="E46" s="41"/>
      <c r="F46" s="175"/>
      <c r="G46" s="176"/>
      <c r="H46" s="175"/>
      <c r="I46" s="177">
        <v>0</v>
      </c>
      <c r="J46" s="171">
        <f>I46+J45</f>
        <v>0</v>
      </c>
      <c r="K46" s="172">
        <f>J46+K45</f>
        <v>0</v>
      </c>
      <c r="L46" s="172">
        <f>K46+L45</f>
        <v>0</v>
      </c>
      <c r="M46" s="172">
        <f>L46+M45</f>
        <v>14880.000000000002</v>
      </c>
      <c r="N46" s="172">
        <f>L46+N45</f>
        <v>0</v>
      </c>
      <c r="O46" s="172">
        <f>M46+O45</f>
        <v>109505.9005</v>
      </c>
      <c r="P46" s="173">
        <f>SUM(P44:P45)</f>
        <v>109505.9005</v>
      </c>
      <c r="Q46" s="179"/>
      <c r="R46" s="179"/>
      <c r="S46" s="179"/>
      <c r="T46" s="179"/>
      <c r="U46" s="179"/>
      <c r="V46" s="179"/>
      <c r="W46" s="179"/>
    </row>
    <row r="47" spans="2:23" customFormat="1" ht="15.75" thickBot="1" x14ac:dyDescent="0.3">
      <c r="G47" s="178"/>
      <c r="Q47" s="179"/>
      <c r="R47" s="179"/>
      <c r="S47" s="179"/>
      <c r="T47" s="179"/>
      <c r="U47" s="179"/>
      <c r="V47" s="179"/>
      <c r="W47" s="179"/>
    </row>
    <row r="48" spans="2:23" customFormat="1" ht="15.75" thickBot="1" x14ac:dyDescent="0.3">
      <c r="B48" s="287" t="s">
        <v>61</v>
      </c>
      <c r="C48" s="288"/>
      <c r="D48" s="289"/>
      <c r="G48" s="178"/>
      <c r="Q48" s="179"/>
      <c r="R48" s="179"/>
      <c r="S48" s="179"/>
      <c r="T48" s="179"/>
      <c r="U48" s="179"/>
      <c r="V48" s="179"/>
      <c r="W48" s="179"/>
    </row>
    <row r="49" spans="2:23" customFormat="1" ht="15.75" thickBot="1" x14ac:dyDescent="0.3">
      <c r="B49" s="290"/>
      <c r="C49" s="291"/>
      <c r="D49" s="291"/>
      <c r="E49" s="291"/>
      <c r="F49" s="291"/>
      <c r="G49" s="291"/>
      <c r="H49" s="291"/>
      <c r="I49" s="292"/>
      <c r="J49" s="211">
        <f t="shared" ref="J49:P49" si="10">J7</f>
        <v>41487</v>
      </c>
      <c r="K49" s="212">
        <f t="shared" si="10"/>
        <v>41518</v>
      </c>
      <c r="L49" s="212">
        <f t="shared" si="10"/>
        <v>41548</v>
      </c>
      <c r="M49" s="212">
        <f t="shared" si="10"/>
        <v>41579</v>
      </c>
      <c r="N49" s="212">
        <f t="shared" si="10"/>
        <v>41609</v>
      </c>
      <c r="O49" s="212">
        <f t="shared" si="10"/>
        <v>41640</v>
      </c>
      <c r="P49" s="213" t="str">
        <f t="shared" si="10"/>
        <v>Total</v>
      </c>
      <c r="Q49" s="180"/>
      <c r="R49" s="180"/>
      <c r="S49" s="180"/>
      <c r="T49" s="180"/>
      <c r="U49" s="180"/>
      <c r="V49" s="180"/>
      <c r="W49" s="179"/>
    </row>
    <row r="50" spans="2:23" customFormat="1" x14ac:dyDescent="0.25">
      <c r="B50" s="214" t="s">
        <v>62</v>
      </c>
      <c r="C50" s="3" t="s">
        <v>63</v>
      </c>
      <c r="D50" s="215"/>
      <c r="E50" s="216"/>
      <c r="F50" s="217"/>
      <c r="G50" s="218"/>
      <c r="H50" s="217"/>
      <c r="I50" s="219"/>
      <c r="J50" s="220">
        <f t="shared" ref="J50:O50" si="11">J29</f>
        <v>0</v>
      </c>
      <c r="K50" s="221">
        <f t="shared" si="11"/>
        <v>1079.56</v>
      </c>
      <c r="L50" s="221">
        <f t="shared" si="11"/>
        <v>61118.86</v>
      </c>
      <c r="M50" s="221">
        <f t="shared" si="11"/>
        <v>61118.86</v>
      </c>
      <c r="N50" s="221">
        <f t="shared" si="11"/>
        <v>61118.86</v>
      </c>
      <c r="O50" s="221">
        <f t="shared" si="11"/>
        <v>61118.86</v>
      </c>
      <c r="P50" s="138">
        <f>O50</f>
        <v>61118.86</v>
      </c>
      <c r="Q50" s="179"/>
      <c r="R50" s="179"/>
      <c r="S50" s="179"/>
      <c r="T50" s="179"/>
      <c r="U50" s="179"/>
      <c r="V50" s="179"/>
      <c r="W50" s="179"/>
    </row>
    <row r="51" spans="2:23" customFormat="1" ht="15.75" thickBot="1" x14ac:dyDescent="0.3">
      <c r="B51" s="222" t="s">
        <v>64</v>
      </c>
      <c r="C51" s="6" t="s">
        <v>65</v>
      </c>
      <c r="D51" s="223"/>
      <c r="E51" s="224"/>
      <c r="F51" s="225"/>
      <c r="G51" s="226"/>
      <c r="H51" s="225"/>
      <c r="I51" s="227"/>
      <c r="J51" s="228">
        <f t="shared" ref="J51:O51" si="12">J46</f>
        <v>0</v>
      </c>
      <c r="K51" s="229">
        <f t="shared" si="12"/>
        <v>0</v>
      </c>
      <c r="L51" s="229">
        <f t="shared" si="12"/>
        <v>0</v>
      </c>
      <c r="M51" s="229">
        <f t="shared" si="12"/>
        <v>14880.000000000002</v>
      </c>
      <c r="N51" s="229">
        <f t="shared" si="12"/>
        <v>0</v>
      </c>
      <c r="O51" s="229">
        <f t="shared" si="12"/>
        <v>109505.9005</v>
      </c>
      <c r="P51" s="230">
        <f>O51</f>
        <v>109505.9005</v>
      </c>
      <c r="Q51" s="179"/>
      <c r="R51" s="179"/>
      <c r="S51" s="179"/>
      <c r="T51" s="179"/>
      <c r="U51" s="179"/>
      <c r="V51" s="179"/>
      <c r="W51" s="179"/>
    </row>
    <row r="52" spans="2:23" customFormat="1" ht="15.75" thickBot="1" x14ac:dyDescent="0.3">
      <c r="B52" s="163" t="s">
        <v>66</v>
      </c>
      <c r="C52" s="41" t="s">
        <v>67</v>
      </c>
      <c r="D52" s="231"/>
      <c r="E52" s="189"/>
      <c r="F52" s="190"/>
      <c r="G52" s="191"/>
      <c r="H52" s="190"/>
      <c r="I52" s="232"/>
      <c r="J52" s="165">
        <f t="shared" ref="J52:P52" si="13">J51-J50</f>
        <v>0</v>
      </c>
      <c r="K52" s="166">
        <f t="shared" si="13"/>
        <v>-1079.56</v>
      </c>
      <c r="L52" s="166">
        <f t="shared" si="13"/>
        <v>-61118.86</v>
      </c>
      <c r="M52" s="166">
        <f t="shared" si="13"/>
        <v>-46238.86</v>
      </c>
      <c r="N52" s="166">
        <f t="shared" si="13"/>
        <v>-61118.86</v>
      </c>
      <c r="O52" s="166">
        <f t="shared" si="13"/>
        <v>48387.040500000003</v>
      </c>
      <c r="P52" s="167">
        <f t="shared" si="13"/>
        <v>48387.040500000003</v>
      </c>
      <c r="Q52" s="179"/>
      <c r="R52" s="179"/>
      <c r="S52" s="179"/>
      <c r="T52" s="179"/>
      <c r="U52" s="179"/>
      <c r="V52" s="179"/>
      <c r="W52" s="179"/>
    </row>
    <row r="53" spans="2:23" s="1" customFormat="1" x14ac:dyDescent="0.25">
      <c r="Q53" s="179"/>
      <c r="R53" s="179"/>
      <c r="S53" s="179"/>
      <c r="T53" s="179"/>
      <c r="U53" s="179"/>
      <c r="V53" s="179"/>
      <c r="W53" s="179"/>
    </row>
    <row r="54" spans="2:23" s="1" customFormat="1" x14ac:dyDescent="0.25">
      <c r="Q54" s="179"/>
      <c r="R54" s="179"/>
      <c r="S54" s="179"/>
      <c r="T54" s="179"/>
      <c r="U54" s="179"/>
      <c r="V54" s="179"/>
      <c r="W54" s="179"/>
    </row>
    <row r="55" spans="2:23" s="1" customFormat="1" x14ac:dyDescent="0.25">
      <c r="Q55" s="179"/>
      <c r="R55" s="179"/>
      <c r="S55" s="179"/>
      <c r="T55" s="179"/>
      <c r="U55" s="179"/>
      <c r="V55" s="179"/>
      <c r="W55" s="179"/>
    </row>
    <row r="56" spans="2:23" s="1" customFormat="1" x14ac:dyDescent="0.25">
      <c r="Q56" s="179"/>
      <c r="R56" s="179"/>
      <c r="S56" s="179"/>
      <c r="T56" s="179"/>
      <c r="U56" s="179"/>
      <c r="V56" s="179"/>
      <c r="W56" s="179"/>
    </row>
    <row r="57" spans="2:23" s="1" customFormat="1" x14ac:dyDescent="0.25"/>
    <row r="58" spans="2:23" s="1" customFormat="1" x14ac:dyDescent="0.25"/>
    <row r="59" spans="2:23" s="1" customFormat="1" x14ac:dyDescent="0.25"/>
    <row r="60" spans="2:23" s="1" customFormat="1" x14ac:dyDescent="0.25"/>
    <row r="61" spans="2:23" s="1" customFormat="1" x14ac:dyDescent="0.25"/>
    <row r="62" spans="2:23" s="1" customFormat="1" x14ac:dyDescent="0.25"/>
    <row r="63" spans="2:23" s="1" customFormat="1" x14ac:dyDescent="0.25"/>
    <row r="64" spans="2:23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</sheetData>
  <mergeCells count="19">
    <mergeCell ref="B39:B43"/>
    <mergeCell ref="B48:D48"/>
    <mergeCell ref="B49:I49"/>
    <mergeCell ref="Q6:V6"/>
    <mergeCell ref="B10:B14"/>
    <mergeCell ref="B21:I21"/>
    <mergeCell ref="B22:B26"/>
    <mergeCell ref="B31:D31"/>
    <mergeCell ref="B32:I32"/>
    <mergeCell ref="C6:C7"/>
    <mergeCell ref="D6:D7"/>
    <mergeCell ref="E6:I6"/>
    <mergeCell ref="J6:P6"/>
    <mergeCell ref="B33:B37"/>
    <mergeCell ref="D2:F2"/>
    <mergeCell ref="M2:O2"/>
    <mergeCell ref="D3:F3"/>
    <mergeCell ref="M3:O3"/>
    <mergeCell ref="B5:D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158"/>
  <sheetViews>
    <sheetView zoomScale="85" zoomScaleNormal="85" workbookViewId="0">
      <selection activeCell="A42" sqref="A42"/>
    </sheetView>
  </sheetViews>
  <sheetFormatPr defaultRowHeight="15" x14ac:dyDescent="0.25"/>
  <cols>
    <col min="1" max="1" width="2.7109375" style="1" customWidth="1" collapsed="1"/>
    <col min="2" max="2" width="57.85546875" customWidth="1" collapsed="1"/>
    <col min="3" max="3" width="21.28515625" customWidth="1" collapsed="1"/>
    <col min="4" max="4" width="19.28515625" bestFit="1" customWidth="1" collapsed="1"/>
    <col min="5" max="5" width="15.42578125" bestFit="1" customWidth="1" collapsed="1"/>
    <col min="6" max="6" width="14" bestFit="1" customWidth="1" collapsed="1"/>
    <col min="7" max="7" width="13.5703125" bestFit="1" customWidth="1" collapsed="1"/>
    <col min="8" max="8" width="17.7109375" bestFit="1" customWidth="1" collapsed="1"/>
    <col min="9" max="9" width="16.42578125" bestFit="1" customWidth="1" collapsed="1"/>
    <col min="10" max="10" width="11" hidden="1" customWidth="1" collapsed="1"/>
    <col min="11" max="11" width="14" bestFit="1" customWidth="1" collapsed="1"/>
    <col min="12" max="12" width="15.85546875" bestFit="1" customWidth="1" collapsed="1"/>
    <col min="13" max="13" width="15.42578125" bestFit="1" customWidth="1" collapsed="1"/>
    <col min="14" max="16" width="15.42578125" customWidth="1" collapsed="1"/>
    <col min="17" max="17" width="17.140625" bestFit="1" customWidth="1" collapsed="1"/>
    <col min="18" max="18" width="14.42578125" bestFit="1" customWidth="1" collapsed="1"/>
    <col min="19" max="19" width="13" bestFit="1" customWidth="1" collapsed="1"/>
    <col min="20" max="20" width="12" bestFit="1" customWidth="1" collapsed="1"/>
    <col min="21" max="21" width="11" bestFit="1" customWidth="1" collapsed="1"/>
    <col min="22" max="22" width="9.7109375" bestFit="1" customWidth="1" collapsed="1"/>
    <col min="23" max="23" width="12.140625" bestFit="1" customWidth="1" collapsed="1"/>
    <col min="24" max="34" width="9.140625" style="1" collapsed="1"/>
  </cols>
  <sheetData>
    <row r="1" spans="1:34" ht="15.75" thickBot="1" x14ac:dyDescent="0.3">
      <c r="A1"/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/>
      <c r="Y1"/>
      <c r="Z1"/>
      <c r="AA1"/>
      <c r="AB1"/>
      <c r="AC1"/>
      <c r="AD1"/>
      <c r="AE1"/>
      <c r="AF1"/>
      <c r="AG1"/>
      <c r="AH1"/>
    </row>
    <row r="2" spans="1:34" ht="15.75" thickBot="1" x14ac:dyDescent="0.3">
      <c r="A2"/>
      <c r="B2" s="1"/>
      <c r="C2" s="2" t="s">
        <v>0</v>
      </c>
      <c r="D2" s="309" t="s">
        <v>69</v>
      </c>
      <c r="E2" s="309"/>
      <c r="F2" s="310"/>
      <c r="G2" s="1"/>
      <c r="H2" s="3" t="s">
        <v>1</v>
      </c>
      <c r="I2" s="4">
        <v>0.08</v>
      </c>
      <c r="J2" s="273"/>
      <c r="K2" s="3" t="s">
        <v>2</v>
      </c>
      <c r="L2" s="272">
        <v>1.4999999999999999E-2</v>
      </c>
      <c r="M2" s="305" t="s">
        <v>3</v>
      </c>
      <c r="N2" s="307"/>
      <c r="O2" s="1"/>
      <c r="P2" s="1"/>
      <c r="Q2" s="1"/>
      <c r="R2" s="1"/>
      <c r="S2" s="1"/>
      <c r="T2" s="1"/>
      <c r="U2" s="1"/>
      <c r="V2" s="1"/>
      <c r="X2"/>
      <c r="Y2"/>
      <c r="Z2"/>
      <c r="AA2"/>
      <c r="AB2"/>
      <c r="AC2"/>
      <c r="AD2"/>
      <c r="AE2"/>
      <c r="AF2"/>
      <c r="AG2"/>
      <c r="AH2"/>
    </row>
    <row r="3" spans="1:34" ht="15.75" thickBot="1" x14ac:dyDescent="0.3">
      <c r="A3"/>
      <c r="B3" s="1"/>
      <c r="C3" s="5" t="s">
        <v>4</v>
      </c>
      <c r="D3" s="311" t="s">
        <v>70</v>
      </c>
      <c r="E3" s="311"/>
      <c r="F3" s="312"/>
      <c r="G3" s="1"/>
      <c r="H3" s="6" t="s">
        <v>5</v>
      </c>
      <c r="I3" s="7">
        <v>0.21</v>
      </c>
      <c r="J3" s="274"/>
      <c r="K3" s="8" t="s">
        <v>6</v>
      </c>
      <c r="L3" s="272">
        <v>1.4999999999999999E-2</v>
      </c>
      <c r="M3" s="313" t="s">
        <v>72</v>
      </c>
      <c r="N3" s="314"/>
      <c r="O3" s="1"/>
      <c r="P3" s="1"/>
      <c r="Q3" s="1"/>
      <c r="R3" s="1"/>
      <c r="S3" s="1"/>
      <c r="T3" s="1"/>
      <c r="U3" s="1"/>
      <c r="V3" s="1"/>
      <c r="X3"/>
      <c r="Y3"/>
      <c r="Z3"/>
      <c r="AA3"/>
      <c r="AB3"/>
      <c r="AC3"/>
      <c r="AD3"/>
      <c r="AE3"/>
      <c r="AF3"/>
      <c r="AG3"/>
      <c r="AH3"/>
    </row>
    <row r="4" spans="1:34" ht="16.5" thickBot="1" x14ac:dyDescent="0.35">
      <c r="A4"/>
      <c r="B4" s="1"/>
      <c r="C4" s="1"/>
      <c r="D4" s="10"/>
      <c r="E4" s="1"/>
      <c r="F4" s="1"/>
      <c r="G4" s="1"/>
      <c r="H4" s="1"/>
      <c r="I4" s="1"/>
      <c r="J4" s="11"/>
      <c r="K4" s="12"/>
      <c r="L4" s="1"/>
      <c r="M4" s="13"/>
      <c r="N4" s="13"/>
      <c r="O4" s="13"/>
      <c r="P4" s="13"/>
      <c r="Q4" s="1"/>
      <c r="R4" s="1"/>
      <c r="S4" s="1"/>
      <c r="T4" s="1"/>
      <c r="U4" s="1"/>
      <c r="V4" s="1"/>
      <c r="W4" s="1"/>
      <c r="X4"/>
      <c r="Y4"/>
      <c r="Z4"/>
      <c r="AA4"/>
      <c r="AB4"/>
      <c r="AC4"/>
      <c r="AD4"/>
      <c r="AE4"/>
      <c r="AF4"/>
      <c r="AG4"/>
      <c r="AH4"/>
    </row>
    <row r="5" spans="1:34" ht="15.75" thickBot="1" x14ac:dyDescent="0.3">
      <c r="A5"/>
      <c r="B5" s="287" t="s">
        <v>7</v>
      </c>
      <c r="C5" s="288"/>
      <c r="D5" s="289"/>
      <c r="E5" s="1"/>
      <c r="F5" s="14"/>
      <c r="G5" s="15"/>
      <c r="H5" s="16"/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/>
      <c r="Y5"/>
      <c r="Z5"/>
      <c r="AA5"/>
      <c r="AB5"/>
      <c r="AC5"/>
      <c r="AD5"/>
      <c r="AE5"/>
      <c r="AF5"/>
      <c r="AG5"/>
      <c r="AH5"/>
    </row>
    <row r="6" spans="1:34" x14ac:dyDescent="0.25">
      <c r="A6"/>
      <c r="B6" s="17"/>
      <c r="C6" s="301"/>
      <c r="D6" s="303" t="s">
        <v>8</v>
      </c>
      <c r="E6" s="305" t="s">
        <v>9</v>
      </c>
      <c r="F6" s="306"/>
      <c r="G6" s="306"/>
      <c r="H6" s="306"/>
      <c r="I6" s="307"/>
      <c r="J6" s="308" t="s">
        <v>7</v>
      </c>
      <c r="K6" s="294"/>
      <c r="L6" s="294"/>
      <c r="M6" s="294"/>
      <c r="N6" s="294"/>
      <c r="O6" s="294"/>
      <c r="P6" s="294"/>
      <c r="Q6" s="295"/>
      <c r="R6" s="293" t="s">
        <v>10</v>
      </c>
      <c r="S6" s="294"/>
      <c r="T6" s="294"/>
      <c r="U6" s="294"/>
      <c r="V6" s="294"/>
      <c r="W6" s="295"/>
      <c r="X6"/>
      <c r="Y6"/>
      <c r="Z6"/>
      <c r="AA6"/>
      <c r="AB6"/>
      <c r="AC6"/>
      <c r="AD6"/>
      <c r="AE6"/>
      <c r="AF6"/>
      <c r="AG6"/>
      <c r="AH6"/>
    </row>
    <row r="7" spans="1:34" ht="15.75" thickBot="1" x14ac:dyDescent="0.3">
      <c r="A7"/>
      <c r="B7" s="18" t="s">
        <v>11</v>
      </c>
      <c r="C7" s="302"/>
      <c r="D7" s="304"/>
      <c r="E7" s="19" t="s">
        <v>12</v>
      </c>
      <c r="F7" s="20" t="s">
        <v>13</v>
      </c>
      <c r="G7" s="20" t="s">
        <v>14</v>
      </c>
      <c r="H7" s="20" t="s">
        <v>15</v>
      </c>
      <c r="I7" s="21" t="s">
        <v>16</v>
      </c>
      <c r="J7" s="22">
        <v>41487</v>
      </c>
      <c r="K7" s="22">
        <v>41518</v>
      </c>
      <c r="L7" s="22">
        <v>41548</v>
      </c>
      <c r="M7" s="22">
        <v>41579</v>
      </c>
      <c r="N7" s="22">
        <v>41609</v>
      </c>
      <c r="O7" s="22">
        <v>41640</v>
      </c>
      <c r="P7" s="22">
        <v>41671</v>
      </c>
      <c r="Q7" s="23" t="s">
        <v>16</v>
      </c>
      <c r="R7" s="24" t="s">
        <v>17</v>
      </c>
      <c r="S7" s="25" t="s">
        <v>18</v>
      </c>
      <c r="T7" s="25" t="s">
        <v>19</v>
      </c>
      <c r="U7" s="25" t="s">
        <v>20</v>
      </c>
      <c r="V7" s="25" t="s">
        <v>21</v>
      </c>
      <c r="W7" s="26" t="s">
        <v>22</v>
      </c>
      <c r="X7"/>
      <c r="Y7"/>
      <c r="Z7"/>
      <c r="AA7"/>
      <c r="AB7"/>
      <c r="AC7"/>
      <c r="AD7"/>
      <c r="AE7"/>
      <c r="AF7"/>
      <c r="AG7"/>
      <c r="AH7"/>
    </row>
    <row r="8" spans="1:34" ht="15.75" thickBot="1" x14ac:dyDescent="0.3">
      <c r="A8"/>
      <c r="B8" s="27" t="s">
        <v>23</v>
      </c>
      <c r="C8" s="28" t="s">
        <v>24</v>
      </c>
      <c r="D8" s="29">
        <v>14880.000000000002</v>
      </c>
      <c r="E8" s="30">
        <v>8670.962880000001</v>
      </c>
      <c r="F8" s="31">
        <v>498.33120000000008</v>
      </c>
      <c r="G8" s="31">
        <v>797.32992000000013</v>
      </c>
      <c r="H8" s="31">
        <v>219.852</v>
      </c>
      <c r="I8" s="32">
        <v>10186.476000000002</v>
      </c>
      <c r="J8" s="33"/>
      <c r="K8" s="34">
        <v>1079.56</v>
      </c>
      <c r="L8" s="35"/>
      <c r="M8" s="35"/>
      <c r="N8" s="35"/>
      <c r="O8" s="35"/>
      <c r="P8" s="35"/>
      <c r="Q8" s="36">
        <v>1126.8400000000001</v>
      </c>
      <c r="R8" s="37" t="s">
        <v>25</v>
      </c>
      <c r="S8" s="38" t="s">
        <v>25</v>
      </c>
      <c r="T8" s="38" t="s">
        <v>25</v>
      </c>
      <c r="U8" s="38" t="s">
        <v>25</v>
      </c>
      <c r="V8" s="38" t="s">
        <v>25</v>
      </c>
      <c r="W8" s="39" t="s">
        <v>25</v>
      </c>
      <c r="X8"/>
      <c r="Y8"/>
      <c r="Z8"/>
      <c r="AA8"/>
      <c r="AB8"/>
      <c r="AC8"/>
      <c r="AD8"/>
      <c r="AE8"/>
      <c r="AF8"/>
      <c r="AG8"/>
      <c r="AH8"/>
    </row>
    <row r="9" spans="1:34" ht="15.75" thickBot="1" x14ac:dyDescent="0.3">
      <c r="A9"/>
      <c r="B9" s="40" t="s">
        <v>26</v>
      </c>
      <c r="C9" s="41" t="s">
        <v>27</v>
      </c>
      <c r="D9" s="42">
        <v>14880.000000000002</v>
      </c>
      <c r="E9" s="43">
        <v>8670.962880000001</v>
      </c>
      <c r="F9" s="44">
        <v>498.33120000000008</v>
      </c>
      <c r="G9" s="44">
        <v>797.32992000000013</v>
      </c>
      <c r="H9" s="44">
        <v>219.852</v>
      </c>
      <c r="I9" s="45">
        <v>10186.476000000002</v>
      </c>
      <c r="J9" s="46"/>
      <c r="K9" s="269">
        <v>1079.56</v>
      </c>
      <c r="L9" s="47"/>
      <c r="M9" s="47"/>
      <c r="N9" s="47"/>
      <c r="O9" s="47"/>
      <c r="P9" s="47"/>
      <c r="Q9" s="48">
        <v>1126.8400000000001</v>
      </c>
      <c r="R9" s="49"/>
      <c r="S9" s="50"/>
      <c r="T9" s="50"/>
      <c r="U9" s="50"/>
      <c r="V9" s="50"/>
      <c r="W9" s="51"/>
      <c r="X9"/>
      <c r="Y9"/>
      <c r="Z9"/>
      <c r="AA9"/>
      <c r="AB9"/>
      <c r="AC9"/>
      <c r="AD9"/>
      <c r="AE9"/>
      <c r="AF9"/>
      <c r="AG9"/>
      <c r="AH9"/>
    </row>
    <row r="10" spans="1:34" x14ac:dyDescent="0.25">
      <c r="A10"/>
      <c r="B10" s="296" t="s">
        <v>28</v>
      </c>
      <c r="C10" s="3" t="s">
        <v>71</v>
      </c>
      <c r="D10" s="61">
        <v>14880.000000000002</v>
      </c>
      <c r="E10" s="62">
        <v>8670.962880000001</v>
      </c>
      <c r="F10" s="63">
        <v>498.33120000000008</v>
      </c>
      <c r="G10" s="63">
        <v>797.32992000000013</v>
      </c>
      <c r="H10" s="64">
        <v>219.852</v>
      </c>
      <c r="I10" s="65">
        <f>SUM(E10:H10)</f>
        <v>10186.476000000002</v>
      </c>
      <c r="J10" s="53"/>
      <c r="K10" s="270">
        <v>1079.56</v>
      </c>
      <c r="L10" s="270">
        <f>I10-K10</f>
        <v>9106.9160000000029</v>
      </c>
      <c r="M10" s="54"/>
      <c r="N10" s="55"/>
      <c r="O10" s="55"/>
      <c r="P10" s="55"/>
      <c r="Q10" s="56">
        <f t="shared" ref="Q10:Q19" si="0">SUM(J10:P10)</f>
        <v>10186.476000000002</v>
      </c>
      <c r="R10" s="57"/>
      <c r="S10" s="58"/>
      <c r="T10" s="58"/>
      <c r="U10" s="58"/>
      <c r="V10" s="58"/>
      <c r="W10" s="59"/>
      <c r="X10"/>
      <c r="Y10"/>
      <c r="Z10"/>
      <c r="AA10"/>
      <c r="AB10"/>
      <c r="AC10"/>
      <c r="AD10"/>
      <c r="AE10"/>
      <c r="AF10"/>
      <c r="AG10"/>
      <c r="AH10"/>
    </row>
    <row r="11" spans="1:34" x14ac:dyDescent="0.25">
      <c r="A11"/>
      <c r="B11" s="296"/>
      <c r="C11" s="60" t="s">
        <v>73</v>
      </c>
      <c r="D11" s="61">
        <v>64000</v>
      </c>
      <c r="E11" s="62">
        <v>37294.464000000007</v>
      </c>
      <c r="F11" s="63">
        <v>2143.36</v>
      </c>
      <c r="G11" s="63">
        <v>3429.3760000000002</v>
      </c>
      <c r="H11" s="64">
        <v>945.59999999999991</v>
      </c>
      <c r="I11" s="65">
        <v>43812.80000000001</v>
      </c>
      <c r="J11" s="66"/>
      <c r="K11" s="67"/>
      <c r="L11" s="67">
        <v>50932.380000000005</v>
      </c>
      <c r="M11" s="68"/>
      <c r="N11" s="280">
        <f>I11-L11</f>
        <v>-7119.5799999999945</v>
      </c>
      <c r="O11" s="280"/>
      <c r="P11" s="280"/>
      <c r="Q11" s="56">
        <f t="shared" si="0"/>
        <v>43812.80000000001</v>
      </c>
      <c r="R11" s="70"/>
      <c r="S11" s="71"/>
      <c r="T11" s="71"/>
      <c r="U11" s="71"/>
      <c r="V11" s="71"/>
      <c r="W11" s="72"/>
      <c r="X11"/>
      <c r="Y11"/>
      <c r="Z11"/>
      <c r="AA11"/>
      <c r="AB11"/>
      <c r="AC11"/>
      <c r="AD11"/>
      <c r="AE11"/>
      <c r="AF11"/>
      <c r="AG11"/>
      <c r="AH11"/>
    </row>
    <row r="12" spans="1:34" x14ac:dyDescent="0.25">
      <c r="A12"/>
      <c r="B12" s="296"/>
      <c r="C12" s="60" t="s">
        <v>74</v>
      </c>
      <c r="D12" s="61">
        <v>11018.41</v>
      </c>
      <c r="E12" s="62">
        <v>6420.7139856600015</v>
      </c>
      <c r="F12" s="63">
        <v>369.00655090000009</v>
      </c>
      <c r="G12" s="63">
        <v>590.41048144000013</v>
      </c>
      <c r="H12" s="64">
        <v>162.79700775000003</v>
      </c>
      <c r="I12" s="65">
        <v>7542.9280257500022</v>
      </c>
      <c r="J12" s="66"/>
      <c r="K12" s="67"/>
      <c r="L12" s="67"/>
      <c r="M12" s="68"/>
      <c r="N12" s="67">
        <v>7542.9280257500022</v>
      </c>
      <c r="O12" s="280"/>
      <c r="P12" s="280"/>
      <c r="Q12" s="56">
        <f t="shared" si="0"/>
        <v>7542.9280257500022</v>
      </c>
      <c r="R12" s="70"/>
      <c r="S12" s="71"/>
      <c r="T12" s="71"/>
      <c r="U12" s="71"/>
      <c r="V12" s="71"/>
      <c r="W12" s="72"/>
      <c r="X12"/>
      <c r="Y12"/>
      <c r="Z12"/>
      <c r="AA12"/>
      <c r="AB12"/>
      <c r="AC12"/>
      <c r="AD12"/>
      <c r="AE12"/>
      <c r="AF12"/>
      <c r="AG12"/>
      <c r="AH12"/>
    </row>
    <row r="13" spans="1:34" x14ac:dyDescent="0.25">
      <c r="A13"/>
      <c r="B13" s="296"/>
      <c r="C13" s="60" t="s">
        <v>75</v>
      </c>
      <c r="D13" s="61">
        <v>19607.490500000004</v>
      </c>
      <c r="E13" s="62">
        <v>11425.794509103001</v>
      </c>
      <c r="F13" s="63">
        <v>656.65485684500015</v>
      </c>
      <c r="G13" s="63">
        <v>1050.6477709520002</v>
      </c>
      <c r="H13" s="64">
        <v>289.70067213750008</v>
      </c>
      <c r="I13" s="65">
        <v>13422.797809037502</v>
      </c>
      <c r="J13" s="66"/>
      <c r="K13" s="67"/>
      <c r="L13" s="67"/>
      <c r="M13" s="68"/>
      <c r="N13" s="67"/>
      <c r="O13" s="235">
        <v>13422.797809037502</v>
      </c>
      <c r="P13" s="235"/>
      <c r="Q13" s="56">
        <f t="shared" si="0"/>
        <v>13422.797809037502</v>
      </c>
      <c r="R13" s="70"/>
      <c r="S13" s="71"/>
      <c r="T13" s="71"/>
      <c r="U13" s="71"/>
      <c r="V13" s="71"/>
      <c r="W13" s="72"/>
      <c r="X13"/>
      <c r="Y13"/>
      <c r="Z13"/>
      <c r="AA13"/>
      <c r="AB13"/>
      <c r="AC13"/>
      <c r="AD13"/>
      <c r="AE13"/>
      <c r="AF13"/>
      <c r="AG13"/>
      <c r="AH13"/>
    </row>
    <row r="14" spans="1:34" ht="15.75" thickBot="1" x14ac:dyDescent="0.3">
      <c r="A14"/>
      <c r="B14" s="296"/>
      <c r="C14" s="60" t="s">
        <v>76</v>
      </c>
      <c r="D14" s="74">
        <v>31420.350000000002</v>
      </c>
      <c r="E14" s="75">
        <v>18309.454874100004</v>
      </c>
      <c r="F14" s="76">
        <v>1052.2675215000002</v>
      </c>
      <c r="G14" s="76">
        <v>1683.6280344000002</v>
      </c>
      <c r="H14" s="77">
        <v>464.23567125</v>
      </c>
      <c r="I14" s="78">
        <v>21509.586101250006</v>
      </c>
      <c r="J14" s="79"/>
      <c r="K14" s="80"/>
      <c r="L14" s="80"/>
      <c r="M14" s="81"/>
      <c r="N14" s="80"/>
      <c r="O14" s="236">
        <v>21509.586101250006</v>
      </c>
      <c r="P14" s="236"/>
      <c r="Q14" s="56">
        <f t="shared" si="0"/>
        <v>21509.586101250006</v>
      </c>
      <c r="R14" s="83"/>
      <c r="S14" s="84"/>
      <c r="T14" s="84"/>
      <c r="U14" s="84"/>
      <c r="V14" s="84"/>
      <c r="W14" s="85"/>
      <c r="X14"/>
      <c r="Y14"/>
      <c r="Z14"/>
      <c r="AA14"/>
      <c r="AB14"/>
      <c r="AC14"/>
      <c r="AD14"/>
      <c r="AE14"/>
      <c r="AF14"/>
      <c r="AG14"/>
      <c r="AH14"/>
    </row>
    <row r="15" spans="1:34" ht="15.75" thickBot="1" x14ac:dyDescent="0.3">
      <c r="A15"/>
      <c r="B15" s="40" t="s">
        <v>30</v>
      </c>
      <c r="C15" s="41" t="s">
        <v>31</v>
      </c>
      <c r="D15" s="86">
        <f t="shared" ref="D15:O15" si="1">SUM(D10:D14)</f>
        <v>140926.25049999999</v>
      </c>
      <c r="E15" s="87">
        <f t="shared" si="1"/>
        <v>82121.390248863012</v>
      </c>
      <c r="F15" s="88">
        <f t="shared" si="1"/>
        <v>4719.6201292450005</v>
      </c>
      <c r="G15" s="88">
        <f t="shared" si="1"/>
        <v>7551.3922067920012</v>
      </c>
      <c r="H15" s="89">
        <f t="shared" si="1"/>
        <v>2082.1853511375002</v>
      </c>
      <c r="I15" s="90">
        <f t="shared" si="1"/>
        <v>96474.587936037526</v>
      </c>
      <c r="J15" s="91">
        <f t="shared" si="1"/>
        <v>0</v>
      </c>
      <c r="K15" s="92">
        <f t="shared" si="1"/>
        <v>1079.56</v>
      </c>
      <c r="L15" s="92">
        <f t="shared" si="1"/>
        <v>60039.296000000009</v>
      </c>
      <c r="M15" s="92">
        <f t="shared" si="1"/>
        <v>0</v>
      </c>
      <c r="N15" s="92">
        <f t="shared" si="1"/>
        <v>423.34802575000776</v>
      </c>
      <c r="O15" s="237">
        <f t="shared" si="1"/>
        <v>34932.383910287506</v>
      </c>
      <c r="P15" s="237"/>
      <c r="Q15" s="48">
        <f t="shared" si="0"/>
        <v>96474.587936037511</v>
      </c>
      <c r="R15" s="49"/>
      <c r="S15" s="50"/>
      <c r="T15" s="50"/>
      <c r="U15" s="50"/>
      <c r="V15" s="50"/>
      <c r="W15" s="51"/>
      <c r="X15"/>
      <c r="Y15"/>
      <c r="Z15"/>
      <c r="AA15"/>
      <c r="AB15"/>
      <c r="AC15"/>
      <c r="AD15"/>
      <c r="AE15"/>
      <c r="AF15"/>
      <c r="AG15"/>
      <c r="AH15"/>
    </row>
    <row r="16" spans="1:34" x14ac:dyDescent="0.25">
      <c r="A16"/>
      <c r="B16" s="93" t="s">
        <v>32</v>
      </c>
      <c r="C16" s="3" t="s">
        <v>33</v>
      </c>
      <c r="D16" s="94"/>
      <c r="E16" s="95"/>
      <c r="F16" s="96"/>
      <c r="G16" s="96"/>
      <c r="H16" s="96"/>
      <c r="I16" s="97">
        <v>0</v>
      </c>
      <c r="J16" s="98">
        <f>I20</f>
        <v>0</v>
      </c>
      <c r="K16" s="99">
        <f>J20</f>
        <v>0</v>
      </c>
      <c r="L16" s="99">
        <f>K20</f>
        <v>0</v>
      </c>
      <c r="M16" s="275">
        <f>L20</f>
        <v>-3.9999999935389496E-3</v>
      </c>
      <c r="N16" s="99">
        <f>L20</f>
        <v>-3.9999999935389496E-3</v>
      </c>
      <c r="O16" s="238">
        <f>L20</f>
        <v>-3.9999999935389496E-3</v>
      </c>
      <c r="P16" s="101">
        <f>M20</f>
        <v>-3.9999999935389496E-3</v>
      </c>
      <c r="Q16" s="102">
        <f t="shared" si="0"/>
        <v>-1.5999999974155799E-2</v>
      </c>
      <c r="R16" s="1"/>
      <c r="S16" s="1"/>
      <c r="T16" s="1"/>
      <c r="U16" s="1"/>
      <c r="V16" s="1"/>
      <c r="W16" s="1"/>
      <c r="X16"/>
      <c r="Y16"/>
      <c r="Z16"/>
      <c r="AA16"/>
      <c r="AB16"/>
      <c r="AC16"/>
      <c r="AD16"/>
      <c r="AE16"/>
      <c r="AF16"/>
      <c r="AG16"/>
      <c r="AH16"/>
    </row>
    <row r="17" spans="1:34" x14ac:dyDescent="0.25">
      <c r="A17"/>
      <c r="B17" s="103" t="s">
        <v>34</v>
      </c>
      <c r="C17" s="60" t="s">
        <v>35</v>
      </c>
      <c r="D17" s="61"/>
      <c r="E17" s="62"/>
      <c r="F17" s="64"/>
      <c r="G17" s="64"/>
      <c r="H17" s="64"/>
      <c r="I17" s="65">
        <v>0</v>
      </c>
      <c r="J17" s="104">
        <v>0</v>
      </c>
      <c r="K17" s="108">
        <f t="shared" ref="K17:O17" si="2">K15+K16</f>
        <v>1079.56</v>
      </c>
      <c r="L17" s="108">
        <f t="shared" si="2"/>
        <v>60039.296000000009</v>
      </c>
      <c r="M17" s="276">
        <f t="shared" si="2"/>
        <v>-3.9999999935389496E-3</v>
      </c>
      <c r="N17" s="108">
        <f t="shared" si="2"/>
        <v>423.34402575001423</v>
      </c>
      <c r="O17" s="239">
        <f t="shared" si="2"/>
        <v>34932.379910287513</v>
      </c>
      <c r="P17" s="105">
        <f t="shared" ref="P17" si="3">P15+P16</f>
        <v>-3.9999999935389496E-3</v>
      </c>
      <c r="Q17" s="106">
        <f t="shared" si="0"/>
        <v>96474.571936037537</v>
      </c>
      <c r="R17" s="1"/>
      <c r="S17" s="1"/>
      <c r="T17" s="1"/>
      <c r="U17" s="1"/>
      <c r="V17" s="1"/>
      <c r="W17" s="1"/>
      <c r="Y17"/>
      <c r="Z17"/>
      <c r="AA17"/>
      <c r="AB17"/>
      <c r="AC17"/>
      <c r="AD17"/>
      <c r="AE17"/>
      <c r="AF17"/>
      <c r="AG17"/>
      <c r="AH17"/>
    </row>
    <row r="18" spans="1:34" x14ac:dyDescent="0.25">
      <c r="A18"/>
      <c r="B18" s="103" t="s">
        <v>36</v>
      </c>
      <c r="C18" s="60" t="s">
        <v>37</v>
      </c>
      <c r="D18" s="107"/>
      <c r="E18" s="62"/>
      <c r="F18" s="64"/>
      <c r="G18" s="64"/>
      <c r="H18" s="64"/>
      <c r="I18" s="61">
        <f>SUM(E18:H18)</f>
        <v>0</v>
      </c>
      <c r="J18" s="108">
        <v>0</v>
      </c>
      <c r="K18" s="109">
        <v>1079.56</v>
      </c>
      <c r="L18" s="109">
        <v>60039.3</v>
      </c>
      <c r="M18" s="277"/>
      <c r="N18" s="109">
        <v>423.34</v>
      </c>
      <c r="O18" s="240">
        <v>34932.379999999997</v>
      </c>
      <c r="P18" s="111"/>
      <c r="Q18" s="106">
        <f t="shared" si="0"/>
        <v>96474.579999999987</v>
      </c>
      <c r="R18" s="1"/>
      <c r="S18" s="1"/>
      <c r="T18" s="1"/>
      <c r="U18" s="1"/>
      <c r="V18" s="1"/>
      <c r="W18" s="1"/>
      <c r="Y18"/>
      <c r="Z18"/>
      <c r="AA18"/>
      <c r="AB18"/>
      <c r="AC18"/>
      <c r="AD18"/>
      <c r="AE18"/>
      <c r="AF18"/>
      <c r="AG18"/>
      <c r="AH18"/>
    </row>
    <row r="19" spans="1:34" x14ac:dyDescent="0.25">
      <c r="A19"/>
      <c r="B19" s="103" t="s">
        <v>38</v>
      </c>
      <c r="C19" s="73" t="s">
        <v>39</v>
      </c>
      <c r="D19" s="112"/>
      <c r="E19" s="113"/>
      <c r="F19" s="114"/>
      <c r="G19" s="114"/>
      <c r="H19" s="114"/>
      <c r="I19" s="115">
        <v>0</v>
      </c>
      <c r="J19" s="116"/>
      <c r="K19" s="117">
        <v>1079.56</v>
      </c>
      <c r="L19" s="117">
        <v>60039.3</v>
      </c>
      <c r="M19" s="278"/>
      <c r="N19" s="117"/>
      <c r="O19" s="241"/>
      <c r="P19" s="119"/>
      <c r="Q19" s="106">
        <f t="shared" si="0"/>
        <v>61118.86</v>
      </c>
      <c r="R19" s="1"/>
      <c r="S19" s="1"/>
      <c r="T19" s="1"/>
      <c r="U19" s="1"/>
      <c r="V19" s="1"/>
      <c r="W19" s="1"/>
      <c r="Y19"/>
      <c r="Z19"/>
      <c r="AA19"/>
      <c r="AB19"/>
      <c r="AC19"/>
      <c r="AD19"/>
      <c r="AE19"/>
      <c r="AF19"/>
      <c r="AG19"/>
      <c r="AH19"/>
    </row>
    <row r="20" spans="1:34" ht="15.75" thickBot="1" x14ac:dyDescent="0.3">
      <c r="A20"/>
      <c r="B20" s="120" t="s">
        <v>40</v>
      </c>
      <c r="C20" s="6" t="s">
        <v>41</v>
      </c>
      <c r="D20" s="121"/>
      <c r="E20" s="122"/>
      <c r="F20" s="123"/>
      <c r="G20" s="123"/>
      <c r="H20" s="123"/>
      <c r="I20" s="124">
        <v>0</v>
      </c>
      <c r="J20" s="125">
        <f t="shared" ref="J20:O20" si="4">J17-J19</f>
        <v>0</v>
      </c>
      <c r="K20" s="271">
        <f t="shared" si="4"/>
        <v>0</v>
      </c>
      <c r="L20" s="271">
        <f t="shared" si="4"/>
        <v>-3.9999999935389496E-3</v>
      </c>
      <c r="M20" s="279">
        <f t="shared" si="4"/>
        <v>-3.9999999935389496E-3</v>
      </c>
      <c r="N20" s="271">
        <f t="shared" si="4"/>
        <v>423.34402575001423</v>
      </c>
      <c r="O20" s="242">
        <f t="shared" si="4"/>
        <v>34932.379910287513</v>
      </c>
      <c r="P20" s="126">
        <f t="shared" ref="P20" si="5">P17-P19</f>
        <v>-3.9999999935389496E-3</v>
      </c>
      <c r="Q20" s="127">
        <f>Q18+Q19</f>
        <v>157593.44</v>
      </c>
      <c r="R20" s="1"/>
      <c r="S20" s="1"/>
      <c r="T20" s="1"/>
      <c r="U20" s="1"/>
      <c r="V20" s="1"/>
      <c r="W20" s="1"/>
      <c r="Y20"/>
      <c r="Z20"/>
      <c r="AA20"/>
      <c r="AB20"/>
      <c r="AC20"/>
      <c r="AD20"/>
      <c r="AE20"/>
      <c r="AF20"/>
      <c r="AG20"/>
      <c r="AH20"/>
    </row>
    <row r="21" spans="1:34" ht="15.75" thickBot="1" x14ac:dyDescent="0.3">
      <c r="A21"/>
      <c r="B21" s="297" t="s">
        <v>42</v>
      </c>
      <c r="C21" s="298"/>
      <c r="D21" s="298"/>
      <c r="E21" s="298"/>
      <c r="F21" s="298"/>
      <c r="G21" s="298"/>
      <c r="H21" s="298"/>
      <c r="I21" s="299"/>
      <c r="J21" s="128"/>
      <c r="K21" s="129"/>
      <c r="L21" s="129"/>
      <c r="M21" s="129"/>
      <c r="N21" s="129"/>
      <c r="O21" s="129"/>
      <c r="P21" s="129"/>
      <c r="Q21" s="130" t="str">
        <f>Q7</f>
        <v>Total</v>
      </c>
      <c r="R21" s="1"/>
      <c r="S21" s="1"/>
      <c r="T21" s="1"/>
      <c r="U21" s="1"/>
      <c r="V21" s="1"/>
      <c r="W21" s="1"/>
      <c r="Y21"/>
      <c r="Z21"/>
      <c r="AA21"/>
      <c r="AB21"/>
      <c r="AC21"/>
      <c r="AD21"/>
      <c r="AE21"/>
      <c r="AF21"/>
      <c r="AG21"/>
      <c r="AH21"/>
    </row>
    <row r="22" spans="1:34" x14ac:dyDescent="0.25">
      <c r="A22"/>
      <c r="B22" s="283" t="s">
        <v>43</v>
      </c>
      <c r="C22" s="3" t="s">
        <v>44</v>
      </c>
      <c r="D22" s="131"/>
      <c r="E22" s="132"/>
      <c r="F22" s="133"/>
      <c r="G22" s="134"/>
      <c r="H22" s="133"/>
      <c r="I22" s="135"/>
      <c r="J22" s="136"/>
      <c r="K22" s="137"/>
      <c r="L22" s="137"/>
      <c r="M22" s="137"/>
      <c r="N22" s="137"/>
      <c r="O22" s="137"/>
      <c r="P22" s="137"/>
      <c r="Q22" s="138">
        <f>SUM(J22:P22)</f>
        <v>0</v>
      </c>
      <c r="R22" s="1"/>
      <c r="S22" s="1"/>
      <c r="T22" s="1"/>
      <c r="U22" s="1"/>
      <c r="V22" s="1"/>
      <c r="W22" s="1"/>
      <c r="Y22"/>
      <c r="Z22"/>
      <c r="AA22"/>
      <c r="AB22"/>
      <c r="AC22"/>
      <c r="AD22"/>
      <c r="AE22"/>
      <c r="AF22"/>
      <c r="AG22"/>
      <c r="AH22"/>
    </row>
    <row r="23" spans="1:34" x14ac:dyDescent="0.25">
      <c r="A23"/>
      <c r="B23" s="284"/>
      <c r="C23" s="52" t="s">
        <v>29</v>
      </c>
      <c r="D23" s="139"/>
      <c r="E23" s="140"/>
      <c r="F23" s="141"/>
      <c r="G23" s="142"/>
      <c r="H23" s="141"/>
      <c r="I23" s="143"/>
      <c r="J23" s="144"/>
      <c r="K23" s="145"/>
      <c r="L23" s="145"/>
      <c r="M23" s="145"/>
      <c r="N23" s="145"/>
      <c r="O23" s="145"/>
      <c r="P23" s="145"/>
      <c r="Q23" s="146">
        <f>SUM(J23:P23)</f>
        <v>0</v>
      </c>
      <c r="R23" s="1"/>
      <c r="S23" s="1"/>
      <c r="T23" s="1"/>
      <c r="U23" s="1"/>
      <c r="V23" s="1"/>
      <c r="W23" s="1"/>
      <c r="Y23"/>
      <c r="Z23"/>
      <c r="AA23"/>
      <c r="AB23"/>
      <c r="AC23"/>
      <c r="AD23"/>
      <c r="AE23"/>
      <c r="AF23"/>
      <c r="AG23"/>
      <c r="AH23"/>
    </row>
    <row r="24" spans="1:34" x14ac:dyDescent="0.25">
      <c r="A24"/>
      <c r="B24" s="284"/>
      <c r="C24" s="60"/>
      <c r="D24" s="139"/>
      <c r="E24" s="140"/>
      <c r="F24" s="141"/>
      <c r="G24" s="142"/>
      <c r="H24" s="141"/>
      <c r="I24" s="143"/>
      <c r="J24" s="144"/>
      <c r="K24" s="145"/>
      <c r="L24" s="145"/>
      <c r="M24" s="145"/>
      <c r="N24" s="145"/>
      <c r="O24" s="145"/>
      <c r="P24" s="145"/>
      <c r="Q24" s="146">
        <f>SUM(J24:P24)</f>
        <v>0</v>
      </c>
      <c r="R24" s="1"/>
      <c r="S24" s="1"/>
      <c r="T24" s="1"/>
      <c r="U24" s="1"/>
      <c r="V24" s="1"/>
      <c r="W24" s="1"/>
      <c r="Y24"/>
      <c r="Z24"/>
      <c r="AA24"/>
      <c r="AB24"/>
      <c r="AC24"/>
      <c r="AD24"/>
      <c r="AE24"/>
      <c r="AF24"/>
      <c r="AG24"/>
      <c r="AH24"/>
    </row>
    <row r="25" spans="1:34" x14ac:dyDescent="0.25">
      <c r="A25"/>
      <c r="B25" s="285"/>
      <c r="C25" s="52"/>
      <c r="D25" s="147"/>
      <c r="E25" s="148"/>
      <c r="F25" s="149"/>
      <c r="G25" s="150"/>
      <c r="H25" s="149"/>
      <c r="I25" s="151"/>
      <c r="J25" s="152"/>
      <c r="K25" s="153"/>
      <c r="L25" s="153"/>
      <c r="M25" s="153"/>
      <c r="N25" s="153"/>
      <c r="O25" s="153"/>
      <c r="P25" s="153"/>
      <c r="Q25" s="154">
        <f>SUM(J25:P25)</f>
        <v>0</v>
      </c>
      <c r="R25" s="1"/>
      <c r="S25" s="1"/>
      <c r="T25" s="1"/>
      <c r="U25" s="1"/>
      <c r="V25" s="1"/>
      <c r="W25" s="1"/>
      <c r="Y25"/>
      <c r="Z25"/>
      <c r="AA25"/>
      <c r="AB25"/>
      <c r="AC25"/>
      <c r="AD25"/>
      <c r="AE25"/>
      <c r="AF25"/>
      <c r="AG25"/>
      <c r="AH25"/>
    </row>
    <row r="26" spans="1:34" ht="15.75" thickBot="1" x14ac:dyDescent="0.3">
      <c r="A26"/>
      <c r="B26" s="286"/>
      <c r="C26" s="6"/>
      <c r="D26" s="155"/>
      <c r="E26" s="156"/>
      <c r="F26" s="157"/>
      <c r="G26" s="158"/>
      <c r="H26" s="157"/>
      <c r="I26" s="159"/>
      <c r="J26" s="160"/>
      <c r="K26" s="161"/>
      <c r="L26" s="161"/>
      <c r="M26" s="161"/>
      <c r="N26" s="161"/>
      <c r="O26" s="161"/>
      <c r="P26" s="161"/>
      <c r="Q26" s="162"/>
      <c r="R26" s="1"/>
      <c r="S26" s="1"/>
      <c r="T26" s="1"/>
      <c r="U26" s="1"/>
      <c r="V26" s="1"/>
      <c r="W26" s="1"/>
      <c r="Y26"/>
      <c r="Z26"/>
      <c r="AA26"/>
      <c r="AB26"/>
      <c r="AC26"/>
      <c r="AD26"/>
      <c r="AE26"/>
      <c r="AF26"/>
      <c r="AG26"/>
      <c r="AH26"/>
    </row>
    <row r="27" spans="1:34" ht="15.75" thickBot="1" x14ac:dyDescent="0.3">
      <c r="A27"/>
      <c r="B27" s="163" t="s">
        <v>30</v>
      </c>
      <c r="C27" s="41" t="s">
        <v>45</v>
      </c>
      <c r="D27" s="86">
        <f t="shared" ref="D27:M27" si="6">SUM(D22:D26)</f>
        <v>0</v>
      </c>
      <c r="E27" s="164">
        <f t="shared" si="6"/>
        <v>0</v>
      </c>
      <c r="F27" s="89">
        <f t="shared" si="6"/>
        <v>0</v>
      </c>
      <c r="G27" s="89">
        <f t="shared" si="6"/>
        <v>0</v>
      </c>
      <c r="H27" s="89">
        <f t="shared" si="6"/>
        <v>0</v>
      </c>
      <c r="I27" s="86">
        <f t="shared" si="6"/>
        <v>0</v>
      </c>
      <c r="J27" s="165">
        <f t="shared" si="6"/>
        <v>0</v>
      </c>
      <c r="K27" s="166">
        <f t="shared" si="6"/>
        <v>0</v>
      </c>
      <c r="L27" s="166">
        <f t="shared" si="6"/>
        <v>0</v>
      </c>
      <c r="M27" s="166">
        <f t="shared" si="6"/>
        <v>0</v>
      </c>
      <c r="N27" s="166">
        <f t="shared" ref="N27:O27" si="7">SUM(N22:N26)</f>
        <v>0</v>
      </c>
      <c r="O27" s="166">
        <f t="shared" si="7"/>
        <v>0</v>
      </c>
      <c r="P27" s="166"/>
      <c r="Q27" s="167">
        <f>SUM(J27:P27)</f>
        <v>0</v>
      </c>
      <c r="R27" s="1"/>
      <c r="S27" s="1"/>
      <c r="T27" s="1"/>
      <c r="U27" s="1"/>
      <c r="V27" s="1"/>
      <c r="W27" s="1"/>
      <c r="Y27"/>
      <c r="Z27"/>
      <c r="AA27"/>
      <c r="AB27"/>
      <c r="AC27"/>
      <c r="AD27"/>
      <c r="AE27"/>
      <c r="AF27"/>
      <c r="AG27"/>
      <c r="AH27"/>
    </row>
    <row r="28" spans="1:34" ht="15.75" thickBot="1" x14ac:dyDescent="0.3">
      <c r="A28"/>
      <c r="B28" s="40" t="s">
        <v>46</v>
      </c>
      <c r="C28" s="41" t="s">
        <v>47</v>
      </c>
      <c r="D28" s="168">
        <f t="shared" ref="D28:I28" si="8">D27+D15</f>
        <v>140926.25049999999</v>
      </c>
      <c r="E28" s="169">
        <f t="shared" si="8"/>
        <v>82121.390248863012</v>
      </c>
      <c r="F28" s="170">
        <f t="shared" si="8"/>
        <v>4719.6201292450005</v>
      </c>
      <c r="G28" s="170">
        <f t="shared" si="8"/>
        <v>7551.3922067920012</v>
      </c>
      <c r="H28" s="170">
        <f t="shared" si="8"/>
        <v>2082.1853511375002</v>
      </c>
      <c r="I28" s="168">
        <f t="shared" si="8"/>
        <v>96474.587936037526</v>
      </c>
      <c r="J28" s="171">
        <f t="shared" ref="J28:O28" si="9">J19+J27</f>
        <v>0</v>
      </c>
      <c r="K28" s="172">
        <f t="shared" si="9"/>
        <v>1079.56</v>
      </c>
      <c r="L28" s="172">
        <f t="shared" si="9"/>
        <v>60039.3</v>
      </c>
      <c r="M28" s="172">
        <f t="shared" si="9"/>
        <v>0</v>
      </c>
      <c r="N28" s="172">
        <f t="shared" si="9"/>
        <v>0</v>
      </c>
      <c r="O28" s="172">
        <f t="shared" si="9"/>
        <v>0</v>
      </c>
      <c r="P28" s="172"/>
      <c r="Q28" s="173">
        <f>SUM(J28:P28)</f>
        <v>61118.86</v>
      </c>
      <c r="R28" s="1"/>
      <c r="S28" s="1"/>
      <c r="T28" s="1"/>
      <c r="U28" s="1"/>
      <c r="V28" s="1"/>
      <c r="W28" s="1"/>
      <c r="Y28"/>
      <c r="Z28"/>
      <c r="AA28"/>
      <c r="AB28"/>
      <c r="AC28"/>
      <c r="AD28"/>
      <c r="AE28"/>
      <c r="AF28"/>
      <c r="AG28"/>
      <c r="AH28"/>
    </row>
    <row r="29" spans="1:34" ht="15.75" thickBot="1" x14ac:dyDescent="0.3">
      <c r="A29"/>
      <c r="B29" s="40" t="s">
        <v>48</v>
      </c>
      <c r="C29" s="41" t="s">
        <v>49</v>
      </c>
      <c r="D29" s="174"/>
      <c r="E29" s="41"/>
      <c r="F29" s="175"/>
      <c r="G29" s="176"/>
      <c r="H29" s="175"/>
      <c r="I29" s="177">
        <v>0</v>
      </c>
      <c r="J29" s="171">
        <f>I29+J28</f>
        <v>0</v>
      </c>
      <c r="K29" s="172">
        <f>J29+K28</f>
        <v>1079.56</v>
      </c>
      <c r="L29" s="172">
        <f>K29+L28</f>
        <v>61118.86</v>
      </c>
      <c r="M29" s="172">
        <f>L29+M28</f>
        <v>61118.86</v>
      </c>
      <c r="N29" s="172">
        <f>L29+N28</f>
        <v>61118.86</v>
      </c>
      <c r="O29" s="172">
        <f>M29+O28</f>
        <v>61118.86</v>
      </c>
      <c r="P29" s="172">
        <f>N29+P28</f>
        <v>61118.86</v>
      </c>
      <c r="Q29" s="173">
        <f>Q28-Q27</f>
        <v>61118.86</v>
      </c>
      <c r="R29" s="1"/>
      <c r="S29" s="1"/>
      <c r="T29" s="1"/>
      <c r="U29" s="1"/>
      <c r="V29" s="1"/>
      <c r="W29" s="1"/>
      <c r="Y29"/>
      <c r="Z29"/>
      <c r="AA29"/>
      <c r="AB29"/>
      <c r="AC29"/>
      <c r="AD29"/>
      <c r="AE29"/>
      <c r="AF29"/>
      <c r="AG29"/>
      <c r="AH29"/>
    </row>
    <row r="30" spans="1:34" ht="15.75" thickBot="1" x14ac:dyDescent="0.3">
      <c r="A30"/>
      <c r="G30" s="178"/>
      <c r="R30" s="1"/>
      <c r="S30" s="1"/>
      <c r="T30" s="1"/>
      <c r="U30" s="1"/>
      <c r="V30" s="1"/>
      <c r="W30" s="1"/>
      <c r="Y30"/>
      <c r="Z30"/>
      <c r="AA30"/>
      <c r="AB30"/>
      <c r="AC30"/>
      <c r="AD30"/>
      <c r="AE30"/>
      <c r="AF30"/>
      <c r="AG30"/>
      <c r="AH30"/>
    </row>
    <row r="31" spans="1:34" ht="15.75" thickBot="1" x14ac:dyDescent="0.3">
      <c r="A31"/>
      <c r="B31" s="287" t="s">
        <v>50</v>
      </c>
      <c r="C31" s="288"/>
      <c r="D31" s="289"/>
      <c r="G31" s="178"/>
      <c r="R31" s="179"/>
      <c r="S31" s="179"/>
      <c r="T31" s="179"/>
      <c r="U31" s="179"/>
      <c r="V31" s="179"/>
      <c r="W31" s="179"/>
      <c r="X31" s="179"/>
      <c r="Y31"/>
      <c r="Z31"/>
      <c r="AA31"/>
      <c r="AB31"/>
      <c r="AC31"/>
      <c r="AD31"/>
      <c r="AE31"/>
      <c r="AF31"/>
      <c r="AG31"/>
      <c r="AH31"/>
    </row>
    <row r="32" spans="1:34" ht="15.75" thickBot="1" x14ac:dyDescent="0.3">
      <c r="A32"/>
      <c r="B32" s="297" t="s">
        <v>51</v>
      </c>
      <c r="C32" s="300"/>
      <c r="D32" s="300"/>
      <c r="E32" s="298"/>
      <c r="F32" s="298"/>
      <c r="G32" s="298"/>
      <c r="H32" s="298"/>
      <c r="I32" s="299"/>
      <c r="J32" s="261">
        <v>41487</v>
      </c>
      <c r="K32" s="262">
        <v>41518</v>
      </c>
      <c r="L32" s="262">
        <v>41548</v>
      </c>
      <c r="M32" s="262">
        <v>41579</v>
      </c>
      <c r="N32" s="262">
        <v>41609</v>
      </c>
      <c r="O32" s="262">
        <v>41275</v>
      </c>
      <c r="P32" s="262">
        <v>41306</v>
      </c>
      <c r="Q32" s="130" t="str">
        <f>Q7</f>
        <v>Total</v>
      </c>
      <c r="R32" s="180"/>
      <c r="S32" s="180"/>
      <c r="T32" s="180"/>
      <c r="U32" s="180"/>
      <c r="V32" s="180"/>
      <c r="W32" s="180"/>
      <c r="X32" s="179"/>
      <c r="Y32"/>
      <c r="Z32"/>
      <c r="AA32"/>
      <c r="AB32"/>
      <c r="AC32"/>
      <c r="AD32"/>
      <c r="AE32"/>
      <c r="AF32"/>
      <c r="AG32"/>
      <c r="AH32"/>
    </row>
    <row r="33" spans="1:34" x14ac:dyDescent="0.25">
      <c r="A33"/>
      <c r="B33" s="283" t="s">
        <v>52</v>
      </c>
      <c r="C33" s="3" t="s">
        <v>71</v>
      </c>
      <c r="D33" s="61">
        <v>14880.000000000002</v>
      </c>
      <c r="E33" s="249"/>
      <c r="F33" s="133"/>
      <c r="G33" s="134"/>
      <c r="H33" s="133"/>
      <c r="I33" s="256"/>
      <c r="J33" s="153"/>
      <c r="K33" s="265"/>
      <c r="L33" s="266"/>
      <c r="M33" s="267">
        <v>14880.000000000002</v>
      </c>
      <c r="N33" s="268"/>
      <c r="O33" s="268"/>
      <c r="P33" s="268"/>
      <c r="Q33" s="260">
        <f t="shared" ref="Q33:Q38" si="10">SUM(J33:P33)</f>
        <v>14880.000000000002</v>
      </c>
      <c r="R33" s="179"/>
      <c r="S33" s="179"/>
      <c r="T33" s="179"/>
      <c r="U33" s="179"/>
      <c r="V33" s="179"/>
      <c r="W33" s="179"/>
      <c r="X33" s="179"/>
      <c r="Y33"/>
      <c r="Z33"/>
      <c r="AA33"/>
      <c r="AB33"/>
      <c r="AC33"/>
      <c r="AD33"/>
      <c r="AE33"/>
      <c r="AF33"/>
      <c r="AG33"/>
      <c r="AH33"/>
    </row>
    <row r="34" spans="1:34" x14ac:dyDescent="0.25">
      <c r="A34"/>
      <c r="B34" s="284"/>
      <c r="C34" s="60" t="s">
        <v>73</v>
      </c>
      <c r="D34" s="61">
        <v>64000</v>
      </c>
      <c r="E34" s="250"/>
      <c r="F34" s="141"/>
      <c r="G34" s="142"/>
      <c r="H34" s="141"/>
      <c r="I34" s="257"/>
      <c r="J34" s="153"/>
      <c r="K34" s="153"/>
      <c r="L34" s="153"/>
      <c r="M34" s="153"/>
      <c r="N34" s="153"/>
      <c r="O34" s="268">
        <v>64000</v>
      </c>
      <c r="P34" s="268"/>
      <c r="Q34" s="260">
        <f t="shared" si="10"/>
        <v>64000</v>
      </c>
      <c r="R34" s="179"/>
      <c r="S34" s="179"/>
      <c r="T34" s="179"/>
      <c r="U34" s="179"/>
      <c r="V34" s="179"/>
      <c r="W34" s="179"/>
      <c r="X34" s="179"/>
      <c r="Y34"/>
      <c r="Z34"/>
      <c r="AA34"/>
      <c r="AB34"/>
      <c r="AC34"/>
      <c r="AD34"/>
      <c r="AE34"/>
      <c r="AF34"/>
      <c r="AG34"/>
      <c r="AH34"/>
    </row>
    <row r="35" spans="1:34" x14ac:dyDescent="0.25">
      <c r="A35"/>
      <c r="B35" s="284"/>
      <c r="C35" s="60" t="s">
        <v>74</v>
      </c>
      <c r="D35" s="61">
        <v>11018.41</v>
      </c>
      <c r="E35" s="250"/>
      <c r="F35" s="141"/>
      <c r="G35" s="142"/>
      <c r="H35" s="185"/>
      <c r="I35" s="257"/>
      <c r="J35" s="153"/>
      <c r="K35" s="153"/>
      <c r="L35" s="149"/>
      <c r="M35" s="268"/>
      <c r="N35" s="153"/>
      <c r="O35" s="268">
        <v>11018.41</v>
      </c>
      <c r="P35" s="268"/>
      <c r="Q35" s="260">
        <f t="shared" si="10"/>
        <v>11018.41</v>
      </c>
      <c r="R35" s="179"/>
      <c r="S35" s="179"/>
      <c r="T35" s="179"/>
      <c r="U35" s="179"/>
      <c r="V35" s="179"/>
      <c r="W35" s="179"/>
      <c r="X35" s="179"/>
      <c r="Y35"/>
      <c r="Z35"/>
      <c r="AA35"/>
      <c r="AB35"/>
      <c r="AC35"/>
      <c r="AD35"/>
      <c r="AE35"/>
      <c r="AF35"/>
      <c r="AG35"/>
      <c r="AH35"/>
    </row>
    <row r="36" spans="1:34" x14ac:dyDescent="0.25">
      <c r="A36"/>
      <c r="B36" s="285"/>
      <c r="C36" s="60" t="s">
        <v>75</v>
      </c>
      <c r="D36" s="61">
        <v>19607.4905</v>
      </c>
      <c r="E36" s="251"/>
      <c r="F36" s="149"/>
      <c r="G36" s="150"/>
      <c r="H36" s="149"/>
      <c r="I36" s="258"/>
      <c r="J36" s="153"/>
      <c r="K36" s="153"/>
      <c r="L36" s="153"/>
      <c r="M36" s="153"/>
      <c r="N36" s="153"/>
      <c r="O36" s="248">
        <v>19607.490500000004</v>
      </c>
      <c r="P36" s="248"/>
      <c r="Q36" s="260">
        <f t="shared" si="10"/>
        <v>19607.490500000004</v>
      </c>
      <c r="R36" s="179"/>
      <c r="S36" s="179"/>
      <c r="T36" s="179"/>
      <c r="U36" s="179"/>
      <c r="V36" s="179"/>
      <c r="W36" s="179"/>
      <c r="X36" s="179"/>
      <c r="Y36"/>
      <c r="Z36"/>
      <c r="AA36"/>
      <c r="AB36"/>
      <c r="AC36"/>
      <c r="AD36"/>
      <c r="AE36"/>
      <c r="AF36"/>
      <c r="AG36"/>
      <c r="AH36"/>
    </row>
    <row r="37" spans="1:34" ht="15.75" thickBot="1" x14ac:dyDescent="0.3">
      <c r="A37"/>
      <c r="B37" s="285"/>
      <c r="C37" s="60" t="s">
        <v>76</v>
      </c>
      <c r="D37" s="74">
        <v>31420.350000000002</v>
      </c>
      <c r="E37" s="252"/>
      <c r="F37" s="157"/>
      <c r="G37" s="158"/>
      <c r="H37" s="157"/>
      <c r="I37" s="259"/>
      <c r="J37" s="153"/>
      <c r="K37" s="153"/>
      <c r="L37" s="153"/>
      <c r="M37" s="153"/>
      <c r="N37" s="153"/>
      <c r="O37" s="153"/>
      <c r="P37" s="248">
        <v>31420.350000000002</v>
      </c>
      <c r="Q37" s="260">
        <f t="shared" si="10"/>
        <v>31420.350000000002</v>
      </c>
      <c r="R37" s="179"/>
      <c r="S37" s="179"/>
      <c r="T37" s="179"/>
      <c r="U37" s="179"/>
      <c r="V37" s="179"/>
      <c r="W37" s="179"/>
      <c r="X37" s="179"/>
      <c r="Y37"/>
      <c r="Z37"/>
      <c r="AA37"/>
      <c r="AB37"/>
      <c r="AC37"/>
      <c r="AD37"/>
      <c r="AE37"/>
      <c r="AF37"/>
      <c r="AG37"/>
      <c r="AH37"/>
    </row>
    <row r="38" spans="1:34" ht="15.75" thickBot="1" x14ac:dyDescent="0.3">
      <c r="A38"/>
      <c r="B38" s="163" t="s">
        <v>30</v>
      </c>
      <c r="C38" s="253" t="s">
        <v>54</v>
      </c>
      <c r="D38" s="281">
        <f>SUM(D33:D37)</f>
        <v>140926.25049999999</v>
      </c>
      <c r="E38" s="189"/>
      <c r="F38" s="190"/>
      <c r="G38" s="191"/>
      <c r="H38" s="190"/>
      <c r="I38" s="192"/>
      <c r="J38" s="263">
        <f t="shared" ref="J38:P38" si="11">SUM(J33:J37)</f>
        <v>0</v>
      </c>
      <c r="K38" s="264">
        <f t="shared" si="11"/>
        <v>0</v>
      </c>
      <c r="L38" s="264">
        <f t="shared" si="11"/>
        <v>0</v>
      </c>
      <c r="M38" s="264">
        <f t="shared" si="11"/>
        <v>14880.000000000002</v>
      </c>
      <c r="N38" s="264">
        <f t="shared" si="11"/>
        <v>0</v>
      </c>
      <c r="O38" s="264">
        <f t="shared" si="11"/>
        <v>94625.900500000003</v>
      </c>
      <c r="P38" s="264">
        <f t="shared" si="11"/>
        <v>31420.350000000002</v>
      </c>
      <c r="Q38" s="167">
        <f t="shared" si="10"/>
        <v>140926.25049999999</v>
      </c>
      <c r="R38" s="179"/>
      <c r="S38" s="179"/>
      <c r="T38" s="179"/>
      <c r="U38" s="179"/>
      <c r="V38" s="179"/>
      <c r="W38" s="179"/>
      <c r="X38" s="179"/>
      <c r="Y38"/>
      <c r="Z38"/>
      <c r="AA38"/>
      <c r="AB38"/>
      <c r="AC38"/>
      <c r="AD38"/>
      <c r="AE38"/>
      <c r="AF38"/>
      <c r="AG38"/>
      <c r="AH38"/>
    </row>
    <row r="39" spans="1:34" x14ac:dyDescent="0.25">
      <c r="A39"/>
      <c r="B39" s="283" t="s">
        <v>52</v>
      </c>
      <c r="C39" s="3" t="s">
        <v>55</v>
      </c>
      <c r="D39" s="131"/>
      <c r="E39" s="132"/>
      <c r="F39" s="133"/>
      <c r="G39" s="134"/>
      <c r="H39" s="133"/>
      <c r="I39" s="135"/>
      <c r="J39" s="193"/>
      <c r="K39" s="194"/>
      <c r="L39" s="194"/>
      <c r="M39" s="194"/>
      <c r="N39" s="194"/>
      <c r="O39" s="194"/>
      <c r="P39" s="194"/>
      <c r="Q39" s="195"/>
      <c r="R39" s="179"/>
      <c r="S39" s="179"/>
      <c r="T39" s="179"/>
      <c r="U39" s="179"/>
      <c r="V39" s="179"/>
      <c r="W39" s="179"/>
      <c r="X39" s="179"/>
      <c r="Y39"/>
      <c r="Z39"/>
      <c r="AA39"/>
      <c r="AB39"/>
      <c r="AC39"/>
      <c r="AD39"/>
      <c r="AE39"/>
      <c r="AF39"/>
      <c r="AG39"/>
      <c r="AH39"/>
    </row>
    <row r="40" spans="1:34" x14ac:dyDescent="0.25">
      <c r="A40"/>
      <c r="B40" s="284"/>
      <c r="C40" s="52" t="s">
        <v>29</v>
      </c>
      <c r="D40" s="139"/>
      <c r="E40" s="140"/>
      <c r="F40" s="141"/>
      <c r="G40" s="142"/>
      <c r="H40" s="141"/>
      <c r="I40" s="143"/>
      <c r="J40" s="196"/>
      <c r="K40" s="197"/>
      <c r="L40" s="197"/>
      <c r="M40" s="197"/>
      <c r="N40" s="197"/>
      <c r="O40" s="197"/>
      <c r="P40" s="197"/>
      <c r="Q40" s="198"/>
      <c r="R40" s="179"/>
      <c r="S40" s="179"/>
      <c r="T40" s="179"/>
      <c r="U40" s="179"/>
      <c r="V40" s="179"/>
      <c r="W40" s="179"/>
      <c r="X40" s="179"/>
      <c r="Y40"/>
      <c r="Z40"/>
      <c r="AA40"/>
      <c r="AB40"/>
      <c r="AC40"/>
      <c r="AD40"/>
      <c r="AE40"/>
      <c r="AF40"/>
      <c r="AG40"/>
      <c r="AH40"/>
    </row>
    <row r="41" spans="1:34" x14ac:dyDescent="0.25">
      <c r="A41"/>
      <c r="B41" s="284"/>
      <c r="C41" s="52"/>
      <c r="D41" s="139"/>
      <c r="E41" s="140"/>
      <c r="F41" s="141"/>
      <c r="G41" s="142"/>
      <c r="H41" s="141"/>
      <c r="I41" s="143"/>
      <c r="J41" s="196"/>
      <c r="K41" s="197"/>
      <c r="L41" s="197"/>
      <c r="M41" s="197"/>
      <c r="N41" s="197"/>
      <c r="O41" s="197"/>
      <c r="P41" s="197"/>
      <c r="Q41" s="198"/>
      <c r="R41" s="179"/>
      <c r="S41" s="179"/>
      <c r="T41" s="179"/>
      <c r="U41" s="179"/>
      <c r="V41" s="179"/>
      <c r="W41" s="179"/>
      <c r="X41" s="179"/>
      <c r="Y41"/>
      <c r="Z41"/>
      <c r="AA41"/>
      <c r="AB41"/>
      <c r="AC41"/>
      <c r="AD41"/>
      <c r="AE41"/>
      <c r="AF41"/>
      <c r="AG41"/>
      <c r="AH41"/>
    </row>
    <row r="42" spans="1:34" x14ac:dyDescent="0.25">
      <c r="A42"/>
      <c r="B42" s="285"/>
      <c r="C42" s="52"/>
      <c r="D42" s="147"/>
      <c r="E42" s="148"/>
      <c r="F42" s="149"/>
      <c r="G42" s="150"/>
      <c r="H42" s="149"/>
      <c r="I42" s="151"/>
      <c r="J42" s="199"/>
      <c r="K42" s="200"/>
      <c r="L42" s="200"/>
      <c r="M42" s="200"/>
      <c r="N42" s="200"/>
      <c r="O42" s="200"/>
      <c r="P42" s="200"/>
      <c r="Q42" s="201"/>
      <c r="R42" s="179"/>
      <c r="S42" s="179"/>
      <c r="T42" s="179"/>
      <c r="U42" s="179"/>
      <c r="V42" s="179"/>
      <c r="W42" s="179"/>
      <c r="X42" s="179"/>
      <c r="Y42"/>
      <c r="Z42"/>
      <c r="AA42"/>
      <c r="AB42"/>
      <c r="AC42"/>
      <c r="AD42"/>
      <c r="AE42"/>
      <c r="AF42"/>
      <c r="AG42"/>
      <c r="AH42"/>
    </row>
    <row r="43" spans="1:34" ht="15.75" thickBot="1" x14ac:dyDescent="0.3">
      <c r="A43"/>
      <c r="B43" s="286"/>
      <c r="C43" s="6"/>
      <c r="D43" s="155"/>
      <c r="E43" s="156"/>
      <c r="F43" s="157"/>
      <c r="G43" s="158"/>
      <c r="H43" s="157"/>
      <c r="I43" s="159"/>
      <c r="J43" s="202"/>
      <c r="K43" s="203"/>
      <c r="L43" s="203"/>
      <c r="M43" s="203"/>
      <c r="N43" s="203"/>
      <c r="O43" s="203"/>
      <c r="P43" s="203"/>
      <c r="Q43" s="204"/>
      <c r="R43" s="179"/>
      <c r="S43" s="179"/>
      <c r="T43" s="179"/>
      <c r="U43" s="179"/>
      <c r="V43" s="179"/>
      <c r="W43" s="179"/>
      <c r="X43" s="179"/>
      <c r="Y43"/>
      <c r="Z43"/>
      <c r="AA43"/>
      <c r="AB43"/>
      <c r="AC43"/>
      <c r="AD43"/>
      <c r="AE43"/>
      <c r="AF43"/>
      <c r="AG43"/>
      <c r="AH43"/>
    </row>
    <row r="44" spans="1:34" ht="15.75" thickBot="1" x14ac:dyDescent="0.3">
      <c r="A44"/>
      <c r="B44" s="163" t="s">
        <v>30</v>
      </c>
      <c r="C44" s="187" t="s">
        <v>56</v>
      </c>
      <c r="D44" s="188"/>
      <c r="E44" s="205"/>
      <c r="F44" s="206"/>
      <c r="G44" s="207"/>
      <c r="H44" s="206"/>
      <c r="I44" s="208">
        <v>0</v>
      </c>
      <c r="J44" s="209">
        <f t="shared" ref="J44:N44" si="12">SUM(J39:J43)</f>
        <v>0</v>
      </c>
      <c r="K44" s="210">
        <f t="shared" si="12"/>
        <v>0</v>
      </c>
      <c r="L44" s="210">
        <f t="shared" si="12"/>
        <v>0</v>
      </c>
      <c r="M44" s="210">
        <f t="shared" si="12"/>
        <v>0</v>
      </c>
      <c r="N44" s="210">
        <f t="shared" si="12"/>
        <v>0</v>
      </c>
      <c r="O44" s="210"/>
      <c r="P44" s="210"/>
      <c r="Q44" s="167">
        <f>SUM(J44:P44)</f>
        <v>0</v>
      </c>
      <c r="R44" s="179"/>
      <c r="S44" s="179"/>
      <c r="T44" s="179"/>
      <c r="U44" s="179"/>
      <c r="V44" s="179"/>
      <c r="W44" s="179"/>
      <c r="X44" s="179"/>
      <c r="Y44"/>
      <c r="Z44"/>
      <c r="AA44"/>
      <c r="AB44"/>
      <c r="AC44"/>
      <c r="AD44"/>
      <c r="AE44"/>
      <c r="AF44"/>
      <c r="AG44"/>
      <c r="AH44"/>
    </row>
    <row r="45" spans="1:34" ht="15.75" thickBot="1" x14ac:dyDescent="0.3">
      <c r="A45"/>
      <c r="B45" s="40" t="s">
        <v>57</v>
      </c>
      <c r="C45" s="41" t="s">
        <v>58</v>
      </c>
      <c r="D45" s="174"/>
      <c r="E45" s="41"/>
      <c r="F45" s="175"/>
      <c r="G45" s="176"/>
      <c r="H45" s="175"/>
      <c r="I45" s="177">
        <v>0</v>
      </c>
      <c r="J45" s="171">
        <f t="shared" ref="J45:N45" si="13">J38+J44</f>
        <v>0</v>
      </c>
      <c r="K45" s="172">
        <f t="shared" si="13"/>
        <v>0</v>
      </c>
      <c r="L45" s="172">
        <f t="shared" si="13"/>
        <v>0</v>
      </c>
      <c r="M45" s="172">
        <f t="shared" si="13"/>
        <v>14880.000000000002</v>
      </c>
      <c r="N45" s="172">
        <f t="shared" si="13"/>
        <v>0</v>
      </c>
      <c r="O45" s="172"/>
      <c r="P45" s="172"/>
      <c r="Q45" s="173">
        <f>SUM(J45:P45)</f>
        <v>14880.000000000002</v>
      </c>
      <c r="R45" s="179"/>
      <c r="S45" s="179"/>
      <c r="T45" s="179"/>
      <c r="U45" s="179"/>
      <c r="V45" s="179"/>
      <c r="W45" s="179"/>
      <c r="X45" s="179"/>
      <c r="Y45"/>
      <c r="Z45"/>
      <c r="AA45"/>
      <c r="AB45"/>
      <c r="AC45"/>
      <c r="AD45"/>
      <c r="AE45"/>
      <c r="AF45"/>
      <c r="AG45"/>
      <c r="AH45"/>
    </row>
    <row r="46" spans="1:34" ht="15.75" thickBot="1" x14ac:dyDescent="0.3">
      <c r="A46"/>
      <c r="B46" s="40" t="s">
        <v>59</v>
      </c>
      <c r="C46" s="41" t="s">
        <v>60</v>
      </c>
      <c r="D46" s="174"/>
      <c r="E46" s="41"/>
      <c r="F46" s="175"/>
      <c r="G46" s="176"/>
      <c r="H46" s="175"/>
      <c r="I46" s="177">
        <v>0</v>
      </c>
      <c r="J46" s="171">
        <f>I46+J45</f>
        <v>0</v>
      </c>
      <c r="K46" s="172">
        <f>J46+K45</f>
        <v>0</v>
      </c>
      <c r="L46" s="172">
        <f>K46+L45</f>
        <v>0</v>
      </c>
      <c r="M46" s="172">
        <f>L46+M45</f>
        <v>14880.000000000002</v>
      </c>
      <c r="N46" s="172">
        <f>L46+N45</f>
        <v>0</v>
      </c>
      <c r="O46" s="172"/>
      <c r="P46" s="172"/>
      <c r="Q46" s="173">
        <f>SUM(Q44:Q45)</f>
        <v>14880.000000000002</v>
      </c>
      <c r="R46" s="179"/>
      <c r="S46" s="179"/>
      <c r="T46" s="179"/>
      <c r="U46" s="179"/>
      <c r="V46" s="179"/>
      <c r="W46" s="179"/>
      <c r="X46" s="179"/>
      <c r="Y46"/>
      <c r="Z46"/>
      <c r="AA46"/>
      <c r="AB46"/>
      <c r="AC46"/>
      <c r="AD46"/>
      <c r="AE46"/>
      <c r="AF46"/>
      <c r="AG46"/>
      <c r="AH46"/>
    </row>
    <row r="47" spans="1:34" ht="15.75" thickBot="1" x14ac:dyDescent="0.3">
      <c r="A47"/>
      <c r="G47" s="178"/>
      <c r="R47" s="179"/>
      <c r="S47" s="179"/>
      <c r="T47" s="179"/>
      <c r="U47" s="179"/>
      <c r="V47" s="179"/>
      <c r="W47" s="179"/>
      <c r="X47" s="179"/>
      <c r="Y47"/>
      <c r="Z47"/>
      <c r="AA47"/>
      <c r="AB47"/>
      <c r="AC47"/>
      <c r="AD47"/>
      <c r="AE47"/>
      <c r="AF47"/>
      <c r="AG47"/>
      <c r="AH47"/>
    </row>
    <row r="48" spans="1:34" ht="15.75" thickBot="1" x14ac:dyDescent="0.3">
      <c r="A48"/>
      <c r="B48" s="287" t="s">
        <v>61</v>
      </c>
      <c r="C48" s="288"/>
      <c r="D48" s="289"/>
      <c r="G48" s="178"/>
      <c r="R48" s="179"/>
      <c r="S48" s="179"/>
      <c r="T48" s="179"/>
      <c r="U48" s="179"/>
      <c r="V48" s="179"/>
      <c r="W48" s="179"/>
      <c r="X48" s="179"/>
      <c r="Y48"/>
      <c r="Z48"/>
      <c r="AA48"/>
      <c r="AB48"/>
      <c r="AC48"/>
      <c r="AD48"/>
      <c r="AE48"/>
      <c r="AF48"/>
      <c r="AG48"/>
      <c r="AH48"/>
    </row>
    <row r="49" spans="1:34" ht="15.75" thickBot="1" x14ac:dyDescent="0.3">
      <c r="A49"/>
      <c r="B49" s="290"/>
      <c r="C49" s="291"/>
      <c r="D49" s="291"/>
      <c r="E49" s="291"/>
      <c r="F49" s="291"/>
      <c r="G49" s="291"/>
      <c r="H49" s="291"/>
      <c r="I49" s="292"/>
      <c r="J49" s="211">
        <f>J7</f>
        <v>41487</v>
      </c>
      <c r="K49" s="212">
        <f>K7</f>
        <v>41518</v>
      </c>
      <c r="L49" s="212">
        <f>L7</f>
        <v>41548</v>
      </c>
      <c r="M49" s="212">
        <f>M7</f>
        <v>41579</v>
      </c>
      <c r="N49" s="212">
        <f>N7</f>
        <v>41609</v>
      </c>
      <c r="O49" s="212">
        <v>41640</v>
      </c>
      <c r="P49" s="212">
        <v>41671</v>
      </c>
      <c r="Q49" s="213" t="str">
        <f>Q7</f>
        <v>Total</v>
      </c>
      <c r="R49" s="180"/>
      <c r="S49" s="180"/>
      <c r="T49" s="180"/>
      <c r="U49" s="180"/>
      <c r="V49" s="180"/>
      <c r="W49" s="180"/>
      <c r="X49" s="179"/>
      <c r="Y49"/>
      <c r="Z49"/>
      <c r="AA49"/>
      <c r="AB49"/>
      <c r="AC49"/>
      <c r="AD49"/>
      <c r="AE49"/>
      <c r="AF49"/>
      <c r="AG49"/>
      <c r="AH49"/>
    </row>
    <row r="50" spans="1:34" x14ac:dyDescent="0.25">
      <c r="A50"/>
      <c r="B50" s="214" t="s">
        <v>62</v>
      </c>
      <c r="C50" s="3" t="s">
        <v>63</v>
      </c>
      <c r="D50" s="215"/>
      <c r="E50" s="216"/>
      <c r="F50" s="217"/>
      <c r="G50" s="218"/>
      <c r="H50" s="217"/>
      <c r="I50" s="219"/>
      <c r="J50" s="220">
        <f t="shared" ref="J50:P50" si="14">J29</f>
        <v>0</v>
      </c>
      <c r="K50" s="221">
        <f t="shared" si="14"/>
        <v>1079.56</v>
      </c>
      <c r="L50" s="221">
        <f t="shared" si="14"/>
        <v>61118.86</v>
      </c>
      <c r="M50" s="221">
        <f t="shared" si="14"/>
        <v>61118.86</v>
      </c>
      <c r="N50" s="221">
        <f t="shared" si="14"/>
        <v>61118.86</v>
      </c>
      <c r="O50" s="221">
        <f t="shared" si="14"/>
        <v>61118.86</v>
      </c>
      <c r="P50" s="221">
        <f t="shared" si="14"/>
        <v>61118.86</v>
      </c>
      <c r="Q50" s="138" t="e">
        <f>#REF!</f>
        <v>#REF!</v>
      </c>
      <c r="R50" s="179"/>
      <c r="S50" s="179"/>
      <c r="T50" s="179"/>
      <c r="U50" s="179"/>
      <c r="V50" s="179"/>
      <c r="W50" s="179"/>
      <c r="X50" s="179"/>
      <c r="Y50"/>
      <c r="Z50"/>
      <c r="AA50"/>
      <c r="AB50"/>
      <c r="AC50"/>
      <c r="AD50"/>
      <c r="AE50"/>
      <c r="AF50"/>
      <c r="AG50"/>
      <c r="AH50"/>
    </row>
    <row r="51" spans="1:34" ht="15.75" thickBot="1" x14ac:dyDescent="0.3">
      <c r="A51"/>
      <c r="B51" s="222" t="s">
        <v>64</v>
      </c>
      <c r="C51" s="6" t="s">
        <v>65</v>
      </c>
      <c r="D51" s="223"/>
      <c r="E51" s="224"/>
      <c r="F51" s="225"/>
      <c r="G51" s="226"/>
      <c r="H51" s="225"/>
      <c r="I51" s="227"/>
      <c r="J51" s="228">
        <f t="shared" ref="J51:N51" si="15">J46</f>
        <v>0</v>
      </c>
      <c r="K51" s="229">
        <f t="shared" si="15"/>
        <v>0</v>
      </c>
      <c r="L51" s="229">
        <f t="shared" si="15"/>
        <v>0</v>
      </c>
      <c r="M51" s="229">
        <f t="shared" si="15"/>
        <v>14880.000000000002</v>
      </c>
      <c r="N51" s="229">
        <f t="shared" si="15"/>
        <v>0</v>
      </c>
      <c r="O51" s="229">
        <f t="shared" ref="O51:P51" si="16">O46</f>
        <v>0</v>
      </c>
      <c r="P51" s="229">
        <f t="shared" si="16"/>
        <v>0</v>
      </c>
      <c r="Q51" s="230" t="e">
        <f>#REF!</f>
        <v>#REF!</v>
      </c>
      <c r="R51" s="179"/>
      <c r="S51" s="179"/>
      <c r="T51" s="179"/>
      <c r="U51" s="179"/>
      <c r="V51" s="179"/>
      <c r="W51" s="179"/>
      <c r="X51" s="179"/>
      <c r="Y51"/>
      <c r="Z51"/>
      <c r="AA51"/>
      <c r="AB51"/>
      <c r="AC51"/>
      <c r="AD51"/>
      <c r="AE51"/>
      <c r="AF51"/>
      <c r="AG51"/>
      <c r="AH51"/>
    </row>
    <row r="52" spans="1:34" ht="15.75" thickBot="1" x14ac:dyDescent="0.3">
      <c r="A52"/>
      <c r="B52" s="163" t="s">
        <v>66</v>
      </c>
      <c r="C52" s="41" t="s">
        <v>67</v>
      </c>
      <c r="D52" s="231"/>
      <c r="E52" s="189"/>
      <c r="F52" s="190"/>
      <c r="G52" s="191"/>
      <c r="H52" s="190"/>
      <c r="I52" s="232"/>
      <c r="J52" s="165">
        <f t="shared" ref="J52:Q52" si="17">J51-J50</f>
        <v>0</v>
      </c>
      <c r="K52" s="166">
        <f t="shared" si="17"/>
        <v>-1079.56</v>
      </c>
      <c r="L52" s="166">
        <f t="shared" si="17"/>
        <v>-61118.86</v>
      </c>
      <c r="M52" s="166">
        <f t="shared" si="17"/>
        <v>-46238.86</v>
      </c>
      <c r="N52" s="166">
        <f t="shared" ref="N52:P52" si="18">N51-N50</f>
        <v>-61118.86</v>
      </c>
      <c r="O52" s="166">
        <f t="shared" si="18"/>
        <v>-61118.86</v>
      </c>
      <c r="P52" s="166">
        <f t="shared" si="18"/>
        <v>-61118.86</v>
      </c>
      <c r="Q52" s="167" t="e">
        <f t="shared" si="17"/>
        <v>#REF!</v>
      </c>
      <c r="R52" s="179"/>
      <c r="S52" s="179"/>
      <c r="T52" s="179"/>
      <c r="U52" s="179"/>
      <c r="V52" s="179"/>
      <c r="W52" s="179"/>
      <c r="X52" s="179"/>
      <c r="Y52"/>
      <c r="Z52"/>
      <c r="AA52"/>
      <c r="AB52"/>
      <c r="AC52"/>
      <c r="AD52"/>
      <c r="AE52"/>
      <c r="AF52"/>
      <c r="AG52"/>
      <c r="AH52"/>
    </row>
    <row r="53" spans="1:34" s="1" customFormat="1" x14ac:dyDescent="0.25">
      <c r="R53" s="179"/>
      <c r="S53" s="179"/>
      <c r="T53" s="179"/>
      <c r="U53" s="179"/>
      <c r="V53" s="179"/>
      <c r="W53" s="179"/>
      <c r="X53" s="179"/>
    </row>
    <row r="54" spans="1:34" s="1" customFormat="1" x14ac:dyDescent="0.25">
      <c r="R54" s="179"/>
      <c r="S54" s="179"/>
      <c r="T54" s="179"/>
      <c r="U54" s="179"/>
      <c r="V54" s="179"/>
      <c r="W54" s="179"/>
      <c r="X54" s="179"/>
    </row>
    <row r="55" spans="1:34" s="1" customFormat="1" x14ac:dyDescent="0.25">
      <c r="R55" s="179"/>
      <c r="S55" s="179"/>
      <c r="T55" s="179"/>
      <c r="U55" s="179"/>
      <c r="V55" s="179"/>
      <c r="W55" s="179"/>
      <c r="X55" s="179"/>
    </row>
    <row r="56" spans="1:34" s="1" customFormat="1" x14ac:dyDescent="0.25">
      <c r="R56" s="179"/>
      <c r="S56" s="179"/>
      <c r="T56" s="179"/>
      <c r="U56" s="179"/>
      <c r="V56" s="179"/>
      <c r="W56" s="179"/>
      <c r="X56" s="179"/>
    </row>
    <row r="57" spans="1:34" s="1" customFormat="1" x14ac:dyDescent="0.25"/>
    <row r="58" spans="1:34" s="1" customFormat="1" x14ac:dyDescent="0.25"/>
    <row r="59" spans="1:34" s="1" customFormat="1" x14ac:dyDescent="0.25"/>
    <row r="60" spans="1:34" s="1" customFormat="1" x14ac:dyDescent="0.25"/>
    <row r="61" spans="1:34" s="1" customFormat="1" x14ac:dyDescent="0.25"/>
    <row r="62" spans="1:34" s="1" customFormat="1" x14ac:dyDescent="0.25"/>
    <row r="63" spans="1:34" s="1" customFormat="1" x14ac:dyDescent="0.25"/>
    <row r="64" spans="1:3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</sheetData>
  <mergeCells count="19">
    <mergeCell ref="D2:F2"/>
    <mergeCell ref="D3:F3"/>
    <mergeCell ref="B5:D5"/>
    <mergeCell ref="M2:N2"/>
    <mergeCell ref="M3:N3"/>
    <mergeCell ref="B33:B37"/>
    <mergeCell ref="B39:B43"/>
    <mergeCell ref="B48:D48"/>
    <mergeCell ref="B49:I49"/>
    <mergeCell ref="R6:W6"/>
    <mergeCell ref="B10:B14"/>
    <mergeCell ref="B21:I21"/>
    <mergeCell ref="B22:B26"/>
    <mergeCell ref="B31:D31"/>
    <mergeCell ref="B32:I32"/>
    <mergeCell ref="C6:C7"/>
    <mergeCell ref="D6:D7"/>
    <mergeCell ref="E6:I6"/>
    <mergeCell ref="J6:Q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I160"/>
  <sheetViews>
    <sheetView zoomScale="85" zoomScaleNormal="85" workbookViewId="0">
      <selection activeCell="E21" sqref="E21"/>
    </sheetView>
  </sheetViews>
  <sheetFormatPr defaultRowHeight="15" x14ac:dyDescent="0.25"/>
  <cols>
    <col min="1" max="1" width="2.7109375" style="1" customWidth="1" collapsed="1"/>
    <col min="2" max="2" width="57.85546875" customWidth="1" collapsed="1"/>
    <col min="3" max="3" width="22.5703125" bestFit="1" customWidth="1" collapsed="1"/>
    <col min="4" max="4" width="14.7109375" bestFit="1" customWidth="1" collapsed="1"/>
    <col min="5" max="5" width="10.85546875" bestFit="1" customWidth="1" collapsed="1"/>
    <col min="6" max="7" width="9.5703125" bestFit="1" customWidth="1" collapsed="1"/>
    <col min="8" max="8" width="13.5703125" bestFit="1" customWidth="1" collapsed="1"/>
    <col min="9" max="9" width="16.42578125" bestFit="1" customWidth="1" collapsed="1"/>
    <col min="10" max="10" width="11" hidden="1" customWidth="1" collapsed="1"/>
    <col min="11" max="11" width="11.140625" bestFit="1" customWidth="1" collapsed="1"/>
    <col min="12" max="17" width="10.5703125" bestFit="1" customWidth="1" collapsed="1"/>
    <col min="18" max="18" width="11.5703125" bestFit="1" customWidth="1" collapsed="1"/>
    <col min="19" max="19" width="10.42578125" bestFit="1" customWidth="1" collapsed="1"/>
    <col min="20" max="20" width="10" bestFit="1" customWidth="1" collapsed="1"/>
    <col min="21" max="21" width="8.42578125" bestFit="1" customWidth="1" collapsed="1"/>
    <col min="22" max="22" width="8.140625" bestFit="1" customWidth="1" collapsed="1"/>
    <col min="23" max="23" width="7.28515625" bestFit="1" customWidth="1" collapsed="1"/>
    <col min="24" max="24" width="9.5703125" bestFit="1" customWidth="1" collapsed="1"/>
    <col min="25" max="35" width="9.140625" style="1" collapsed="1"/>
  </cols>
  <sheetData>
    <row r="1" spans="1:35" ht="15.75" thickBot="1" x14ac:dyDescent="0.3">
      <c r="A1"/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/>
      <c r="Z1"/>
      <c r="AA1"/>
      <c r="AB1"/>
      <c r="AC1"/>
      <c r="AD1"/>
      <c r="AE1"/>
      <c r="AF1"/>
      <c r="AG1"/>
      <c r="AH1"/>
      <c r="AI1"/>
    </row>
    <row r="2" spans="1:35" ht="15.75" thickBot="1" x14ac:dyDescent="0.3">
      <c r="A2"/>
      <c r="B2" s="1"/>
      <c r="C2" s="2" t="s">
        <v>0</v>
      </c>
      <c r="D2" s="309" t="s">
        <v>69</v>
      </c>
      <c r="E2" s="309"/>
      <c r="F2" s="310"/>
      <c r="G2" s="1"/>
      <c r="H2" s="3" t="s">
        <v>1</v>
      </c>
      <c r="I2" s="4">
        <v>0.08</v>
      </c>
      <c r="J2" s="273"/>
      <c r="K2" s="3" t="s">
        <v>2</v>
      </c>
      <c r="L2" s="272">
        <v>1.4999999999999999E-2</v>
      </c>
      <c r="M2" s="305" t="s">
        <v>3</v>
      </c>
      <c r="N2" s="307"/>
      <c r="O2" s="1"/>
      <c r="P2" s="1"/>
      <c r="Q2" s="1"/>
      <c r="R2" s="1"/>
      <c r="S2" s="1"/>
      <c r="T2" s="1"/>
      <c r="U2" s="1"/>
      <c r="V2" s="1"/>
      <c r="W2" s="1"/>
      <c r="Y2"/>
      <c r="Z2"/>
      <c r="AA2"/>
      <c r="AB2"/>
      <c r="AC2"/>
      <c r="AD2"/>
      <c r="AE2"/>
      <c r="AF2"/>
      <c r="AG2"/>
      <c r="AH2"/>
      <c r="AI2"/>
    </row>
    <row r="3" spans="1:35" ht="15.75" thickBot="1" x14ac:dyDescent="0.3">
      <c r="A3"/>
      <c r="B3" s="1"/>
      <c r="C3" s="5" t="s">
        <v>4</v>
      </c>
      <c r="D3" s="311" t="s">
        <v>70</v>
      </c>
      <c r="E3" s="311"/>
      <c r="F3" s="312"/>
      <c r="G3" s="1"/>
      <c r="H3" s="6" t="s">
        <v>5</v>
      </c>
      <c r="I3" s="7">
        <v>0.21</v>
      </c>
      <c r="J3" s="274"/>
      <c r="K3" s="8" t="s">
        <v>6</v>
      </c>
      <c r="L3" s="272">
        <v>1.4999999999999999E-2</v>
      </c>
      <c r="M3" s="313" t="s">
        <v>72</v>
      </c>
      <c r="N3" s="314"/>
      <c r="O3" s="1"/>
      <c r="P3" s="1"/>
      <c r="Q3" s="1"/>
      <c r="R3" s="1"/>
      <c r="S3" s="1"/>
      <c r="T3" s="1"/>
      <c r="U3" s="1"/>
      <c r="V3" s="1"/>
      <c r="W3" s="1"/>
      <c r="Y3"/>
      <c r="Z3"/>
      <c r="AA3"/>
      <c r="AB3"/>
      <c r="AC3"/>
      <c r="AD3"/>
      <c r="AE3"/>
      <c r="AF3"/>
      <c r="AG3"/>
      <c r="AH3"/>
      <c r="AI3"/>
    </row>
    <row r="4" spans="1:35" ht="16.5" thickBot="1" x14ac:dyDescent="0.35">
      <c r="A4"/>
      <c r="B4" s="1"/>
      <c r="C4" s="1"/>
      <c r="D4" s="10"/>
      <c r="E4" s="1"/>
      <c r="F4" s="1"/>
      <c r="G4" s="1"/>
      <c r="H4" s="1"/>
      <c r="I4" s="1"/>
      <c r="J4" s="11"/>
      <c r="K4" s="12"/>
      <c r="L4" s="1"/>
      <c r="M4" s="13"/>
      <c r="N4" s="13"/>
      <c r="O4" s="13"/>
      <c r="P4" s="13"/>
      <c r="Q4" s="1"/>
      <c r="R4" s="1"/>
      <c r="S4" s="1"/>
      <c r="T4" s="1"/>
      <c r="U4" s="1"/>
      <c r="V4" s="1"/>
      <c r="W4" s="1"/>
      <c r="X4" s="1"/>
      <c r="Y4"/>
      <c r="Z4"/>
      <c r="AA4"/>
      <c r="AB4"/>
      <c r="AC4"/>
      <c r="AD4"/>
      <c r="AE4"/>
      <c r="AF4"/>
      <c r="AG4"/>
      <c r="AH4"/>
      <c r="AI4"/>
    </row>
    <row r="5" spans="1:35" ht="15.75" thickBot="1" x14ac:dyDescent="0.3">
      <c r="A5"/>
      <c r="B5" s="287" t="s">
        <v>7</v>
      </c>
      <c r="C5" s="288"/>
      <c r="D5" s="289"/>
      <c r="E5" s="1"/>
      <c r="F5" s="14"/>
      <c r="G5" s="15"/>
      <c r="H5" s="16"/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/>
      <c r="Z5"/>
      <c r="AA5"/>
      <c r="AB5"/>
      <c r="AC5"/>
      <c r="AD5"/>
      <c r="AE5"/>
      <c r="AF5"/>
      <c r="AG5"/>
      <c r="AH5"/>
      <c r="AI5"/>
    </row>
    <row r="6" spans="1:35" x14ac:dyDescent="0.25">
      <c r="A6"/>
      <c r="B6" s="17"/>
      <c r="C6" s="301"/>
      <c r="D6" s="303" t="s">
        <v>8</v>
      </c>
      <c r="E6" s="305" t="s">
        <v>9</v>
      </c>
      <c r="F6" s="306"/>
      <c r="G6" s="306"/>
      <c r="H6" s="306"/>
      <c r="I6" s="307"/>
      <c r="J6" s="308" t="s">
        <v>7</v>
      </c>
      <c r="K6" s="294"/>
      <c r="L6" s="294"/>
      <c r="M6" s="294"/>
      <c r="N6" s="294"/>
      <c r="O6" s="294"/>
      <c r="P6" s="294"/>
      <c r="Q6" s="294"/>
      <c r="R6" s="295"/>
      <c r="S6" s="293" t="s">
        <v>10</v>
      </c>
      <c r="T6" s="294"/>
      <c r="U6" s="294"/>
      <c r="V6" s="294"/>
      <c r="W6" s="294"/>
      <c r="X6" s="295"/>
      <c r="Y6"/>
      <c r="Z6"/>
      <c r="AA6"/>
      <c r="AB6"/>
      <c r="AC6"/>
      <c r="AD6"/>
      <c r="AE6"/>
      <c r="AF6"/>
      <c r="AG6"/>
      <c r="AH6"/>
      <c r="AI6"/>
    </row>
    <row r="7" spans="1:35" ht="15.75" thickBot="1" x14ac:dyDescent="0.3">
      <c r="A7"/>
      <c r="B7" s="18" t="s">
        <v>11</v>
      </c>
      <c r="C7" s="302"/>
      <c r="D7" s="304"/>
      <c r="E7" s="19" t="s">
        <v>12</v>
      </c>
      <c r="F7" s="20" t="s">
        <v>13</v>
      </c>
      <c r="G7" s="20" t="s">
        <v>14</v>
      </c>
      <c r="H7" s="20" t="s">
        <v>15</v>
      </c>
      <c r="I7" s="21" t="s">
        <v>16</v>
      </c>
      <c r="J7" s="22">
        <v>41487</v>
      </c>
      <c r="K7" s="22">
        <v>41518</v>
      </c>
      <c r="L7" s="22">
        <v>41548</v>
      </c>
      <c r="M7" s="22">
        <v>41579</v>
      </c>
      <c r="N7" s="22">
        <v>41609</v>
      </c>
      <c r="O7" s="22">
        <v>41640</v>
      </c>
      <c r="P7" s="22">
        <v>41671</v>
      </c>
      <c r="Q7" s="22">
        <v>41699</v>
      </c>
      <c r="R7" s="23" t="s">
        <v>16</v>
      </c>
      <c r="S7" s="24" t="s">
        <v>17</v>
      </c>
      <c r="T7" s="25" t="s">
        <v>18</v>
      </c>
      <c r="U7" s="25" t="s">
        <v>19</v>
      </c>
      <c r="V7" s="25" t="s">
        <v>20</v>
      </c>
      <c r="W7" s="25" t="s">
        <v>21</v>
      </c>
      <c r="X7" s="26" t="s">
        <v>22</v>
      </c>
      <c r="Y7"/>
      <c r="Z7"/>
      <c r="AA7"/>
      <c r="AB7"/>
      <c r="AC7"/>
      <c r="AD7"/>
      <c r="AE7"/>
      <c r="AF7"/>
      <c r="AG7"/>
      <c r="AH7"/>
      <c r="AI7"/>
    </row>
    <row r="8" spans="1:35" ht="15.75" thickBot="1" x14ac:dyDescent="0.3">
      <c r="A8"/>
      <c r="B8" s="27" t="s">
        <v>23</v>
      </c>
      <c r="C8" s="28" t="s">
        <v>24</v>
      </c>
      <c r="D8" s="29">
        <v>14880.000000000002</v>
      </c>
      <c r="E8" s="30">
        <v>8670.962880000001</v>
      </c>
      <c r="F8" s="31">
        <v>498.33120000000008</v>
      </c>
      <c r="G8" s="31">
        <v>797.32992000000013</v>
      </c>
      <c r="H8" s="31">
        <v>219.852</v>
      </c>
      <c r="I8" s="32">
        <v>10186.476000000002</v>
      </c>
      <c r="J8" s="33"/>
      <c r="K8" s="34">
        <v>1079.56</v>
      </c>
      <c r="L8" s="35"/>
      <c r="M8" s="35"/>
      <c r="N8" s="35"/>
      <c r="O8" s="35"/>
      <c r="P8" s="35"/>
      <c r="Q8" s="35"/>
      <c r="R8" s="36">
        <v>1126.8400000000001</v>
      </c>
      <c r="S8" s="37" t="s">
        <v>25</v>
      </c>
      <c r="T8" s="38" t="s">
        <v>25</v>
      </c>
      <c r="U8" s="38" t="s">
        <v>25</v>
      </c>
      <c r="V8" s="38" t="s">
        <v>25</v>
      </c>
      <c r="W8" s="38" t="s">
        <v>25</v>
      </c>
      <c r="X8" s="39" t="s">
        <v>25</v>
      </c>
      <c r="Y8"/>
      <c r="Z8"/>
      <c r="AA8"/>
      <c r="AB8"/>
      <c r="AC8"/>
      <c r="AD8"/>
      <c r="AE8"/>
      <c r="AF8"/>
      <c r="AG8"/>
      <c r="AH8"/>
      <c r="AI8"/>
    </row>
    <row r="9" spans="1:35" ht="15.75" thickBot="1" x14ac:dyDescent="0.3">
      <c r="A9"/>
      <c r="B9" s="40" t="s">
        <v>26</v>
      </c>
      <c r="C9" s="41" t="s">
        <v>27</v>
      </c>
      <c r="D9" s="42">
        <v>14880.000000000002</v>
      </c>
      <c r="E9" s="43">
        <v>8670.962880000001</v>
      </c>
      <c r="F9" s="44">
        <v>498.33120000000008</v>
      </c>
      <c r="G9" s="44">
        <v>797.32992000000013</v>
      </c>
      <c r="H9" s="44">
        <v>219.852</v>
      </c>
      <c r="I9" s="45">
        <v>10186.476000000002</v>
      </c>
      <c r="J9" s="46"/>
      <c r="K9" s="269">
        <v>1079.56</v>
      </c>
      <c r="L9" s="47"/>
      <c r="M9" s="47"/>
      <c r="N9" s="47"/>
      <c r="O9" s="47"/>
      <c r="P9" s="47"/>
      <c r="Q9" s="47"/>
      <c r="R9" s="48">
        <v>1126.8400000000001</v>
      </c>
      <c r="S9" s="49"/>
      <c r="T9" s="50"/>
      <c r="U9" s="50"/>
      <c r="V9" s="50"/>
      <c r="W9" s="50"/>
      <c r="X9" s="51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/>
      <c r="B10" s="296" t="s">
        <v>28</v>
      </c>
      <c r="C10" s="3" t="s">
        <v>71</v>
      </c>
      <c r="D10" s="61">
        <v>14880.000000000002</v>
      </c>
      <c r="E10" s="62">
        <v>8670.962880000001</v>
      </c>
      <c r="F10" s="63">
        <v>498.33120000000008</v>
      </c>
      <c r="G10" s="63">
        <v>797.32992000000013</v>
      </c>
      <c r="H10" s="64">
        <v>219.852</v>
      </c>
      <c r="I10" s="65">
        <f>SUM(E10:H10)</f>
        <v>10186.476000000002</v>
      </c>
      <c r="J10" s="53"/>
      <c r="K10" s="270">
        <v>1079.56</v>
      </c>
      <c r="L10" s="270">
        <f>I10-K10</f>
        <v>9106.9160000000029</v>
      </c>
      <c r="M10" s="54"/>
      <c r="N10" s="55"/>
      <c r="O10" s="55"/>
      <c r="P10" s="55"/>
      <c r="Q10" s="55"/>
      <c r="R10" s="56">
        <f t="shared" ref="R10:R20" si="0">SUM(J10:Q10)</f>
        <v>10186.476000000002</v>
      </c>
      <c r="S10" s="57"/>
      <c r="T10" s="58"/>
      <c r="U10" s="58"/>
      <c r="V10" s="58"/>
      <c r="W10" s="58"/>
      <c r="X10" s="59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/>
      <c r="B11" s="296"/>
      <c r="C11" s="60" t="s">
        <v>73</v>
      </c>
      <c r="D11" s="61">
        <v>64000</v>
      </c>
      <c r="E11" s="62">
        <v>37294.464000000007</v>
      </c>
      <c r="F11" s="63">
        <v>2143.36</v>
      </c>
      <c r="G11" s="63">
        <v>3429.3760000000002</v>
      </c>
      <c r="H11" s="64">
        <v>945.59999999999991</v>
      </c>
      <c r="I11" s="65">
        <v>43812.80000000001</v>
      </c>
      <c r="J11" s="66"/>
      <c r="K11" s="67"/>
      <c r="L11" s="67">
        <v>50932.380000000005</v>
      </c>
      <c r="M11" s="68"/>
      <c r="N11" s="280">
        <f>I11-L11</f>
        <v>-7119.5799999999945</v>
      </c>
      <c r="O11" s="280"/>
      <c r="P11" s="280"/>
      <c r="Q11" s="280"/>
      <c r="R11" s="56">
        <f t="shared" si="0"/>
        <v>43812.80000000001</v>
      </c>
      <c r="S11" s="70"/>
      <c r="T11" s="71"/>
      <c r="U11" s="71"/>
      <c r="V11" s="71"/>
      <c r="W11" s="71"/>
      <c r="X11" s="72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/>
      <c r="B12" s="296"/>
      <c r="C12" s="60" t="s">
        <v>74</v>
      </c>
      <c r="D12" s="61">
        <v>11018.41</v>
      </c>
      <c r="E12" s="62">
        <v>6420.7139856600015</v>
      </c>
      <c r="F12" s="63">
        <v>369.00655090000009</v>
      </c>
      <c r="G12" s="63">
        <v>590.41048144000013</v>
      </c>
      <c r="H12" s="64">
        <v>162.79700775000003</v>
      </c>
      <c r="I12" s="65">
        <v>7542.9280257500022</v>
      </c>
      <c r="J12" s="66"/>
      <c r="K12" s="67"/>
      <c r="L12" s="67"/>
      <c r="M12" s="68"/>
      <c r="N12" s="67">
        <v>7542.9280257500022</v>
      </c>
      <c r="O12" s="280"/>
      <c r="P12" s="280"/>
      <c r="Q12" s="280"/>
      <c r="R12" s="56">
        <f t="shared" si="0"/>
        <v>7542.9280257500022</v>
      </c>
      <c r="S12" s="70"/>
      <c r="T12" s="71"/>
      <c r="U12" s="71"/>
      <c r="V12" s="71"/>
      <c r="W12" s="71"/>
      <c r="X12" s="7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/>
      <c r="B13" s="296"/>
      <c r="C13" s="60" t="s">
        <v>77</v>
      </c>
      <c r="D13" s="61">
        <v>19607.490500000004</v>
      </c>
      <c r="E13" s="62">
        <v>11425.794509103001</v>
      </c>
      <c r="F13" s="63">
        <v>656.65485684500015</v>
      </c>
      <c r="G13" s="63">
        <v>1050.6477709520002</v>
      </c>
      <c r="H13" s="64">
        <v>289.70067213750008</v>
      </c>
      <c r="I13" s="65">
        <v>13422.797809037502</v>
      </c>
      <c r="J13" s="66"/>
      <c r="K13" s="67"/>
      <c r="L13" s="67"/>
      <c r="M13" s="68"/>
      <c r="N13" s="67"/>
      <c r="O13" s="235">
        <v>13422.797809037502</v>
      </c>
      <c r="P13" s="235"/>
      <c r="Q13" s="280"/>
      <c r="R13" s="56">
        <f t="shared" si="0"/>
        <v>13422.797809037502</v>
      </c>
      <c r="S13" s="70"/>
      <c r="T13" s="71"/>
      <c r="U13" s="71"/>
      <c r="V13" s="71"/>
      <c r="W13" s="71"/>
      <c r="X13" s="72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/>
      <c r="B14" s="296"/>
      <c r="C14" s="60" t="s">
        <v>79</v>
      </c>
      <c r="D14" s="74">
        <v>31420.350000000002</v>
      </c>
      <c r="E14" s="75">
        <v>18309.454874100004</v>
      </c>
      <c r="F14" s="76">
        <v>1052.2675215000002</v>
      </c>
      <c r="G14" s="76">
        <v>1683.6280344000002</v>
      </c>
      <c r="H14" s="77">
        <v>464.23567125</v>
      </c>
      <c r="I14" s="78">
        <v>21509.586101250006</v>
      </c>
      <c r="J14" s="79"/>
      <c r="K14" s="80"/>
      <c r="L14" s="80"/>
      <c r="M14" s="81"/>
      <c r="N14" s="80"/>
      <c r="O14" s="236">
        <v>21509.586101250006</v>
      </c>
      <c r="P14" s="236"/>
      <c r="Q14" s="282"/>
      <c r="R14" s="56">
        <f t="shared" si="0"/>
        <v>21509.586101250006</v>
      </c>
      <c r="S14" s="83"/>
      <c r="T14" s="84"/>
      <c r="U14" s="84"/>
      <c r="V14" s="84"/>
      <c r="W14" s="84"/>
      <c r="X14" s="85"/>
      <c r="Y14"/>
      <c r="Z14"/>
      <c r="AA14"/>
      <c r="AB14"/>
      <c r="AC14"/>
      <c r="AD14"/>
      <c r="AE14"/>
      <c r="AF14"/>
      <c r="AG14"/>
      <c r="AH14"/>
      <c r="AI14"/>
    </row>
    <row r="15" spans="1:35" ht="15.75" thickBot="1" x14ac:dyDescent="0.3">
      <c r="A15"/>
      <c r="B15" s="296"/>
      <c r="C15" s="60" t="s">
        <v>78</v>
      </c>
      <c r="D15" s="74">
        <v>13453.7</v>
      </c>
      <c r="E15" s="75">
        <v>9011.2882600000012</v>
      </c>
      <c r="F15" s="76">
        <v>0</v>
      </c>
      <c r="G15" s="76">
        <v>0</v>
      </c>
      <c r="H15" s="77">
        <v>198.77841749999999</v>
      </c>
      <c r="I15" s="78">
        <v>9210.0666775000009</v>
      </c>
      <c r="J15" s="79"/>
      <c r="K15" s="80"/>
      <c r="L15" s="80"/>
      <c r="M15" s="81"/>
      <c r="N15" s="80"/>
      <c r="O15" s="236"/>
      <c r="P15" s="282">
        <v>9210.0666775000009</v>
      </c>
      <c r="Q15" s="282"/>
      <c r="R15" s="56">
        <f t="shared" si="0"/>
        <v>9210.0666775000009</v>
      </c>
      <c r="S15" s="83"/>
      <c r="T15" s="84"/>
      <c r="U15" s="84"/>
      <c r="V15" s="84"/>
      <c r="W15" s="84"/>
      <c r="X15" s="85"/>
      <c r="Y15"/>
      <c r="Z15"/>
      <c r="AA15"/>
      <c r="AB15"/>
      <c r="AC15"/>
      <c r="AD15"/>
      <c r="AE15"/>
      <c r="AF15"/>
      <c r="AG15"/>
      <c r="AH15"/>
      <c r="AI15"/>
    </row>
    <row r="16" spans="1:35" ht="15.75" thickBot="1" x14ac:dyDescent="0.3">
      <c r="A16"/>
      <c r="B16" s="40" t="s">
        <v>30</v>
      </c>
      <c r="C16" s="41" t="s">
        <v>31</v>
      </c>
      <c r="D16" s="86">
        <f t="shared" ref="D16:Q16" si="1">SUM(D10:D15)</f>
        <v>154379.95050000001</v>
      </c>
      <c r="E16" s="87">
        <f t="shared" si="1"/>
        <v>91132.678508863013</v>
      </c>
      <c r="F16" s="88">
        <f t="shared" si="1"/>
        <v>4719.6201292450005</v>
      </c>
      <c r="G16" s="88">
        <f t="shared" si="1"/>
        <v>7551.3922067920012</v>
      </c>
      <c r="H16" s="89">
        <f t="shared" si="1"/>
        <v>2280.9637686375004</v>
      </c>
      <c r="I16" s="90">
        <f t="shared" si="1"/>
        <v>105684.65461353752</v>
      </c>
      <c r="J16" s="91">
        <f t="shared" si="1"/>
        <v>0</v>
      </c>
      <c r="K16" s="92">
        <f t="shared" si="1"/>
        <v>1079.56</v>
      </c>
      <c r="L16" s="92">
        <f t="shared" si="1"/>
        <v>60039.296000000009</v>
      </c>
      <c r="M16" s="92">
        <f t="shared" si="1"/>
        <v>0</v>
      </c>
      <c r="N16" s="92">
        <f t="shared" si="1"/>
        <v>423.34802575000776</v>
      </c>
      <c r="O16" s="237">
        <f t="shared" si="1"/>
        <v>34932.383910287506</v>
      </c>
      <c r="P16" s="237"/>
      <c r="Q16" s="92">
        <f t="shared" si="1"/>
        <v>0</v>
      </c>
      <c r="R16" s="48">
        <f t="shared" si="0"/>
        <v>96474.587936037511</v>
      </c>
      <c r="S16" s="49"/>
      <c r="T16" s="50"/>
      <c r="U16" s="50"/>
      <c r="V16" s="50"/>
      <c r="W16" s="50"/>
      <c r="X16" s="51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25">
      <c r="A17"/>
      <c r="B17" s="93" t="s">
        <v>32</v>
      </c>
      <c r="C17" s="3" t="s">
        <v>33</v>
      </c>
      <c r="D17" s="94"/>
      <c r="E17" s="95"/>
      <c r="F17" s="96"/>
      <c r="G17" s="96"/>
      <c r="H17" s="96"/>
      <c r="I17" s="97">
        <v>0</v>
      </c>
      <c r="J17" s="98">
        <f>I21</f>
        <v>0</v>
      </c>
      <c r="K17" s="99">
        <f>J21</f>
        <v>0</v>
      </c>
      <c r="L17" s="99">
        <f>K21</f>
        <v>0</v>
      </c>
      <c r="M17" s="275">
        <f>L21</f>
        <v>-3.9999999935389496E-3</v>
      </c>
      <c r="N17" s="99">
        <f>L21</f>
        <v>-3.9999999935389496E-3</v>
      </c>
      <c r="O17" s="238">
        <f>L21</f>
        <v>-3.9999999935389496E-3</v>
      </c>
      <c r="P17" s="101">
        <f>M21</f>
        <v>-3.9999999935389496E-3</v>
      </c>
      <c r="Q17" s="101">
        <f>N21</f>
        <v>423.34402575001423</v>
      </c>
      <c r="R17" s="102">
        <f t="shared" si="0"/>
        <v>423.32802575004007</v>
      </c>
      <c r="S17" s="1"/>
      <c r="T17" s="1"/>
      <c r="U17" s="1"/>
      <c r="V17" s="1"/>
      <c r="W17" s="1"/>
      <c r="X17" s="1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25">
      <c r="A18"/>
      <c r="B18" s="103" t="s">
        <v>34</v>
      </c>
      <c r="C18" s="60" t="s">
        <v>35</v>
      </c>
      <c r="D18" s="61"/>
      <c r="E18" s="62"/>
      <c r="F18" s="64"/>
      <c r="G18" s="64"/>
      <c r="H18" s="64"/>
      <c r="I18" s="65">
        <v>0</v>
      </c>
      <c r="J18" s="104">
        <v>0</v>
      </c>
      <c r="K18" s="108">
        <f t="shared" ref="K18:Q18" si="2">K16+K17</f>
        <v>1079.56</v>
      </c>
      <c r="L18" s="108">
        <f t="shared" si="2"/>
        <v>60039.296000000009</v>
      </c>
      <c r="M18" s="276">
        <f t="shared" si="2"/>
        <v>-3.9999999935389496E-3</v>
      </c>
      <c r="N18" s="108">
        <f t="shared" si="2"/>
        <v>423.34402575001423</v>
      </c>
      <c r="O18" s="239">
        <f t="shared" si="2"/>
        <v>34932.379910287513</v>
      </c>
      <c r="P18" s="105">
        <f t="shared" si="2"/>
        <v>-3.9999999935389496E-3</v>
      </c>
      <c r="Q18" s="105">
        <f t="shared" si="2"/>
        <v>423.34402575001423</v>
      </c>
      <c r="R18" s="106">
        <f t="shared" si="0"/>
        <v>96897.915961787556</v>
      </c>
      <c r="S18" s="1"/>
      <c r="T18" s="1"/>
      <c r="U18" s="1"/>
      <c r="V18" s="1"/>
      <c r="W18" s="1"/>
      <c r="X18" s="1"/>
      <c r="Z18"/>
      <c r="AA18"/>
      <c r="AB18"/>
      <c r="AC18"/>
      <c r="AD18"/>
      <c r="AE18"/>
      <c r="AF18"/>
      <c r="AG18"/>
      <c r="AH18"/>
      <c r="AI18"/>
    </row>
    <row r="19" spans="1:35" x14ac:dyDescent="0.25">
      <c r="A19"/>
      <c r="B19" s="103" t="s">
        <v>36</v>
      </c>
      <c r="C19" s="60" t="s">
        <v>37</v>
      </c>
      <c r="D19" s="107"/>
      <c r="E19" s="62"/>
      <c r="F19" s="64"/>
      <c r="G19" s="64"/>
      <c r="H19" s="64"/>
      <c r="I19" s="61">
        <f>SUM(E19:H19)</f>
        <v>0</v>
      </c>
      <c r="J19" s="108">
        <v>0</v>
      </c>
      <c r="K19" s="109">
        <v>1079.56</v>
      </c>
      <c r="L19" s="109">
        <v>60039.3</v>
      </c>
      <c r="M19" s="277"/>
      <c r="N19" s="109">
        <v>423.34</v>
      </c>
      <c r="O19" s="240">
        <v>34932.379999999997</v>
      </c>
      <c r="P19" s="111"/>
      <c r="Q19" s="111"/>
      <c r="R19" s="106">
        <f t="shared" si="0"/>
        <v>96474.579999999987</v>
      </c>
      <c r="S19" s="1"/>
      <c r="T19" s="1"/>
      <c r="U19" s="1"/>
      <c r="V19" s="1"/>
      <c r="W19" s="1"/>
      <c r="X19" s="1"/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/>
      <c r="B20" s="103" t="s">
        <v>38</v>
      </c>
      <c r="C20" s="73" t="s">
        <v>39</v>
      </c>
      <c r="D20" s="112"/>
      <c r="E20" s="113"/>
      <c r="F20" s="114"/>
      <c r="G20" s="114"/>
      <c r="H20" s="114"/>
      <c r="I20" s="115">
        <v>0</v>
      </c>
      <c r="J20" s="116"/>
      <c r="K20" s="117">
        <v>1079.56</v>
      </c>
      <c r="L20" s="117">
        <v>60039.3</v>
      </c>
      <c r="M20" s="278"/>
      <c r="N20" s="117"/>
      <c r="O20" s="241"/>
      <c r="P20" s="119"/>
      <c r="Q20" s="119"/>
      <c r="R20" s="106">
        <f t="shared" si="0"/>
        <v>61118.86</v>
      </c>
      <c r="S20" s="1"/>
      <c r="T20" s="1"/>
      <c r="U20" s="1"/>
      <c r="V20" s="1"/>
      <c r="W20" s="1"/>
      <c r="X20" s="1"/>
      <c r="Z20"/>
      <c r="AA20"/>
      <c r="AB20"/>
      <c r="AC20"/>
      <c r="AD20"/>
      <c r="AE20"/>
      <c r="AF20"/>
      <c r="AG20"/>
      <c r="AH20"/>
      <c r="AI20"/>
    </row>
    <row r="21" spans="1:35" ht="15.75" thickBot="1" x14ac:dyDescent="0.3">
      <c r="A21"/>
      <c r="B21" s="120" t="s">
        <v>40</v>
      </c>
      <c r="C21" s="6" t="s">
        <v>41</v>
      </c>
      <c r="D21" s="121"/>
      <c r="E21" s="122"/>
      <c r="F21" s="123"/>
      <c r="G21" s="123"/>
      <c r="H21" s="123"/>
      <c r="I21" s="124">
        <v>0</v>
      </c>
      <c r="J21" s="125">
        <f t="shared" ref="J21:Q21" si="3">J18-J20</f>
        <v>0</v>
      </c>
      <c r="K21" s="271">
        <f t="shared" si="3"/>
        <v>0</v>
      </c>
      <c r="L21" s="271">
        <f t="shared" si="3"/>
        <v>-3.9999999935389496E-3</v>
      </c>
      <c r="M21" s="279">
        <f t="shared" si="3"/>
        <v>-3.9999999935389496E-3</v>
      </c>
      <c r="N21" s="271">
        <f t="shared" si="3"/>
        <v>423.34402575001423</v>
      </c>
      <c r="O21" s="242">
        <f t="shared" si="3"/>
        <v>34932.379910287513</v>
      </c>
      <c r="P21" s="126">
        <f t="shared" si="3"/>
        <v>-3.9999999935389496E-3</v>
      </c>
      <c r="Q21" s="126">
        <f t="shared" si="3"/>
        <v>423.34402575001423</v>
      </c>
      <c r="R21" s="127">
        <f>R19+R20</f>
        <v>157593.44</v>
      </c>
      <c r="S21" s="1"/>
      <c r="T21" s="1"/>
      <c r="U21" s="1"/>
      <c r="V21" s="1"/>
      <c r="W21" s="1"/>
      <c r="X21" s="1"/>
      <c r="Z21"/>
      <c r="AA21"/>
      <c r="AB21"/>
      <c r="AC21"/>
      <c r="AD21"/>
      <c r="AE21"/>
      <c r="AF21"/>
      <c r="AG21"/>
      <c r="AH21"/>
      <c r="AI21"/>
    </row>
    <row r="22" spans="1:35" ht="15.75" thickBot="1" x14ac:dyDescent="0.3">
      <c r="A22"/>
      <c r="B22" s="297" t="s">
        <v>42</v>
      </c>
      <c r="C22" s="298"/>
      <c r="D22" s="298"/>
      <c r="E22" s="298"/>
      <c r="F22" s="298"/>
      <c r="G22" s="298"/>
      <c r="H22" s="298"/>
      <c r="I22" s="299"/>
      <c r="J22" s="128"/>
      <c r="K22" s="129"/>
      <c r="L22" s="129"/>
      <c r="M22" s="129"/>
      <c r="N22" s="129"/>
      <c r="O22" s="129"/>
      <c r="P22" s="129"/>
      <c r="Q22" s="129"/>
      <c r="R22" s="130" t="str">
        <f>R7</f>
        <v>Total</v>
      </c>
      <c r="S22" s="1"/>
      <c r="T22" s="1"/>
      <c r="U22" s="1"/>
      <c r="V22" s="1"/>
      <c r="W22" s="1"/>
      <c r="X22" s="1"/>
      <c r="Z22"/>
      <c r="AA22"/>
      <c r="AB22"/>
      <c r="AC22"/>
      <c r="AD22"/>
      <c r="AE22"/>
      <c r="AF22"/>
      <c r="AG22"/>
      <c r="AH22"/>
      <c r="AI22"/>
    </row>
    <row r="23" spans="1:35" x14ac:dyDescent="0.25">
      <c r="A23"/>
      <c r="B23" s="283" t="s">
        <v>43</v>
      </c>
      <c r="C23" s="3" t="s">
        <v>44</v>
      </c>
      <c r="D23" s="131"/>
      <c r="E23" s="132"/>
      <c r="F23" s="133"/>
      <c r="G23" s="134"/>
      <c r="H23" s="133"/>
      <c r="I23" s="135"/>
      <c r="J23" s="136"/>
      <c r="K23" s="137"/>
      <c r="L23" s="137"/>
      <c r="M23" s="137"/>
      <c r="N23" s="137"/>
      <c r="O23" s="137"/>
      <c r="P23" s="137"/>
      <c r="Q23" s="137"/>
      <c r="R23" s="138">
        <f>SUM(J23:Q23)</f>
        <v>0</v>
      </c>
      <c r="S23" s="1"/>
      <c r="T23" s="1"/>
      <c r="U23" s="1"/>
      <c r="V23" s="1"/>
      <c r="W23" s="1"/>
      <c r="X23" s="1"/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/>
      <c r="B24" s="284"/>
      <c r="C24" s="52" t="s">
        <v>29</v>
      </c>
      <c r="D24" s="139"/>
      <c r="E24" s="140"/>
      <c r="F24" s="141"/>
      <c r="G24" s="142"/>
      <c r="H24" s="141"/>
      <c r="I24" s="143"/>
      <c r="J24" s="144"/>
      <c r="K24" s="145"/>
      <c r="L24" s="145"/>
      <c r="M24" s="145"/>
      <c r="N24" s="145"/>
      <c r="O24" s="145"/>
      <c r="P24" s="145"/>
      <c r="Q24" s="145"/>
      <c r="R24" s="146">
        <f>SUM(J24:Q24)</f>
        <v>0</v>
      </c>
      <c r="S24" s="1"/>
      <c r="T24" s="1"/>
      <c r="U24" s="1"/>
      <c r="V24" s="1"/>
      <c r="W24" s="1"/>
      <c r="X24" s="1"/>
      <c r="Z24"/>
      <c r="AA24"/>
      <c r="AB24"/>
      <c r="AC24"/>
      <c r="AD24"/>
      <c r="AE24"/>
      <c r="AF24"/>
      <c r="AG24"/>
      <c r="AH24"/>
      <c r="AI24"/>
    </row>
    <row r="25" spans="1:35" x14ac:dyDescent="0.25">
      <c r="A25"/>
      <c r="B25" s="284"/>
      <c r="C25" s="60"/>
      <c r="D25" s="139"/>
      <c r="E25" s="140"/>
      <c r="F25" s="141"/>
      <c r="G25" s="142"/>
      <c r="H25" s="141"/>
      <c r="I25" s="143"/>
      <c r="J25" s="144"/>
      <c r="K25" s="145"/>
      <c r="L25" s="145"/>
      <c r="M25" s="145"/>
      <c r="N25" s="145"/>
      <c r="O25" s="145"/>
      <c r="P25" s="145"/>
      <c r="Q25" s="145"/>
      <c r="R25" s="146">
        <f>SUM(J25:Q25)</f>
        <v>0</v>
      </c>
      <c r="S25" s="1"/>
      <c r="T25" s="1"/>
      <c r="U25" s="1"/>
      <c r="V25" s="1"/>
      <c r="W25" s="1"/>
      <c r="X25" s="1"/>
      <c r="Z25"/>
      <c r="AA25"/>
      <c r="AB25"/>
      <c r="AC25"/>
      <c r="AD25"/>
      <c r="AE25"/>
      <c r="AF25"/>
      <c r="AG25"/>
      <c r="AH25"/>
      <c r="AI25"/>
    </row>
    <row r="26" spans="1:35" x14ac:dyDescent="0.25">
      <c r="A26"/>
      <c r="B26" s="285"/>
      <c r="C26" s="52"/>
      <c r="D26" s="147"/>
      <c r="E26" s="148"/>
      <c r="F26" s="149"/>
      <c r="G26" s="150"/>
      <c r="H26" s="149"/>
      <c r="I26" s="151"/>
      <c r="J26" s="152"/>
      <c r="K26" s="153"/>
      <c r="L26" s="153"/>
      <c r="M26" s="153"/>
      <c r="N26" s="153"/>
      <c r="O26" s="153"/>
      <c r="P26" s="153"/>
      <c r="Q26" s="153"/>
      <c r="R26" s="154">
        <f>SUM(J26:Q26)</f>
        <v>0</v>
      </c>
      <c r="S26" s="1"/>
      <c r="T26" s="1"/>
      <c r="U26" s="1"/>
      <c r="V26" s="1"/>
      <c r="W26" s="1"/>
      <c r="X26" s="1"/>
      <c r="Z26"/>
      <c r="AA26"/>
      <c r="AB26"/>
      <c r="AC26"/>
      <c r="AD26"/>
      <c r="AE26"/>
      <c r="AF26"/>
      <c r="AG26"/>
      <c r="AH26"/>
      <c r="AI26"/>
    </row>
    <row r="27" spans="1:35" ht="15.75" thickBot="1" x14ac:dyDescent="0.3">
      <c r="A27"/>
      <c r="B27" s="286"/>
      <c r="C27" s="6"/>
      <c r="D27" s="155"/>
      <c r="E27" s="156"/>
      <c r="F27" s="157"/>
      <c r="G27" s="158"/>
      <c r="H27" s="157"/>
      <c r="I27" s="159"/>
      <c r="J27" s="160"/>
      <c r="K27" s="161"/>
      <c r="L27" s="161"/>
      <c r="M27" s="161"/>
      <c r="N27" s="161"/>
      <c r="O27" s="161"/>
      <c r="P27" s="161"/>
      <c r="Q27" s="161"/>
      <c r="R27" s="162"/>
      <c r="S27" s="1"/>
      <c r="T27" s="1"/>
      <c r="U27" s="1"/>
      <c r="V27" s="1"/>
      <c r="W27" s="1"/>
      <c r="X27" s="1"/>
      <c r="Z27"/>
      <c r="AA27"/>
      <c r="AB27"/>
      <c r="AC27"/>
      <c r="AD27"/>
      <c r="AE27"/>
      <c r="AF27"/>
      <c r="AG27"/>
      <c r="AH27"/>
      <c r="AI27"/>
    </row>
    <row r="28" spans="1:35" ht="15.75" thickBot="1" x14ac:dyDescent="0.3">
      <c r="A28"/>
      <c r="B28" s="163" t="s">
        <v>30</v>
      </c>
      <c r="C28" s="41" t="s">
        <v>45</v>
      </c>
      <c r="D28" s="86">
        <f t="shared" ref="D28:Q28" si="4">SUM(D23:D27)</f>
        <v>0</v>
      </c>
      <c r="E28" s="164">
        <f t="shared" si="4"/>
        <v>0</v>
      </c>
      <c r="F28" s="89">
        <f t="shared" si="4"/>
        <v>0</v>
      </c>
      <c r="G28" s="89">
        <f t="shared" si="4"/>
        <v>0</v>
      </c>
      <c r="H28" s="89">
        <f t="shared" si="4"/>
        <v>0</v>
      </c>
      <c r="I28" s="86">
        <f t="shared" si="4"/>
        <v>0</v>
      </c>
      <c r="J28" s="165">
        <f t="shared" si="4"/>
        <v>0</v>
      </c>
      <c r="K28" s="166">
        <f t="shared" si="4"/>
        <v>0</v>
      </c>
      <c r="L28" s="166">
        <f t="shared" si="4"/>
        <v>0</v>
      </c>
      <c r="M28" s="166">
        <f t="shared" si="4"/>
        <v>0</v>
      </c>
      <c r="N28" s="166">
        <f t="shared" si="4"/>
        <v>0</v>
      </c>
      <c r="O28" s="166">
        <f t="shared" si="4"/>
        <v>0</v>
      </c>
      <c r="P28" s="166"/>
      <c r="Q28" s="166">
        <f t="shared" si="4"/>
        <v>0</v>
      </c>
      <c r="R28" s="167">
        <f>SUM(J28:Q28)</f>
        <v>0</v>
      </c>
      <c r="S28" s="1"/>
      <c r="T28" s="1"/>
      <c r="U28" s="1"/>
      <c r="V28" s="1"/>
      <c r="W28" s="1"/>
      <c r="X28" s="1"/>
      <c r="Z28"/>
      <c r="AA28"/>
      <c r="AB28"/>
      <c r="AC28"/>
      <c r="AD28"/>
      <c r="AE28"/>
      <c r="AF28"/>
      <c r="AG28"/>
      <c r="AH28"/>
      <c r="AI28"/>
    </row>
    <row r="29" spans="1:35" ht="15.75" thickBot="1" x14ac:dyDescent="0.3">
      <c r="A29"/>
      <c r="B29" s="40" t="s">
        <v>46</v>
      </c>
      <c r="C29" s="41" t="s">
        <v>47</v>
      </c>
      <c r="D29" s="168">
        <f t="shared" ref="D29:I29" si="5">D28+D16</f>
        <v>154379.95050000001</v>
      </c>
      <c r="E29" s="169">
        <f t="shared" si="5"/>
        <v>91132.678508863013</v>
      </c>
      <c r="F29" s="170">
        <f t="shared" si="5"/>
        <v>4719.6201292450005</v>
      </c>
      <c r="G29" s="170">
        <f t="shared" si="5"/>
        <v>7551.3922067920012</v>
      </c>
      <c r="H29" s="170">
        <f t="shared" si="5"/>
        <v>2280.9637686375004</v>
      </c>
      <c r="I29" s="168">
        <f t="shared" si="5"/>
        <v>105684.65461353752</v>
      </c>
      <c r="J29" s="171">
        <f t="shared" ref="J29:Q29" si="6">J20+J28</f>
        <v>0</v>
      </c>
      <c r="K29" s="172">
        <f t="shared" si="6"/>
        <v>1079.56</v>
      </c>
      <c r="L29" s="172">
        <f t="shared" si="6"/>
        <v>60039.3</v>
      </c>
      <c r="M29" s="172">
        <f t="shared" si="6"/>
        <v>0</v>
      </c>
      <c r="N29" s="172">
        <f t="shared" si="6"/>
        <v>0</v>
      </c>
      <c r="O29" s="172">
        <f t="shared" si="6"/>
        <v>0</v>
      </c>
      <c r="P29" s="172"/>
      <c r="Q29" s="172">
        <f t="shared" si="6"/>
        <v>0</v>
      </c>
      <c r="R29" s="173">
        <f>SUM(J29:Q29)</f>
        <v>61118.86</v>
      </c>
      <c r="S29" s="1"/>
      <c r="T29" s="1"/>
      <c r="U29" s="1"/>
      <c r="V29" s="1"/>
      <c r="W29" s="1"/>
      <c r="X29" s="1"/>
      <c r="Z29"/>
      <c r="AA29"/>
      <c r="AB29"/>
      <c r="AC29"/>
      <c r="AD29"/>
      <c r="AE29"/>
      <c r="AF29"/>
      <c r="AG29"/>
      <c r="AH29"/>
      <c r="AI29"/>
    </row>
    <row r="30" spans="1:35" ht="15.75" thickBot="1" x14ac:dyDescent="0.3">
      <c r="A30"/>
      <c r="B30" s="40" t="s">
        <v>48</v>
      </c>
      <c r="C30" s="41" t="s">
        <v>49</v>
      </c>
      <c r="D30" s="174"/>
      <c r="E30" s="41"/>
      <c r="F30" s="175"/>
      <c r="G30" s="176"/>
      <c r="H30" s="175"/>
      <c r="I30" s="177">
        <v>0</v>
      </c>
      <c r="J30" s="171">
        <f>I30+J29</f>
        <v>0</v>
      </c>
      <c r="K30" s="172">
        <f>J30+K29</f>
        <v>1079.56</v>
      </c>
      <c r="L30" s="172">
        <f>K30+L29</f>
        <v>61118.86</v>
      </c>
      <c r="M30" s="172">
        <f>L30+M29</f>
        <v>61118.86</v>
      </c>
      <c r="N30" s="172">
        <f>L30+N29</f>
        <v>61118.86</v>
      </c>
      <c r="O30" s="172">
        <f>M30+O29</f>
        <v>61118.86</v>
      </c>
      <c r="P30" s="172">
        <f>N30+P29</f>
        <v>61118.86</v>
      </c>
      <c r="Q30" s="172">
        <f>M30+Q29</f>
        <v>61118.86</v>
      </c>
      <c r="R30" s="173">
        <f>R29-R28</f>
        <v>61118.86</v>
      </c>
      <c r="S30" s="1"/>
      <c r="T30" s="1"/>
      <c r="U30" s="1"/>
      <c r="V30" s="1"/>
      <c r="W30" s="1"/>
      <c r="X30" s="1"/>
      <c r="Z30"/>
      <c r="AA30"/>
      <c r="AB30"/>
      <c r="AC30"/>
      <c r="AD30"/>
      <c r="AE30"/>
      <c r="AF30"/>
      <c r="AG30"/>
      <c r="AH30"/>
      <c r="AI30"/>
    </row>
    <row r="31" spans="1:35" ht="15.75" thickBot="1" x14ac:dyDescent="0.3">
      <c r="A31"/>
      <c r="G31" s="178"/>
      <c r="S31" s="1"/>
      <c r="T31" s="1"/>
      <c r="U31" s="1"/>
      <c r="V31" s="1"/>
      <c r="W31" s="1"/>
      <c r="X31" s="1"/>
      <c r="Z31"/>
      <c r="AA31"/>
      <c r="AB31"/>
      <c r="AC31"/>
      <c r="AD31"/>
      <c r="AE31"/>
      <c r="AF31"/>
      <c r="AG31"/>
      <c r="AH31"/>
      <c r="AI31"/>
    </row>
    <row r="32" spans="1:35" ht="15.75" thickBot="1" x14ac:dyDescent="0.3">
      <c r="A32"/>
      <c r="B32" s="287" t="s">
        <v>50</v>
      </c>
      <c r="C32" s="288"/>
      <c r="D32" s="289"/>
      <c r="G32" s="178"/>
      <c r="S32" s="179"/>
      <c r="T32" s="179"/>
      <c r="U32" s="179"/>
      <c r="V32" s="179"/>
      <c r="W32" s="179"/>
      <c r="X32" s="179"/>
      <c r="Y32" s="179"/>
      <c r="Z32"/>
      <c r="AA32"/>
      <c r="AB32"/>
      <c r="AC32"/>
      <c r="AD32"/>
      <c r="AE32"/>
      <c r="AF32"/>
      <c r="AG32"/>
      <c r="AH32"/>
      <c r="AI32"/>
    </row>
    <row r="33" spans="1:35" ht="15.75" thickBot="1" x14ac:dyDescent="0.3">
      <c r="A33"/>
      <c r="B33" s="297" t="s">
        <v>51</v>
      </c>
      <c r="C33" s="300"/>
      <c r="D33" s="300"/>
      <c r="E33" s="298"/>
      <c r="F33" s="298"/>
      <c r="G33" s="298"/>
      <c r="H33" s="298"/>
      <c r="I33" s="299"/>
      <c r="J33" s="261">
        <v>41487</v>
      </c>
      <c r="K33" s="262">
        <v>41518</v>
      </c>
      <c r="L33" s="262">
        <v>41548</v>
      </c>
      <c r="M33" s="262">
        <v>41579</v>
      </c>
      <c r="N33" s="262">
        <v>41609</v>
      </c>
      <c r="O33" s="262">
        <v>41275</v>
      </c>
      <c r="P33" s="262">
        <v>41306</v>
      </c>
      <c r="Q33" s="262">
        <v>41334</v>
      </c>
      <c r="R33" s="130" t="str">
        <f>R7</f>
        <v>Total</v>
      </c>
      <c r="S33" s="180"/>
      <c r="T33" s="180"/>
      <c r="U33" s="180"/>
      <c r="V33" s="180"/>
      <c r="W33" s="180"/>
      <c r="X33" s="180"/>
      <c r="Y33" s="179"/>
      <c r="Z33"/>
      <c r="AA33"/>
      <c r="AB33"/>
      <c r="AC33"/>
      <c r="AD33"/>
      <c r="AE33"/>
      <c r="AF33"/>
      <c r="AG33"/>
      <c r="AH33"/>
      <c r="AI33"/>
    </row>
    <row r="34" spans="1:35" x14ac:dyDescent="0.25">
      <c r="A34"/>
      <c r="B34" s="283" t="s">
        <v>52</v>
      </c>
      <c r="C34" s="3" t="s">
        <v>71</v>
      </c>
      <c r="D34" s="61">
        <v>14880.000000000002</v>
      </c>
      <c r="E34" s="249"/>
      <c r="F34" s="133"/>
      <c r="G34" s="134"/>
      <c r="H34" s="133"/>
      <c r="I34" s="256"/>
      <c r="J34" s="153"/>
      <c r="K34" s="265"/>
      <c r="L34" s="266"/>
      <c r="M34" s="267">
        <v>14880.000000000002</v>
      </c>
      <c r="N34" s="268"/>
      <c r="O34" s="268"/>
      <c r="P34" s="268"/>
      <c r="Q34" s="268"/>
      <c r="R34" s="260">
        <f t="shared" ref="R34:R40" si="7">SUM(J34:Q34)</f>
        <v>14880.000000000002</v>
      </c>
      <c r="S34" s="179"/>
      <c r="T34" s="179"/>
      <c r="U34" s="179"/>
      <c r="V34" s="179"/>
      <c r="W34" s="179"/>
      <c r="X34" s="179"/>
      <c r="Y34" s="179"/>
      <c r="Z34"/>
      <c r="AA34"/>
      <c r="AB34"/>
      <c r="AC34"/>
      <c r="AD34"/>
      <c r="AE34"/>
      <c r="AF34"/>
      <c r="AG34"/>
      <c r="AH34"/>
      <c r="AI34"/>
    </row>
    <row r="35" spans="1:35" x14ac:dyDescent="0.25">
      <c r="A35"/>
      <c r="B35" s="284"/>
      <c r="C35" s="60" t="s">
        <v>73</v>
      </c>
      <c r="D35" s="61">
        <v>64000</v>
      </c>
      <c r="E35" s="250"/>
      <c r="F35" s="141"/>
      <c r="G35" s="142"/>
      <c r="H35" s="141"/>
      <c r="I35" s="257"/>
      <c r="J35" s="153"/>
      <c r="K35" s="153"/>
      <c r="L35" s="153"/>
      <c r="M35" s="153"/>
      <c r="N35" s="153"/>
      <c r="O35" s="268">
        <v>64000</v>
      </c>
      <c r="P35" s="268"/>
      <c r="Q35" s="268"/>
      <c r="R35" s="260">
        <f t="shared" si="7"/>
        <v>64000</v>
      </c>
      <c r="S35" s="179"/>
      <c r="T35" s="179"/>
      <c r="U35" s="179"/>
      <c r="V35" s="179"/>
      <c r="W35" s="179"/>
      <c r="X35" s="179"/>
      <c r="Y35" s="179"/>
      <c r="Z35"/>
      <c r="AA35"/>
      <c r="AB35"/>
      <c r="AC35"/>
      <c r="AD35"/>
      <c r="AE35"/>
      <c r="AF35"/>
      <c r="AG35"/>
      <c r="AH35"/>
      <c r="AI35"/>
    </row>
    <row r="36" spans="1:35" x14ac:dyDescent="0.25">
      <c r="A36"/>
      <c r="B36" s="284"/>
      <c r="C36" s="60" t="s">
        <v>74</v>
      </c>
      <c r="D36" s="61">
        <v>11018.41</v>
      </c>
      <c r="E36" s="250"/>
      <c r="F36" s="141"/>
      <c r="G36" s="142"/>
      <c r="H36" s="185"/>
      <c r="I36" s="257"/>
      <c r="J36" s="153"/>
      <c r="K36" s="153"/>
      <c r="L36" s="149"/>
      <c r="M36" s="268"/>
      <c r="N36" s="153"/>
      <c r="O36" s="268">
        <v>11018.41</v>
      </c>
      <c r="P36" s="268"/>
      <c r="Q36" s="268"/>
      <c r="R36" s="260">
        <f t="shared" si="7"/>
        <v>11018.41</v>
      </c>
      <c r="S36" s="179"/>
      <c r="T36" s="179"/>
      <c r="U36" s="179"/>
      <c r="V36" s="179"/>
      <c r="W36" s="179"/>
      <c r="X36" s="179"/>
      <c r="Y36" s="179"/>
      <c r="Z36"/>
      <c r="AA36"/>
      <c r="AB36"/>
      <c r="AC36"/>
      <c r="AD36"/>
      <c r="AE36"/>
      <c r="AF36"/>
      <c r="AG36"/>
      <c r="AH36"/>
      <c r="AI36"/>
    </row>
    <row r="37" spans="1:35" x14ac:dyDescent="0.25">
      <c r="A37"/>
      <c r="B37" s="285"/>
      <c r="C37" s="60" t="s">
        <v>77</v>
      </c>
      <c r="D37" s="61">
        <v>19607.490500000004</v>
      </c>
      <c r="E37" s="251"/>
      <c r="F37" s="149"/>
      <c r="G37" s="150"/>
      <c r="H37" s="149"/>
      <c r="I37" s="258"/>
      <c r="J37" s="153"/>
      <c r="K37" s="153"/>
      <c r="L37" s="153"/>
      <c r="M37" s="153"/>
      <c r="N37" s="153"/>
      <c r="O37" s="248">
        <v>19607.490500000004</v>
      </c>
      <c r="P37" s="248"/>
      <c r="Q37" s="268"/>
      <c r="R37" s="260">
        <f t="shared" si="7"/>
        <v>19607.490500000004</v>
      </c>
      <c r="S37" s="179"/>
      <c r="T37" s="179"/>
      <c r="U37" s="179"/>
      <c r="V37" s="179"/>
      <c r="W37" s="179"/>
      <c r="X37" s="179"/>
      <c r="Y37" s="179"/>
      <c r="Z37"/>
      <c r="AA37"/>
      <c r="AB37"/>
      <c r="AC37"/>
      <c r="AD37"/>
      <c r="AE37"/>
      <c r="AF37"/>
      <c r="AG37"/>
      <c r="AH37"/>
      <c r="AI37"/>
    </row>
    <row r="38" spans="1:35" x14ac:dyDescent="0.25">
      <c r="A38"/>
      <c r="B38" s="285"/>
      <c r="C38" s="60" t="s">
        <v>79</v>
      </c>
      <c r="D38" s="74">
        <v>31420.350000000002</v>
      </c>
      <c r="E38" s="252"/>
      <c r="F38" s="157"/>
      <c r="G38" s="158"/>
      <c r="H38" s="157"/>
      <c r="I38" s="259"/>
      <c r="J38" s="153"/>
      <c r="K38" s="153"/>
      <c r="L38" s="153"/>
      <c r="M38" s="153"/>
      <c r="N38" s="153"/>
      <c r="O38" s="153"/>
      <c r="P38" s="248"/>
      <c r="Q38" s="248">
        <v>31420.350000000002</v>
      </c>
      <c r="R38" s="260">
        <f t="shared" si="7"/>
        <v>31420.350000000002</v>
      </c>
      <c r="S38" s="179"/>
      <c r="T38" s="179"/>
      <c r="U38" s="179"/>
      <c r="V38" s="179"/>
      <c r="W38" s="179"/>
      <c r="X38" s="179"/>
      <c r="Y38" s="179"/>
      <c r="Z38"/>
      <c r="AA38"/>
      <c r="AB38"/>
      <c r="AC38"/>
      <c r="AD38"/>
      <c r="AE38"/>
      <c r="AF38"/>
      <c r="AG38"/>
      <c r="AH38"/>
      <c r="AI38"/>
    </row>
    <row r="39" spans="1:35" ht="15.75" thickBot="1" x14ac:dyDescent="0.3">
      <c r="A39"/>
      <c r="B39" s="286"/>
      <c r="C39" s="60" t="s">
        <v>78</v>
      </c>
      <c r="D39" s="74">
        <v>13453.7</v>
      </c>
      <c r="E39" s="252"/>
      <c r="F39" s="157"/>
      <c r="G39" s="158"/>
      <c r="H39" s="157"/>
      <c r="I39" s="259"/>
      <c r="J39" s="153"/>
      <c r="K39" s="153"/>
      <c r="L39" s="153"/>
      <c r="M39" s="153"/>
      <c r="N39" s="153"/>
      <c r="O39" s="153"/>
      <c r="P39" s="248"/>
      <c r="Q39" s="268">
        <v>13453.7</v>
      </c>
      <c r="R39" s="260">
        <f t="shared" si="7"/>
        <v>13453.7</v>
      </c>
      <c r="S39" s="179"/>
      <c r="T39" s="179"/>
      <c r="U39" s="179"/>
      <c r="V39" s="179"/>
      <c r="W39" s="179"/>
      <c r="X39" s="179"/>
      <c r="Y39" s="179"/>
      <c r="Z39"/>
      <c r="AA39"/>
      <c r="AB39"/>
      <c r="AC39"/>
      <c r="AD39"/>
      <c r="AE39"/>
      <c r="AF39"/>
      <c r="AG39"/>
      <c r="AH39"/>
      <c r="AI39"/>
    </row>
    <row r="40" spans="1:35" ht="15.75" thickBot="1" x14ac:dyDescent="0.3">
      <c r="A40"/>
      <c r="B40" s="163" t="s">
        <v>30</v>
      </c>
      <c r="C40" s="253" t="s">
        <v>54</v>
      </c>
      <c r="D40" s="281">
        <f>SUM(D34:D39)</f>
        <v>154379.95050000001</v>
      </c>
      <c r="E40" s="189"/>
      <c r="F40" s="190"/>
      <c r="G40" s="191"/>
      <c r="H40" s="190"/>
      <c r="I40" s="192"/>
      <c r="J40" s="263">
        <f t="shared" ref="J40:Q40" si="8">SUM(J34:J39)</f>
        <v>0</v>
      </c>
      <c r="K40" s="264">
        <f t="shared" si="8"/>
        <v>0</v>
      </c>
      <c r="L40" s="264">
        <f t="shared" si="8"/>
        <v>0</v>
      </c>
      <c r="M40" s="264">
        <f t="shared" si="8"/>
        <v>14880.000000000002</v>
      </c>
      <c r="N40" s="264">
        <f t="shared" si="8"/>
        <v>0</v>
      </c>
      <c r="O40" s="264">
        <f t="shared" si="8"/>
        <v>94625.900500000003</v>
      </c>
      <c r="P40" s="264">
        <f t="shared" si="8"/>
        <v>0</v>
      </c>
      <c r="Q40" s="264">
        <f t="shared" si="8"/>
        <v>44874.05</v>
      </c>
      <c r="R40" s="167">
        <f t="shared" si="7"/>
        <v>154379.95050000001</v>
      </c>
      <c r="S40" s="179"/>
      <c r="T40" s="179"/>
      <c r="U40" s="179"/>
      <c r="V40" s="179"/>
      <c r="W40" s="179"/>
      <c r="X40" s="179"/>
      <c r="Y40" s="179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/>
      <c r="B41" s="283" t="s">
        <v>52</v>
      </c>
      <c r="C41" s="3" t="s">
        <v>55</v>
      </c>
      <c r="D41" s="131"/>
      <c r="E41" s="132"/>
      <c r="F41" s="133"/>
      <c r="G41" s="134"/>
      <c r="H41" s="133"/>
      <c r="I41" s="135"/>
      <c r="J41" s="193"/>
      <c r="K41" s="194"/>
      <c r="L41" s="194"/>
      <c r="M41" s="194"/>
      <c r="N41" s="194"/>
      <c r="O41" s="194"/>
      <c r="P41" s="194"/>
      <c r="Q41" s="194"/>
      <c r="R41" s="195"/>
      <c r="S41" s="179"/>
      <c r="T41" s="179"/>
      <c r="U41" s="179"/>
      <c r="V41" s="179"/>
      <c r="W41" s="179"/>
      <c r="X41" s="179"/>
      <c r="Y41" s="179"/>
      <c r="Z41"/>
      <c r="AA41"/>
      <c r="AB41"/>
      <c r="AC41"/>
      <c r="AD41"/>
      <c r="AE41"/>
      <c r="AF41"/>
      <c r="AG41"/>
      <c r="AH41"/>
      <c r="AI41"/>
    </row>
    <row r="42" spans="1:35" x14ac:dyDescent="0.25">
      <c r="A42"/>
      <c r="B42" s="284"/>
      <c r="C42" s="52" t="s">
        <v>29</v>
      </c>
      <c r="D42" s="139"/>
      <c r="E42" s="140"/>
      <c r="F42" s="141"/>
      <c r="G42" s="142"/>
      <c r="H42" s="141"/>
      <c r="I42" s="143"/>
      <c r="J42" s="196"/>
      <c r="K42" s="197"/>
      <c r="L42" s="197"/>
      <c r="M42" s="197"/>
      <c r="N42" s="197"/>
      <c r="O42" s="197"/>
      <c r="P42" s="197"/>
      <c r="Q42" s="197"/>
      <c r="R42" s="198"/>
      <c r="S42" s="179"/>
      <c r="T42" s="179"/>
      <c r="U42" s="179"/>
      <c r="V42" s="179"/>
      <c r="W42" s="179"/>
      <c r="X42" s="179"/>
      <c r="Y42" s="179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/>
      <c r="B43" s="284"/>
      <c r="C43" s="52"/>
      <c r="D43" s="139"/>
      <c r="E43" s="140"/>
      <c r="F43" s="141"/>
      <c r="G43" s="142"/>
      <c r="H43" s="141"/>
      <c r="I43" s="143"/>
      <c r="J43" s="196"/>
      <c r="K43" s="197"/>
      <c r="L43" s="197"/>
      <c r="M43" s="197"/>
      <c r="N43" s="197"/>
      <c r="O43" s="197"/>
      <c r="P43" s="197"/>
      <c r="Q43" s="197"/>
      <c r="R43" s="198"/>
      <c r="S43" s="179"/>
      <c r="T43" s="179"/>
      <c r="U43" s="179"/>
      <c r="V43" s="179"/>
      <c r="W43" s="179"/>
      <c r="X43" s="179"/>
      <c r="Y43" s="179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/>
      <c r="B44" s="285"/>
      <c r="C44" s="52"/>
      <c r="D44" s="147"/>
      <c r="E44" s="148"/>
      <c r="F44" s="149"/>
      <c r="G44" s="150"/>
      <c r="H44" s="149"/>
      <c r="I44" s="151"/>
      <c r="J44" s="199"/>
      <c r="K44" s="200"/>
      <c r="L44" s="200"/>
      <c r="M44" s="200"/>
      <c r="N44" s="200"/>
      <c r="O44" s="200"/>
      <c r="P44" s="200"/>
      <c r="Q44" s="200"/>
      <c r="R44" s="201"/>
      <c r="S44" s="179"/>
      <c r="T44" s="179"/>
      <c r="U44" s="179"/>
      <c r="V44" s="179"/>
      <c r="W44" s="179"/>
      <c r="X44" s="179"/>
      <c r="Y44" s="179"/>
      <c r="Z44"/>
      <c r="AA44"/>
      <c r="AB44"/>
      <c r="AC44"/>
      <c r="AD44"/>
      <c r="AE44"/>
      <c r="AF44"/>
      <c r="AG44"/>
      <c r="AH44"/>
      <c r="AI44"/>
    </row>
    <row r="45" spans="1:35" ht="15.75" thickBot="1" x14ac:dyDescent="0.3">
      <c r="A45"/>
      <c r="B45" s="286"/>
      <c r="C45" s="6"/>
      <c r="D45" s="155"/>
      <c r="E45" s="156"/>
      <c r="F45" s="157"/>
      <c r="G45" s="158"/>
      <c r="H45" s="157"/>
      <c r="I45" s="159"/>
      <c r="J45" s="202"/>
      <c r="K45" s="203"/>
      <c r="L45" s="203"/>
      <c r="M45" s="203"/>
      <c r="N45" s="203"/>
      <c r="O45" s="203"/>
      <c r="P45" s="203"/>
      <c r="Q45" s="203"/>
      <c r="R45" s="204"/>
      <c r="S45" s="179"/>
      <c r="T45" s="179"/>
      <c r="U45" s="179"/>
      <c r="V45" s="179"/>
      <c r="W45" s="179"/>
      <c r="X45" s="179"/>
      <c r="Y45" s="179"/>
      <c r="Z45"/>
      <c r="AA45"/>
      <c r="AB45"/>
      <c r="AC45"/>
      <c r="AD45"/>
      <c r="AE45"/>
      <c r="AF45"/>
      <c r="AG45"/>
      <c r="AH45"/>
      <c r="AI45"/>
    </row>
    <row r="46" spans="1:35" ht="15.75" thickBot="1" x14ac:dyDescent="0.3">
      <c r="A46"/>
      <c r="B46" s="163" t="s">
        <v>30</v>
      </c>
      <c r="C46" s="187" t="s">
        <v>56</v>
      </c>
      <c r="D46" s="188"/>
      <c r="E46" s="205"/>
      <c r="F46" s="206"/>
      <c r="G46" s="207"/>
      <c r="H46" s="206"/>
      <c r="I46" s="208">
        <v>0</v>
      </c>
      <c r="J46" s="209">
        <f t="shared" ref="J46:Q46" si="9">SUM(J41:J45)</f>
        <v>0</v>
      </c>
      <c r="K46" s="210">
        <f t="shared" si="9"/>
        <v>0</v>
      </c>
      <c r="L46" s="210">
        <f t="shared" si="9"/>
        <v>0</v>
      </c>
      <c r="M46" s="210">
        <f t="shared" si="9"/>
        <v>0</v>
      </c>
      <c r="N46" s="210">
        <f t="shared" si="9"/>
        <v>0</v>
      </c>
      <c r="O46" s="210"/>
      <c r="P46" s="210"/>
      <c r="Q46" s="210">
        <f t="shared" si="9"/>
        <v>0</v>
      </c>
      <c r="R46" s="167">
        <f>SUM(J46:Q46)</f>
        <v>0</v>
      </c>
      <c r="S46" s="179"/>
      <c r="T46" s="179"/>
      <c r="U46" s="179"/>
      <c r="V46" s="179"/>
      <c r="W46" s="179"/>
      <c r="X46" s="179"/>
      <c r="Y46" s="179"/>
      <c r="Z46"/>
      <c r="AA46"/>
      <c r="AB46"/>
      <c r="AC46"/>
      <c r="AD46"/>
      <c r="AE46"/>
      <c r="AF46"/>
      <c r="AG46"/>
      <c r="AH46"/>
      <c r="AI46"/>
    </row>
    <row r="47" spans="1:35" ht="15.75" thickBot="1" x14ac:dyDescent="0.3">
      <c r="A47"/>
      <c r="B47" s="40" t="s">
        <v>57</v>
      </c>
      <c r="C47" s="41" t="s">
        <v>58</v>
      </c>
      <c r="D47" s="174"/>
      <c r="E47" s="41"/>
      <c r="F47" s="175"/>
      <c r="G47" s="176"/>
      <c r="H47" s="175"/>
      <c r="I47" s="177">
        <v>0</v>
      </c>
      <c r="J47" s="171">
        <f t="shared" ref="J47:Q47" si="10">J40+J46</f>
        <v>0</v>
      </c>
      <c r="K47" s="172">
        <f t="shared" si="10"/>
        <v>0</v>
      </c>
      <c r="L47" s="172">
        <f t="shared" si="10"/>
        <v>0</v>
      </c>
      <c r="M47" s="172">
        <f t="shared" si="10"/>
        <v>14880.000000000002</v>
      </c>
      <c r="N47" s="172">
        <f t="shared" si="10"/>
        <v>0</v>
      </c>
      <c r="O47" s="172"/>
      <c r="P47" s="172"/>
      <c r="Q47" s="172">
        <f t="shared" si="10"/>
        <v>44874.05</v>
      </c>
      <c r="R47" s="173">
        <f>SUM(J47:Q47)</f>
        <v>59754.05</v>
      </c>
      <c r="S47" s="179"/>
      <c r="T47" s="179"/>
      <c r="U47" s="179"/>
      <c r="V47" s="179"/>
      <c r="W47" s="179"/>
      <c r="X47" s="179"/>
      <c r="Y47" s="179"/>
      <c r="Z47"/>
      <c r="AA47"/>
      <c r="AB47"/>
      <c r="AC47"/>
      <c r="AD47"/>
      <c r="AE47"/>
      <c r="AF47"/>
      <c r="AG47"/>
      <c r="AH47"/>
      <c r="AI47"/>
    </row>
    <row r="48" spans="1:35" ht="15.75" thickBot="1" x14ac:dyDescent="0.3">
      <c r="A48"/>
      <c r="B48" s="40" t="s">
        <v>59</v>
      </c>
      <c r="C48" s="41" t="s">
        <v>60</v>
      </c>
      <c r="D48" s="174"/>
      <c r="E48" s="41"/>
      <c r="F48" s="175"/>
      <c r="G48" s="176"/>
      <c r="H48" s="175"/>
      <c r="I48" s="177">
        <v>0</v>
      </c>
      <c r="J48" s="171">
        <f>I48+J47</f>
        <v>0</v>
      </c>
      <c r="K48" s="172">
        <f>J48+K47</f>
        <v>0</v>
      </c>
      <c r="L48" s="172">
        <f>K48+L47</f>
        <v>0</v>
      </c>
      <c r="M48" s="172">
        <f>L48+M47</f>
        <v>14880.000000000002</v>
      </c>
      <c r="N48" s="172">
        <f>L48+N47</f>
        <v>0</v>
      </c>
      <c r="O48" s="172"/>
      <c r="P48" s="172"/>
      <c r="Q48" s="172">
        <f>M48+Q47</f>
        <v>59754.05</v>
      </c>
      <c r="R48" s="173">
        <f>SUM(R46:R47)</f>
        <v>59754.05</v>
      </c>
      <c r="S48" s="179"/>
      <c r="T48" s="179"/>
      <c r="U48" s="179"/>
      <c r="V48" s="179"/>
      <c r="W48" s="179"/>
      <c r="X48" s="179"/>
      <c r="Y48" s="179"/>
      <c r="Z48"/>
      <c r="AA48"/>
      <c r="AB48"/>
      <c r="AC48"/>
      <c r="AD48"/>
      <c r="AE48"/>
      <c r="AF48"/>
      <c r="AG48"/>
      <c r="AH48"/>
      <c r="AI48"/>
    </row>
    <row r="49" spans="1:35" ht="15.75" thickBot="1" x14ac:dyDescent="0.3">
      <c r="A49"/>
      <c r="G49" s="178"/>
      <c r="S49" s="179"/>
      <c r="T49" s="179"/>
      <c r="U49" s="179"/>
      <c r="V49" s="179"/>
      <c r="W49" s="179"/>
      <c r="X49" s="179"/>
      <c r="Y49" s="179"/>
      <c r="Z49"/>
      <c r="AA49"/>
      <c r="AB49"/>
      <c r="AC49"/>
      <c r="AD49"/>
      <c r="AE49"/>
      <c r="AF49"/>
      <c r="AG49"/>
      <c r="AH49"/>
      <c r="AI49"/>
    </row>
    <row r="50" spans="1:35" ht="15.75" thickBot="1" x14ac:dyDescent="0.3">
      <c r="A50"/>
      <c r="B50" s="287" t="s">
        <v>61</v>
      </c>
      <c r="C50" s="288"/>
      <c r="D50" s="289"/>
      <c r="G50" s="178"/>
      <c r="S50" s="179"/>
      <c r="T50" s="179"/>
      <c r="U50" s="179"/>
      <c r="V50" s="179"/>
      <c r="W50" s="179"/>
      <c r="X50" s="179"/>
      <c r="Y50" s="179"/>
      <c r="Z50"/>
      <c r="AA50"/>
      <c r="AB50"/>
      <c r="AC50"/>
      <c r="AD50"/>
      <c r="AE50"/>
      <c r="AF50"/>
      <c r="AG50"/>
      <c r="AH50"/>
      <c r="AI50"/>
    </row>
    <row r="51" spans="1:35" ht="15.75" thickBot="1" x14ac:dyDescent="0.3">
      <c r="A51"/>
      <c r="B51" s="290"/>
      <c r="C51" s="291"/>
      <c r="D51" s="291"/>
      <c r="E51" s="291"/>
      <c r="F51" s="291"/>
      <c r="G51" s="291"/>
      <c r="H51" s="291"/>
      <c r="I51" s="292"/>
      <c r="J51" s="211">
        <f>J7</f>
        <v>41487</v>
      </c>
      <c r="K51" s="212">
        <f>K7</f>
        <v>41518</v>
      </c>
      <c r="L51" s="212">
        <f>L7</f>
        <v>41548</v>
      </c>
      <c r="M51" s="212">
        <f>M7</f>
        <v>41579</v>
      </c>
      <c r="N51" s="212">
        <f t="shared" ref="N51" si="11">N7</f>
        <v>41609</v>
      </c>
      <c r="O51" s="212">
        <v>41640</v>
      </c>
      <c r="P51" s="212">
        <v>41671</v>
      </c>
      <c r="Q51" s="212">
        <v>41699</v>
      </c>
      <c r="R51" s="213" t="str">
        <f>R7</f>
        <v>Total</v>
      </c>
      <c r="S51" s="180"/>
      <c r="T51" s="180"/>
      <c r="U51" s="180"/>
      <c r="V51" s="180"/>
      <c r="W51" s="180"/>
      <c r="X51" s="180"/>
      <c r="Y51" s="179"/>
      <c r="Z51"/>
      <c r="AA51"/>
      <c r="AB51"/>
      <c r="AC51"/>
      <c r="AD51"/>
      <c r="AE51"/>
      <c r="AF51"/>
      <c r="AG51"/>
      <c r="AH51"/>
      <c r="AI51"/>
    </row>
    <row r="52" spans="1:35" x14ac:dyDescent="0.25">
      <c r="A52"/>
      <c r="B52" s="214" t="s">
        <v>62</v>
      </c>
      <c r="C52" s="3" t="s">
        <v>63</v>
      </c>
      <c r="D52" s="215"/>
      <c r="E52" s="216"/>
      <c r="F52" s="217"/>
      <c r="G52" s="218"/>
      <c r="H52" s="217"/>
      <c r="I52" s="219"/>
      <c r="J52" s="220">
        <f t="shared" ref="J52:Q52" si="12">J30</f>
        <v>0</v>
      </c>
      <c r="K52" s="221">
        <f t="shared" si="12"/>
        <v>1079.56</v>
      </c>
      <c r="L52" s="221">
        <f t="shared" si="12"/>
        <v>61118.86</v>
      </c>
      <c r="M52" s="221">
        <f t="shared" si="12"/>
        <v>61118.86</v>
      </c>
      <c r="N52" s="221">
        <f t="shared" si="12"/>
        <v>61118.86</v>
      </c>
      <c r="O52" s="221">
        <f t="shared" si="12"/>
        <v>61118.86</v>
      </c>
      <c r="P52" s="221">
        <f t="shared" si="12"/>
        <v>61118.86</v>
      </c>
      <c r="Q52" s="221">
        <f t="shared" si="12"/>
        <v>61118.86</v>
      </c>
      <c r="R52" s="138">
        <f>Q52</f>
        <v>61118.86</v>
      </c>
      <c r="S52" s="179"/>
      <c r="T52" s="179"/>
      <c r="U52" s="179"/>
      <c r="V52" s="179"/>
      <c r="W52" s="179"/>
      <c r="X52" s="179"/>
      <c r="Y52" s="179"/>
      <c r="Z52"/>
      <c r="AA52"/>
      <c r="AB52"/>
      <c r="AC52"/>
      <c r="AD52"/>
      <c r="AE52"/>
      <c r="AF52"/>
      <c r="AG52"/>
      <c r="AH52"/>
      <c r="AI52"/>
    </row>
    <row r="53" spans="1:35" ht="15.75" thickBot="1" x14ac:dyDescent="0.3">
      <c r="A53"/>
      <c r="B53" s="222" t="s">
        <v>64</v>
      </c>
      <c r="C53" s="6" t="s">
        <v>65</v>
      </c>
      <c r="D53" s="223"/>
      <c r="E53" s="224"/>
      <c r="F53" s="225"/>
      <c r="G53" s="226"/>
      <c r="H53" s="225"/>
      <c r="I53" s="227"/>
      <c r="J53" s="228">
        <f t="shared" ref="J53:Q53" si="13">J48</f>
        <v>0</v>
      </c>
      <c r="K53" s="229">
        <f t="shared" si="13"/>
        <v>0</v>
      </c>
      <c r="L53" s="229">
        <f t="shared" si="13"/>
        <v>0</v>
      </c>
      <c r="M53" s="229">
        <f t="shared" si="13"/>
        <v>14880.000000000002</v>
      </c>
      <c r="N53" s="229">
        <f t="shared" si="13"/>
        <v>0</v>
      </c>
      <c r="O53" s="229">
        <f t="shared" si="13"/>
        <v>0</v>
      </c>
      <c r="P53" s="229">
        <f t="shared" si="13"/>
        <v>0</v>
      </c>
      <c r="Q53" s="229">
        <f t="shared" si="13"/>
        <v>59754.05</v>
      </c>
      <c r="R53" s="230">
        <f>Q53</f>
        <v>59754.05</v>
      </c>
      <c r="S53" s="179"/>
      <c r="T53" s="179"/>
      <c r="U53" s="179"/>
      <c r="V53" s="179"/>
      <c r="W53" s="179"/>
      <c r="X53" s="179"/>
      <c r="Y53" s="179"/>
      <c r="Z53"/>
      <c r="AA53"/>
      <c r="AB53"/>
      <c r="AC53"/>
      <c r="AD53"/>
      <c r="AE53"/>
      <c r="AF53"/>
      <c r="AG53"/>
      <c r="AH53"/>
      <c r="AI53"/>
    </row>
    <row r="54" spans="1:35" ht="15.75" thickBot="1" x14ac:dyDescent="0.3">
      <c r="A54"/>
      <c r="B54" s="163" t="s">
        <v>66</v>
      </c>
      <c r="C54" s="41" t="s">
        <v>67</v>
      </c>
      <c r="D54" s="231"/>
      <c r="E54" s="189"/>
      <c r="F54" s="190"/>
      <c r="G54" s="191"/>
      <c r="H54" s="190"/>
      <c r="I54" s="232"/>
      <c r="J54" s="165">
        <f t="shared" ref="J54:R54" si="14">J53-J52</f>
        <v>0</v>
      </c>
      <c r="K54" s="166">
        <f t="shared" si="14"/>
        <v>-1079.56</v>
      </c>
      <c r="L54" s="166">
        <f t="shared" si="14"/>
        <v>-61118.86</v>
      </c>
      <c r="M54" s="166">
        <f t="shared" si="14"/>
        <v>-46238.86</v>
      </c>
      <c r="N54" s="166">
        <f t="shared" si="14"/>
        <v>-61118.86</v>
      </c>
      <c r="O54" s="166">
        <f t="shared" si="14"/>
        <v>-61118.86</v>
      </c>
      <c r="P54" s="166">
        <f t="shared" si="14"/>
        <v>-61118.86</v>
      </c>
      <c r="Q54" s="166">
        <f t="shared" si="14"/>
        <v>-1364.8099999999977</v>
      </c>
      <c r="R54" s="167">
        <f t="shared" si="14"/>
        <v>-1364.8099999999977</v>
      </c>
      <c r="S54" s="179"/>
      <c r="T54" s="179"/>
      <c r="U54" s="179"/>
      <c r="V54" s="179"/>
      <c r="W54" s="179"/>
      <c r="X54" s="179"/>
      <c r="Y54" s="179"/>
      <c r="Z54"/>
      <c r="AA54"/>
      <c r="AB54"/>
      <c r="AC54"/>
      <c r="AD54"/>
      <c r="AE54"/>
      <c r="AF54"/>
      <c r="AG54"/>
      <c r="AH54"/>
      <c r="AI54"/>
    </row>
    <row r="55" spans="1:35" s="1" customFormat="1" x14ac:dyDescent="0.25">
      <c r="S55" s="179"/>
      <c r="T55" s="179"/>
      <c r="U55" s="179"/>
      <c r="V55" s="179"/>
      <c r="W55" s="179"/>
      <c r="X55" s="179"/>
      <c r="Y55" s="179"/>
    </row>
    <row r="56" spans="1:35" s="1" customFormat="1" x14ac:dyDescent="0.25">
      <c r="S56" s="179"/>
      <c r="T56" s="179"/>
      <c r="U56" s="179"/>
      <c r="V56" s="179"/>
      <c r="W56" s="179"/>
      <c r="X56" s="179"/>
      <c r="Y56" s="179"/>
    </row>
    <row r="57" spans="1:35" s="1" customFormat="1" x14ac:dyDescent="0.25">
      <c r="S57" s="179"/>
      <c r="T57" s="179"/>
      <c r="U57" s="179"/>
      <c r="V57" s="179"/>
      <c r="W57" s="179"/>
      <c r="X57" s="179"/>
      <c r="Y57" s="179"/>
    </row>
    <row r="58" spans="1:35" s="1" customFormat="1" x14ac:dyDescent="0.25">
      <c r="S58" s="179"/>
      <c r="T58" s="179"/>
      <c r="U58" s="179"/>
      <c r="V58" s="179"/>
      <c r="W58" s="179"/>
      <c r="X58" s="179"/>
      <c r="Y58" s="179"/>
    </row>
    <row r="59" spans="1:35" s="1" customFormat="1" x14ac:dyDescent="0.25"/>
    <row r="60" spans="1:35" s="1" customFormat="1" x14ac:dyDescent="0.25"/>
    <row r="61" spans="1:35" s="1" customFormat="1" x14ac:dyDescent="0.25"/>
    <row r="62" spans="1:35" s="1" customFormat="1" x14ac:dyDescent="0.25"/>
    <row r="63" spans="1:35" s="1" customFormat="1" x14ac:dyDescent="0.25"/>
    <row r="64" spans="1:35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</sheetData>
  <mergeCells count="19">
    <mergeCell ref="D2:F2"/>
    <mergeCell ref="M2:N2"/>
    <mergeCell ref="D3:F3"/>
    <mergeCell ref="M3:N3"/>
    <mergeCell ref="B5:D5"/>
    <mergeCell ref="B34:B39"/>
    <mergeCell ref="B41:B45"/>
    <mergeCell ref="B50:D50"/>
    <mergeCell ref="B51:I51"/>
    <mergeCell ref="S6:X6"/>
    <mergeCell ref="B10:B15"/>
    <mergeCell ref="B22:I22"/>
    <mergeCell ref="B23:B27"/>
    <mergeCell ref="B32:D32"/>
    <mergeCell ref="B33:I33"/>
    <mergeCell ref="C6:C7"/>
    <mergeCell ref="D6:D7"/>
    <mergeCell ref="E6:I6"/>
    <mergeCell ref="J6:R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I160"/>
  <sheetViews>
    <sheetView tabSelected="1" zoomScale="85" zoomScaleNormal="85" workbookViewId="0">
      <selection activeCell="M4" sqref="M4"/>
    </sheetView>
  </sheetViews>
  <sheetFormatPr defaultRowHeight="15" x14ac:dyDescent="0.25"/>
  <cols>
    <col min="1" max="1" width="2.7109375" style="1" customWidth="1" collapsed="1"/>
    <col min="2" max="2" width="53.7109375" customWidth="1" collapsed="1"/>
    <col min="3" max="3" width="22.5703125" bestFit="1" customWidth="1" collapsed="1"/>
    <col min="4" max="4" width="14.7109375" bestFit="1" customWidth="1" collapsed="1"/>
    <col min="5" max="5" width="11.5703125" bestFit="1" customWidth="1" collapsed="1"/>
    <col min="6" max="7" width="9.5703125" bestFit="1" customWidth="1" collapsed="1"/>
    <col min="8" max="8" width="13.5703125" bestFit="1" customWidth="1" collapsed="1"/>
    <col min="9" max="9" width="11.85546875" bestFit="1" customWidth="1" collapsed="1"/>
    <col min="10" max="10" width="7" bestFit="1" customWidth="1" collapsed="1"/>
    <col min="11" max="11" width="11.140625" bestFit="1" customWidth="1" collapsed="1"/>
    <col min="12" max="17" width="10.5703125" bestFit="1" customWidth="1" collapsed="1"/>
    <col min="18" max="18" width="16.85546875" customWidth="1" collapsed="1"/>
    <col min="19" max="19" width="10.42578125" bestFit="1" customWidth="1" collapsed="1"/>
    <col min="20" max="20" width="10" bestFit="1" customWidth="1" collapsed="1"/>
    <col min="21" max="21" width="8.42578125" bestFit="1" customWidth="1" collapsed="1"/>
    <col min="22" max="22" width="8.140625" bestFit="1" customWidth="1" collapsed="1"/>
    <col min="23" max="23" width="7.28515625" bestFit="1" customWidth="1" collapsed="1"/>
    <col min="24" max="24" width="9.5703125" bestFit="1" customWidth="1" collapsed="1"/>
    <col min="25" max="35" width="9.140625" style="1" collapsed="1"/>
  </cols>
  <sheetData>
    <row r="1" spans="1:35" ht="15.75" thickBot="1" x14ac:dyDescent="0.3">
      <c r="A1"/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/>
      <c r="Z1"/>
      <c r="AA1"/>
      <c r="AB1"/>
      <c r="AC1"/>
      <c r="AD1"/>
      <c r="AE1"/>
      <c r="AF1"/>
      <c r="AG1"/>
      <c r="AH1"/>
      <c r="AI1"/>
    </row>
    <row r="2" spans="1:35" ht="15.75" thickBot="1" x14ac:dyDescent="0.3">
      <c r="A2"/>
      <c r="B2" s="1"/>
      <c r="C2" s="2" t="s">
        <v>0</v>
      </c>
      <c r="D2" s="309" t="s">
        <v>81</v>
      </c>
      <c r="E2" s="309"/>
      <c r="F2" s="310"/>
      <c r="G2" s="1"/>
      <c r="H2" s="3" t="s">
        <v>1</v>
      </c>
      <c r="I2" s="4">
        <v>0.08</v>
      </c>
      <c r="J2" s="273"/>
      <c r="K2" s="3" t="s">
        <v>2</v>
      </c>
      <c r="L2" s="272">
        <v>1.4999999999999999E-2</v>
      </c>
      <c r="M2" s="305" t="s">
        <v>3</v>
      </c>
      <c r="N2" s="307"/>
      <c r="O2" s="1"/>
      <c r="P2" s="1"/>
      <c r="Q2" s="1"/>
      <c r="R2" s="1"/>
      <c r="S2" s="1"/>
      <c r="T2" s="1"/>
      <c r="U2" s="1"/>
      <c r="V2" s="1"/>
      <c r="W2" s="1"/>
      <c r="Y2"/>
      <c r="Z2"/>
      <c r="AA2"/>
      <c r="AB2"/>
      <c r="AC2"/>
      <c r="AD2"/>
      <c r="AE2"/>
      <c r="AF2"/>
      <c r="AG2"/>
      <c r="AH2"/>
      <c r="AI2"/>
    </row>
    <row r="3" spans="1:35" ht="15.75" thickBot="1" x14ac:dyDescent="0.3">
      <c r="A3"/>
      <c r="B3" s="1"/>
      <c r="C3" s="5" t="s">
        <v>4</v>
      </c>
      <c r="D3" s="311" t="s">
        <v>82</v>
      </c>
      <c r="E3" s="311"/>
      <c r="F3" s="312"/>
      <c r="G3" s="1"/>
      <c r="H3" s="6" t="s">
        <v>5</v>
      </c>
      <c r="I3" s="7">
        <v>0.21</v>
      </c>
      <c r="J3" s="274"/>
      <c r="K3" s="8" t="s">
        <v>6</v>
      </c>
      <c r="L3" s="272">
        <v>1.4999999999999999E-2</v>
      </c>
      <c r="M3" s="313" t="s">
        <v>83</v>
      </c>
      <c r="N3" s="314"/>
      <c r="O3" s="1"/>
      <c r="P3" s="1"/>
      <c r="Q3" s="1"/>
      <c r="R3" s="1"/>
      <c r="S3" s="1"/>
      <c r="T3" s="1"/>
      <c r="U3" s="1"/>
      <c r="V3" s="1"/>
      <c r="W3" s="1"/>
      <c r="Y3"/>
      <c r="Z3"/>
      <c r="AA3"/>
      <c r="AB3"/>
      <c r="AC3"/>
      <c r="AD3"/>
      <c r="AE3"/>
      <c r="AF3"/>
      <c r="AG3"/>
      <c r="AH3"/>
      <c r="AI3"/>
    </row>
    <row r="4" spans="1:35" ht="16.5" thickBot="1" x14ac:dyDescent="0.35">
      <c r="A4"/>
      <c r="B4" s="1"/>
      <c r="C4" s="1"/>
      <c r="D4" s="10"/>
      <c r="E4" s="1"/>
      <c r="F4" s="1"/>
      <c r="G4" s="1"/>
      <c r="H4" s="1"/>
      <c r="I4" s="1"/>
      <c r="J4" s="11"/>
      <c r="K4" s="12"/>
      <c r="L4" s="1"/>
      <c r="M4" s="13"/>
      <c r="N4" s="13"/>
      <c r="O4" s="13"/>
      <c r="P4" s="13"/>
      <c r="Q4" s="1"/>
      <c r="R4" s="1"/>
      <c r="S4" s="1"/>
      <c r="T4" s="1"/>
      <c r="U4" s="1"/>
      <c r="V4" s="1"/>
      <c r="W4" s="1"/>
      <c r="X4" s="1"/>
      <c r="Y4"/>
      <c r="Z4"/>
      <c r="AA4"/>
      <c r="AB4"/>
      <c r="AC4"/>
      <c r="AD4"/>
      <c r="AE4"/>
      <c r="AF4"/>
      <c r="AG4"/>
      <c r="AH4"/>
      <c r="AI4"/>
    </row>
    <row r="5" spans="1:35" ht="15.75" thickBot="1" x14ac:dyDescent="0.3">
      <c r="A5"/>
      <c r="B5" s="287" t="s">
        <v>7</v>
      </c>
      <c r="C5" s="288"/>
      <c r="D5" s="289"/>
      <c r="E5" s="1"/>
      <c r="F5" s="14"/>
      <c r="G5" s="15"/>
      <c r="H5" s="16"/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/>
      <c r="Z5"/>
      <c r="AA5"/>
      <c r="AB5"/>
      <c r="AC5"/>
      <c r="AD5"/>
      <c r="AE5"/>
      <c r="AF5"/>
      <c r="AG5"/>
      <c r="AH5"/>
      <c r="AI5"/>
    </row>
    <row r="6" spans="1:35" x14ac:dyDescent="0.25">
      <c r="A6"/>
      <c r="B6" s="17"/>
      <c r="C6" s="301"/>
      <c r="D6" s="303" t="s">
        <v>8</v>
      </c>
      <c r="E6" s="305" t="s">
        <v>9</v>
      </c>
      <c r="F6" s="306"/>
      <c r="G6" s="306"/>
      <c r="H6" s="306"/>
      <c r="I6" s="307"/>
      <c r="J6" s="308" t="s">
        <v>7</v>
      </c>
      <c r="K6" s="294"/>
      <c r="L6" s="294"/>
      <c r="M6" s="294"/>
      <c r="N6" s="294"/>
      <c r="O6" s="294"/>
      <c r="P6" s="294"/>
      <c r="Q6" s="294"/>
      <c r="R6" s="295"/>
      <c r="S6" s="293" t="s">
        <v>10</v>
      </c>
      <c r="T6" s="294"/>
      <c r="U6" s="294"/>
      <c r="V6" s="294"/>
      <c r="W6" s="294"/>
      <c r="X6" s="295"/>
      <c r="Y6"/>
      <c r="Z6"/>
      <c r="AA6"/>
      <c r="AB6"/>
      <c r="AC6"/>
      <c r="AD6"/>
      <c r="AE6"/>
      <c r="AF6"/>
      <c r="AG6"/>
      <c r="AH6"/>
      <c r="AI6"/>
    </row>
    <row r="7" spans="1:35" ht="15.75" thickBot="1" x14ac:dyDescent="0.3">
      <c r="A7"/>
      <c r="B7" s="18" t="s">
        <v>11</v>
      </c>
      <c r="C7" s="302"/>
      <c r="D7" s="304"/>
      <c r="E7" s="19" t="s">
        <v>12</v>
      </c>
      <c r="F7" s="20" t="s">
        <v>13</v>
      </c>
      <c r="G7" s="20" t="s">
        <v>14</v>
      </c>
      <c r="H7" s="20" t="s">
        <v>15</v>
      </c>
      <c r="I7" s="21" t="s">
        <v>16</v>
      </c>
      <c r="J7" s="22">
        <v>41487</v>
      </c>
      <c r="K7" s="22">
        <v>41518</v>
      </c>
      <c r="L7" s="22">
        <v>41548</v>
      </c>
      <c r="M7" s="22">
        <v>41579</v>
      </c>
      <c r="N7" s="22">
        <v>41609</v>
      </c>
      <c r="O7" s="22">
        <v>41640</v>
      </c>
      <c r="P7" s="22">
        <v>41671</v>
      </c>
      <c r="Q7" s="22">
        <v>41699</v>
      </c>
      <c r="R7" s="23" t="s">
        <v>16</v>
      </c>
      <c r="S7" s="24" t="s">
        <v>17</v>
      </c>
      <c r="T7" s="25" t="s">
        <v>18</v>
      </c>
      <c r="U7" s="25" t="s">
        <v>19</v>
      </c>
      <c r="V7" s="25" t="s">
        <v>20</v>
      </c>
      <c r="W7" s="25" t="s">
        <v>21</v>
      </c>
      <c r="X7" s="26" t="s">
        <v>22</v>
      </c>
      <c r="Y7"/>
      <c r="Z7"/>
      <c r="AA7"/>
      <c r="AB7"/>
      <c r="AC7"/>
      <c r="AD7"/>
      <c r="AE7"/>
      <c r="AF7"/>
      <c r="AG7"/>
      <c r="AH7"/>
      <c r="AI7"/>
    </row>
    <row r="8" spans="1:35" ht="15.75" thickBot="1" x14ac:dyDescent="0.3">
      <c r="A8"/>
      <c r="B8" s="27" t="s">
        <v>23</v>
      </c>
      <c r="C8" s="28" t="s">
        <v>24</v>
      </c>
      <c r="D8" s="29">
        <v>14880.000000000002</v>
      </c>
      <c r="E8" s="30">
        <v>8670.962880000001</v>
      </c>
      <c r="F8" s="31">
        <v>498.33120000000008</v>
      </c>
      <c r="G8" s="31">
        <v>797.32992000000013</v>
      </c>
      <c r="H8" s="31">
        <v>219.852</v>
      </c>
      <c r="I8" s="32">
        <v>10186.476000000002</v>
      </c>
      <c r="J8" s="33"/>
      <c r="K8" s="34">
        <v>1079.56</v>
      </c>
      <c r="L8" s="35"/>
      <c r="M8" s="35"/>
      <c r="N8" s="35"/>
      <c r="O8" s="35"/>
      <c r="P8" s="35"/>
      <c r="Q8" s="35"/>
      <c r="R8" s="36">
        <v>1126.8400000000001</v>
      </c>
      <c r="S8" s="37" t="s">
        <v>25</v>
      </c>
      <c r="T8" s="38" t="s">
        <v>25</v>
      </c>
      <c r="U8" s="38" t="s">
        <v>25</v>
      </c>
      <c r="V8" s="38" t="s">
        <v>25</v>
      </c>
      <c r="W8" s="38" t="s">
        <v>25</v>
      </c>
      <c r="X8" s="39" t="s">
        <v>25</v>
      </c>
      <c r="Y8"/>
      <c r="Z8"/>
      <c r="AA8"/>
      <c r="AB8"/>
      <c r="AC8"/>
      <c r="AD8"/>
      <c r="AE8"/>
      <c r="AF8"/>
      <c r="AG8"/>
      <c r="AH8"/>
      <c r="AI8"/>
    </row>
    <row r="9" spans="1:35" ht="15.75" thickBot="1" x14ac:dyDescent="0.3">
      <c r="A9"/>
      <c r="B9" s="40" t="s">
        <v>26</v>
      </c>
      <c r="C9" s="41" t="s">
        <v>27</v>
      </c>
      <c r="D9" s="42">
        <v>14880.000000000002</v>
      </c>
      <c r="E9" s="43">
        <v>8670.962880000001</v>
      </c>
      <c r="F9" s="44">
        <v>498.33120000000008</v>
      </c>
      <c r="G9" s="44">
        <v>797.32992000000013</v>
      </c>
      <c r="H9" s="44">
        <v>219.852</v>
      </c>
      <c r="I9" s="45">
        <v>10186.476000000002</v>
      </c>
      <c r="J9" s="46"/>
      <c r="K9" s="269">
        <v>1079.56</v>
      </c>
      <c r="L9" s="47"/>
      <c r="M9" s="47"/>
      <c r="N9" s="47"/>
      <c r="O9" s="47"/>
      <c r="P9" s="47"/>
      <c r="Q9" s="47"/>
      <c r="R9" s="48">
        <v>1126.8400000000001</v>
      </c>
      <c r="S9" s="49"/>
      <c r="T9" s="50"/>
      <c r="U9" s="50"/>
      <c r="V9" s="50"/>
      <c r="W9" s="50"/>
      <c r="X9" s="51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/>
      <c r="B10" s="296" t="s">
        <v>28</v>
      </c>
      <c r="C10" s="3" t="s">
        <v>71</v>
      </c>
      <c r="D10" s="61">
        <v>14880.000000000002</v>
      </c>
      <c r="E10" s="62">
        <v>8670.962880000001</v>
      </c>
      <c r="F10" s="63">
        <v>498.33120000000008</v>
      </c>
      <c r="G10" s="63">
        <v>797.32992000000013</v>
      </c>
      <c r="H10" s="64">
        <v>219.852</v>
      </c>
      <c r="I10" s="65">
        <f>SUM(E10:H10)</f>
        <v>10186.476000000002</v>
      </c>
      <c r="J10" s="53"/>
      <c r="K10" s="270">
        <v>1079.56</v>
      </c>
      <c r="L10" s="270">
        <f>I10-K10</f>
        <v>9106.9160000000029</v>
      </c>
      <c r="M10" s="54"/>
      <c r="N10" s="55"/>
      <c r="O10" s="55"/>
      <c r="P10" s="55"/>
      <c r="Q10" s="55"/>
      <c r="R10" s="56">
        <f t="shared" ref="R10:R20" si="0">SUM(J10:Q10)</f>
        <v>10186.476000000002</v>
      </c>
      <c r="S10" s="57"/>
      <c r="T10" s="58"/>
      <c r="U10" s="58"/>
      <c r="V10" s="58"/>
      <c r="W10" s="58"/>
      <c r="X10" s="59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/>
      <c r="B11" s="296"/>
      <c r="C11" s="60" t="s">
        <v>73</v>
      </c>
      <c r="D11" s="61">
        <v>64000</v>
      </c>
      <c r="E11" s="62">
        <v>37294.464000000007</v>
      </c>
      <c r="F11" s="63">
        <v>2143.36</v>
      </c>
      <c r="G11" s="63">
        <v>3429.3760000000002</v>
      </c>
      <c r="H11" s="64">
        <v>945.59999999999991</v>
      </c>
      <c r="I11" s="65">
        <v>43812.80000000001</v>
      </c>
      <c r="J11" s="66"/>
      <c r="K11" s="67"/>
      <c r="L11" s="67">
        <v>50932.380000000005</v>
      </c>
      <c r="M11" s="68"/>
      <c r="N11" s="280">
        <f>I11-L11</f>
        <v>-7119.5799999999945</v>
      </c>
      <c r="O11" s="280"/>
      <c r="P11" s="280"/>
      <c r="Q11" s="280"/>
      <c r="R11" s="56">
        <f t="shared" si="0"/>
        <v>43812.80000000001</v>
      </c>
      <c r="S11" s="70"/>
      <c r="T11" s="71"/>
      <c r="U11" s="71"/>
      <c r="V11" s="71"/>
      <c r="W11" s="71"/>
      <c r="X11" s="72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/>
      <c r="B12" s="296"/>
      <c r="C12" s="60" t="s">
        <v>74</v>
      </c>
      <c r="D12" s="61">
        <v>11018.41</v>
      </c>
      <c r="E12" s="62">
        <v>6420.7139856600015</v>
      </c>
      <c r="F12" s="63">
        <v>369.00655090000009</v>
      </c>
      <c r="G12" s="63">
        <v>590.41048144000013</v>
      </c>
      <c r="H12" s="64">
        <v>162.79700775000003</v>
      </c>
      <c r="I12" s="65">
        <v>7542.9280257500022</v>
      </c>
      <c r="J12" s="66"/>
      <c r="K12" s="67"/>
      <c r="L12" s="67"/>
      <c r="M12" s="68"/>
      <c r="N12" s="67">
        <v>7542.9280257500022</v>
      </c>
      <c r="O12" s="280"/>
      <c r="P12" s="280"/>
      <c r="Q12" s="280"/>
      <c r="R12" s="56">
        <f t="shared" si="0"/>
        <v>7542.9280257500022</v>
      </c>
      <c r="S12" s="70"/>
      <c r="T12" s="71"/>
      <c r="U12" s="71"/>
      <c r="V12" s="71"/>
      <c r="W12" s="71"/>
      <c r="X12" s="7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/>
      <c r="B13" s="296"/>
      <c r="C13" s="60" t="s">
        <v>77</v>
      </c>
      <c r="D13" s="61">
        <v>19607.490500000004</v>
      </c>
      <c r="E13" s="62">
        <v>11425.794509103001</v>
      </c>
      <c r="F13" s="63">
        <v>656.65485684500015</v>
      </c>
      <c r="G13" s="63">
        <v>1050.6477709520002</v>
      </c>
      <c r="H13" s="64">
        <v>289.70067213750008</v>
      </c>
      <c r="I13" s="65">
        <v>13422.797809037502</v>
      </c>
      <c r="J13" s="66"/>
      <c r="K13" s="67"/>
      <c r="L13" s="67"/>
      <c r="M13" s="68"/>
      <c r="N13" s="67"/>
      <c r="O13" s="235">
        <v>13422.797809037502</v>
      </c>
      <c r="P13" s="235"/>
      <c r="Q13" s="280"/>
      <c r="R13" s="56">
        <f t="shared" si="0"/>
        <v>13422.797809037502</v>
      </c>
      <c r="S13" s="70"/>
      <c r="T13" s="71"/>
      <c r="U13" s="71"/>
      <c r="V13" s="71"/>
      <c r="W13" s="71"/>
      <c r="X13" s="72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/>
      <c r="B14" s="296"/>
      <c r="C14" s="60" t="s">
        <v>79</v>
      </c>
      <c r="D14" s="74">
        <v>31420.350000000002</v>
      </c>
      <c r="E14" s="75">
        <v>18309.454874100004</v>
      </c>
      <c r="F14" s="76">
        <v>1052.2675215000002</v>
      </c>
      <c r="G14" s="76">
        <v>1683.6280344000002</v>
      </c>
      <c r="H14" s="77">
        <v>464.23567125</v>
      </c>
      <c r="I14" s="78">
        <v>21509.586101250006</v>
      </c>
      <c r="J14" s="79"/>
      <c r="K14" s="80"/>
      <c r="L14" s="80"/>
      <c r="M14" s="81"/>
      <c r="N14" s="80"/>
      <c r="O14" s="236">
        <v>21509.586101250006</v>
      </c>
      <c r="P14" s="236"/>
      <c r="Q14" s="282"/>
      <c r="R14" s="56">
        <f t="shared" si="0"/>
        <v>21509.586101250006</v>
      </c>
      <c r="S14" s="83"/>
      <c r="T14" s="84"/>
      <c r="U14" s="84"/>
      <c r="V14" s="84"/>
      <c r="W14" s="84"/>
      <c r="X14" s="85"/>
      <c r="Y14"/>
      <c r="Z14"/>
      <c r="AA14"/>
      <c r="AB14"/>
      <c r="AC14"/>
      <c r="AD14"/>
      <c r="AE14"/>
      <c r="AF14"/>
      <c r="AG14"/>
      <c r="AH14"/>
      <c r="AI14"/>
    </row>
    <row r="15" spans="1:35" ht="15.75" thickBot="1" x14ac:dyDescent="0.3">
      <c r="A15"/>
      <c r="B15" s="296"/>
      <c r="C15" s="60" t="s">
        <v>80</v>
      </c>
      <c r="D15" s="74">
        <v>30960.540000000005</v>
      </c>
      <c r="E15" s="75">
        <v>20737.369692</v>
      </c>
      <c r="F15" s="76">
        <v>0</v>
      </c>
      <c r="G15" s="76">
        <v>0</v>
      </c>
      <c r="H15" s="77">
        <v>457.44197850000006</v>
      </c>
      <c r="I15" s="78">
        <v>21194.811670499999</v>
      </c>
      <c r="J15" s="79"/>
      <c r="K15" s="80"/>
      <c r="L15" s="80"/>
      <c r="M15" s="81"/>
      <c r="N15" s="80"/>
      <c r="O15" s="236"/>
      <c r="P15" s="282">
        <v>21194.811670499999</v>
      </c>
      <c r="Q15" s="282"/>
      <c r="R15" s="56">
        <f t="shared" si="0"/>
        <v>21194.811670499999</v>
      </c>
      <c r="S15" s="83"/>
      <c r="T15" s="84"/>
      <c r="U15" s="84"/>
      <c r="V15" s="84"/>
      <c r="W15" s="84"/>
      <c r="X15" s="85"/>
      <c r="Y15"/>
      <c r="Z15"/>
      <c r="AA15"/>
      <c r="AB15"/>
      <c r="AC15"/>
      <c r="AD15"/>
      <c r="AE15"/>
      <c r="AF15"/>
      <c r="AG15"/>
      <c r="AH15"/>
      <c r="AI15"/>
    </row>
    <row r="16" spans="1:35" ht="15.75" thickBot="1" x14ac:dyDescent="0.3">
      <c r="A16"/>
      <c r="B16" s="40" t="s">
        <v>30</v>
      </c>
      <c r="C16" s="41" t="s">
        <v>31</v>
      </c>
      <c r="D16" s="86">
        <f t="shared" ref="D16:Q16" si="1">SUM(D10:D15)</f>
        <v>171886.7905</v>
      </c>
      <c r="E16" s="87">
        <f t="shared" si="1"/>
        <v>102858.759940863</v>
      </c>
      <c r="F16" s="88">
        <f t="shared" si="1"/>
        <v>4719.6201292450005</v>
      </c>
      <c r="G16" s="88">
        <f t="shared" si="1"/>
        <v>7551.3922067920012</v>
      </c>
      <c r="H16" s="89">
        <f t="shared" si="1"/>
        <v>2539.6273296375002</v>
      </c>
      <c r="I16" s="90">
        <f t="shared" si="1"/>
        <v>117669.39960653752</v>
      </c>
      <c r="J16" s="91">
        <f t="shared" si="1"/>
        <v>0</v>
      </c>
      <c r="K16" s="92">
        <f t="shared" si="1"/>
        <v>1079.56</v>
      </c>
      <c r="L16" s="92">
        <f t="shared" si="1"/>
        <v>60039.296000000009</v>
      </c>
      <c r="M16" s="92">
        <f t="shared" si="1"/>
        <v>0</v>
      </c>
      <c r="N16" s="92">
        <f t="shared" si="1"/>
        <v>423.34802575000776</v>
      </c>
      <c r="O16" s="237">
        <f t="shared" si="1"/>
        <v>34932.383910287506</v>
      </c>
      <c r="P16" s="237"/>
      <c r="Q16" s="92">
        <f t="shared" si="1"/>
        <v>0</v>
      </c>
      <c r="R16" s="48">
        <f t="shared" si="0"/>
        <v>96474.587936037511</v>
      </c>
      <c r="S16" s="49"/>
      <c r="T16" s="50"/>
      <c r="U16" s="50"/>
      <c r="V16" s="50"/>
      <c r="W16" s="50"/>
      <c r="X16" s="51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25">
      <c r="A17"/>
      <c r="B17" s="93" t="s">
        <v>32</v>
      </c>
      <c r="C17" s="3" t="s">
        <v>33</v>
      </c>
      <c r="D17" s="94"/>
      <c r="E17" s="95"/>
      <c r="F17" s="96"/>
      <c r="G17" s="96"/>
      <c r="H17" s="96"/>
      <c r="I17" s="97">
        <v>0</v>
      </c>
      <c r="J17" s="98">
        <f>I21</f>
        <v>0</v>
      </c>
      <c r="K17" s="99">
        <f>J21</f>
        <v>0</v>
      </c>
      <c r="L17" s="99">
        <f>K21</f>
        <v>0</v>
      </c>
      <c r="M17" s="275">
        <f>L21</f>
        <v>-3.9999999935389496E-3</v>
      </c>
      <c r="N17" s="99">
        <f>L21</f>
        <v>-3.9999999935389496E-3</v>
      </c>
      <c r="O17" s="238">
        <f>L21</f>
        <v>-3.9999999935389496E-3</v>
      </c>
      <c r="P17" s="101">
        <f>M21</f>
        <v>-3.9999999935389496E-3</v>
      </c>
      <c r="Q17" s="101">
        <f>N21</f>
        <v>423.34402575001423</v>
      </c>
      <c r="R17" s="102">
        <f t="shared" si="0"/>
        <v>423.32802575004007</v>
      </c>
      <c r="S17" s="1"/>
      <c r="T17" s="1"/>
      <c r="U17" s="1"/>
      <c r="V17" s="1"/>
      <c r="W17" s="1"/>
      <c r="X17" s="1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25">
      <c r="A18"/>
      <c r="B18" s="103" t="s">
        <v>34</v>
      </c>
      <c r="C18" s="60" t="s">
        <v>35</v>
      </c>
      <c r="D18" s="61"/>
      <c r="E18" s="62"/>
      <c r="F18" s="64"/>
      <c r="G18" s="64"/>
      <c r="H18" s="64"/>
      <c r="I18" s="65">
        <v>0</v>
      </c>
      <c r="J18" s="104">
        <v>0</v>
      </c>
      <c r="K18" s="108">
        <f t="shared" ref="K18:Q18" si="2">K16+K17</f>
        <v>1079.56</v>
      </c>
      <c r="L18" s="108">
        <f t="shared" si="2"/>
        <v>60039.296000000009</v>
      </c>
      <c r="M18" s="276">
        <f t="shared" si="2"/>
        <v>-3.9999999935389496E-3</v>
      </c>
      <c r="N18" s="108">
        <f t="shared" si="2"/>
        <v>423.34402575001423</v>
      </c>
      <c r="O18" s="239">
        <f t="shared" si="2"/>
        <v>34932.379910287513</v>
      </c>
      <c r="P18" s="105">
        <f t="shared" si="2"/>
        <v>-3.9999999935389496E-3</v>
      </c>
      <c r="Q18" s="105">
        <f t="shared" si="2"/>
        <v>423.34402575001423</v>
      </c>
      <c r="R18" s="106">
        <f t="shared" si="0"/>
        <v>96897.915961787556</v>
      </c>
      <c r="S18" s="1"/>
      <c r="T18" s="1"/>
      <c r="U18" s="1"/>
      <c r="V18" s="1"/>
      <c r="W18" s="1"/>
      <c r="X18" s="1"/>
      <c r="Z18"/>
      <c r="AA18"/>
      <c r="AB18"/>
      <c r="AC18"/>
      <c r="AD18"/>
      <c r="AE18"/>
      <c r="AF18"/>
      <c r="AG18"/>
      <c r="AH18"/>
      <c r="AI18"/>
    </row>
    <row r="19" spans="1:35" x14ac:dyDescent="0.25">
      <c r="A19"/>
      <c r="B19" s="103" t="s">
        <v>36</v>
      </c>
      <c r="C19" s="60" t="s">
        <v>37</v>
      </c>
      <c r="D19" s="107"/>
      <c r="E19" s="62"/>
      <c r="F19" s="64"/>
      <c r="G19" s="64"/>
      <c r="H19" s="64"/>
      <c r="I19" s="61">
        <f>SUM(E19:H19)</f>
        <v>0</v>
      </c>
      <c r="J19" s="108">
        <v>0</v>
      </c>
      <c r="K19" s="109">
        <v>1079.56</v>
      </c>
      <c r="L19" s="109">
        <v>60039.3</v>
      </c>
      <c r="M19" s="277"/>
      <c r="N19" s="109">
        <v>423.34</v>
      </c>
      <c r="O19" s="240">
        <v>34932.379999999997</v>
      </c>
      <c r="P19" s="111"/>
      <c r="Q19" s="111"/>
      <c r="R19" s="106">
        <f t="shared" si="0"/>
        <v>96474.579999999987</v>
      </c>
      <c r="S19" s="1"/>
      <c r="T19" s="1"/>
      <c r="U19" s="1"/>
      <c r="V19" s="1"/>
      <c r="W19" s="1"/>
      <c r="X19" s="1"/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/>
      <c r="B20" s="103" t="s">
        <v>38</v>
      </c>
      <c r="C20" s="73" t="s">
        <v>39</v>
      </c>
      <c r="D20" s="112"/>
      <c r="E20" s="113"/>
      <c r="F20" s="114"/>
      <c r="G20" s="114"/>
      <c r="H20" s="114"/>
      <c r="I20" s="115">
        <v>0</v>
      </c>
      <c r="J20" s="116"/>
      <c r="K20" s="117">
        <v>1079.56</v>
      </c>
      <c r="L20" s="117">
        <v>60039.3</v>
      </c>
      <c r="M20" s="278"/>
      <c r="N20" s="117"/>
      <c r="O20" s="241"/>
      <c r="P20" s="119"/>
      <c r="Q20" s="119"/>
      <c r="R20" s="106">
        <f t="shared" si="0"/>
        <v>61118.86</v>
      </c>
      <c r="S20" s="1"/>
      <c r="T20" s="1"/>
      <c r="U20" s="1"/>
      <c r="V20" s="1"/>
      <c r="W20" s="1"/>
      <c r="X20" s="1"/>
      <c r="Z20"/>
      <c r="AA20"/>
      <c r="AB20"/>
      <c r="AC20"/>
      <c r="AD20"/>
      <c r="AE20"/>
      <c r="AF20"/>
      <c r="AG20"/>
      <c r="AH20"/>
      <c r="AI20"/>
    </row>
    <row r="21" spans="1:35" ht="15.75" thickBot="1" x14ac:dyDescent="0.3">
      <c r="A21"/>
      <c r="B21" s="120" t="s">
        <v>40</v>
      </c>
      <c r="C21" s="6" t="s">
        <v>41</v>
      </c>
      <c r="D21" s="121"/>
      <c r="E21" s="122"/>
      <c r="F21" s="123"/>
      <c r="G21" s="123"/>
      <c r="H21" s="123"/>
      <c r="I21" s="124">
        <v>0</v>
      </c>
      <c r="J21" s="125">
        <f t="shared" ref="J21:Q21" si="3">J18-J20</f>
        <v>0</v>
      </c>
      <c r="K21" s="271">
        <f t="shared" si="3"/>
        <v>0</v>
      </c>
      <c r="L21" s="271">
        <f t="shared" si="3"/>
        <v>-3.9999999935389496E-3</v>
      </c>
      <c r="M21" s="279">
        <f t="shared" si="3"/>
        <v>-3.9999999935389496E-3</v>
      </c>
      <c r="N21" s="271">
        <f t="shared" si="3"/>
        <v>423.34402575001423</v>
      </c>
      <c r="O21" s="242">
        <f t="shared" si="3"/>
        <v>34932.379910287513</v>
      </c>
      <c r="P21" s="126">
        <f t="shared" si="3"/>
        <v>-3.9999999935389496E-3</v>
      </c>
      <c r="Q21" s="126">
        <f t="shared" si="3"/>
        <v>423.34402575001423</v>
      </c>
      <c r="R21" s="127">
        <f>R19+R20</f>
        <v>157593.44</v>
      </c>
      <c r="S21" s="1"/>
      <c r="T21" s="1"/>
      <c r="U21" s="1"/>
      <c r="V21" s="1"/>
      <c r="W21" s="1"/>
      <c r="X21" s="1"/>
      <c r="Z21"/>
      <c r="AA21"/>
      <c r="AB21"/>
      <c r="AC21"/>
      <c r="AD21"/>
      <c r="AE21"/>
      <c r="AF21"/>
      <c r="AG21"/>
      <c r="AH21"/>
      <c r="AI21"/>
    </row>
    <row r="22" spans="1:35" ht="15.75" thickBot="1" x14ac:dyDescent="0.3">
      <c r="A22"/>
      <c r="B22" s="297" t="s">
        <v>42</v>
      </c>
      <c r="C22" s="298"/>
      <c r="D22" s="298"/>
      <c r="E22" s="298"/>
      <c r="F22" s="298"/>
      <c r="G22" s="298"/>
      <c r="H22" s="298"/>
      <c r="I22" s="299"/>
      <c r="J22" s="128"/>
      <c r="K22" s="129"/>
      <c r="L22" s="129"/>
      <c r="M22" s="129"/>
      <c r="N22" s="129"/>
      <c r="O22" s="129"/>
      <c r="P22" s="129"/>
      <c r="Q22" s="129"/>
      <c r="R22" s="130" t="str">
        <f>R7</f>
        <v>Total</v>
      </c>
      <c r="S22" s="1"/>
      <c r="T22" s="1"/>
      <c r="U22" s="1"/>
      <c r="V22" s="1"/>
      <c r="W22" s="1"/>
      <c r="X22" s="1"/>
      <c r="Z22"/>
      <c r="AA22"/>
      <c r="AB22"/>
      <c r="AC22"/>
      <c r="AD22"/>
      <c r="AE22"/>
      <c r="AF22"/>
      <c r="AG22"/>
      <c r="AH22"/>
      <c r="AI22"/>
    </row>
    <row r="23" spans="1:35" x14ac:dyDescent="0.25">
      <c r="A23"/>
      <c r="B23" s="283" t="s">
        <v>43</v>
      </c>
      <c r="C23" s="3" t="s">
        <v>44</v>
      </c>
      <c r="D23" s="131"/>
      <c r="E23" s="132"/>
      <c r="F23" s="133"/>
      <c r="G23" s="134"/>
      <c r="H23" s="133"/>
      <c r="I23" s="135"/>
      <c r="J23" s="136"/>
      <c r="K23" s="137"/>
      <c r="L23" s="137"/>
      <c r="M23" s="137"/>
      <c r="N23" s="137"/>
      <c r="O23" s="137"/>
      <c r="P23" s="137"/>
      <c r="Q23" s="137"/>
      <c r="R23" s="138">
        <f>SUM(J23:Q23)</f>
        <v>0</v>
      </c>
      <c r="S23" s="1"/>
      <c r="T23" s="1"/>
      <c r="U23" s="1"/>
      <c r="V23" s="1"/>
      <c r="W23" s="1"/>
      <c r="X23" s="1"/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/>
      <c r="B24" s="284"/>
      <c r="C24" s="52" t="s">
        <v>29</v>
      </c>
      <c r="D24" s="139"/>
      <c r="E24" s="140"/>
      <c r="F24" s="141"/>
      <c r="G24" s="142"/>
      <c r="H24" s="141"/>
      <c r="I24" s="143"/>
      <c r="J24" s="144"/>
      <c r="K24" s="145"/>
      <c r="L24" s="145"/>
      <c r="M24" s="145"/>
      <c r="N24" s="145"/>
      <c r="O24" s="145"/>
      <c r="P24" s="145"/>
      <c r="Q24" s="145"/>
      <c r="R24" s="146">
        <f>SUM(J24:Q24)</f>
        <v>0</v>
      </c>
      <c r="S24" s="1"/>
      <c r="T24" s="1"/>
      <c r="U24" s="1"/>
      <c r="V24" s="1"/>
      <c r="W24" s="1"/>
      <c r="X24" s="1"/>
      <c r="Z24"/>
      <c r="AA24"/>
      <c r="AB24"/>
      <c r="AC24"/>
      <c r="AD24"/>
      <c r="AE24"/>
      <c r="AF24"/>
      <c r="AG24"/>
      <c r="AH24"/>
      <c r="AI24"/>
    </row>
    <row r="25" spans="1:35" x14ac:dyDescent="0.25">
      <c r="A25"/>
      <c r="B25" s="284"/>
      <c r="C25" s="60"/>
      <c r="D25" s="139"/>
      <c r="E25" s="140"/>
      <c r="F25" s="141"/>
      <c r="G25" s="142"/>
      <c r="H25" s="141"/>
      <c r="I25" s="143"/>
      <c r="J25" s="144"/>
      <c r="K25" s="145"/>
      <c r="L25" s="145"/>
      <c r="M25" s="145"/>
      <c r="N25" s="145"/>
      <c r="O25" s="145"/>
      <c r="P25" s="145"/>
      <c r="Q25" s="145"/>
      <c r="R25" s="146">
        <f>SUM(J25:Q25)</f>
        <v>0</v>
      </c>
      <c r="S25" s="1"/>
      <c r="T25" s="1"/>
      <c r="U25" s="1"/>
      <c r="V25" s="1"/>
      <c r="W25" s="1"/>
      <c r="X25" s="1"/>
      <c r="Z25"/>
      <c r="AA25"/>
      <c r="AB25"/>
      <c r="AC25"/>
      <c r="AD25"/>
      <c r="AE25"/>
      <c r="AF25"/>
      <c r="AG25"/>
      <c r="AH25"/>
      <c r="AI25"/>
    </row>
    <row r="26" spans="1:35" x14ac:dyDescent="0.25">
      <c r="A26"/>
      <c r="B26" s="285"/>
      <c r="C26" s="52"/>
      <c r="D26" s="147"/>
      <c r="E26" s="148"/>
      <c r="F26" s="149"/>
      <c r="G26" s="150"/>
      <c r="H26" s="149"/>
      <c r="I26" s="151"/>
      <c r="J26" s="152"/>
      <c r="K26" s="153"/>
      <c r="L26" s="153"/>
      <c r="M26" s="153"/>
      <c r="N26" s="153"/>
      <c r="O26" s="153"/>
      <c r="P26" s="153"/>
      <c r="Q26" s="153"/>
      <c r="R26" s="154">
        <f>SUM(J26:Q26)</f>
        <v>0</v>
      </c>
      <c r="S26" s="1"/>
      <c r="T26" s="1"/>
      <c r="U26" s="1"/>
      <c r="V26" s="1"/>
      <c r="W26" s="1"/>
      <c r="X26" s="1"/>
      <c r="Z26"/>
      <c r="AA26"/>
      <c r="AB26"/>
      <c r="AC26"/>
      <c r="AD26"/>
      <c r="AE26"/>
      <c r="AF26"/>
      <c r="AG26"/>
      <c r="AH26"/>
      <c r="AI26"/>
    </row>
    <row r="27" spans="1:35" ht="15.75" thickBot="1" x14ac:dyDescent="0.3">
      <c r="A27"/>
      <c r="B27" s="286"/>
      <c r="C27" s="6"/>
      <c r="D27" s="155"/>
      <c r="E27" s="156"/>
      <c r="F27" s="157"/>
      <c r="G27" s="158"/>
      <c r="H27" s="157"/>
      <c r="I27" s="159"/>
      <c r="J27" s="160"/>
      <c r="K27" s="161"/>
      <c r="L27" s="161"/>
      <c r="M27" s="161"/>
      <c r="N27" s="161"/>
      <c r="O27" s="161"/>
      <c r="P27" s="161"/>
      <c r="Q27" s="161"/>
      <c r="R27" s="162"/>
      <c r="S27" s="1"/>
      <c r="T27" s="1"/>
      <c r="U27" s="1"/>
      <c r="V27" s="1"/>
      <c r="W27" s="1"/>
      <c r="X27" s="1"/>
      <c r="Z27"/>
      <c r="AA27"/>
      <c r="AB27"/>
      <c r="AC27"/>
      <c r="AD27"/>
      <c r="AE27"/>
      <c r="AF27"/>
      <c r="AG27"/>
      <c r="AH27"/>
      <c r="AI27"/>
    </row>
    <row r="28" spans="1:35" ht="15.75" thickBot="1" x14ac:dyDescent="0.3">
      <c r="A28"/>
      <c r="B28" s="163" t="s">
        <v>30</v>
      </c>
      <c r="C28" s="41" t="s">
        <v>45</v>
      </c>
      <c r="D28" s="86">
        <f t="shared" ref="D28:Q28" si="4">SUM(D23:D27)</f>
        <v>0</v>
      </c>
      <c r="E28" s="164">
        <f t="shared" si="4"/>
        <v>0</v>
      </c>
      <c r="F28" s="89">
        <f t="shared" si="4"/>
        <v>0</v>
      </c>
      <c r="G28" s="89">
        <f t="shared" si="4"/>
        <v>0</v>
      </c>
      <c r="H28" s="89">
        <f t="shared" si="4"/>
        <v>0</v>
      </c>
      <c r="I28" s="86">
        <f t="shared" si="4"/>
        <v>0</v>
      </c>
      <c r="J28" s="165">
        <f t="shared" si="4"/>
        <v>0</v>
      </c>
      <c r="K28" s="166">
        <f t="shared" si="4"/>
        <v>0</v>
      </c>
      <c r="L28" s="166">
        <f t="shared" si="4"/>
        <v>0</v>
      </c>
      <c r="M28" s="166">
        <f t="shared" si="4"/>
        <v>0</v>
      </c>
      <c r="N28" s="166">
        <f t="shared" si="4"/>
        <v>0</v>
      </c>
      <c r="O28" s="166">
        <f t="shared" si="4"/>
        <v>0</v>
      </c>
      <c r="P28" s="166"/>
      <c r="Q28" s="166">
        <f t="shared" si="4"/>
        <v>0</v>
      </c>
      <c r="R28" s="167">
        <f>SUM(J28:Q28)</f>
        <v>0</v>
      </c>
      <c r="S28" s="1"/>
      <c r="T28" s="1"/>
      <c r="U28" s="1"/>
      <c r="V28" s="1"/>
      <c r="W28" s="1"/>
      <c r="X28" s="1"/>
      <c r="Z28"/>
      <c r="AA28"/>
      <c r="AB28"/>
      <c r="AC28"/>
      <c r="AD28"/>
      <c r="AE28"/>
      <c r="AF28"/>
      <c r="AG28"/>
      <c r="AH28"/>
      <c r="AI28"/>
    </row>
    <row r="29" spans="1:35" ht="15.75" thickBot="1" x14ac:dyDescent="0.3">
      <c r="A29"/>
      <c r="B29" s="40" t="s">
        <v>46</v>
      </c>
      <c r="C29" s="41" t="s">
        <v>47</v>
      </c>
      <c r="D29" s="168">
        <f t="shared" ref="D29:I29" si="5">D28+D16</f>
        <v>171886.7905</v>
      </c>
      <c r="E29" s="169">
        <f t="shared" si="5"/>
        <v>102858.759940863</v>
      </c>
      <c r="F29" s="170">
        <f t="shared" si="5"/>
        <v>4719.6201292450005</v>
      </c>
      <c r="G29" s="170">
        <f t="shared" si="5"/>
        <v>7551.3922067920012</v>
      </c>
      <c r="H29" s="170">
        <f t="shared" si="5"/>
        <v>2539.6273296375002</v>
      </c>
      <c r="I29" s="168">
        <f t="shared" si="5"/>
        <v>117669.39960653752</v>
      </c>
      <c r="J29" s="171">
        <f t="shared" ref="J29:Q29" si="6">J20+J28</f>
        <v>0</v>
      </c>
      <c r="K29" s="172">
        <f t="shared" si="6"/>
        <v>1079.56</v>
      </c>
      <c r="L29" s="172">
        <f t="shared" si="6"/>
        <v>60039.3</v>
      </c>
      <c r="M29" s="172">
        <f t="shared" si="6"/>
        <v>0</v>
      </c>
      <c r="N29" s="172">
        <f t="shared" si="6"/>
        <v>0</v>
      </c>
      <c r="O29" s="172">
        <f t="shared" si="6"/>
        <v>0</v>
      </c>
      <c r="P29" s="172"/>
      <c r="Q29" s="172">
        <f t="shared" si="6"/>
        <v>0</v>
      </c>
      <c r="R29" s="173">
        <f>SUM(J29:Q29)</f>
        <v>61118.86</v>
      </c>
      <c r="S29" s="1"/>
      <c r="T29" s="1"/>
      <c r="U29" s="1"/>
      <c r="V29" s="1"/>
      <c r="W29" s="1"/>
      <c r="X29" s="1"/>
      <c r="Z29"/>
      <c r="AA29"/>
      <c r="AB29"/>
      <c r="AC29"/>
      <c r="AD29"/>
      <c r="AE29"/>
      <c r="AF29"/>
      <c r="AG29"/>
      <c r="AH29"/>
      <c r="AI29"/>
    </row>
    <row r="30" spans="1:35" ht="15.75" thickBot="1" x14ac:dyDescent="0.3">
      <c r="A30"/>
      <c r="B30" s="40" t="s">
        <v>48</v>
      </c>
      <c r="C30" s="41" t="s">
        <v>49</v>
      </c>
      <c r="D30" s="174"/>
      <c r="E30" s="41"/>
      <c r="F30" s="175"/>
      <c r="G30" s="176"/>
      <c r="H30" s="175"/>
      <c r="I30" s="177">
        <v>0</v>
      </c>
      <c r="J30" s="171">
        <f>I30+J29</f>
        <v>0</v>
      </c>
      <c r="K30" s="172">
        <f>J30+K29</f>
        <v>1079.56</v>
      </c>
      <c r="L30" s="172">
        <f>K30+L29</f>
        <v>61118.86</v>
      </c>
      <c r="M30" s="172">
        <f>L30+M29</f>
        <v>61118.86</v>
      </c>
      <c r="N30" s="172">
        <f>L30+N29</f>
        <v>61118.86</v>
      </c>
      <c r="O30" s="172">
        <f>M30+O29</f>
        <v>61118.86</v>
      </c>
      <c r="P30" s="172">
        <f>N30+P29</f>
        <v>61118.86</v>
      </c>
      <c r="Q30" s="172">
        <f>M30+Q29</f>
        <v>61118.86</v>
      </c>
      <c r="R30" s="173">
        <f>R29-R28</f>
        <v>61118.86</v>
      </c>
      <c r="S30" s="1"/>
      <c r="T30" s="1"/>
      <c r="U30" s="1"/>
      <c r="V30" s="1"/>
      <c r="W30" s="1"/>
      <c r="X30" s="1"/>
      <c r="Z30"/>
      <c r="AA30"/>
      <c r="AB30"/>
      <c r="AC30"/>
      <c r="AD30"/>
      <c r="AE30"/>
      <c r="AF30"/>
      <c r="AG30"/>
      <c r="AH30"/>
      <c r="AI30"/>
    </row>
    <row r="31" spans="1:35" ht="15.75" thickBot="1" x14ac:dyDescent="0.3">
      <c r="A31"/>
      <c r="G31" s="178"/>
      <c r="S31" s="1"/>
      <c r="T31" s="1"/>
      <c r="U31" s="1"/>
      <c r="V31" s="1"/>
      <c r="W31" s="1"/>
      <c r="X31" s="1"/>
      <c r="Z31"/>
      <c r="AA31"/>
      <c r="AB31"/>
      <c r="AC31"/>
      <c r="AD31"/>
      <c r="AE31"/>
      <c r="AF31"/>
      <c r="AG31"/>
      <c r="AH31"/>
      <c r="AI31"/>
    </row>
    <row r="32" spans="1:35" ht="15.75" thickBot="1" x14ac:dyDescent="0.3">
      <c r="A32"/>
      <c r="B32" s="287" t="s">
        <v>50</v>
      </c>
      <c r="C32" s="288"/>
      <c r="D32" s="289"/>
      <c r="G32" s="178"/>
      <c r="S32" s="179"/>
      <c r="T32" s="179"/>
      <c r="U32" s="179"/>
      <c r="V32" s="179"/>
      <c r="W32" s="179"/>
      <c r="X32" s="179"/>
      <c r="Y32" s="179"/>
      <c r="Z32"/>
      <c r="AA32"/>
      <c r="AB32"/>
      <c r="AC32"/>
      <c r="AD32"/>
      <c r="AE32"/>
      <c r="AF32"/>
      <c r="AG32"/>
      <c r="AH32"/>
      <c r="AI32"/>
    </row>
    <row r="33" spans="1:35" ht="15.75" thickBot="1" x14ac:dyDescent="0.3">
      <c r="A33"/>
      <c r="B33" s="297" t="s">
        <v>51</v>
      </c>
      <c r="C33" s="300"/>
      <c r="D33" s="300"/>
      <c r="E33" s="298"/>
      <c r="F33" s="298"/>
      <c r="G33" s="298"/>
      <c r="H33" s="298"/>
      <c r="I33" s="299"/>
      <c r="J33" s="261">
        <v>41487</v>
      </c>
      <c r="K33" s="262">
        <v>41518</v>
      </c>
      <c r="L33" s="262">
        <v>41548</v>
      </c>
      <c r="M33" s="262">
        <v>41579</v>
      </c>
      <c r="N33" s="262">
        <v>41609</v>
      </c>
      <c r="O33" s="262">
        <v>41275</v>
      </c>
      <c r="P33" s="262">
        <v>41306</v>
      </c>
      <c r="Q33" s="262">
        <v>41334</v>
      </c>
      <c r="R33" s="130" t="str">
        <f>R7</f>
        <v>Total</v>
      </c>
      <c r="S33" s="180"/>
      <c r="T33" s="180"/>
      <c r="U33" s="180"/>
      <c r="V33" s="180"/>
      <c r="W33" s="180"/>
      <c r="X33" s="180"/>
      <c r="Y33" s="179"/>
      <c r="Z33"/>
      <c r="AA33"/>
      <c r="AB33"/>
      <c r="AC33"/>
      <c r="AD33"/>
      <c r="AE33"/>
      <c r="AF33"/>
      <c r="AG33"/>
      <c r="AH33"/>
      <c r="AI33"/>
    </row>
    <row r="34" spans="1:35" x14ac:dyDescent="0.25">
      <c r="A34"/>
      <c r="B34" s="283" t="s">
        <v>52</v>
      </c>
      <c r="C34" s="3" t="s">
        <v>71</v>
      </c>
      <c r="D34" s="61">
        <v>14880.000000000002</v>
      </c>
      <c r="E34" s="249"/>
      <c r="F34" s="133"/>
      <c r="G34" s="134"/>
      <c r="H34" s="133"/>
      <c r="I34" s="256"/>
      <c r="J34" s="153"/>
      <c r="K34" s="265"/>
      <c r="L34" s="266"/>
      <c r="M34" s="267">
        <v>14880.000000000002</v>
      </c>
      <c r="N34" s="268"/>
      <c r="O34" s="268"/>
      <c r="P34" s="268"/>
      <c r="Q34" s="268"/>
      <c r="R34" s="260">
        <f t="shared" ref="R34:R40" si="7">SUM(J34:Q34)</f>
        <v>14880.000000000002</v>
      </c>
      <c r="S34" s="179"/>
      <c r="T34" s="179"/>
      <c r="U34" s="179"/>
      <c r="V34" s="179"/>
      <c r="W34" s="179"/>
      <c r="X34" s="179"/>
      <c r="Y34" s="179"/>
      <c r="Z34"/>
      <c r="AA34"/>
      <c r="AB34"/>
      <c r="AC34"/>
      <c r="AD34"/>
      <c r="AE34"/>
      <c r="AF34"/>
      <c r="AG34"/>
      <c r="AH34"/>
      <c r="AI34"/>
    </row>
    <row r="35" spans="1:35" x14ac:dyDescent="0.25">
      <c r="A35"/>
      <c r="B35" s="284"/>
      <c r="C35" s="60" t="s">
        <v>73</v>
      </c>
      <c r="D35" s="61">
        <v>64000</v>
      </c>
      <c r="E35" s="250"/>
      <c r="F35" s="141"/>
      <c r="G35" s="142"/>
      <c r="H35" s="141"/>
      <c r="I35" s="257"/>
      <c r="J35" s="153"/>
      <c r="K35" s="153"/>
      <c r="L35" s="153"/>
      <c r="M35" s="153"/>
      <c r="N35" s="153"/>
      <c r="O35" s="268">
        <v>64000</v>
      </c>
      <c r="P35" s="268"/>
      <c r="Q35" s="268"/>
      <c r="R35" s="260">
        <f t="shared" si="7"/>
        <v>64000</v>
      </c>
      <c r="S35" s="179"/>
      <c r="T35" s="179"/>
      <c r="U35" s="179"/>
      <c r="V35" s="179"/>
      <c r="W35" s="179"/>
      <c r="X35" s="179"/>
      <c r="Y35" s="179"/>
      <c r="Z35"/>
      <c r="AA35"/>
      <c r="AB35"/>
      <c r="AC35"/>
      <c r="AD35"/>
      <c r="AE35"/>
      <c r="AF35"/>
      <c r="AG35"/>
      <c r="AH35"/>
      <c r="AI35"/>
    </row>
    <row r="36" spans="1:35" x14ac:dyDescent="0.25">
      <c r="A36"/>
      <c r="B36" s="284"/>
      <c r="C36" s="60" t="s">
        <v>74</v>
      </c>
      <c r="D36" s="61">
        <v>11018.41</v>
      </c>
      <c r="E36" s="250"/>
      <c r="F36" s="141"/>
      <c r="G36" s="142"/>
      <c r="H36" s="185"/>
      <c r="I36" s="257"/>
      <c r="J36" s="153"/>
      <c r="K36" s="153"/>
      <c r="L36" s="149"/>
      <c r="M36" s="268"/>
      <c r="N36" s="153"/>
      <c r="O36" s="268">
        <v>11018.41</v>
      </c>
      <c r="P36" s="268"/>
      <c r="Q36" s="268"/>
      <c r="R36" s="260">
        <f t="shared" si="7"/>
        <v>11018.41</v>
      </c>
      <c r="S36" s="179"/>
      <c r="T36" s="179"/>
      <c r="U36" s="179"/>
      <c r="V36" s="179"/>
      <c r="W36" s="179"/>
      <c r="X36" s="179"/>
      <c r="Y36" s="179"/>
      <c r="Z36"/>
      <c r="AA36"/>
      <c r="AB36"/>
      <c r="AC36"/>
      <c r="AD36"/>
      <c r="AE36"/>
      <c r="AF36"/>
      <c r="AG36"/>
      <c r="AH36"/>
      <c r="AI36"/>
    </row>
    <row r="37" spans="1:35" x14ac:dyDescent="0.25">
      <c r="A37"/>
      <c r="B37" s="285"/>
      <c r="C37" s="60" t="s">
        <v>77</v>
      </c>
      <c r="D37" s="61">
        <v>19607.490500000004</v>
      </c>
      <c r="E37" s="251"/>
      <c r="F37" s="149"/>
      <c r="G37" s="150"/>
      <c r="H37" s="149"/>
      <c r="I37" s="258"/>
      <c r="J37" s="153"/>
      <c r="K37" s="153"/>
      <c r="L37" s="153"/>
      <c r="M37" s="153"/>
      <c r="N37" s="153"/>
      <c r="O37" s="248">
        <v>19607.490500000004</v>
      </c>
      <c r="P37" s="248"/>
      <c r="Q37" s="268"/>
      <c r="R37" s="260">
        <f t="shared" si="7"/>
        <v>19607.490500000004</v>
      </c>
      <c r="S37" s="179"/>
      <c r="T37" s="179"/>
      <c r="U37" s="179"/>
      <c r="V37" s="179"/>
      <c r="W37" s="179"/>
      <c r="X37" s="179"/>
      <c r="Y37" s="179"/>
      <c r="Z37"/>
      <c r="AA37"/>
      <c r="AB37"/>
      <c r="AC37"/>
      <c r="AD37"/>
      <c r="AE37"/>
      <c r="AF37"/>
      <c r="AG37"/>
      <c r="AH37"/>
      <c r="AI37"/>
    </row>
    <row r="38" spans="1:35" x14ac:dyDescent="0.25">
      <c r="A38"/>
      <c r="B38" s="285"/>
      <c r="C38" s="60" t="s">
        <v>79</v>
      </c>
      <c r="D38" s="74">
        <v>31420.350000000002</v>
      </c>
      <c r="E38" s="252"/>
      <c r="F38" s="157"/>
      <c r="G38" s="158"/>
      <c r="H38" s="157"/>
      <c r="I38" s="259"/>
      <c r="J38" s="153"/>
      <c r="K38" s="153"/>
      <c r="L38" s="153"/>
      <c r="M38" s="153"/>
      <c r="N38" s="153"/>
      <c r="O38" s="153"/>
      <c r="P38" s="248"/>
      <c r="Q38" s="248">
        <v>31420.350000000002</v>
      </c>
      <c r="R38" s="260">
        <f t="shared" si="7"/>
        <v>31420.350000000002</v>
      </c>
      <c r="S38" s="179"/>
      <c r="T38" s="179"/>
      <c r="U38" s="179"/>
      <c r="V38" s="179"/>
      <c r="W38" s="179"/>
      <c r="X38" s="179"/>
      <c r="Y38" s="179"/>
      <c r="Z38"/>
      <c r="AA38"/>
      <c r="AB38"/>
      <c r="AC38"/>
      <c r="AD38"/>
      <c r="AE38"/>
      <c r="AF38"/>
      <c r="AG38"/>
      <c r="AH38"/>
      <c r="AI38"/>
    </row>
    <row r="39" spans="1:35" ht="15.75" thickBot="1" x14ac:dyDescent="0.3">
      <c r="A39"/>
      <c r="B39" s="286"/>
      <c r="C39" s="60" t="s">
        <v>80</v>
      </c>
      <c r="D39" s="74">
        <v>30960.540000000005</v>
      </c>
      <c r="E39" s="252"/>
      <c r="F39" s="157"/>
      <c r="G39" s="158"/>
      <c r="H39" s="157"/>
      <c r="I39" s="259"/>
      <c r="J39" s="153"/>
      <c r="K39" s="153"/>
      <c r="L39" s="153"/>
      <c r="M39" s="153"/>
      <c r="N39" s="153"/>
      <c r="O39" s="153"/>
      <c r="P39" s="248"/>
      <c r="Q39" s="268">
        <f>D39</f>
        <v>30960.540000000005</v>
      </c>
      <c r="R39" s="260">
        <f t="shared" si="7"/>
        <v>30960.540000000005</v>
      </c>
      <c r="S39" s="179"/>
      <c r="T39" s="179"/>
      <c r="U39" s="179"/>
      <c r="V39" s="179"/>
      <c r="W39" s="179"/>
      <c r="X39" s="179"/>
      <c r="Y39" s="179"/>
      <c r="Z39"/>
      <c r="AA39"/>
      <c r="AB39"/>
      <c r="AC39"/>
      <c r="AD39"/>
      <c r="AE39"/>
      <c r="AF39"/>
      <c r="AG39"/>
      <c r="AH39"/>
      <c r="AI39"/>
    </row>
    <row r="40" spans="1:35" ht="15.75" thickBot="1" x14ac:dyDescent="0.3">
      <c r="A40"/>
      <c r="B40" s="163" t="s">
        <v>30</v>
      </c>
      <c r="C40" s="253" t="s">
        <v>54</v>
      </c>
      <c r="D40" s="281">
        <f>SUM(D34:D39)</f>
        <v>171886.7905</v>
      </c>
      <c r="E40" s="189"/>
      <c r="F40" s="190"/>
      <c r="G40" s="191"/>
      <c r="H40" s="190"/>
      <c r="I40" s="192"/>
      <c r="J40" s="263">
        <f t="shared" ref="J40:Q40" si="8">SUM(J34:J39)</f>
        <v>0</v>
      </c>
      <c r="K40" s="264">
        <f t="shared" si="8"/>
        <v>0</v>
      </c>
      <c r="L40" s="264">
        <f t="shared" si="8"/>
        <v>0</v>
      </c>
      <c r="M40" s="264">
        <f t="shared" si="8"/>
        <v>14880.000000000002</v>
      </c>
      <c r="N40" s="264">
        <f t="shared" si="8"/>
        <v>0</v>
      </c>
      <c r="O40" s="264">
        <f t="shared" si="8"/>
        <v>94625.900500000003</v>
      </c>
      <c r="P40" s="264">
        <f t="shared" si="8"/>
        <v>0</v>
      </c>
      <c r="Q40" s="264">
        <f t="shared" si="8"/>
        <v>62380.890000000007</v>
      </c>
      <c r="R40" s="167">
        <f t="shared" si="7"/>
        <v>171886.7905</v>
      </c>
      <c r="S40" s="179"/>
      <c r="T40" s="179"/>
      <c r="U40" s="179"/>
      <c r="V40" s="179"/>
      <c r="W40" s="179"/>
      <c r="X40" s="179"/>
      <c r="Y40" s="179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/>
      <c r="B41" s="283" t="s">
        <v>52</v>
      </c>
      <c r="C41" s="3" t="s">
        <v>55</v>
      </c>
      <c r="D41" s="131"/>
      <c r="E41" s="132"/>
      <c r="F41" s="133"/>
      <c r="G41" s="134"/>
      <c r="H41" s="133"/>
      <c r="I41" s="135"/>
      <c r="J41" s="193"/>
      <c r="K41" s="194"/>
      <c r="L41" s="194"/>
      <c r="M41" s="194"/>
      <c r="N41" s="194"/>
      <c r="O41" s="194"/>
      <c r="P41" s="194"/>
      <c r="Q41" s="194"/>
      <c r="R41" s="195"/>
      <c r="S41" s="179"/>
      <c r="T41" s="179"/>
      <c r="U41" s="179"/>
      <c r="V41" s="179"/>
      <c r="W41" s="179"/>
      <c r="X41" s="179"/>
      <c r="Y41" s="179"/>
      <c r="Z41"/>
      <c r="AA41"/>
      <c r="AB41"/>
      <c r="AC41"/>
      <c r="AD41"/>
      <c r="AE41"/>
      <c r="AF41"/>
      <c r="AG41"/>
      <c r="AH41"/>
      <c r="AI41"/>
    </row>
    <row r="42" spans="1:35" x14ac:dyDescent="0.25">
      <c r="A42"/>
      <c r="B42" s="284"/>
      <c r="C42" s="52" t="s">
        <v>29</v>
      </c>
      <c r="D42" s="139"/>
      <c r="E42" s="140"/>
      <c r="F42" s="141"/>
      <c r="G42" s="142"/>
      <c r="H42" s="141"/>
      <c r="I42" s="143"/>
      <c r="J42" s="196"/>
      <c r="K42" s="197"/>
      <c r="L42" s="197"/>
      <c r="M42" s="197"/>
      <c r="N42" s="197"/>
      <c r="O42" s="197"/>
      <c r="P42" s="197"/>
      <c r="Q42" s="197"/>
      <c r="R42" s="198"/>
      <c r="S42" s="179"/>
      <c r="T42" s="179"/>
      <c r="U42" s="179"/>
      <c r="V42" s="179"/>
      <c r="W42" s="179"/>
      <c r="X42" s="179"/>
      <c r="Y42" s="179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/>
      <c r="B43" s="284"/>
      <c r="C43" s="52"/>
      <c r="D43" s="139"/>
      <c r="E43" s="140"/>
      <c r="F43" s="141"/>
      <c r="G43" s="142"/>
      <c r="H43" s="141"/>
      <c r="I43" s="143"/>
      <c r="J43" s="196"/>
      <c r="K43" s="197"/>
      <c r="L43" s="197"/>
      <c r="M43" s="197"/>
      <c r="N43" s="197"/>
      <c r="O43" s="197"/>
      <c r="P43" s="197"/>
      <c r="Q43" s="197"/>
      <c r="R43" s="198"/>
      <c r="S43" s="179"/>
      <c r="T43" s="179"/>
      <c r="U43" s="179"/>
      <c r="V43" s="179"/>
      <c r="W43" s="179"/>
      <c r="X43" s="179"/>
      <c r="Y43" s="179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/>
      <c r="B44" s="285"/>
      <c r="C44" s="52"/>
      <c r="D44" s="147"/>
      <c r="E44" s="148"/>
      <c r="F44" s="149"/>
      <c r="G44" s="150"/>
      <c r="H44" s="149"/>
      <c r="I44" s="151"/>
      <c r="J44" s="199"/>
      <c r="K44" s="200"/>
      <c r="L44" s="200"/>
      <c r="M44" s="200"/>
      <c r="N44" s="200"/>
      <c r="O44" s="200"/>
      <c r="P44" s="200"/>
      <c r="Q44" s="200"/>
      <c r="R44" s="201"/>
      <c r="S44" s="179"/>
      <c r="T44" s="179"/>
      <c r="U44" s="179"/>
      <c r="V44" s="179"/>
      <c r="W44" s="179"/>
      <c r="X44" s="179"/>
      <c r="Y44" s="179"/>
      <c r="Z44"/>
      <c r="AA44"/>
      <c r="AB44"/>
      <c r="AC44"/>
      <c r="AD44"/>
      <c r="AE44"/>
      <c r="AF44"/>
      <c r="AG44"/>
      <c r="AH44"/>
      <c r="AI44"/>
    </row>
    <row r="45" spans="1:35" ht="15.75" thickBot="1" x14ac:dyDescent="0.3">
      <c r="A45"/>
      <c r="B45" s="286"/>
      <c r="C45" s="6"/>
      <c r="D45" s="155"/>
      <c r="E45" s="156"/>
      <c r="F45" s="157"/>
      <c r="G45" s="158"/>
      <c r="H45" s="157"/>
      <c r="I45" s="159"/>
      <c r="J45" s="202"/>
      <c r="K45" s="203"/>
      <c r="L45" s="203"/>
      <c r="M45" s="203"/>
      <c r="N45" s="203"/>
      <c r="O45" s="203"/>
      <c r="P45" s="203"/>
      <c r="Q45" s="203"/>
      <c r="R45" s="204"/>
      <c r="S45" s="179"/>
      <c r="T45" s="179"/>
      <c r="U45" s="179"/>
      <c r="V45" s="179"/>
      <c r="W45" s="179"/>
      <c r="X45" s="179"/>
      <c r="Y45" s="179"/>
      <c r="Z45"/>
      <c r="AA45"/>
      <c r="AB45"/>
      <c r="AC45"/>
      <c r="AD45"/>
      <c r="AE45"/>
      <c r="AF45"/>
      <c r="AG45"/>
      <c r="AH45"/>
      <c r="AI45"/>
    </row>
    <row r="46" spans="1:35" ht="15.75" thickBot="1" x14ac:dyDescent="0.3">
      <c r="A46"/>
      <c r="B46" s="163" t="s">
        <v>30</v>
      </c>
      <c r="C46" s="187" t="s">
        <v>56</v>
      </c>
      <c r="D46" s="188"/>
      <c r="E46" s="205"/>
      <c r="F46" s="206"/>
      <c r="G46" s="207"/>
      <c r="H46" s="206"/>
      <c r="I46" s="208">
        <v>0</v>
      </c>
      <c r="J46" s="209">
        <f t="shared" ref="J46:Q46" si="9">SUM(J41:J45)</f>
        <v>0</v>
      </c>
      <c r="K46" s="210">
        <f t="shared" si="9"/>
        <v>0</v>
      </c>
      <c r="L46" s="210">
        <f t="shared" si="9"/>
        <v>0</v>
      </c>
      <c r="M46" s="210">
        <f t="shared" si="9"/>
        <v>0</v>
      </c>
      <c r="N46" s="210">
        <f t="shared" si="9"/>
        <v>0</v>
      </c>
      <c r="O46" s="210"/>
      <c r="P46" s="210"/>
      <c r="Q46" s="210">
        <f t="shared" si="9"/>
        <v>0</v>
      </c>
      <c r="R46" s="167">
        <f>SUM(J46:Q46)</f>
        <v>0</v>
      </c>
      <c r="S46" s="179"/>
      <c r="T46" s="179"/>
      <c r="U46" s="179"/>
      <c r="V46" s="179"/>
      <c r="W46" s="179"/>
      <c r="X46" s="179"/>
      <c r="Y46" s="179"/>
      <c r="Z46"/>
      <c r="AA46"/>
      <c r="AB46"/>
      <c r="AC46"/>
      <c r="AD46"/>
      <c r="AE46"/>
      <c r="AF46"/>
      <c r="AG46"/>
      <c r="AH46"/>
      <c r="AI46"/>
    </row>
    <row r="47" spans="1:35" ht="15.75" thickBot="1" x14ac:dyDescent="0.3">
      <c r="A47"/>
      <c r="B47" s="40" t="s">
        <v>57</v>
      </c>
      <c r="C47" s="41" t="s">
        <v>58</v>
      </c>
      <c r="D47" s="174"/>
      <c r="E47" s="41"/>
      <c r="F47" s="175"/>
      <c r="G47" s="176"/>
      <c r="H47" s="175"/>
      <c r="I47" s="177">
        <v>0</v>
      </c>
      <c r="J47" s="171">
        <f t="shared" ref="J47:Q47" si="10">J40+J46</f>
        <v>0</v>
      </c>
      <c r="K47" s="172">
        <f t="shared" si="10"/>
        <v>0</v>
      </c>
      <c r="L47" s="172">
        <f t="shared" si="10"/>
        <v>0</v>
      </c>
      <c r="M47" s="172">
        <f t="shared" si="10"/>
        <v>14880.000000000002</v>
      </c>
      <c r="N47" s="172">
        <f t="shared" si="10"/>
        <v>0</v>
      </c>
      <c r="O47" s="172"/>
      <c r="P47" s="172"/>
      <c r="Q47" s="172">
        <f t="shared" si="10"/>
        <v>62380.890000000007</v>
      </c>
      <c r="R47" s="173">
        <f>SUM(J47:Q47)</f>
        <v>77260.890000000014</v>
      </c>
      <c r="S47" s="179"/>
      <c r="T47" s="179"/>
      <c r="U47" s="179"/>
      <c r="V47" s="179"/>
      <c r="W47" s="179"/>
      <c r="X47" s="179"/>
      <c r="Y47" s="179"/>
      <c r="Z47"/>
      <c r="AA47"/>
      <c r="AB47"/>
      <c r="AC47"/>
      <c r="AD47"/>
      <c r="AE47"/>
      <c r="AF47"/>
      <c r="AG47"/>
      <c r="AH47"/>
      <c r="AI47"/>
    </row>
    <row r="48" spans="1:35" ht="15.75" thickBot="1" x14ac:dyDescent="0.3">
      <c r="A48"/>
      <c r="B48" s="40" t="s">
        <v>59</v>
      </c>
      <c r="C48" s="41" t="s">
        <v>60</v>
      </c>
      <c r="D48" s="174"/>
      <c r="E48" s="41"/>
      <c r="F48" s="175"/>
      <c r="G48" s="176"/>
      <c r="H48" s="175"/>
      <c r="I48" s="177">
        <v>0</v>
      </c>
      <c r="J48" s="171">
        <f>I48+J47</f>
        <v>0</v>
      </c>
      <c r="K48" s="172">
        <f>J48+K47</f>
        <v>0</v>
      </c>
      <c r="L48" s="172">
        <f>K48+L47</f>
        <v>0</v>
      </c>
      <c r="M48" s="172">
        <f>L48+M47</f>
        <v>14880.000000000002</v>
      </c>
      <c r="N48" s="172">
        <f>L48+N47</f>
        <v>0</v>
      </c>
      <c r="O48" s="172"/>
      <c r="P48" s="172"/>
      <c r="Q48" s="172">
        <f>M48+Q47</f>
        <v>77260.890000000014</v>
      </c>
      <c r="R48" s="173">
        <f>SUM(R46:R47)</f>
        <v>77260.890000000014</v>
      </c>
      <c r="S48" s="179"/>
      <c r="T48" s="179"/>
      <c r="U48" s="179"/>
      <c r="V48" s="179"/>
      <c r="W48" s="179"/>
      <c r="X48" s="179"/>
      <c r="Y48" s="179"/>
      <c r="Z48"/>
      <c r="AA48"/>
      <c r="AB48"/>
      <c r="AC48"/>
      <c r="AD48"/>
      <c r="AE48"/>
      <c r="AF48"/>
      <c r="AG48"/>
      <c r="AH48"/>
      <c r="AI48"/>
    </row>
    <row r="49" spans="1:35" ht="15.75" thickBot="1" x14ac:dyDescent="0.3">
      <c r="A49"/>
      <c r="G49" s="178"/>
      <c r="S49" s="179"/>
      <c r="T49" s="179"/>
      <c r="U49" s="179"/>
      <c r="V49" s="179"/>
      <c r="W49" s="179"/>
      <c r="X49" s="179"/>
      <c r="Y49" s="179"/>
      <c r="Z49"/>
      <c r="AA49"/>
      <c r="AB49"/>
      <c r="AC49"/>
      <c r="AD49"/>
      <c r="AE49"/>
      <c r="AF49"/>
      <c r="AG49"/>
      <c r="AH49"/>
      <c r="AI49"/>
    </row>
    <row r="50" spans="1:35" ht="15.75" thickBot="1" x14ac:dyDescent="0.3">
      <c r="A50"/>
      <c r="B50" s="287" t="s">
        <v>61</v>
      </c>
      <c r="C50" s="288"/>
      <c r="D50" s="289"/>
      <c r="G50" s="178"/>
      <c r="S50" s="179"/>
      <c r="T50" s="179"/>
      <c r="U50" s="179"/>
      <c r="V50" s="179"/>
      <c r="W50" s="179"/>
      <c r="X50" s="179"/>
      <c r="Y50" s="179"/>
      <c r="Z50"/>
      <c r="AA50"/>
      <c r="AB50"/>
      <c r="AC50"/>
      <c r="AD50"/>
      <c r="AE50"/>
      <c r="AF50"/>
      <c r="AG50"/>
      <c r="AH50"/>
      <c r="AI50"/>
    </row>
    <row r="51" spans="1:35" ht="15.75" thickBot="1" x14ac:dyDescent="0.3">
      <c r="A51"/>
      <c r="B51" s="290"/>
      <c r="C51" s="291"/>
      <c r="D51" s="291"/>
      <c r="E51" s="291"/>
      <c r="F51" s="291"/>
      <c r="G51" s="291"/>
      <c r="H51" s="291"/>
      <c r="I51" s="292"/>
      <c r="J51" s="211">
        <f>J7</f>
        <v>41487</v>
      </c>
      <c r="K51" s="212">
        <f>K7</f>
        <v>41518</v>
      </c>
      <c r="L51" s="212">
        <f>L7</f>
        <v>41548</v>
      </c>
      <c r="M51" s="212">
        <f>M7</f>
        <v>41579</v>
      </c>
      <c r="N51" s="212">
        <f t="shared" ref="N51" si="11">N7</f>
        <v>41609</v>
      </c>
      <c r="O51" s="212">
        <v>41640</v>
      </c>
      <c r="P51" s="212">
        <v>41671</v>
      </c>
      <c r="Q51" s="212">
        <v>41699</v>
      </c>
      <c r="R51" s="213" t="str">
        <f>R7</f>
        <v>Total</v>
      </c>
      <c r="S51" s="180"/>
      <c r="T51" s="180"/>
      <c r="U51" s="180"/>
      <c r="V51" s="180"/>
      <c r="W51" s="180"/>
      <c r="X51" s="180"/>
      <c r="Y51" s="179"/>
      <c r="Z51"/>
      <c r="AA51"/>
      <c r="AB51"/>
      <c r="AC51"/>
      <c r="AD51"/>
      <c r="AE51"/>
      <c r="AF51"/>
      <c r="AG51"/>
      <c r="AH51"/>
      <c r="AI51"/>
    </row>
    <row r="52" spans="1:35" x14ac:dyDescent="0.25">
      <c r="A52"/>
      <c r="B52" s="214" t="s">
        <v>62</v>
      </c>
      <c r="C52" s="3" t="s">
        <v>63</v>
      </c>
      <c r="D52" s="215"/>
      <c r="E52" s="216"/>
      <c r="F52" s="217"/>
      <c r="G52" s="218"/>
      <c r="H52" s="217"/>
      <c r="I52" s="219"/>
      <c r="J52" s="220">
        <f t="shared" ref="J52:Q52" si="12">J30</f>
        <v>0</v>
      </c>
      <c r="K52" s="221">
        <f t="shared" si="12"/>
        <v>1079.56</v>
      </c>
      <c r="L52" s="221">
        <f t="shared" si="12"/>
        <v>61118.86</v>
      </c>
      <c r="M52" s="221">
        <f t="shared" si="12"/>
        <v>61118.86</v>
      </c>
      <c r="N52" s="221">
        <f t="shared" si="12"/>
        <v>61118.86</v>
      </c>
      <c r="O52" s="221">
        <f t="shared" si="12"/>
        <v>61118.86</v>
      </c>
      <c r="P52" s="221">
        <f t="shared" si="12"/>
        <v>61118.86</v>
      </c>
      <c r="Q52" s="221">
        <f t="shared" si="12"/>
        <v>61118.86</v>
      </c>
      <c r="R52" s="138">
        <f>Q52</f>
        <v>61118.86</v>
      </c>
      <c r="S52" s="179"/>
      <c r="T52" s="179"/>
      <c r="U52" s="179"/>
      <c r="V52" s="179"/>
      <c r="W52" s="179"/>
      <c r="X52" s="179"/>
      <c r="Y52" s="179"/>
      <c r="Z52"/>
      <c r="AA52"/>
      <c r="AB52"/>
      <c r="AC52"/>
      <c r="AD52"/>
      <c r="AE52"/>
      <c r="AF52"/>
      <c r="AG52"/>
      <c r="AH52"/>
      <c r="AI52"/>
    </row>
    <row r="53" spans="1:35" ht="15.75" thickBot="1" x14ac:dyDescent="0.3">
      <c r="A53"/>
      <c r="B53" s="222" t="s">
        <v>64</v>
      </c>
      <c r="C53" s="6" t="s">
        <v>65</v>
      </c>
      <c r="D53" s="223"/>
      <c r="E53" s="224"/>
      <c r="F53" s="225"/>
      <c r="G53" s="226"/>
      <c r="H53" s="225"/>
      <c r="I53" s="227"/>
      <c r="J53" s="228">
        <f t="shared" ref="J53:Q53" si="13">J48</f>
        <v>0</v>
      </c>
      <c r="K53" s="229">
        <f t="shared" si="13"/>
        <v>0</v>
      </c>
      <c r="L53" s="229">
        <f t="shared" si="13"/>
        <v>0</v>
      </c>
      <c r="M53" s="229">
        <f t="shared" si="13"/>
        <v>14880.000000000002</v>
      </c>
      <c r="N53" s="229">
        <f t="shared" si="13"/>
        <v>0</v>
      </c>
      <c r="O53" s="229">
        <f t="shared" si="13"/>
        <v>0</v>
      </c>
      <c r="P53" s="229">
        <f t="shared" si="13"/>
        <v>0</v>
      </c>
      <c r="Q53" s="229">
        <f t="shared" si="13"/>
        <v>77260.890000000014</v>
      </c>
      <c r="R53" s="230">
        <f>Q53</f>
        <v>77260.890000000014</v>
      </c>
      <c r="S53" s="179"/>
      <c r="T53" s="179"/>
      <c r="U53" s="179"/>
      <c r="V53" s="179"/>
      <c r="W53" s="179"/>
      <c r="X53" s="179"/>
      <c r="Y53" s="179"/>
      <c r="Z53"/>
      <c r="AA53"/>
      <c r="AB53"/>
      <c r="AC53"/>
      <c r="AD53"/>
      <c r="AE53"/>
      <c r="AF53"/>
      <c r="AG53"/>
      <c r="AH53"/>
      <c r="AI53"/>
    </row>
    <row r="54" spans="1:35" ht="15.75" thickBot="1" x14ac:dyDescent="0.3">
      <c r="A54"/>
      <c r="B54" s="163" t="s">
        <v>66</v>
      </c>
      <c r="C54" s="41" t="s">
        <v>67</v>
      </c>
      <c r="D54" s="231"/>
      <c r="E54" s="189"/>
      <c r="F54" s="190"/>
      <c r="G54" s="191"/>
      <c r="H54" s="190"/>
      <c r="I54" s="232"/>
      <c r="J54" s="165">
        <f t="shared" ref="J54:R54" si="14">J53-J52</f>
        <v>0</v>
      </c>
      <c r="K54" s="166">
        <f t="shared" si="14"/>
        <v>-1079.56</v>
      </c>
      <c r="L54" s="166">
        <f t="shared" si="14"/>
        <v>-61118.86</v>
      </c>
      <c r="M54" s="166">
        <f t="shared" si="14"/>
        <v>-46238.86</v>
      </c>
      <c r="N54" s="166">
        <f t="shared" si="14"/>
        <v>-61118.86</v>
      </c>
      <c r="O54" s="166">
        <f t="shared" si="14"/>
        <v>-61118.86</v>
      </c>
      <c r="P54" s="166">
        <f t="shared" si="14"/>
        <v>-61118.86</v>
      </c>
      <c r="Q54" s="166">
        <f t="shared" si="14"/>
        <v>16142.030000000013</v>
      </c>
      <c r="R54" s="167">
        <f t="shared" si="14"/>
        <v>16142.030000000013</v>
      </c>
      <c r="S54" s="179"/>
      <c r="T54" s="179"/>
      <c r="U54" s="179"/>
      <c r="V54" s="179"/>
      <c r="W54" s="179"/>
      <c r="X54" s="179"/>
      <c r="Y54" s="179"/>
      <c r="Z54"/>
      <c r="AA54"/>
      <c r="AB54"/>
      <c r="AC54"/>
      <c r="AD54"/>
      <c r="AE54"/>
      <c r="AF54"/>
      <c r="AG54"/>
      <c r="AH54"/>
      <c r="AI54"/>
    </row>
    <row r="55" spans="1:35" s="1" customFormat="1" x14ac:dyDescent="0.25">
      <c r="S55" s="179"/>
      <c r="T55" s="179"/>
      <c r="U55" s="179"/>
      <c r="V55" s="179"/>
      <c r="W55" s="179"/>
      <c r="X55" s="179"/>
      <c r="Y55" s="179"/>
    </row>
    <row r="56" spans="1:35" s="1" customFormat="1" x14ac:dyDescent="0.25">
      <c r="S56" s="179"/>
      <c r="T56" s="179"/>
      <c r="U56" s="179"/>
      <c r="V56" s="179"/>
      <c r="W56" s="179"/>
      <c r="X56" s="179"/>
      <c r="Y56" s="179"/>
    </row>
    <row r="57" spans="1:35" s="1" customFormat="1" x14ac:dyDescent="0.25">
      <c r="S57" s="179"/>
      <c r="T57" s="179"/>
      <c r="U57" s="179"/>
      <c r="V57" s="179"/>
      <c r="W57" s="179"/>
      <c r="X57" s="179"/>
      <c r="Y57" s="179"/>
    </row>
    <row r="58" spans="1:35" s="1" customFormat="1" x14ac:dyDescent="0.25">
      <c r="S58" s="179"/>
      <c r="T58" s="179"/>
      <c r="U58" s="179"/>
      <c r="V58" s="179"/>
      <c r="W58" s="179"/>
      <c r="X58" s="179"/>
      <c r="Y58" s="179"/>
    </row>
    <row r="59" spans="1:35" s="1" customFormat="1" x14ac:dyDescent="0.25"/>
    <row r="60" spans="1:35" s="1" customFormat="1" x14ac:dyDescent="0.25"/>
    <row r="61" spans="1:35" s="1" customFormat="1" x14ac:dyDescent="0.25"/>
    <row r="62" spans="1:35" s="1" customFormat="1" x14ac:dyDescent="0.25"/>
    <row r="63" spans="1:35" s="1" customFormat="1" x14ac:dyDescent="0.25"/>
    <row r="64" spans="1:35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</sheetData>
  <mergeCells count="19">
    <mergeCell ref="D2:F2"/>
    <mergeCell ref="M2:N2"/>
    <mergeCell ref="D3:F3"/>
    <mergeCell ref="M3:N3"/>
    <mergeCell ref="B5:D5"/>
    <mergeCell ref="B34:B39"/>
    <mergeCell ref="B41:B45"/>
    <mergeCell ref="B50:D50"/>
    <mergeCell ref="B51:I51"/>
    <mergeCell ref="S6:X6"/>
    <mergeCell ref="B10:B15"/>
    <mergeCell ref="B22:I22"/>
    <mergeCell ref="B23:B27"/>
    <mergeCell ref="B32:D32"/>
    <mergeCell ref="B33:I33"/>
    <mergeCell ref="C6:C7"/>
    <mergeCell ref="D6:D7"/>
    <mergeCell ref="E6:I6"/>
    <mergeCell ref="J6:R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E78F4F25071484D8570682A3AA09AA3" ma:contentTypeVersion="1" ma:contentTypeDescription="Crie um novo documento." ma:contentTypeScope="" ma:versionID="202ccac543bc361a6ea5ab5e2ef84e7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274f20e614466e2e4ca6dae300b015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327D25-CBE0-4FBF-9078-228D91387A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BE0CB8-29EF-4357-B3D3-628A19C2C4FE}">
  <ds:schemaRefs>
    <ds:schemaRef ds:uri="http://purl.org/dc/terms/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3123D1D-54DF-4CD3-A3BB-AD4E0DE88B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set_13</vt:lpstr>
      <vt:lpstr>nov_13</vt:lpstr>
      <vt:lpstr>07_jan_14</vt:lpstr>
      <vt:lpstr>17_jan_14</vt:lpstr>
      <vt:lpstr>20_jan_14</vt:lpstr>
      <vt:lpstr>21_fev_14</vt:lpstr>
      <vt:lpstr>07_mar_14</vt:lpstr>
    </vt:vector>
  </TitlesOfParts>
  <Company>Stefanini - Powering Your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FC_SITES_PORTALRS</dc:title>
  <dc:creator>Gustavo Daniel da Silva Correa</dc:creator>
  <cp:keywords>No Restrictions</cp:keywords>
  <cp:lastModifiedBy>Josivan, Ribeiro  - Dell Team</cp:lastModifiedBy>
  <dcterms:created xsi:type="dcterms:W3CDTF">2013-09-27T21:30:38Z</dcterms:created>
  <dcterms:modified xsi:type="dcterms:W3CDTF">2014-04-10T17:40:14Z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0x010100AE78F4F25071484D8570682A3AA09AA3</vt:lpwstr>
  </property>
  <property fmtid="{D5CDD505-2E9C-101B-9397-08002B2CF9AE}" pid="3" name="TitusGUID">
    <vt:lpwstr>076eae17-bf03-402c-b4e1-48a30f645b98</vt:lpwstr>
  </property>
  <property fmtid="{D5CDD505-2E9C-101B-9397-08002B2CF9AE}" pid="4" name="DellClassification">
    <vt:lpwstr>No Restrictions</vt:lpwstr>
  </property>
  <property fmtid="{D5CDD505-2E9C-101B-9397-08002B2CF9AE}" pid="5" name="DellSubLabels">
    <vt:lpwstr/>
  </property>
</Properties>
</file>