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15" activeTab="3"/>
  </bookViews>
  <sheets>
    <sheet name="Repasses Jan" sheetId="12" r:id="rId1"/>
    <sheet name="Repasses fev" sheetId="13" r:id="rId2"/>
    <sheet name="repasses" sheetId="1" r:id="rId3"/>
    <sheet name="faturamentos" sheetId="7" r:id="rId4"/>
    <sheet name="AI" sheetId="11" r:id="rId5"/>
    <sheet name="relatório" sheetId="10" r:id="rId6"/>
    <sheet name="Plan4" sheetId="14" r:id="rId7"/>
  </sheets>
  <definedNames>
    <definedName name="_xlnm._FilterDatabase" localSheetId="4" hidden="1">AI!$A$2:$Q$5</definedName>
    <definedName name="_xlnm._FilterDatabase" localSheetId="1" hidden="1">'Repasses fev'!$A$3:$R$47</definedName>
    <definedName name="_xlnm._FilterDatabase" localSheetId="0" hidden="1">'Repasses Jan'!$A$3:$R$47</definedName>
  </definedNames>
  <calcPr calcId="145621"/>
</workbook>
</file>

<file path=xl/calcChain.xml><?xml version="1.0" encoding="utf-8"?>
<calcChain xmlns="http://schemas.openxmlformats.org/spreadsheetml/2006/main">
  <c r="I3" i="10" l="1"/>
  <c r="K6" i="12"/>
  <c r="K7" i="12"/>
  <c r="K8" i="12"/>
  <c r="K9" i="12"/>
  <c r="K10" i="12"/>
  <c r="K11" i="12"/>
  <c r="K12" i="12"/>
  <c r="K13" i="12"/>
  <c r="K14" i="12"/>
  <c r="K15" i="12"/>
  <c r="K16" i="12"/>
  <c r="K5" i="13"/>
  <c r="J5" i="13"/>
  <c r="N2" i="13"/>
  <c r="Q2" i="13" s="1"/>
  <c r="M2" i="13"/>
  <c r="P2" i="13" s="1"/>
  <c r="L2" i="13"/>
  <c r="K5" i="12"/>
  <c r="J5" i="12"/>
  <c r="N2" i="12"/>
  <c r="Q2" i="12" s="1"/>
  <c r="M2" i="12"/>
  <c r="P2" i="12" s="1"/>
  <c r="L2" i="12"/>
  <c r="G2" i="11"/>
  <c r="H2" i="11"/>
  <c r="I2" i="11"/>
  <c r="J2" i="11"/>
  <c r="K2" i="11"/>
  <c r="L2" i="11"/>
  <c r="M2" i="11"/>
  <c r="N2" i="11"/>
  <c r="O2" i="11"/>
  <c r="P2" i="11"/>
  <c r="F2" i="11"/>
  <c r="K3" i="10" l="1"/>
  <c r="J3" i="10"/>
  <c r="G3" i="10"/>
  <c r="L3" i="10" l="1"/>
</calcChain>
</file>

<file path=xl/sharedStrings.xml><?xml version="1.0" encoding="utf-8"?>
<sst xmlns="http://schemas.openxmlformats.org/spreadsheetml/2006/main" count="228" uniqueCount="87">
  <si>
    <t>Nome do FC</t>
  </si>
  <si>
    <t>SITES-PORTALRS.xls</t>
  </si>
  <si>
    <t>CLIENTE</t>
  </si>
  <si>
    <t>PROJETO</t>
  </si>
  <si>
    <t>SERVIÇO</t>
  </si>
  <si>
    <t>PROCERGS</t>
  </si>
  <si>
    <t>PORTALRS</t>
  </si>
  <si>
    <t>SITE PORTAL RS</t>
  </si>
  <si>
    <t>SITES-PSLINV.xls</t>
  </si>
  <si>
    <t>SITE PSLINV</t>
  </si>
  <si>
    <t>repasse</t>
  </si>
  <si>
    <t>fatu</t>
  </si>
  <si>
    <t>jan</t>
  </si>
  <si>
    <t>%</t>
  </si>
  <si>
    <t>serviço</t>
  </si>
  <si>
    <t>IR</t>
  </si>
  <si>
    <t>MARKUP</t>
  </si>
  <si>
    <t>...</t>
  </si>
  <si>
    <t>agco</t>
  </si>
  <si>
    <t xml:space="preserve">FSW: </t>
  </si>
  <si>
    <t>POA</t>
  </si>
  <si>
    <t>Custo Real</t>
  </si>
  <si>
    <t>Repasse Alocado</t>
  </si>
  <si>
    <t>Repasse Efetivo</t>
  </si>
  <si>
    <t>Lucro Alocado</t>
  </si>
  <si>
    <t>Lucro Real</t>
  </si>
  <si>
    <t>TOTAL REPASSES</t>
  </si>
  <si>
    <t>Cél Ori</t>
  </si>
  <si>
    <t>Mês</t>
  </si>
  <si>
    <t>Cél Com.</t>
  </si>
  <si>
    <t>Cliente</t>
  </si>
  <si>
    <t>SERVIÇO GDCPoA</t>
  </si>
  <si>
    <t>SERVIÇO COMERCIAL</t>
  </si>
  <si>
    <t>Projeto ou Demanda</t>
  </si>
  <si>
    <t>SERVIÇO E-ACESSO</t>
  </si>
  <si>
    <t xml:space="preserve">Horas </t>
  </si>
  <si>
    <t>Valor Hora Repasse</t>
  </si>
  <si>
    <t>Total REPASSAR</t>
  </si>
  <si>
    <t>REPASSE EFETIVO</t>
  </si>
  <si>
    <t>Lançamento de horas</t>
  </si>
  <si>
    <t>OBS</t>
  </si>
  <si>
    <t>JAN</t>
  </si>
  <si>
    <t>FC_PORTALRS.xlsx</t>
  </si>
  <si>
    <t>TNT CONTRATO FSW</t>
  </si>
  <si>
    <t>LOCAÇÃO DE RECURSOS</t>
  </si>
  <si>
    <t>Mastersaf Melhorias Estaduais</t>
  </si>
  <si>
    <t>Fluxo de Caixa JANEIRO/2014</t>
  </si>
  <si>
    <t>Comentário: Gustavo Daniel da Silva Correa:
OS 6_PPRE (inicialmente com 4PF)</t>
  </si>
  <si>
    <t>Fluxo de Caixa JANEIRO/2016</t>
  </si>
  <si>
    <t>Fluxo de Caixa JANEIRO/2017</t>
  </si>
  <si>
    <t>Fluxo de Caixa JANEIRO/2018</t>
  </si>
  <si>
    <t>Fluxo de Caixa JANEIRO/2019</t>
  </si>
  <si>
    <t>Fluxo de Caixa JANEIRO/2020</t>
  </si>
  <si>
    <t>Fluxo de Caixa JANEIRO/2021</t>
  </si>
  <si>
    <t>Fluxo de Caixa JANEIRO/2022</t>
  </si>
  <si>
    <t>Fluxo de Caixa JANEIRO/2023</t>
  </si>
  <si>
    <t>Fluxo de Caixa JANEIRO/2024</t>
  </si>
  <si>
    <t>Fluxo de Caixa JANEIRO/2025</t>
  </si>
  <si>
    <t>Fluxo de Caixa JANEIRO/2026</t>
  </si>
  <si>
    <t>Mês: FEVEREIRO</t>
  </si>
  <si>
    <t>v alor pago</t>
  </si>
  <si>
    <t>nome do projeto no EPM</t>
  </si>
  <si>
    <t>nome do recurso</t>
  </si>
  <si>
    <t>horas</t>
  </si>
  <si>
    <t>POA-PROCERGS-DEMANDAS-SITES-P</t>
  </si>
  <si>
    <t>POA-FIERGS-Implantaçaõ Framework</t>
  </si>
  <si>
    <t>Brandes</t>
  </si>
  <si>
    <t>POA-AGCO</t>
  </si>
  <si>
    <t>JANA</t>
  </si>
  <si>
    <t>TONY</t>
  </si>
  <si>
    <t>WILLIAN</t>
  </si>
  <si>
    <t>CUSTO</t>
  </si>
  <si>
    <t>FEV</t>
  </si>
  <si>
    <t>REPASSE SOLICITADO</t>
  </si>
  <si>
    <t>FATURADO</t>
  </si>
  <si>
    <t>RECEBIDO</t>
  </si>
  <si>
    <t>PLANILHA DO MATEUS</t>
  </si>
  <si>
    <t>EPM</t>
  </si>
  <si>
    <t>IPM</t>
  </si>
  <si>
    <t>e-acesso</t>
  </si>
  <si>
    <t>1 fase</t>
  </si>
  <si>
    <t>2 fase</t>
  </si>
  <si>
    <t>3 fase</t>
  </si>
  <si>
    <t>ClientName</t>
  </si>
  <si>
    <t>ProjectName</t>
  </si>
  <si>
    <t>SITES - PORTALRS</t>
  </si>
  <si>
    <t>PROCERGS-x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</si>
</sst>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66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8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</cellStyleXfs>
  <cellXfs count="125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4" fontId="1" fillId="0" borderId="0" xfId="3" applyFont="1" applyAlignment="1">
      <alignment horizont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>
      <alignment horizontal="center" vertical="center"/>
    </xf>
    <xf numFmtId="43" fontId="4" fillId="2" borderId="0" xfId="2" applyFont="1" applyFill="1" applyBorder="1" applyAlignment="1">
      <alignment horizontal="left" vertical="center"/>
    </xf>
    <xf numFmtId="43" fontId="5" fillId="2" borderId="0" xfId="2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43" fontId="5" fillId="3" borderId="0" xfId="2" applyFont="1" applyFill="1" applyBorder="1" applyAlignment="1">
      <alignment horizontal="left" vertical="center"/>
    </xf>
    <xf numFmtId="43" fontId="5" fillId="3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center" vertical="center"/>
    </xf>
    <xf numFmtId="43" fontId="6" fillId="4" borderId="0" xfId="2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3" fontId="7" fillId="5" borderId="1" xfId="2" applyFont="1" applyFill="1" applyBorder="1" applyAlignment="1">
      <alignment horizontal="left" vertical="center"/>
    </xf>
    <xf numFmtId="43" fontId="8" fillId="5" borderId="1" xfId="2" applyFont="1" applyFill="1" applyBorder="1" applyAlignment="1">
      <alignment horizontal="left" vertical="center"/>
    </xf>
    <xf numFmtId="43" fontId="7" fillId="5" borderId="1" xfId="2" applyFont="1" applyFill="1" applyBorder="1" applyAlignment="1">
      <alignment horizontal="right" vertical="center"/>
    </xf>
    <xf numFmtId="164" fontId="7" fillId="5" borderId="1" xfId="5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5" borderId="1" xfId="4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left" vertical="top"/>
    </xf>
    <xf numFmtId="4" fontId="7" fillId="5" borderId="1" xfId="0" applyNumberFormat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3" xfId="4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43" fontId="7" fillId="5" borderId="1" xfId="2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center" vertical="center" wrapText="1"/>
    </xf>
    <xf numFmtId="43" fontId="0" fillId="5" borderId="1" xfId="6" applyNumberFormat="1" applyFont="1" applyFill="1" applyBorder="1" applyAlignment="1"/>
    <xf numFmtId="0" fontId="7" fillId="5" borderId="5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4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43" fontId="9" fillId="5" borderId="1" xfId="2" applyFont="1" applyFill="1" applyBorder="1" applyAlignment="1">
      <alignment vertical="center"/>
    </xf>
    <xf numFmtId="43" fontId="9" fillId="5" borderId="1" xfId="2" applyFont="1" applyFill="1" applyBorder="1" applyAlignment="1">
      <alignment horizontal="left" vertical="center"/>
    </xf>
    <xf numFmtId="43" fontId="10" fillId="5" borderId="1" xfId="2" applyFont="1" applyFill="1" applyBorder="1" applyAlignment="1">
      <alignment horizontal="left" vertical="center"/>
    </xf>
    <xf numFmtId="4" fontId="9" fillId="5" borderId="1" xfId="0" applyNumberFormat="1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3" fontId="9" fillId="6" borderId="1" xfId="2" applyFont="1" applyFill="1" applyBorder="1" applyAlignment="1">
      <alignment horizontal="left" vertical="center"/>
    </xf>
    <xf numFmtId="43" fontId="10" fillId="7" borderId="1" xfId="2" applyFont="1" applyFill="1" applyBorder="1" applyAlignment="1">
      <alignment horizontal="left" vertical="center"/>
    </xf>
    <xf numFmtId="43" fontId="10" fillId="6" borderId="1" xfId="2" applyFont="1" applyFill="1" applyBorder="1" applyAlignment="1">
      <alignment horizontal="left" vertical="center"/>
    </xf>
    <xf numFmtId="4" fontId="9" fillId="6" borderId="1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left" vertical="center"/>
    </xf>
    <xf numFmtId="4" fontId="11" fillId="5" borderId="1" xfId="0" applyNumberFormat="1" applyFont="1" applyFill="1" applyBorder="1" applyAlignment="1">
      <alignment horizontal="right" vertical="center"/>
    </xf>
    <xf numFmtId="0" fontId="12" fillId="5" borderId="4" xfId="0" applyFont="1" applyFill="1" applyBorder="1"/>
    <xf numFmtId="0" fontId="2" fillId="0" borderId="7" xfId="0" applyFont="1" applyBorder="1" applyAlignment="1">
      <alignment horizontal="left" vertical="center"/>
    </xf>
    <xf numFmtId="43" fontId="1" fillId="5" borderId="7" xfId="2" applyFont="1" applyFill="1" applyBorder="1" applyAlignment="1">
      <alignment horizontal="left" vertical="center"/>
    </xf>
    <xf numFmtId="4" fontId="13" fillId="5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43" fontId="2" fillId="8" borderId="5" xfId="2" applyFont="1" applyFill="1" applyBorder="1" applyAlignment="1">
      <alignment horizontal="left" vertical="center"/>
    </xf>
    <xf numFmtId="43" fontId="1" fillId="8" borderId="5" xfId="2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2" applyFont="1" applyBorder="1" applyAlignment="1">
      <alignment horizontal="left" vertical="center"/>
    </xf>
    <xf numFmtId="43" fontId="1" fillId="0" borderId="1" xfId="2" applyFont="1" applyBorder="1" applyAlignment="1">
      <alignment horizontal="left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top"/>
    </xf>
    <xf numFmtId="0" fontId="7" fillId="9" borderId="5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43" fontId="2" fillId="5" borderId="7" xfId="2" applyFont="1" applyFill="1" applyBorder="1" applyAlignment="1">
      <alignment horizontal="left" vertical="center"/>
    </xf>
    <xf numFmtId="4" fontId="11" fillId="5" borderId="4" xfId="0" applyNumberFormat="1" applyFont="1" applyFill="1" applyBorder="1" applyAlignment="1">
      <alignment horizontal="right" vertical="center"/>
    </xf>
    <xf numFmtId="4" fontId="13" fillId="5" borderId="7" xfId="0" applyNumberFormat="1" applyFont="1" applyFill="1" applyBorder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1" fillId="0" borderId="0" xfId="0" applyFont="1"/>
    <xf numFmtId="0" fontId="14" fillId="8" borderId="0" xfId="0" applyFont="1" applyFill="1" applyAlignment="1">
      <alignment horizontal="center" vertical="center"/>
    </xf>
  </cellXfs>
  <cellStyles count="26">
    <cellStyle name="Comma 2" xfId="7"/>
    <cellStyle name="Moeda" xfId="3" builtinId="4"/>
    <cellStyle name="Moeda 2" xfId="8"/>
    <cellStyle name="Moeda 3" xfId="9"/>
    <cellStyle name="Moeda 4" xfId="10"/>
    <cellStyle name="Normal" xfId="0" builtinId="0"/>
    <cellStyle name="Normal 2" xfId="11"/>
    <cellStyle name="Normal 2 2" xfId="12"/>
    <cellStyle name="Normal 3" xfId="13"/>
    <cellStyle name="Normal 3 2" xfId="14"/>
    <cellStyle name="Normal 4" xfId="15"/>
    <cellStyle name="Normal 4 2" xfId="16"/>
    <cellStyle name="Normal 5" xfId="17"/>
    <cellStyle name="Normal 6" xfId="18"/>
    <cellStyle name="Normal 7" xfId="19"/>
    <cellStyle name="Normal 8" xfId="4"/>
    <cellStyle name="Porcentagem" xfId="1" builtinId="5"/>
    <cellStyle name="Separador de milhares 2" xfId="20"/>
    <cellStyle name="Separador de milhares 3" xfId="6"/>
    <cellStyle name="Separador de milhares 4" xfId="21"/>
    <cellStyle name="Separador de milhares 5" xfId="22"/>
    <cellStyle name="Separador de milhares 6" xfId="23"/>
    <cellStyle name="Vírgula" xfId="2" builtinId="3"/>
    <cellStyle name="Vírgula 2" xfId="24"/>
    <cellStyle name="Vírgula 3" xfId="5"/>
    <cellStyle name="Vírgula 4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bestFit="true" customWidth="true" style="107" width="16.0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 t="str">
        <f>repasses!D3</f>
        <v>SITE PSLINV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f>repasses!D4</f>
        <v>0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f>repasses!D5</f>
        <v>0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f>repasses!D6</f>
        <v>0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f>repasses!D7</f>
        <v>0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f>repasses!D8</f>
        <v>0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f>repasses!D9</f>
        <v>0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f>repasses!D10</f>
        <v>0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f>repasses!D11</f>
        <v>0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f>repasses!D12</f>
        <v>0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f>repasses!D13</f>
        <v>0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M21" sqref="M21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customWidth="true" style="107" width="10.5703125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>
        <v>1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v>1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v>1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v>1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v>1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v>1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v>1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v>1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v>1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v>1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v>1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J3" sqref="J3"/>
    </sheetView>
  </sheetViews>
  <sheetFormatPr defaultRowHeight="15" x14ac:dyDescent="0.25"/>
  <cols>
    <col min="1" max="1" customWidth="true" width="22.710937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5" max="9" customWidth="true" width="14.5703125" collapsed="true"/>
  </cols>
  <sheetData>
    <row r="1" spans="1:22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  <c r="G1" s="1" t="s">
        <v>17</v>
      </c>
      <c r="J1" s="2">
        <v>41640</v>
      </c>
      <c r="K1" s="2">
        <v>41671</v>
      </c>
      <c r="L1" s="2">
        <v>41699</v>
      </c>
      <c r="M1" s="2">
        <v>41730</v>
      </c>
      <c r="N1" s="2">
        <v>41760</v>
      </c>
      <c r="O1" s="2">
        <v>41791</v>
      </c>
      <c r="P1" s="2">
        <v>41821</v>
      </c>
      <c r="Q1" s="2">
        <v>41852</v>
      </c>
      <c r="R1" s="2">
        <v>41883</v>
      </c>
      <c r="S1" s="2">
        <v>41913</v>
      </c>
      <c r="T1" s="2">
        <v>41944</v>
      </c>
      <c r="U1" s="2">
        <v>41974</v>
      </c>
      <c r="V1" s="2"/>
    </row>
    <row r="2" spans="1:22" x14ac:dyDescent="0.25">
      <c r="A2" t="s">
        <v>1</v>
      </c>
      <c r="B2" t="s">
        <v>5</v>
      </c>
      <c r="C2" t="s">
        <v>6</v>
      </c>
      <c r="D2" t="s">
        <v>7</v>
      </c>
      <c r="J2">
        <v>10000</v>
      </c>
    </row>
    <row r="3" spans="1:22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F14" sqref="F14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x14ac:dyDescent="0.25">
      <c r="A2" t="s">
        <v>1</v>
      </c>
      <c r="B2" t="s">
        <v>86</v>
      </c>
      <c r="C2" t="s">
        <v>85</v>
      </c>
      <c r="D2" t="s">
        <v>7</v>
      </c>
      <c r="F2">
        <v>15000</v>
      </c>
    </row>
    <row r="3" spans="1:17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0" sqref="D20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6" max="12" bestFit="true" customWidth="true" width="13.285156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s="1" customFormat="1" x14ac:dyDescent="0.25">
      <c r="E2" s="2"/>
      <c r="F2" s="5">
        <f>SUM(F3:F19)</f>
        <v>15000</v>
      </c>
      <c r="G2" s="5">
        <f t="shared" ref="G2:P2" si="0">SUM(G3:G19)</f>
        <v>10000</v>
      </c>
      <c r="H2" s="5">
        <f t="shared" si="0"/>
        <v>25000</v>
      </c>
      <c r="I2" s="5">
        <f t="shared" si="0"/>
        <v>10000</v>
      </c>
      <c r="J2" s="5">
        <f t="shared" si="0"/>
        <v>25000</v>
      </c>
      <c r="K2" s="5">
        <f t="shared" si="0"/>
        <v>10000</v>
      </c>
      <c r="L2" s="5">
        <f t="shared" si="0"/>
        <v>15000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2"/>
    </row>
    <row r="3" spans="1:17" x14ac:dyDescent="0.25">
      <c r="A3" t="s">
        <v>1</v>
      </c>
      <c r="B3" t="s">
        <v>5</v>
      </c>
      <c r="C3" t="s">
        <v>6</v>
      </c>
      <c r="D3" t="s">
        <v>7</v>
      </c>
      <c r="F3">
        <v>15000</v>
      </c>
      <c r="H3">
        <v>15000</v>
      </c>
      <c r="J3">
        <v>15000</v>
      </c>
      <c r="L3">
        <v>15000</v>
      </c>
    </row>
    <row r="4" spans="1:17" x14ac:dyDescent="0.25">
      <c r="A4" t="s">
        <v>8</v>
      </c>
      <c r="B4" t="s">
        <v>5</v>
      </c>
      <c r="C4" t="s">
        <v>6</v>
      </c>
      <c r="D4" t="s">
        <v>9</v>
      </c>
      <c r="G4">
        <v>10000</v>
      </c>
      <c r="H4">
        <v>10000</v>
      </c>
      <c r="I4">
        <v>10000</v>
      </c>
      <c r="J4">
        <v>10000</v>
      </c>
      <c r="K4">
        <v>10000</v>
      </c>
    </row>
    <row r="5" spans="1:17" x14ac:dyDescent="0.25">
      <c r="B5" t="s">
        <v>18</v>
      </c>
    </row>
  </sheetData>
  <autoFilter ref="A2:Q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8" sqref="C8"/>
    </sheetView>
  </sheetViews>
  <sheetFormatPr defaultRowHeight="15" x14ac:dyDescent="0.25"/>
  <cols>
    <col min="1" max="1" bestFit="true" customWidth="true" width="19.85546875" collapsed="true"/>
    <col min="2" max="2" customWidth="true" width="38.28515625" collapsed="true"/>
    <col min="3" max="3" bestFit="true" customWidth="true" width="14.5703125" collapsed="true"/>
    <col min="4" max="4" bestFit="true" customWidth="true" width="7.0" collapsed="true"/>
    <col min="5" max="5" bestFit="true" customWidth="true" style="3" width="19.85546875" collapsed="true"/>
    <col min="6" max="6" bestFit="true" customWidth="true" style="3" width="16.42578125" collapsed="true"/>
    <col min="7" max="7" bestFit="true" customWidth="true" style="3" width="10.85546875" collapsed="true"/>
    <col min="8" max="8" bestFit="true" customWidth="true" style="3" width="9.7109375" collapsed="true"/>
    <col min="9" max="12" style="3" width="9.140625" collapsed="true"/>
  </cols>
  <sheetData>
    <row r="1" spans="1:12" x14ac:dyDescent="0.25">
      <c r="E1" s="3" t="s">
        <v>12</v>
      </c>
      <c r="J1" s="3" t="s">
        <v>72</v>
      </c>
    </row>
    <row r="2" spans="1:12" x14ac:dyDescent="0.25">
      <c r="C2" t="s">
        <v>14</v>
      </c>
      <c r="D2" s="124" t="s">
        <v>71</v>
      </c>
      <c r="E2" s="124" t="s">
        <v>73</v>
      </c>
      <c r="F2" s="124" t="s">
        <v>38</v>
      </c>
      <c r="G2" s="124" t="s">
        <v>74</v>
      </c>
      <c r="H2" s="124" t="s">
        <v>75</v>
      </c>
      <c r="I2" s="3" t="s">
        <v>13</v>
      </c>
      <c r="J2" s="3" t="s">
        <v>10</v>
      </c>
      <c r="K2" s="3" t="s">
        <v>11</v>
      </c>
      <c r="L2" s="3" t="s">
        <v>13</v>
      </c>
    </row>
    <row r="3" spans="1:12" x14ac:dyDescent="0.25">
      <c r="C3" t="s">
        <v>7</v>
      </c>
      <c r="D3">
        <v>1500</v>
      </c>
      <c r="E3" s="3">
        <v>3000</v>
      </c>
      <c r="G3" s="3">
        <f>faturamentos!E2</f>
        <v>0</v>
      </c>
      <c r="I3" s="4">
        <f>D3/E3</f>
        <v>0.5</v>
      </c>
      <c r="J3" s="3">
        <f>repasses!M2</f>
        <v>0</v>
      </c>
      <c r="K3" s="3">
        <f>faturamentos!H2</f>
        <v>0</v>
      </c>
      <c r="L3" s="4" t="e">
        <f>J3/K3</f>
        <v>#DIV/0!</v>
      </c>
    </row>
    <row r="4" spans="1:12" x14ac:dyDescent="0.25">
      <c r="D4" t="s">
        <v>76</v>
      </c>
    </row>
    <row r="7" spans="1:12" x14ac:dyDescent="0.25">
      <c r="A7" s="124" t="s">
        <v>71</v>
      </c>
      <c r="B7" t="s">
        <v>77</v>
      </c>
      <c r="C7" t="s">
        <v>81</v>
      </c>
    </row>
    <row r="8" spans="1:12" x14ac:dyDescent="0.25">
      <c r="A8" s="124" t="s">
        <v>73</v>
      </c>
      <c r="B8" t="s">
        <v>78</v>
      </c>
      <c r="C8" t="s">
        <v>80</v>
      </c>
    </row>
    <row r="9" spans="1:12" x14ac:dyDescent="0.25">
      <c r="A9" s="124" t="s">
        <v>38</v>
      </c>
      <c r="B9" t="s">
        <v>79</v>
      </c>
      <c r="C9" t="s">
        <v>82</v>
      </c>
    </row>
    <row r="10" spans="1:12" x14ac:dyDescent="0.25">
      <c r="A10" s="124" t="s">
        <v>74</v>
      </c>
      <c r="B10" t="s">
        <v>78</v>
      </c>
      <c r="C10" t="s">
        <v>80</v>
      </c>
    </row>
    <row r="11" spans="1:12" x14ac:dyDescent="0.25">
      <c r="A11" s="124" t="s">
        <v>75</v>
      </c>
      <c r="B11" t="s">
        <v>79</v>
      </c>
      <c r="C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26" sqref="B26"/>
    </sheetView>
  </sheetViews>
  <sheetFormatPr defaultColWidth="19.5703125" defaultRowHeight="15" x14ac:dyDescent="0.25"/>
  <cols>
    <col min="1" max="1" bestFit="true" customWidth="true" width="34.42578125" collapsed="true"/>
    <col min="2" max="2" bestFit="true" customWidth="true" width="17.85546875" collapsed="true"/>
    <col min="3" max="3" bestFit="true" customWidth="true" width="16.0" collapsed="true"/>
    <col min="4" max="4" bestFit="true" customWidth="true" width="6.5703125" collapsed="true"/>
    <col min="5" max="5" bestFit="true" customWidth="true" width="6.7109375" collapsed="true"/>
    <col min="6" max="6" bestFit="true" customWidth="true" width="7.28515625" collapsed="true"/>
    <col min="7" max="7" bestFit="true" customWidth="true" width="6.7109375" collapsed="true"/>
    <col min="8" max="8" bestFit="true" customWidth="true" width="7.140625" collapsed="true"/>
    <col min="9" max="9" bestFit="true" customWidth="true" width="6.7109375" collapsed="true"/>
    <col min="10" max="10" bestFit="true" customWidth="true" width="6.140625" collapsed="true"/>
    <col min="11" max="11" bestFit="true" customWidth="true" width="7.0" collapsed="true"/>
    <col min="12" max="12" bestFit="true" customWidth="true" width="6.5703125" collapsed="true"/>
    <col min="13" max="13" bestFit="true" customWidth="true" width="6.85546875" collapsed="true"/>
    <col min="14" max="14" bestFit="true" customWidth="true" width="7.140625" collapsed="true"/>
    <col min="15" max="15" bestFit="true" customWidth="true" width="7.0" collapsed="true"/>
  </cols>
  <sheetData>
    <row r="1" spans="1:15" x14ac:dyDescent="0.25">
      <c r="D1" s="121" t="s">
        <v>63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x14ac:dyDescent="0.25">
      <c r="A2" s="123" t="s">
        <v>61</v>
      </c>
      <c r="B2" s="123" t="s">
        <v>34</v>
      </c>
      <c r="C2" s="123" t="s">
        <v>62</v>
      </c>
      <c r="D2" s="122">
        <v>41640</v>
      </c>
      <c r="E2" s="122">
        <v>41671</v>
      </c>
      <c r="F2" s="122">
        <v>41699</v>
      </c>
      <c r="G2" s="122">
        <v>41730</v>
      </c>
      <c r="H2" s="122">
        <v>41760</v>
      </c>
      <c r="I2" s="122">
        <v>41791</v>
      </c>
      <c r="J2" s="122">
        <v>41821</v>
      </c>
      <c r="K2" s="122">
        <v>41852</v>
      </c>
      <c r="L2" s="122">
        <v>41883</v>
      </c>
      <c r="M2" s="122">
        <v>41913</v>
      </c>
      <c r="N2" s="122">
        <v>41944</v>
      </c>
      <c r="O2" s="122">
        <v>41974</v>
      </c>
    </row>
    <row r="3" spans="1:15" x14ac:dyDescent="0.25">
      <c r="A3" t="s">
        <v>64</v>
      </c>
      <c r="B3" t="s">
        <v>7</v>
      </c>
      <c r="C3" t="s">
        <v>66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</row>
    <row r="4" spans="1:15" x14ac:dyDescent="0.25">
      <c r="A4" t="s">
        <v>65</v>
      </c>
      <c r="B4" t="s">
        <v>7</v>
      </c>
      <c r="C4" t="s">
        <v>66</v>
      </c>
      <c r="D4">
        <v>56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</row>
    <row r="5" spans="1:15" x14ac:dyDescent="0.25">
      <c r="A5" t="s">
        <v>67</v>
      </c>
      <c r="B5" t="s">
        <v>7</v>
      </c>
      <c r="C5" t="s">
        <v>66</v>
      </c>
      <c r="D5">
        <v>78</v>
      </c>
      <c r="E5">
        <v>78</v>
      </c>
      <c r="F5">
        <v>78</v>
      </c>
      <c r="G5">
        <v>78</v>
      </c>
      <c r="H5">
        <v>78</v>
      </c>
      <c r="I5">
        <v>78</v>
      </c>
      <c r="J5">
        <v>78</v>
      </c>
      <c r="K5">
        <v>78</v>
      </c>
      <c r="L5">
        <v>78</v>
      </c>
      <c r="M5">
        <v>78</v>
      </c>
      <c r="N5">
        <v>78</v>
      </c>
      <c r="O5">
        <v>78</v>
      </c>
    </row>
    <row r="6" spans="1:15" x14ac:dyDescent="0.25">
      <c r="A6" t="s">
        <v>64</v>
      </c>
      <c r="B6" t="s">
        <v>7</v>
      </c>
      <c r="C6" t="s">
        <v>68</v>
      </c>
      <c r="D6">
        <v>56</v>
      </c>
    </row>
    <row r="7" spans="1:15" x14ac:dyDescent="0.25">
      <c r="A7" t="s">
        <v>64</v>
      </c>
      <c r="B7" t="s">
        <v>7</v>
      </c>
      <c r="C7" t="s">
        <v>69</v>
      </c>
      <c r="D7">
        <v>56</v>
      </c>
    </row>
    <row r="8" spans="1:15" x14ac:dyDescent="0.25">
      <c r="A8" t="s">
        <v>64</v>
      </c>
      <c r="B8" t="s">
        <v>7</v>
      </c>
      <c r="C8" t="s">
        <v>70</v>
      </c>
      <c r="D8">
        <v>56</v>
      </c>
    </row>
    <row r="9" spans="1:15" x14ac:dyDescent="0.25">
      <c r="A9" t="s">
        <v>64</v>
      </c>
      <c r="B9" t="s">
        <v>7</v>
      </c>
    </row>
  </sheetData>
  <mergeCells count="1">
    <mergeCell ref="D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Repasses Jan</vt:lpstr>
      <vt:lpstr>Repasses fev</vt:lpstr>
      <vt:lpstr>repasses</vt:lpstr>
      <vt:lpstr>faturamentos</vt:lpstr>
      <vt:lpstr>AI</vt:lpstr>
      <vt:lpstr>relatório</vt:lpstr>
      <vt:lpstr>Plan4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2014-02-17T16:56:58Z</dcterms:created>
  <dc:creator>Gustavo Daniel da Silva Correa</dc:creator>
  <lastModifiedBy>Gustavo Daniel da Silva Correa</lastModifiedBy>
  <dcterms:modified xsi:type="dcterms:W3CDTF">2014-03-19T00:50:11Z</dcterms:modified>
</coreProperties>
</file>