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18960" windowHeight="7815" activeTab="3"/>
  </bookViews>
  <sheets>
    <sheet name="Repasses Jan" sheetId="12" r:id="rId1"/>
    <sheet name="Repasses fev" sheetId="13" r:id="rId2"/>
    <sheet name="repasses" sheetId="1" r:id="rId3"/>
    <sheet name="faturamentos" sheetId="7" r:id="rId4"/>
    <sheet name="AI" sheetId="11" r:id="rId5"/>
    <sheet name="relatório" sheetId="10" r:id="rId6"/>
    <sheet name="Plan4" sheetId="14" r:id="rId7"/>
  </sheets>
  <definedNames>
    <definedName name="_xlnm._FilterDatabase" localSheetId="4" hidden="1">AI!$A$2:$Q$5</definedName>
    <definedName name="_xlnm._FilterDatabase" localSheetId="1" hidden="1">'Repasses fev'!$A$3:$R$47</definedName>
    <definedName name="_xlnm._FilterDatabase" localSheetId="0" hidden="1">'Repasses Jan'!$A$3:$R$47</definedName>
  </definedNames>
  <calcPr calcId="145621"/>
</workbook>
</file>

<file path=xl/calcChain.xml><?xml version="1.0" encoding="utf-8"?>
<calcChain xmlns="http://schemas.openxmlformats.org/spreadsheetml/2006/main">
  <c r="I3" i="10" l="1"/>
  <c r="K6" i="12"/>
  <c r="K7" i="12"/>
  <c r="K8" i="12"/>
  <c r="K9" i="12"/>
  <c r="K10" i="12"/>
  <c r="K11" i="12"/>
  <c r="K12" i="12"/>
  <c r="K13" i="12"/>
  <c r="K14" i="12"/>
  <c r="K15" i="12"/>
  <c r="K16" i="12"/>
  <c r="K5" i="13"/>
  <c r="J5" i="13"/>
  <c r="N2" i="13"/>
  <c r="Q2" i="13" s="1"/>
  <c r="M2" i="13"/>
  <c r="P2" i="13" s="1"/>
  <c r="L2" i="13"/>
  <c r="K5" i="12"/>
  <c r="J5" i="12"/>
  <c r="N2" i="12"/>
  <c r="Q2" i="12" s="1"/>
  <c r="M2" i="12"/>
  <c r="P2" i="12" s="1"/>
  <c r="L2" i="12"/>
  <c r="G2" i="11"/>
  <c r="H2" i="11"/>
  <c r="I2" i="11"/>
  <c r="J2" i="11"/>
  <c r="K2" i="11"/>
  <c r="L2" i="11"/>
  <c r="M2" i="11"/>
  <c r="N2" i="11"/>
  <c r="O2" i="11"/>
  <c r="P2" i="11"/>
  <c r="F2" i="11"/>
  <c r="K3" i="10" l="1"/>
  <c r="J3" i="10"/>
  <c r="G3" i="10"/>
  <c r="L3" i="10" l="1"/>
</calcChain>
</file>

<file path=xl/sharedStrings.xml><?xml version="1.0" encoding="utf-8"?>
<sst xmlns="http://schemas.openxmlformats.org/spreadsheetml/2006/main" count="230" uniqueCount="89">
  <si>
    <t>Nome do FC</t>
  </si>
  <si>
    <t>SITES-PORTALRS.xls</t>
  </si>
  <si>
    <t>CLIENTE</t>
  </si>
  <si>
    <t>PROJETO</t>
  </si>
  <si>
    <t>SERVIÇO</t>
  </si>
  <si>
    <t>PROCERGS</t>
  </si>
  <si>
    <t>PORTALRS</t>
  </si>
  <si>
    <t>SITE PORTAL RS</t>
  </si>
  <si>
    <t>SITES-PSLINV.xls</t>
  </si>
  <si>
    <t>SITE PSLINV</t>
  </si>
  <si>
    <t>repasse</t>
  </si>
  <si>
    <t>fatu</t>
  </si>
  <si>
    <t>jan</t>
  </si>
  <si>
    <t>%</t>
  </si>
  <si>
    <t>serviço</t>
  </si>
  <si>
    <t>IR</t>
  </si>
  <si>
    <t>MARKUP</t>
  </si>
  <si>
    <t>...</t>
  </si>
  <si>
    <t>agco</t>
  </si>
  <si>
    <t xml:space="preserve">FSW: </t>
  </si>
  <si>
    <t>POA</t>
  </si>
  <si>
    <t>Custo Real</t>
  </si>
  <si>
    <t>Repasse Alocado</t>
  </si>
  <si>
    <t>Repasse Efetivo</t>
  </si>
  <si>
    <t>Lucro Alocado</t>
  </si>
  <si>
    <t>Lucro Real</t>
  </si>
  <si>
    <t>TOTAL REPASSES</t>
  </si>
  <si>
    <t>Cél Ori</t>
  </si>
  <si>
    <t>Mês</t>
  </si>
  <si>
    <t>Cél Com.</t>
  </si>
  <si>
    <t>Cliente</t>
  </si>
  <si>
    <t>SERVIÇO GDCPoA</t>
  </si>
  <si>
    <t>SERVIÇO COMERCIAL</t>
  </si>
  <si>
    <t>Projeto ou Demanda</t>
  </si>
  <si>
    <t>SERVIÇO E-ACESSO</t>
  </si>
  <si>
    <t xml:space="preserve">Horas </t>
  </si>
  <si>
    <t>Valor Hora Repasse</t>
  </si>
  <si>
    <t>Total REPASSAR</t>
  </si>
  <si>
    <t>REPASSE EFETIVO</t>
  </si>
  <si>
    <t>Lançamento de horas</t>
  </si>
  <si>
    <t>OBS</t>
  </si>
  <si>
    <t>JAN</t>
  </si>
  <si>
    <t>FC_PORTALRS.xlsx</t>
  </si>
  <si>
    <t>TNT CONTRATO FSW</t>
  </si>
  <si>
    <t>LOCAÇÃO DE RECURSOS</t>
  </si>
  <si>
    <t>Mastersaf Melhorias Estaduais</t>
  </si>
  <si>
    <t>Fluxo de Caixa JANEIRO/2014</t>
  </si>
  <si>
    <t>Comentário: Gustavo Daniel da Silva Correa:
OS 6_PPRE (inicialmente com 4PF)</t>
  </si>
  <si>
    <t>Fluxo de Caixa JANEIRO/2016</t>
  </si>
  <si>
    <t>Fluxo de Caixa JANEIRO/2017</t>
  </si>
  <si>
    <t>Fluxo de Caixa JANEIRO/2018</t>
  </si>
  <si>
    <t>Fluxo de Caixa JANEIRO/2019</t>
  </si>
  <si>
    <t>Fluxo de Caixa JANEIRO/2020</t>
  </si>
  <si>
    <t>Fluxo de Caixa JANEIRO/2021</t>
  </si>
  <si>
    <t>Fluxo de Caixa JANEIRO/2022</t>
  </si>
  <si>
    <t>Fluxo de Caixa JANEIRO/2023</t>
  </si>
  <si>
    <t>Fluxo de Caixa JANEIRO/2024</t>
  </si>
  <si>
    <t>Fluxo de Caixa JANEIRO/2025</t>
  </si>
  <si>
    <t>Fluxo de Caixa JANEIRO/2026</t>
  </si>
  <si>
    <t>Mês: FEVEREIRO</t>
  </si>
  <si>
    <t>v alor pago</t>
  </si>
  <si>
    <t>nome do projeto no EPM</t>
  </si>
  <si>
    <t>nome do recurso</t>
  </si>
  <si>
    <t>horas</t>
  </si>
  <si>
    <t>POA-PROCERGS-DEMANDAS-SITES-P</t>
  </si>
  <si>
    <t>POA-FIERGS-Implantaçaõ Framework</t>
  </si>
  <si>
    <t>Brandes</t>
  </si>
  <si>
    <t>POA-AGCO</t>
  </si>
  <si>
    <t>JANA</t>
  </si>
  <si>
    <t>TONY</t>
  </si>
  <si>
    <t>WILLIAN</t>
  </si>
  <si>
    <t>CUSTO</t>
  </si>
  <si>
    <t>FEV</t>
  </si>
  <si>
    <t>REPASSE SOLICITADO</t>
  </si>
  <si>
    <t>FATURADO</t>
  </si>
  <si>
    <t>RECEBIDO</t>
  </si>
  <si>
    <t>PLANILHA DO MATEUS</t>
  </si>
  <si>
    <t>EPM</t>
  </si>
  <si>
    <t>IPM</t>
  </si>
  <si>
    <t>e-acesso</t>
  </si>
  <si>
    <t>1 fase</t>
  </si>
  <si>
    <t>2 fase</t>
  </si>
  <si>
    <t>3 fase</t>
  </si>
  <si>
    <t>ClientName</t>
  </si>
  <si>
    <t>ProjectName</t>
  </si>
  <si>
    <t>SITES - PORTALRS</t>
  </si>
  <si>
    <t>SITES - PORTALRS-xx</t>
  </si>
  <si>
    <t>SITE PORTAL RS-xx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</si>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</sst>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(&quot;R$ &quot;* #,##0.00_);_(&quot;R$ &quot;* \(#,##0.00\);_(&quot;R$ &quot;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sz val="10"/>
      <color rgb="FF000066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8"/>
      </patternFill>
    </fill>
    <fill>
      <patternFill patternType="solid">
        <fgColor rgb="FF00FF0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6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" fillId="0" borderId="0">
      <alignment vertical="top"/>
    </xf>
    <xf numFmtId="164" fontId="2" fillId="0" borderId="0" applyFont="0" applyFill="0" applyBorder="0" applyAlignment="0" applyProtection="0"/>
    <xf numFmtId="164" fontId="3" fillId="0" borderId="0" applyFont="0" applyFill="0" applyBorder="0" applyAlignment="0" applyProtection="0">
      <alignment vertical="top"/>
    </xf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3" fillId="0" borderId="0" applyFont="0" applyFill="0" applyBorder="0" applyAlignment="0" applyProtection="0">
      <alignment vertical="top"/>
    </xf>
    <xf numFmtId="165" fontId="3" fillId="0" borderId="0" applyFont="0" applyFill="0" applyBorder="0" applyAlignment="0" applyProtection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2" fillId="0" borderId="0"/>
    <xf numFmtId="0" fontId="3" fillId="0" borderId="0">
      <alignment vertical="top"/>
    </xf>
    <xf numFmtId="43" fontId="2" fillId="0" borderId="0" applyFont="0" applyFill="0" applyBorder="0" applyAlignment="0" applyProtection="0"/>
    <xf numFmtId="164" fontId="3" fillId="0" borderId="0" applyFont="0" applyFill="0" applyBorder="0" applyAlignment="0" applyProtection="0">
      <alignment vertical="top"/>
    </xf>
    <xf numFmtId="164" fontId="3" fillId="0" borderId="0" applyFont="0" applyFill="0" applyBorder="0" applyAlignment="0" applyProtection="0">
      <alignment vertical="top"/>
    </xf>
    <xf numFmtId="164" fontId="3" fillId="0" borderId="0" applyFont="0" applyFill="0" applyBorder="0" applyAlignment="0" applyProtection="0">
      <alignment vertical="top"/>
    </xf>
    <xf numFmtId="43" fontId="3" fillId="0" borderId="0" applyFont="0" applyFill="0" applyBorder="0" applyAlignment="0" applyProtection="0">
      <alignment vertical="top"/>
    </xf>
    <xf numFmtId="164" fontId="3" fillId="0" borderId="0" applyFont="0" applyFill="0" applyBorder="0" applyAlignment="0" applyProtection="0">
      <alignment vertical="top"/>
    </xf>
  </cellStyleXfs>
  <cellXfs count="125">
    <xf numFmtId="0" fontId="0" fillId="0" borderId="0" xfId="0"/>
    <xf numFmtId="0" fontId="1" fillId="0" borderId="0" xfId="0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4" fontId="1" fillId="0" borderId="0" xfId="3" applyFont="1" applyAlignment="1">
      <alignment horizontal="center"/>
    </xf>
    <xf numFmtId="0" fontId="4" fillId="2" borderId="0" xfId="4" applyFont="1" applyFill="1" applyBorder="1" applyAlignment="1">
      <alignment horizontal="left" vertical="center"/>
    </xf>
    <xf numFmtId="0" fontId="4" fillId="2" borderId="0" xfId="4" applyFont="1" applyFill="1" applyBorder="1" applyAlignment="1">
      <alignment horizontal="center" vertical="center"/>
    </xf>
    <xf numFmtId="43" fontId="4" fillId="2" borderId="0" xfId="2" applyFont="1" applyFill="1" applyBorder="1" applyAlignment="1">
      <alignment horizontal="left" vertical="center"/>
    </xf>
    <xf numFmtId="43" fontId="5" fillId="2" borderId="0" xfId="2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/>
    </xf>
    <xf numFmtId="43" fontId="5" fillId="3" borderId="0" xfId="2" applyFont="1" applyFill="1" applyBorder="1" applyAlignment="1">
      <alignment horizontal="left" vertical="center"/>
    </xf>
    <xf numFmtId="43" fontId="5" fillId="3" borderId="0" xfId="0" applyNumberFormat="1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6" fillId="4" borderId="0" xfId="0" applyFont="1" applyFill="1" applyBorder="1" applyAlignment="1">
      <alignment horizontal="left" vertical="center"/>
    </xf>
    <xf numFmtId="0" fontId="6" fillId="4" borderId="0" xfId="4" applyFont="1" applyFill="1" applyBorder="1" applyAlignment="1">
      <alignment horizontal="left" vertical="center"/>
    </xf>
    <xf numFmtId="0" fontId="6" fillId="4" borderId="0" xfId="4" applyFont="1" applyFill="1" applyBorder="1" applyAlignment="1">
      <alignment horizontal="center" vertical="center"/>
    </xf>
    <xf numFmtId="43" fontId="6" fillId="4" borderId="0" xfId="2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43" fontId="7" fillId="5" borderId="1" xfId="2" applyFont="1" applyFill="1" applyBorder="1" applyAlignment="1">
      <alignment horizontal="left" vertical="center"/>
    </xf>
    <xf numFmtId="43" fontId="8" fillId="5" borderId="1" xfId="2" applyFont="1" applyFill="1" applyBorder="1" applyAlignment="1">
      <alignment horizontal="left" vertical="center"/>
    </xf>
    <xf numFmtId="43" fontId="7" fillId="5" borderId="1" xfId="2" applyFont="1" applyFill="1" applyBorder="1" applyAlignment="1">
      <alignment horizontal="right" vertical="center"/>
    </xf>
    <xf numFmtId="164" fontId="7" fillId="5" borderId="1" xfId="5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7" fillId="5" borderId="1" xfId="4" applyFont="1" applyFill="1" applyBorder="1" applyAlignment="1">
      <alignment horizontal="center" vertical="center" wrapText="1"/>
    </xf>
    <xf numFmtId="43" fontId="7" fillId="5" borderId="1" xfId="2" applyFont="1" applyFill="1" applyBorder="1" applyAlignment="1">
      <alignment horizontal="left" vertical="top"/>
    </xf>
    <xf numFmtId="4" fontId="7" fillId="5" borderId="1" xfId="0" applyNumberFormat="1" applyFont="1" applyFill="1" applyBorder="1" applyAlignment="1">
      <alignment horizontal="left" vertical="center"/>
    </xf>
    <xf numFmtId="0" fontId="7" fillId="5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7" fillId="5" borderId="3" xfId="4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/>
    </xf>
    <xf numFmtId="0" fontId="7" fillId="5" borderId="6" xfId="4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top"/>
    </xf>
    <xf numFmtId="0" fontId="7" fillId="5" borderId="3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left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43" fontId="2" fillId="5" borderId="1" xfId="2" applyFont="1" applyFill="1" applyBorder="1" applyAlignment="1">
      <alignment horizontal="left" vertical="center"/>
    </xf>
    <xf numFmtId="0" fontId="2" fillId="5" borderId="7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/>
    </xf>
    <xf numFmtId="43" fontId="7" fillId="5" borderId="1" xfId="2" applyFont="1" applyFill="1" applyBorder="1" applyAlignment="1">
      <alignment vertical="center"/>
    </xf>
    <xf numFmtId="0" fontId="7" fillId="5" borderId="2" xfId="0" applyFont="1" applyFill="1" applyBorder="1" applyAlignment="1">
      <alignment horizontal="center" vertical="center" wrapText="1"/>
    </xf>
    <xf numFmtId="43" fontId="7" fillId="5" borderId="1" xfId="2" applyFont="1" applyFill="1" applyBorder="1" applyAlignment="1">
      <alignment horizontal="center" vertical="center" wrapText="1"/>
    </xf>
    <xf numFmtId="43" fontId="0" fillId="5" borderId="1" xfId="6" applyNumberFormat="1" applyFont="1" applyFill="1" applyBorder="1" applyAlignment="1"/>
    <xf numFmtId="0" fontId="7" fillId="5" borderId="5" xfId="4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8" xfId="4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43" fontId="9" fillId="5" borderId="1" xfId="2" applyFont="1" applyFill="1" applyBorder="1" applyAlignment="1">
      <alignment vertical="center"/>
    </xf>
    <xf numFmtId="43" fontId="9" fillId="5" borderId="1" xfId="2" applyFont="1" applyFill="1" applyBorder="1" applyAlignment="1">
      <alignment horizontal="left" vertical="center"/>
    </xf>
    <xf numFmtId="43" fontId="10" fillId="5" borderId="1" xfId="2" applyFont="1" applyFill="1" applyBorder="1" applyAlignment="1">
      <alignment horizontal="left" vertical="center"/>
    </xf>
    <xf numFmtId="4" fontId="9" fillId="5" borderId="1" xfId="0" applyNumberFormat="1" applyFont="1" applyFill="1" applyBorder="1" applyAlignment="1">
      <alignment horizontal="left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right" vertical="center"/>
    </xf>
    <xf numFmtId="0" fontId="9" fillId="5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43" fontId="9" fillId="6" borderId="1" xfId="2" applyFont="1" applyFill="1" applyBorder="1" applyAlignment="1">
      <alignment horizontal="left" vertical="center"/>
    </xf>
    <xf numFmtId="43" fontId="10" fillId="7" borderId="1" xfId="2" applyFont="1" applyFill="1" applyBorder="1" applyAlignment="1">
      <alignment horizontal="left" vertical="center"/>
    </xf>
    <xf numFmtId="43" fontId="10" fillId="6" borderId="1" xfId="2" applyFont="1" applyFill="1" applyBorder="1" applyAlignment="1">
      <alignment horizontal="left" vertical="center"/>
    </xf>
    <xf numFmtId="4" fontId="9" fillId="6" borderId="1" xfId="0" applyNumberFormat="1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3" fontId="1" fillId="5" borderId="1" xfId="2" applyFont="1" applyFill="1" applyBorder="1" applyAlignment="1">
      <alignment horizontal="left" vertical="center"/>
    </xf>
    <xf numFmtId="4" fontId="11" fillId="5" borderId="1" xfId="0" applyNumberFormat="1" applyFont="1" applyFill="1" applyBorder="1" applyAlignment="1">
      <alignment horizontal="right" vertical="center"/>
    </xf>
    <xf numFmtId="0" fontId="12" fillId="5" borderId="4" xfId="0" applyFont="1" applyFill="1" applyBorder="1"/>
    <xf numFmtId="0" fontId="2" fillId="0" borderId="7" xfId="0" applyFont="1" applyBorder="1" applyAlignment="1">
      <alignment horizontal="left" vertical="center"/>
    </xf>
    <xf numFmtId="43" fontId="1" fillId="5" borderId="7" xfId="2" applyFont="1" applyFill="1" applyBorder="1" applyAlignment="1">
      <alignment horizontal="left" vertical="center"/>
    </xf>
    <xf numFmtId="4" fontId="13" fillId="5" borderId="1" xfId="0" applyNumberFormat="1" applyFont="1" applyFill="1" applyBorder="1"/>
    <xf numFmtId="0" fontId="2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8" borderId="5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43" fontId="2" fillId="8" borderId="5" xfId="2" applyFont="1" applyFill="1" applyBorder="1" applyAlignment="1">
      <alignment horizontal="left" vertical="center"/>
    </xf>
    <xf numFmtId="43" fontId="1" fillId="8" borderId="5" xfId="2" applyFont="1" applyFill="1" applyBorder="1" applyAlignment="1">
      <alignment horizontal="left" vertical="center"/>
    </xf>
    <xf numFmtId="0" fontId="0" fillId="8" borderId="5" xfId="0" applyFont="1" applyFill="1" applyBorder="1" applyAlignment="1">
      <alignment horizontal="lef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43" fontId="2" fillId="5" borderId="1" xfId="2" applyFont="1" applyFill="1" applyBorder="1" applyAlignment="1">
      <alignment horizontal="center" vertical="center"/>
    </xf>
    <xf numFmtId="43" fontId="1" fillId="5" borderId="1" xfId="2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3" fontId="2" fillId="0" borderId="1" xfId="2" applyFont="1" applyBorder="1" applyAlignment="1">
      <alignment horizontal="left" vertical="center"/>
    </xf>
    <xf numFmtId="43" fontId="1" fillId="0" borderId="1" xfId="2" applyFont="1" applyBorder="1" applyAlignment="1">
      <alignment horizontal="left" vertical="center"/>
    </xf>
    <xf numFmtId="0" fontId="7" fillId="9" borderId="0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top"/>
    </xf>
    <xf numFmtId="0" fontId="7" fillId="9" borderId="5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/>
    </xf>
    <xf numFmtId="43" fontId="2" fillId="5" borderId="7" xfId="2" applyFont="1" applyFill="1" applyBorder="1" applyAlignment="1">
      <alignment horizontal="left" vertical="center"/>
    </xf>
    <xf numFmtId="4" fontId="11" fillId="5" borderId="4" xfId="0" applyNumberFormat="1" applyFont="1" applyFill="1" applyBorder="1" applyAlignment="1">
      <alignment horizontal="right" vertical="center"/>
    </xf>
    <xf numFmtId="4" fontId="13" fillId="5" borderId="7" xfId="0" applyNumberFormat="1" applyFont="1" applyFill="1" applyBorder="1"/>
    <xf numFmtId="0" fontId="1" fillId="0" borderId="0" xfId="0" applyFont="1" applyAlignment="1">
      <alignment horizontal="center"/>
    </xf>
    <xf numFmtId="17" fontId="1" fillId="0" borderId="0" xfId="0" applyNumberFormat="1" applyFont="1"/>
    <xf numFmtId="0" fontId="1" fillId="0" borderId="0" xfId="0" applyFont="1"/>
    <xf numFmtId="0" fontId="14" fillId="8" borderId="0" xfId="0" applyFont="1" applyFill="1" applyAlignment="1">
      <alignment horizontal="center" vertical="center"/>
    </xf>
  </cellXfs>
  <cellStyles count="26">
    <cellStyle name="Comma 2" xfId="7"/>
    <cellStyle name="Moeda" xfId="3" builtinId="4"/>
    <cellStyle name="Moeda 2" xfId="8"/>
    <cellStyle name="Moeda 3" xfId="9"/>
    <cellStyle name="Moeda 4" xfId="10"/>
    <cellStyle name="Normal" xfId="0" builtinId="0"/>
    <cellStyle name="Normal 2" xfId="11"/>
    <cellStyle name="Normal 2 2" xfId="12"/>
    <cellStyle name="Normal 3" xfId="13"/>
    <cellStyle name="Normal 3 2" xfId="14"/>
    <cellStyle name="Normal 4" xfId="15"/>
    <cellStyle name="Normal 4 2" xfId="16"/>
    <cellStyle name="Normal 5" xfId="17"/>
    <cellStyle name="Normal 6" xfId="18"/>
    <cellStyle name="Normal 7" xfId="19"/>
    <cellStyle name="Normal 8" xfId="4"/>
    <cellStyle name="Porcentagem" xfId="1" builtinId="5"/>
    <cellStyle name="Separador de milhares 2" xfId="20"/>
    <cellStyle name="Separador de milhares 3" xfId="6"/>
    <cellStyle name="Separador de milhares 4" xfId="21"/>
    <cellStyle name="Separador de milhares 5" xfId="22"/>
    <cellStyle name="Separador de milhares 6" xfId="23"/>
    <cellStyle name="Vírgula" xfId="2" builtinId="3"/>
    <cellStyle name="Vírgula 2" xfId="24"/>
    <cellStyle name="Vírgula 3" xfId="5"/>
    <cellStyle name="Vírgula 4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haredStrings" Target="sharedStrings.xml"/>
  <Relationship Id="rId11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theme" Target="theme/theme1.xml"/>
  <Relationship Id="rId9" Type="http://schemas.openxmlformats.org/officeDocument/2006/relationships/styles" Target="styles.xml"/>
</Relationships>
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49"/>
  <sheetViews>
    <sheetView topLeftCell="K1" workbookViewId="0">
      <pane ySplit="3" topLeftCell="A4" activePane="bottomLeft" state="frozen"/>
      <selection pane="bottomLeft" activeCell="K5" sqref="K5"/>
    </sheetView>
  </sheetViews>
  <sheetFormatPr defaultRowHeight="15" x14ac:dyDescent="0.25"/>
  <cols>
    <col min="1" max="1" customWidth="true" style="37" width="1.7109375" collapsed="true"/>
    <col min="2" max="3" customWidth="true" style="37" width="8.7109375" collapsed="true"/>
    <col min="4" max="4" bestFit="true" customWidth="true" style="37" width="11.140625" collapsed="true"/>
    <col min="5" max="6" customWidth="true" style="37" width="17.5703125" collapsed="true"/>
    <col min="7" max="7" bestFit="true" customWidth="true" style="37" width="45.140625" collapsed="true"/>
    <col min="8" max="8" bestFit="true" customWidth="true" style="37" width="45.85546875" collapsed="true"/>
    <col min="9" max="9" bestFit="true" customWidth="true" style="106" width="35.85546875" collapsed="true"/>
    <col min="10" max="10" bestFit="true" customWidth="true" style="106" width="50.85546875" collapsed="true"/>
    <col min="11" max="11" bestFit="true" customWidth="true" style="107" width="16.0" collapsed="true"/>
    <col min="12" max="12" bestFit="true" customWidth="true" style="107" width="21.85546875" collapsed="true"/>
    <col min="13" max="13" bestFit="true" customWidth="true" style="108" width="24.28515625" collapsed="true"/>
    <col min="14" max="14" bestFit="true" customWidth="true" style="107" width="23.0" collapsed="true"/>
    <col min="15" max="15" customWidth="true" style="107" width="23.0" collapsed="true"/>
    <col min="16" max="16" bestFit="true" customWidth="true" style="37" width="24.28515625" collapsed="true"/>
    <col min="17" max="17" bestFit="true" customWidth="true" style="37" width="65.5703125" collapsed="true"/>
    <col min="18" max="18" customWidth="true" style="37" width="4.42578125" collapsed="true"/>
    <col min="19" max="16384" style="37" width="9.140625" collapsed="true"/>
  </cols>
  <sheetData>
    <row r="1" spans="1:111" s="10" customFormat="1" ht="33.75" x14ac:dyDescent="0.25">
      <c r="A1" s="6"/>
      <c r="B1" s="6" t="s">
        <v>19</v>
      </c>
      <c r="C1" s="6"/>
      <c r="D1" s="6"/>
      <c r="E1" s="6" t="s">
        <v>20</v>
      </c>
      <c r="F1" s="6"/>
      <c r="G1" s="6"/>
      <c r="H1" s="6"/>
      <c r="I1" s="7"/>
      <c r="J1" s="7" t="s">
        <v>59</v>
      </c>
      <c r="K1" s="8"/>
      <c r="L1" s="9" t="s">
        <v>21</v>
      </c>
      <c r="M1" s="9" t="s">
        <v>22</v>
      </c>
      <c r="N1" s="9" t="s">
        <v>23</v>
      </c>
      <c r="O1" s="9"/>
      <c r="P1" s="9" t="s">
        <v>24</v>
      </c>
      <c r="Q1" s="9" t="s">
        <v>25</v>
      </c>
    </row>
    <row r="2" spans="1:111" s="15" customFormat="1" ht="21" x14ac:dyDescent="0.25">
      <c r="A2" s="11"/>
      <c r="B2" s="11" t="s">
        <v>26</v>
      </c>
      <c r="C2" s="11"/>
      <c r="D2" s="11"/>
      <c r="E2" s="11"/>
      <c r="F2" s="11"/>
      <c r="G2" s="11"/>
      <c r="H2" s="11"/>
      <c r="I2" s="12"/>
      <c r="J2" s="12"/>
      <c r="K2" s="13"/>
      <c r="L2" s="13" t="e">
        <f>#REF!</f>
        <v>#REF!</v>
      </c>
      <c r="M2" s="13">
        <f>SUBTOTAL(9,M3:M21)</f>
        <v>14034.279999999995</v>
      </c>
      <c r="N2" s="13">
        <f>SUBTOTAL(9,N3:N100)</f>
        <v>4318.24</v>
      </c>
      <c r="O2" s="13"/>
      <c r="P2" s="14" t="e">
        <f>M2-L2</f>
        <v>#REF!</v>
      </c>
      <c r="Q2" s="14" t="e">
        <f>N2-L2</f>
        <v>#REF!</v>
      </c>
    </row>
    <row r="3" spans="1:111" s="10" customFormat="1" x14ac:dyDescent="0.25">
      <c r="A3" s="16"/>
      <c r="B3" s="16" t="s">
        <v>27</v>
      </c>
      <c r="C3" s="16" t="s">
        <v>28</v>
      </c>
      <c r="D3" s="17" t="s">
        <v>29</v>
      </c>
      <c r="E3" s="17" t="s">
        <v>0</v>
      </c>
      <c r="F3" s="17" t="s">
        <v>30</v>
      </c>
      <c r="G3" s="17" t="s">
        <v>31</v>
      </c>
      <c r="H3" s="17" t="s">
        <v>32</v>
      </c>
      <c r="I3" s="18" t="s">
        <v>33</v>
      </c>
      <c r="J3" s="18" t="s">
        <v>34</v>
      </c>
      <c r="K3" s="19" t="s">
        <v>35</v>
      </c>
      <c r="L3" s="19" t="s">
        <v>36</v>
      </c>
      <c r="M3" s="19" t="s">
        <v>37</v>
      </c>
      <c r="N3" s="19" t="s">
        <v>38</v>
      </c>
      <c r="O3" s="19" t="s">
        <v>60</v>
      </c>
      <c r="P3" s="17" t="s">
        <v>39</v>
      </c>
      <c r="Q3" s="17" t="s">
        <v>40</v>
      </c>
    </row>
    <row r="4" spans="1:111" s="10" customFormat="1" x14ac:dyDescent="0.25">
      <c r="A4" s="20"/>
      <c r="B4" s="21">
        <v>57</v>
      </c>
      <c r="C4" s="22" t="s">
        <v>41</v>
      </c>
      <c r="D4" s="22">
        <v>1</v>
      </c>
      <c r="E4" s="23" t="s">
        <v>42</v>
      </c>
      <c r="F4" s="23" t="s">
        <v>5</v>
      </c>
      <c r="G4" s="23" t="s">
        <v>43</v>
      </c>
      <c r="H4" s="23" t="s">
        <v>44</v>
      </c>
      <c r="I4" s="109" t="s">
        <v>45</v>
      </c>
      <c r="J4" s="110" t="s">
        <v>46</v>
      </c>
      <c r="K4" s="25">
        <v>1</v>
      </c>
      <c r="L4" s="25"/>
      <c r="M4" s="26">
        <v>1079.56</v>
      </c>
      <c r="N4" s="27">
        <v>1079.56</v>
      </c>
      <c r="O4" s="27"/>
      <c r="P4" s="28"/>
      <c r="Q4" s="24" t="s">
        <v>46</v>
      </c>
      <c r="R4" s="29"/>
      <c r="S4" s="29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</row>
    <row r="5" spans="1:111" ht="30" x14ac:dyDescent="0.25">
      <c r="A5" s="20"/>
      <c r="B5" s="21">
        <v>57</v>
      </c>
      <c r="C5" s="22" t="s">
        <v>41</v>
      </c>
      <c r="D5" s="22">
        <v>1</v>
      </c>
      <c r="E5" s="23"/>
      <c r="F5" s="23"/>
      <c r="G5" s="23"/>
      <c r="H5" s="31"/>
      <c r="I5" s="111"/>
      <c r="J5" s="110" t="str">
        <f>repasses!A2</f>
        <v>SITES-PORTALRS.xls</v>
      </c>
      <c r="K5" s="25" t="str">
        <f>repasses!D2</f>
        <v>SITE PORTAL RS</v>
      </c>
      <c r="L5" s="25"/>
      <c r="M5" s="26">
        <v>1079.56</v>
      </c>
      <c r="N5" s="32">
        <v>1079.56</v>
      </c>
      <c r="O5" s="32"/>
      <c r="P5" s="33"/>
      <c r="Q5" s="34" t="s">
        <v>47</v>
      </c>
      <c r="R5" s="35"/>
      <c r="S5" s="36"/>
    </row>
    <row r="6" spans="1:111" x14ac:dyDescent="0.25">
      <c r="A6" s="20"/>
      <c r="B6" s="21">
        <v>57</v>
      </c>
      <c r="C6" s="22" t="s">
        <v>41</v>
      </c>
      <c r="D6" s="22">
        <v>1</v>
      </c>
      <c r="E6" s="22"/>
      <c r="F6" s="23"/>
      <c r="G6" s="23"/>
      <c r="H6" s="38"/>
      <c r="I6" s="112"/>
      <c r="J6" s="110" t="s">
        <v>48</v>
      </c>
      <c r="K6" s="25" t="str">
        <f>repasses!D3</f>
        <v>SITE PSLINV</v>
      </c>
      <c r="L6" s="25"/>
      <c r="M6" s="26">
        <v>1079.56</v>
      </c>
      <c r="N6" s="32">
        <v>1079.56</v>
      </c>
      <c r="O6" s="32"/>
      <c r="P6" s="33"/>
      <c r="Q6" s="34"/>
      <c r="R6" s="35"/>
      <c r="S6" s="36"/>
    </row>
    <row r="7" spans="1:111" x14ac:dyDescent="0.25">
      <c r="A7" s="20"/>
      <c r="B7" s="21">
        <v>57</v>
      </c>
      <c r="C7" s="22" t="s">
        <v>41</v>
      </c>
      <c r="D7" s="22">
        <v>1</v>
      </c>
      <c r="E7" s="22"/>
      <c r="F7" s="23"/>
      <c r="G7" s="23"/>
      <c r="H7" s="40"/>
      <c r="I7" s="113"/>
      <c r="J7" s="110" t="s">
        <v>49</v>
      </c>
      <c r="K7" s="25">
        <f>repasses!D4</f>
        <v>0</v>
      </c>
      <c r="L7" s="25"/>
      <c r="M7" s="26">
        <v>1079.56</v>
      </c>
      <c r="N7" s="32">
        <v>1079.56</v>
      </c>
      <c r="O7" s="32"/>
      <c r="P7" s="33"/>
      <c r="Q7" s="34"/>
      <c r="S7" s="36"/>
    </row>
    <row r="8" spans="1:111" x14ac:dyDescent="0.25">
      <c r="A8" s="20"/>
      <c r="B8" s="21">
        <v>57</v>
      </c>
      <c r="C8" s="22" t="s">
        <v>41</v>
      </c>
      <c r="D8" s="22">
        <v>1</v>
      </c>
      <c r="E8" s="41"/>
      <c r="F8" s="42"/>
      <c r="G8" s="23"/>
      <c r="H8" s="22"/>
      <c r="I8" s="114"/>
      <c r="J8" s="110" t="s">
        <v>50</v>
      </c>
      <c r="K8" s="25">
        <f>repasses!D5</f>
        <v>0</v>
      </c>
      <c r="L8" s="25"/>
      <c r="M8" s="26">
        <v>1079.56</v>
      </c>
      <c r="N8" s="25"/>
      <c r="O8" s="25"/>
      <c r="P8" s="33"/>
      <c r="Q8" s="34"/>
      <c r="R8" s="36"/>
      <c r="S8" s="36"/>
    </row>
    <row r="9" spans="1:111" x14ac:dyDescent="0.25">
      <c r="A9" s="20"/>
      <c r="B9" s="21">
        <v>57</v>
      </c>
      <c r="C9" s="22" t="s">
        <v>41</v>
      </c>
      <c r="D9" s="22">
        <v>1</v>
      </c>
      <c r="E9" s="41"/>
      <c r="F9" s="42"/>
      <c r="G9" s="23"/>
      <c r="H9" s="22"/>
      <c r="I9" s="114"/>
      <c r="J9" s="110" t="s">
        <v>51</v>
      </c>
      <c r="K9" s="25">
        <f>repasses!D6</f>
        <v>0</v>
      </c>
      <c r="L9" s="25"/>
      <c r="M9" s="26">
        <v>1079.56</v>
      </c>
      <c r="N9" s="25"/>
      <c r="O9" s="25"/>
      <c r="P9" s="33"/>
      <c r="Q9" s="34"/>
      <c r="R9" s="36"/>
      <c r="S9" s="36"/>
    </row>
    <row r="10" spans="1:111" x14ac:dyDescent="0.25">
      <c r="A10" s="43"/>
      <c r="B10" s="21">
        <v>57</v>
      </c>
      <c r="C10" s="22" t="s">
        <v>41</v>
      </c>
      <c r="D10" s="22">
        <v>1</v>
      </c>
      <c r="E10" s="41"/>
      <c r="F10" s="42"/>
      <c r="G10" s="23"/>
      <c r="H10" s="22"/>
      <c r="I10" s="114"/>
      <c r="J10" s="110" t="s">
        <v>52</v>
      </c>
      <c r="K10" s="25">
        <f>repasses!D7</f>
        <v>0</v>
      </c>
      <c r="L10" s="25"/>
      <c r="M10" s="26">
        <v>1079.56</v>
      </c>
      <c r="N10" s="25"/>
      <c r="O10" s="25"/>
      <c r="P10" s="33"/>
      <c r="Q10" s="34"/>
      <c r="S10" s="36"/>
    </row>
    <row r="11" spans="1:111" x14ac:dyDescent="0.25">
      <c r="A11" s="20"/>
      <c r="B11" s="21">
        <v>57</v>
      </c>
      <c r="C11" s="22" t="s">
        <v>41</v>
      </c>
      <c r="D11" s="22">
        <v>1</v>
      </c>
      <c r="E11" s="22"/>
      <c r="F11" s="23"/>
      <c r="G11" s="23"/>
      <c r="H11" s="39"/>
      <c r="I11" s="115"/>
      <c r="J11" s="110" t="s">
        <v>53</v>
      </c>
      <c r="K11" s="25">
        <f>repasses!D8</f>
        <v>0</v>
      </c>
      <c r="L11" s="25"/>
      <c r="M11" s="26">
        <v>1079.56</v>
      </c>
      <c r="N11" s="25"/>
      <c r="O11" s="25"/>
      <c r="P11" s="33"/>
      <c r="Q11" s="24"/>
      <c r="R11" s="36"/>
      <c r="S11" s="36"/>
    </row>
    <row r="12" spans="1:111" x14ac:dyDescent="0.25">
      <c r="A12" s="20"/>
      <c r="B12" s="21">
        <v>57</v>
      </c>
      <c r="C12" s="22" t="s">
        <v>41</v>
      </c>
      <c r="D12" s="22">
        <v>1</v>
      </c>
      <c r="E12" s="22"/>
      <c r="F12" s="23"/>
      <c r="G12" s="23"/>
      <c r="H12" s="22"/>
      <c r="I12" s="112"/>
      <c r="J12" s="110" t="s">
        <v>54</v>
      </c>
      <c r="K12" s="25">
        <f>repasses!D9</f>
        <v>0</v>
      </c>
      <c r="L12" s="25"/>
      <c r="M12" s="26">
        <v>1079.56</v>
      </c>
      <c r="N12" s="25"/>
      <c r="O12" s="25"/>
      <c r="P12" s="33"/>
      <c r="Q12" s="34"/>
      <c r="S12" s="36"/>
    </row>
    <row r="13" spans="1:111" x14ac:dyDescent="0.25">
      <c r="A13" s="20"/>
      <c r="B13" s="21">
        <v>57</v>
      </c>
      <c r="C13" s="22" t="s">
        <v>41</v>
      </c>
      <c r="D13" s="22">
        <v>1</v>
      </c>
      <c r="E13" s="22"/>
      <c r="F13" s="23"/>
      <c r="G13" s="44"/>
      <c r="H13" s="45"/>
      <c r="I13" s="116"/>
      <c r="J13" s="110" t="s">
        <v>55</v>
      </c>
      <c r="K13" s="25">
        <f>repasses!D10</f>
        <v>0</v>
      </c>
      <c r="L13" s="25"/>
      <c r="M13" s="26">
        <v>1079.56</v>
      </c>
      <c r="N13" s="46"/>
      <c r="O13" s="118"/>
      <c r="P13" s="47"/>
      <c r="Q13" s="34"/>
      <c r="S13" s="36"/>
    </row>
    <row r="14" spans="1:111" x14ac:dyDescent="0.25">
      <c r="A14" s="20"/>
      <c r="B14" s="21">
        <v>57</v>
      </c>
      <c r="C14" s="22" t="s">
        <v>41</v>
      </c>
      <c r="D14" s="22">
        <v>1</v>
      </c>
      <c r="E14" s="22"/>
      <c r="F14" s="23"/>
      <c r="G14" s="44"/>
      <c r="H14" s="45"/>
      <c r="I14" s="116"/>
      <c r="J14" s="110" t="s">
        <v>56</v>
      </c>
      <c r="K14" s="25">
        <f>repasses!D11</f>
        <v>0</v>
      </c>
      <c r="L14" s="25"/>
      <c r="M14" s="26">
        <v>1079.56</v>
      </c>
      <c r="N14" s="46"/>
      <c r="O14" s="118"/>
      <c r="P14" s="47"/>
      <c r="Q14" s="34"/>
      <c r="S14" s="36"/>
    </row>
    <row r="15" spans="1:111" x14ac:dyDescent="0.25">
      <c r="A15" s="20"/>
      <c r="B15" s="21">
        <v>57</v>
      </c>
      <c r="C15" s="22" t="s">
        <v>41</v>
      </c>
      <c r="D15" s="22">
        <v>1</v>
      </c>
      <c r="E15" s="22"/>
      <c r="F15" s="22"/>
      <c r="G15" s="22"/>
      <c r="H15" s="22"/>
      <c r="I15" s="111"/>
      <c r="J15" s="110" t="s">
        <v>57</v>
      </c>
      <c r="K15" s="25">
        <f>repasses!D12</f>
        <v>0</v>
      </c>
      <c r="L15" s="25"/>
      <c r="M15" s="26">
        <v>1079.56</v>
      </c>
      <c r="N15" s="25"/>
      <c r="O15" s="25"/>
      <c r="P15" s="33"/>
      <c r="Q15" s="34"/>
      <c r="S15" s="36"/>
    </row>
    <row r="16" spans="1:111" x14ac:dyDescent="0.25">
      <c r="A16" s="20"/>
      <c r="B16" s="21">
        <v>57</v>
      </c>
      <c r="C16" s="22" t="s">
        <v>41</v>
      </c>
      <c r="D16" s="22">
        <v>1</v>
      </c>
      <c r="E16" s="22"/>
      <c r="F16" s="22"/>
      <c r="G16" s="22"/>
      <c r="H16" s="22"/>
      <c r="I16" s="111"/>
      <c r="J16" s="110" t="s">
        <v>58</v>
      </c>
      <c r="K16" s="25">
        <f>repasses!D13</f>
        <v>0</v>
      </c>
      <c r="L16" s="25"/>
      <c r="M16" s="26">
        <v>1079.56</v>
      </c>
      <c r="N16" s="25"/>
      <c r="O16" s="25"/>
      <c r="P16" s="33"/>
      <c r="Q16" s="34"/>
      <c r="S16" s="36"/>
    </row>
    <row r="17" spans="1:19" x14ac:dyDescent="0.25">
      <c r="A17" s="20"/>
      <c r="B17" s="21">
        <v>57</v>
      </c>
      <c r="C17" s="22" t="s">
        <v>41</v>
      </c>
      <c r="D17" s="22">
        <v>1</v>
      </c>
      <c r="E17" s="31"/>
      <c r="F17" s="31"/>
      <c r="G17" s="31"/>
      <c r="H17" s="22"/>
      <c r="I17" s="117"/>
      <c r="J17" s="110"/>
      <c r="K17" s="49"/>
      <c r="L17" s="25"/>
      <c r="M17" s="26"/>
      <c r="N17" s="25"/>
      <c r="O17" s="25"/>
      <c r="P17" s="33"/>
      <c r="Q17" s="24"/>
      <c r="R17" s="36"/>
      <c r="S17" s="36"/>
    </row>
    <row r="18" spans="1:19" x14ac:dyDescent="0.25">
      <c r="A18" s="20"/>
      <c r="B18" s="21">
        <v>57</v>
      </c>
      <c r="C18" s="22" t="s">
        <v>41</v>
      </c>
      <c r="D18" s="22">
        <v>1</v>
      </c>
      <c r="E18" s="31"/>
      <c r="F18" s="31"/>
      <c r="G18" s="31"/>
      <c r="H18" s="22"/>
      <c r="I18" s="48"/>
      <c r="J18" s="24"/>
      <c r="K18" s="49"/>
      <c r="L18" s="25"/>
      <c r="M18" s="26"/>
      <c r="N18" s="25"/>
      <c r="O18" s="25"/>
      <c r="P18" s="33"/>
      <c r="Q18" s="24"/>
      <c r="R18" s="36"/>
      <c r="S18" s="36"/>
    </row>
    <row r="19" spans="1:19" x14ac:dyDescent="0.25">
      <c r="A19" s="20"/>
      <c r="B19" s="21">
        <v>57</v>
      </c>
      <c r="C19" s="22" t="s">
        <v>41</v>
      </c>
      <c r="D19" s="22">
        <v>1</v>
      </c>
      <c r="E19" s="31"/>
      <c r="F19" s="31"/>
      <c r="G19" s="31"/>
      <c r="H19" s="22"/>
      <c r="I19" s="48"/>
      <c r="J19" s="24"/>
      <c r="K19" s="49"/>
      <c r="L19" s="25"/>
      <c r="M19" s="26"/>
      <c r="N19" s="25"/>
      <c r="O19" s="25"/>
      <c r="P19" s="33"/>
      <c r="Q19" s="24"/>
      <c r="R19" s="36"/>
      <c r="S19" s="36"/>
    </row>
    <row r="20" spans="1:19" x14ac:dyDescent="0.25">
      <c r="A20" s="20"/>
      <c r="B20" s="21">
        <v>57</v>
      </c>
      <c r="C20" s="22" t="s">
        <v>41</v>
      </c>
      <c r="D20" s="22">
        <v>1</v>
      </c>
      <c r="E20" s="31"/>
      <c r="F20" s="31"/>
      <c r="G20" s="31"/>
      <c r="H20" s="48"/>
      <c r="I20" s="48"/>
      <c r="J20" s="24"/>
      <c r="K20" s="49"/>
      <c r="L20" s="25"/>
      <c r="M20" s="26"/>
      <c r="N20" s="25"/>
      <c r="O20" s="25"/>
      <c r="P20" s="33"/>
      <c r="Q20" s="24"/>
      <c r="R20" s="36"/>
      <c r="S20" s="36"/>
    </row>
    <row r="21" spans="1:19" x14ac:dyDescent="0.25">
      <c r="A21" s="20"/>
      <c r="B21" s="21">
        <v>57</v>
      </c>
      <c r="C21" s="22" t="s">
        <v>41</v>
      </c>
      <c r="D21" s="22">
        <v>1</v>
      </c>
      <c r="E21" s="31"/>
      <c r="F21" s="31"/>
      <c r="G21" s="31"/>
      <c r="H21" s="22"/>
      <c r="I21" s="48"/>
      <c r="J21" s="24"/>
      <c r="K21" s="49"/>
      <c r="L21" s="25"/>
      <c r="M21" s="26"/>
      <c r="N21" s="25"/>
      <c r="O21" s="25"/>
      <c r="P21" s="33"/>
      <c r="Q21" s="24"/>
      <c r="R21" s="36"/>
      <c r="S21" s="36"/>
    </row>
    <row r="22" spans="1:19" x14ac:dyDescent="0.25">
      <c r="A22" s="20"/>
      <c r="B22" s="50"/>
      <c r="C22" s="22"/>
      <c r="D22" s="31"/>
      <c r="E22" s="31"/>
      <c r="F22" s="31"/>
      <c r="G22" s="31"/>
      <c r="H22" s="22"/>
      <c r="I22" s="31"/>
      <c r="J22" s="24"/>
      <c r="K22" s="51"/>
      <c r="L22" s="51"/>
      <c r="M22" s="51"/>
      <c r="N22" s="52"/>
      <c r="O22" s="52"/>
      <c r="P22" s="31"/>
      <c r="Q22" s="24"/>
      <c r="R22" s="36"/>
      <c r="S22" s="36"/>
    </row>
    <row r="23" spans="1:19" x14ac:dyDescent="0.25">
      <c r="A23" s="20"/>
      <c r="B23" s="50"/>
      <c r="C23" s="22"/>
      <c r="D23" s="31"/>
      <c r="E23" s="31"/>
      <c r="F23" s="31"/>
      <c r="G23" s="31"/>
      <c r="H23" s="22"/>
      <c r="I23" s="53"/>
      <c r="J23" s="24"/>
      <c r="K23" s="51"/>
      <c r="L23" s="51"/>
      <c r="M23" s="51"/>
      <c r="N23" s="52"/>
      <c r="O23" s="52"/>
      <c r="P23" s="31"/>
      <c r="Q23" s="24"/>
      <c r="R23" s="36"/>
      <c r="S23" s="36"/>
    </row>
    <row r="24" spans="1:19" x14ac:dyDescent="0.25">
      <c r="A24" s="20"/>
      <c r="B24" s="50"/>
      <c r="C24" s="22"/>
      <c r="D24" s="31"/>
      <c r="E24" s="31"/>
      <c r="F24" s="38"/>
      <c r="G24" s="38"/>
      <c r="H24" s="23"/>
      <c r="I24" s="53"/>
      <c r="J24" s="24"/>
      <c r="K24" s="51"/>
      <c r="L24" s="51"/>
      <c r="M24" s="51"/>
      <c r="N24" s="51"/>
      <c r="O24" s="51"/>
      <c r="P24" s="31"/>
      <c r="Q24" s="24"/>
      <c r="R24" s="36"/>
      <c r="S24" s="36"/>
    </row>
    <row r="25" spans="1:19" x14ac:dyDescent="0.25">
      <c r="A25" s="20"/>
      <c r="B25" s="50"/>
      <c r="C25" s="22"/>
      <c r="D25" s="31"/>
      <c r="E25" s="31"/>
      <c r="F25" s="38"/>
      <c r="G25" s="38"/>
      <c r="H25" s="23"/>
      <c r="I25" s="53"/>
      <c r="J25" s="24"/>
      <c r="K25" s="51"/>
      <c r="L25" s="51"/>
      <c r="M25" s="51"/>
      <c r="N25" s="51"/>
      <c r="O25" s="51"/>
      <c r="P25" s="31"/>
      <c r="Q25" s="24"/>
      <c r="R25" s="36"/>
      <c r="S25" s="36"/>
    </row>
    <row r="26" spans="1:19" x14ac:dyDescent="0.25">
      <c r="A26" s="20"/>
      <c r="B26" s="50"/>
      <c r="C26" s="22"/>
      <c r="D26" s="31"/>
      <c r="E26" s="31"/>
      <c r="F26" s="38"/>
      <c r="G26" s="38"/>
      <c r="H26" s="23"/>
      <c r="I26" s="53"/>
      <c r="J26" s="24"/>
      <c r="K26" s="51"/>
      <c r="L26" s="51"/>
      <c r="M26" s="51"/>
      <c r="N26" s="51"/>
      <c r="O26" s="51"/>
      <c r="P26" s="31"/>
      <c r="Q26" s="24"/>
      <c r="R26" s="36"/>
      <c r="S26" s="36"/>
    </row>
    <row r="27" spans="1:19" x14ac:dyDescent="0.25">
      <c r="A27" s="20"/>
      <c r="B27" s="50"/>
      <c r="C27" s="22"/>
      <c r="D27" s="31"/>
      <c r="E27" s="31"/>
      <c r="F27" s="38"/>
      <c r="G27" s="38"/>
      <c r="H27" s="23"/>
      <c r="I27" s="53"/>
      <c r="J27" s="24"/>
      <c r="K27" s="51"/>
      <c r="L27" s="51"/>
      <c r="M27" s="51"/>
      <c r="N27" s="51"/>
      <c r="O27" s="51"/>
      <c r="P27" s="31"/>
      <c r="Q27" s="24"/>
      <c r="R27" s="36"/>
      <c r="S27" s="36"/>
    </row>
    <row r="28" spans="1:19" x14ac:dyDescent="0.25">
      <c r="A28" s="20"/>
      <c r="B28" s="54"/>
      <c r="C28" s="22"/>
      <c r="D28" s="31"/>
      <c r="E28" s="31"/>
      <c r="F28" s="38"/>
      <c r="G28" s="38"/>
      <c r="H28" s="22"/>
      <c r="I28" s="31"/>
      <c r="J28" s="24"/>
      <c r="K28" s="51"/>
      <c r="L28" s="51"/>
      <c r="M28" s="51"/>
      <c r="N28" s="51"/>
      <c r="O28" s="51"/>
      <c r="P28" s="31"/>
      <c r="Q28" s="24"/>
      <c r="S28" s="36"/>
    </row>
    <row r="29" spans="1:19" x14ac:dyDescent="0.25">
      <c r="A29" s="20"/>
      <c r="B29" s="50"/>
      <c r="C29" s="22"/>
      <c r="D29" s="31"/>
      <c r="E29" s="31"/>
      <c r="F29" s="31"/>
      <c r="G29" s="31"/>
      <c r="H29" s="55"/>
      <c r="I29" s="55"/>
      <c r="J29" s="22"/>
      <c r="K29" s="51"/>
      <c r="L29" s="51"/>
      <c r="M29" s="51"/>
      <c r="N29" s="51"/>
      <c r="O29" s="51"/>
      <c r="P29" s="31"/>
      <c r="Q29" s="24"/>
      <c r="R29" s="36"/>
      <c r="S29" s="36"/>
    </row>
    <row r="30" spans="1:19" x14ac:dyDescent="0.25">
      <c r="A30" s="20"/>
      <c r="B30" s="56"/>
      <c r="C30" s="22"/>
      <c r="D30" s="31"/>
      <c r="E30" s="31"/>
      <c r="F30" s="38"/>
      <c r="G30" s="38"/>
      <c r="H30" s="31"/>
      <c r="I30" s="31"/>
      <c r="J30" s="22"/>
      <c r="K30" s="51"/>
      <c r="L30" s="51"/>
      <c r="M30" s="51"/>
      <c r="N30" s="51"/>
      <c r="O30" s="51"/>
      <c r="P30" s="31"/>
      <c r="Q30" s="22"/>
      <c r="R30" s="36"/>
    </row>
    <row r="31" spans="1:19" x14ac:dyDescent="0.25">
      <c r="A31" s="43"/>
      <c r="B31" s="54"/>
      <c r="C31" s="22"/>
      <c r="D31" s="31"/>
      <c r="E31" s="31"/>
      <c r="F31" s="38"/>
      <c r="G31" s="38"/>
      <c r="H31" s="38"/>
      <c r="I31" s="31"/>
      <c r="J31" s="22"/>
      <c r="K31" s="51"/>
      <c r="L31" s="51"/>
      <c r="M31" s="51"/>
      <c r="N31" s="51"/>
      <c r="O31" s="51"/>
      <c r="P31" s="31"/>
      <c r="Q31" s="22"/>
      <c r="R31" s="29"/>
    </row>
    <row r="32" spans="1:19" s="10" customFormat="1" x14ac:dyDescent="0.25">
      <c r="A32" s="43"/>
      <c r="B32" s="54"/>
      <c r="C32" s="22"/>
      <c r="D32" s="31"/>
      <c r="E32" s="31"/>
      <c r="F32" s="31"/>
      <c r="G32" s="31"/>
      <c r="H32" s="38"/>
      <c r="I32" s="31"/>
      <c r="J32" s="22"/>
      <c r="K32" s="51"/>
      <c r="L32" s="51"/>
      <c r="M32" s="51"/>
      <c r="N32" s="51"/>
      <c r="O32" s="51"/>
      <c r="P32" s="31"/>
      <c r="Q32" s="22"/>
      <c r="R32" s="29"/>
      <c r="S32" s="57"/>
    </row>
    <row r="33" spans="1:28" x14ac:dyDescent="0.25">
      <c r="A33" s="43"/>
      <c r="B33" s="54"/>
      <c r="C33" s="22"/>
      <c r="D33" s="31"/>
      <c r="E33" s="31"/>
      <c r="F33" s="31"/>
      <c r="G33" s="31"/>
      <c r="H33" s="38"/>
      <c r="I33" s="31"/>
      <c r="J33" s="22"/>
      <c r="K33" s="51"/>
      <c r="L33" s="51"/>
      <c r="M33" s="51"/>
      <c r="N33" s="51"/>
      <c r="O33" s="51"/>
      <c r="P33" s="31"/>
      <c r="Q33" s="22"/>
      <c r="R33" s="36"/>
    </row>
    <row r="34" spans="1:28" x14ac:dyDescent="0.25">
      <c r="A34" s="43"/>
      <c r="B34" s="58"/>
      <c r="C34" s="22"/>
      <c r="D34" s="58"/>
      <c r="E34" s="58"/>
      <c r="F34" s="58"/>
      <c r="G34" s="58"/>
      <c r="H34" s="45"/>
      <c r="I34" s="58"/>
      <c r="J34" s="24"/>
      <c r="K34" s="59"/>
      <c r="L34" s="60"/>
      <c r="M34" s="61"/>
      <c r="N34" s="60"/>
      <c r="O34" s="60"/>
      <c r="P34" s="62"/>
      <c r="Q34" s="22"/>
    </row>
    <row r="35" spans="1:28" x14ac:dyDescent="0.25">
      <c r="A35" s="43"/>
      <c r="B35" s="63"/>
      <c r="C35" s="22"/>
      <c r="D35" s="58"/>
      <c r="E35" s="58"/>
      <c r="F35" s="64"/>
      <c r="G35" s="64"/>
      <c r="H35" s="58"/>
      <c r="I35" s="58"/>
      <c r="J35" s="65"/>
      <c r="K35" s="59"/>
      <c r="L35" s="60"/>
      <c r="M35" s="61"/>
      <c r="N35" s="60"/>
      <c r="O35" s="60"/>
      <c r="P35" s="62"/>
      <c r="Q35" s="66"/>
      <c r="R35" s="36"/>
      <c r="S35" s="36"/>
    </row>
    <row r="36" spans="1:28" x14ac:dyDescent="0.25">
      <c r="A36" s="43"/>
      <c r="B36" s="63"/>
      <c r="C36" s="22"/>
      <c r="D36" s="58"/>
      <c r="E36" s="58"/>
      <c r="F36" s="64"/>
      <c r="G36" s="64"/>
      <c r="H36" s="58"/>
      <c r="I36" s="58"/>
      <c r="J36" s="65"/>
      <c r="K36" s="59"/>
      <c r="L36" s="60"/>
      <c r="M36" s="61"/>
      <c r="N36" s="60"/>
      <c r="O36" s="60"/>
      <c r="P36" s="62"/>
      <c r="Q36" s="66"/>
      <c r="R36" s="36"/>
    </row>
    <row r="37" spans="1:28" x14ac:dyDescent="0.25">
      <c r="A37" s="43"/>
      <c r="B37" s="67"/>
      <c r="C37" s="22"/>
      <c r="D37" s="58"/>
      <c r="E37" s="58"/>
      <c r="F37" s="64"/>
      <c r="G37" s="64"/>
      <c r="H37" s="64"/>
      <c r="I37" s="68"/>
      <c r="J37" s="65"/>
      <c r="K37" s="59"/>
      <c r="L37" s="60"/>
      <c r="M37" s="43"/>
      <c r="N37" s="69"/>
      <c r="O37" s="69"/>
      <c r="P37" s="58"/>
      <c r="Q37" s="70"/>
      <c r="R37" s="71"/>
      <c r="S37" s="71"/>
      <c r="T37" s="71"/>
      <c r="U37" s="71"/>
      <c r="V37" s="72"/>
      <c r="W37" s="73"/>
      <c r="X37" s="74"/>
      <c r="Y37" s="75"/>
      <c r="Z37" s="73"/>
      <c r="AA37" s="76"/>
      <c r="AB37" s="72"/>
    </row>
    <row r="38" spans="1:28" x14ac:dyDescent="0.25">
      <c r="A38" s="43"/>
      <c r="B38" s="63"/>
      <c r="C38" s="22"/>
      <c r="D38" s="58"/>
      <c r="E38" s="58"/>
      <c r="F38" s="58"/>
      <c r="G38" s="58"/>
      <c r="H38" s="58"/>
      <c r="I38" s="58"/>
      <c r="J38" s="65"/>
      <c r="K38" s="59"/>
      <c r="L38" s="60"/>
      <c r="M38" s="61"/>
      <c r="N38" s="60"/>
      <c r="O38" s="60"/>
      <c r="P38" s="62"/>
      <c r="Q38" s="70"/>
      <c r="R38" s="36"/>
    </row>
    <row r="39" spans="1:28" x14ac:dyDescent="0.25">
      <c r="A39" s="43"/>
      <c r="B39" s="63"/>
      <c r="C39" s="22"/>
      <c r="D39" s="58"/>
      <c r="E39" s="58"/>
      <c r="F39" s="58"/>
      <c r="G39" s="58"/>
      <c r="H39" s="70"/>
      <c r="I39" s="58"/>
      <c r="J39" s="22"/>
      <c r="K39" s="59"/>
      <c r="L39" s="60"/>
      <c r="M39" s="61"/>
      <c r="N39" s="60"/>
      <c r="O39" s="60"/>
      <c r="P39" s="62"/>
      <c r="Q39" s="22"/>
      <c r="R39" s="36"/>
    </row>
    <row r="40" spans="1:28" x14ac:dyDescent="0.25">
      <c r="A40" s="43"/>
      <c r="B40" s="63"/>
      <c r="C40" s="22"/>
      <c r="D40" s="58"/>
      <c r="E40" s="58"/>
      <c r="F40" s="58"/>
      <c r="G40" s="58"/>
      <c r="H40" s="58"/>
      <c r="I40" s="58"/>
      <c r="J40" s="22"/>
      <c r="K40" s="60"/>
      <c r="L40" s="61"/>
      <c r="M40" s="61"/>
      <c r="N40" s="60"/>
      <c r="O40" s="60"/>
      <c r="P40" s="62"/>
      <c r="Q40" s="22"/>
    </row>
    <row r="41" spans="1:28" x14ac:dyDescent="0.25">
      <c r="A41" s="43"/>
      <c r="B41" s="63"/>
      <c r="C41" s="22"/>
      <c r="D41" s="58"/>
      <c r="E41" s="58"/>
      <c r="F41" s="58"/>
      <c r="G41" s="58"/>
      <c r="H41" s="58"/>
      <c r="I41" s="58"/>
      <c r="J41" s="24"/>
      <c r="K41" s="59"/>
      <c r="L41" s="60"/>
      <c r="M41" s="61"/>
      <c r="N41" s="60"/>
      <c r="O41" s="60"/>
      <c r="P41" s="62"/>
      <c r="Q41" s="70"/>
      <c r="R41" s="36"/>
    </row>
    <row r="42" spans="1:28" x14ac:dyDescent="0.25">
      <c r="A42" s="43"/>
      <c r="B42" s="77"/>
      <c r="C42" s="22"/>
      <c r="D42" s="22"/>
      <c r="E42" s="22"/>
      <c r="F42" s="23"/>
      <c r="G42" s="78"/>
      <c r="H42" s="44"/>
      <c r="I42" s="68"/>
      <c r="J42" s="24"/>
      <c r="K42" s="59"/>
      <c r="L42" s="60"/>
      <c r="M42" s="61"/>
      <c r="N42" s="60"/>
      <c r="O42" s="60"/>
      <c r="P42" s="62"/>
      <c r="Q42" s="22"/>
      <c r="R42" s="36"/>
    </row>
    <row r="43" spans="1:28" x14ac:dyDescent="0.25">
      <c r="A43" s="20"/>
      <c r="B43" s="77"/>
      <c r="C43" s="22"/>
      <c r="D43" s="22"/>
      <c r="E43" s="22"/>
      <c r="F43" s="23"/>
      <c r="G43" s="23"/>
      <c r="H43" s="22"/>
      <c r="I43" s="22"/>
      <c r="J43" s="22"/>
      <c r="K43" s="25"/>
      <c r="L43" s="25"/>
      <c r="M43" s="26"/>
      <c r="N43" s="25"/>
      <c r="O43" s="25"/>
      <c r="P43" s="33"/>
      <c r="Q43" s="22"/>
      <c r="R43" s="36"/>
    </row>
    <row r="44" spans="1:28" x14ac:dyDescent="0.25">
      <c r="A44" s="43"/>
      <c r="B44" s="58"/>
      <c r="C44" s="22"/>
      <c r="D44" s="58"/>
      <c r="E44" s="58"/>
      <c r="F44" s="64"/>
      <c r="G44" s="64"/>
      <c r="H44" s="45"/>
      <c r="I44" s="58"/>
      <c r="J44" s="65"/>
      <c r="K44" s="60"/>
      <c r="L44" s="60"/>
      <c r="M44" s="61"/>
      <c r="N44" s="60"/>
      <c r="O44" s="60"/>
      <c r="P44" s="62"/>
      <c r="Q44" s="79"/>
    </row>
    <row r="45" spans="1:28" x14ac:dyDescent="0.2">
      <c r="A45" s="80"/>
      <c r="B45" s="58"/>
      <c r="C45" s="22"/>
      <c r="D45" s="81"/>
      <c r="E45" s="82"/>
      <c r="F45" s="82"/>
      <c r="G45" s="31"/>
      <c r="H45" s="45"/>
      <c r="I45" s="83"/>
      <c r="J45" s="22"/>
      <c r="K45" s="46"/>
      <c r="L45" s="46"/>
      <c r="M45" s="84"/>
      <c r="N45" s="85"/>
      <c r="O45" s="119"/>
      <c r="P45" s="86"/>
      <c r="Q45" s="22"/>
      <c r="R45" s="87"/>
    </row>
    <row r="46" spans="1:28" x14ac:dyDescent="0.25">
      <c r="A46" s="80"/>
      <c r="B46" s="58"/>
      <c r="C46" s="22"/>
      <c r="D46" s="81"/>
      <c r="E46" s="82"/>
      <c r="F46" s="82"/>
      <c r="G46" s="45"/>
      <c r="H46" s="45"/>
      <c r="I46" s="83"/>
      <c r="J46" s="83"/>
      <c r="K46" s="46"/>
      <c r="L46" s="46"/>
      <c r="M46" s="88"/>
      <c r="N46" s="89"/>
      <c r="O46" s="120"/>
      <c r="P46" s="47"/>
      <c r="Q46" s="22"/>
      <c r="R46" s="90"/>
      <c r="S46" s="91"/>
      <c r="T46" s="91"/>
      <c r="U46" s="91"/>
      <c r="V46" s="91"/>
      <c r="W46" s="91"/>
      <c r="X46" s="91"/>
      <c r="Y46" s="91"/>
    </row>
    <row r="47" spans="1:28" x14ac:dyDescent="0.25">
      <c r="A47" s="92"/>
      <c r="B47" s="93"/>
      <c r="C47" s="94"/>
      <c r="D47" s="95"/>
      <c r="E47" s="96"/>
      <c r="F47" s="96"/>
      <c r="G47" s="96"/>
      <c r="H47" s="96"/>
      <c r="I47" s="95"/>
      <c r="J47" s="95"/>
      <c r="K47" s="97"/>
      <c r="L47" s="97"/>
      <c r="M47" s="98"/>
      <c r="N47" s="97"/>
      <c r="O47" s="97"/>
      <c r="P47" s="92"/>
      <c r="Q47" s="99"/>
    </row>
    <row r="48" spans="1:28" x14ac:dyDescent="0.25">
      <c r="A48" s="43"/>
      <c r="B48" s="83"/>
      <c r="C48" s="22"/>
      <c r="D48" s="83"/>
      <c r="E48" s="100"/>
      <c r="F48" s="101"/>
      <c r="G48" s="102"/>
      <c r="H48" s="45"/>
      <c r="I48" s="83"/>
      <c r="J48" s="22"/>
      <c r="K48" s="103"/>
      <c r="L48" s="103"/>
      <c r="M48" s="104"/>
      <c r="N48" s="103"/>
      <c r="O48" s="103"/>
      <c r="P48" s="83"/>
      <c r="Q48" s="22"/>
    </row>
    <row r="49" spans="1:17" x14ac:dyDescent="0.25">
      <c r="A49" s="43"/>
      <c r="B49" s="83"/>
      <c r="C49" s="22"/>
      <c r="D49" s="83"/>
      <c r="E49" s="45"/>
      <c r="F49" s="44"/>
      <c r="G49" s="44"/>
      <c r="H49" s="45"/>
      <c r="I49" s="83"/>
      <c r="J49" s="83"/>
      <c r="K49" s="103"/>
      <c r="L49" s="103"/>
      <c r="M49" s="104"/>
      <c r="N49" s="103"/>
      <c r="O49" s="103"/>
      <c r="P49" s="83"/>
      <c r="Q49" s="105"/>
    </row>
  </sheetData>
  <autoFilter ref="A3:R47">
    <sortState ref="A4:P44">
      <sortCondition ref="D3:D29"/>
    </sortState>
  </autoFilter>
  <dataConsolidate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49"/>
  <sheetViews>
    <sheetView topLeftCell="K1" workbookViewId="0">
      <pane ySplit="3" topLeftCell="A4" activePane="bottomLeft" state="frozen"/>
      <selection pane="bottomLeft" activeCell="M21" sqref="M21"/>
    </sheetView>
  </sheetViews>
  <sheetFormatPr defaultRowHeight="15" x14ac:dyDescent="0.25"/>
  <cols>
    <col min="1" max="1" customWidth="true" style="37" width="1.7109375" collapsed="true"/>
    <col min="2" max="3" customWidth="true" style="37" width="8.7109375" collapsed="true"/>
    <col min="4" max="4" bestFit="true" customWidth="true" style="37" width="11.140625" collapsed="true"/>
    <col min="5" max="6" customWidth="true" style="37" width="17.5703125" collapsed="true"/>
    <col min="7" max="7" bestFit="true" customWidth="true" style="37" width="45.140625" collapsed="true"/>
    <col min="8" max="8" bestFit="true" customWidth="true" style="37" width="45.85546875" collapsed="true"/>
    <col min="9" max="9" bestFit="true" customWidth="true" style="106" width="35.85546875" collapsed="true"/>
    <col min="10" max="10" bestFit="true" customWidth="true" style="106" width="50.85546875" collapsed="true"/>
    <col min="11" max="11" customWidth="true" style="107" width="10.5703125" collapsed="true"/>
    <col min="12" max="12" bestFit="true" customWidth="true" style="107" width="21.85546875" collapsed="true"/>
    <col min="13" max="13" bestFit="true" customWidth="true" style="108" width="24.28515625" collapsed="true"/>
    <col min="14" max="14" bestFit="true" customWidth="true" style="107" width="23.0" collapsed="true"/>
    <col min="15" max="15" customWidth="true" style="107" width="23.0" collapsed="true"/>
    <col min="16" max="16" bestFit="true" customWidth="true" style="37" width="24.28515625" collapsed="true"/>
    <col min="17" max="17" bestFit="true" customWidth="true" style="37" width="65.5703125" collapsed="true"/>
    <col min="18" max="18" customWidth="true" style="37" width="4.42578125" collapsed="true"/>
    <col min="19" max="16384" style="37" width="9.140625" collapsed="true"/>
  </cols>
  <sheetData>
    <row r="1" spans="1:111" s="10" customFormat="1" ht="33.75" x14ac:dyDescent="0.25">
      <c r="A1" s="6"/>
      <c r="B1" s="6" t="s">
        <v>19</v>
      </c>
      <c r="C1" s="6"/>
      <c r="D1" s="6"/>
      <c r="E1" s="6" t="s">
        <v>20</v>
      </c>
      <c r="F1" s="6"/>
      <c r="G1" s="6"/>
      <c r="H1" s="6"/>
      <c r="I1" s="7"/>
      <c r="J1" s="7" t="s">
        <v>59</v>
      </c>
      <c r="K1" s="8"/>
      <c r="L1" s="9" t="s">
        <v>21</v>
      </c>
      <c r="M1" s="9" t="s">
        <v>22</v>
      </c>
      <c r="N1" s="9" t="s">
        <v>23</v>
      </c>
      <c r="O1" s="9"/>
      <c r="P1" s="9" t="s">
        <v>24</v>
      </c>
      <c r="Q1" s="9" t="s">
        <v>25</v>
      </c>
    </row>
    <row r="2" spans="1:111" s="15" customFormat="1" ht="21" x14ac:dyDescent="0.25">
      <c r="A2" s="11"/>
      <c r="B2" s="11" t="s">
        <v>26</v>
      </c>
      <c r="C2" s="11"/>
      <c r="D2" s="11"/>
      <c r="E2" s="11"/>
      <c r="F2" s="11"/>
      <c r="G2" s="11"/>
      <c r="H2" s="11"/>
      <c r="I2" s="12"/>
      <c r="J2" s="12"/>
      <c r="K2" s="13"/>
      <c r="L2" s="13" t="e">
        <f>#REF!</f>
        <v>#REF!</v>
      </c>
      <c r="M2" s="13">
        <f>SUBTOTAL(9,M3:M21)</f>
        <v>14034.279999999995</v>
      </c>
      <c r="N2" s="13">
        <f>SUBTOTAL(9,N3:N100)</f>
        <v>4318.24</v>
      </c>
      <c r="O2" s="13"/>
      <c r="P2" s="14" t="e">
        <f>M2-L2</f>
        <v>#REF!</v>
      </c>
      <c r="Q2" s="14" t="e">
        <f>N2-L2</f>
        <v>#REF!</v>
      </c>
    </row>
    <row r="3" spans="1:111" s="10" customFormat="1" x14ac:dyDescent="0.25">
      <c r="A3" s="16"/>
      <c r="B3" s="16" t="s">
        <v>27</v>
      </c>
      <c r="C3" s="16" t="s">
        <v>28</v>
      </c>
      <c r="D3" s="17" t="s">
        <v>29</v>
      </c>
      <c r="E3" s="17" t="s">
        <v>0</v>
      </c>
      <c r="F3" s="17" t="s">
        <v>30</v>
      </c>
      <c r="G3" s="17" t="s">
        <v>31</v>
      </c>
      <c r="H3" s="17" t="s">
        <v>32</v>
      </c>
      <c r="I3" s="18" t="s">
        <v>33</v>
      </c>
      <c r="J3" s="18" t="s">
        <v>34</v>
      </c>
      <c r="K3" s="19" t="s">
        <v>35</v>
      </c>
      <c r="L3" s="19" t="s">
        <v>36</v>
      </c>
      <c r="M3" s="19" t="s">
        <v>37</v>
      </c>
      <c r="N3" s="19" t="s">
        <v>38</v>
      </c>
      <c r="O3" s="19" t="s">
        <v>60</v>
      </c>
      <c r="P3" s="17" t="s">
        <v>39</v>
      </c>
      <c r="Q3" s="17" t="s">
        <v>40</v>
      </c>
    </row>
    <row r="4" spans="1:111" s="10" customFormat="1" x14ac:dyDescent="0.25">
      <c r="A4" s="20"/>
      <c r="B4" s="21">
        <v>57</v>
      </c>
      <c r="C4" s="22" t="s">
        <v>41</v>
      </c>
      <c r="D4" s="22">
        <v>1</v>
      </c>
      <c r="E4" s="23" t="s">
        <v>42</v>
      </c>
      <c r="F4" s="23" t="s">
        <v>5</v>
      </c>
      <c r="G4" s="23" t="s">
        <v>43</v>
      </c>
      <c r="H4" s="23" t="s">
        <v>44</v>
      </c>
      <c r="I4" s="109" t="s">
        <v>45</v>
      </c>
      <c r="J4" s="110" t="s">
        <v>46</v>
      </c>
      <c r="K4" s="25">
        <v>1</v>
      </c>
      <c r="L4" s="25"/>
      <c r="M4" s="26">
        <v>1079.56</v>
      </c>
      <c r="N4" s="27">
        <v>1079.56</v>
      </c>
      <c r="O4" s="27"/>
      <c r="P4" s="28"/>
      <c r="Q4" s="24" t="s">
        <v>46</v>
      </c>
      <c r="R4" s="29"/>
      <c r="S4" s="29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</row>
    <row r="5" spans="1:111" ht="30" x14ac:dyDescent="0.25">
      <c r="A5" s="20"/>
      <c r="B5" s="21">
        <v>57</v>
      </c>
      <c r="C5" s="22" t="s">
        <v>41</v>
      </c>
      <c r="D5" s="22">
        <v>1</v>
      </c>
      <c r="E5" s="23"/>
      <c r="F5" s="23"/>
      <c r="G5" s="23"/>
      <c r="H5" s="31"/>
      <c r="I5" s="111"/>
      <c r="J5" s="110" t="str">
        <f>repasses!A2</f>
        <v>SITES-PORTALRS.xls</v>
      </c>
      <c r="K5" s="25" t="str">
        <f>repasses!D2</f>
        <v>SITE PORTAL RS</v>
      </c>
      <c r="L5" s="25"/>
      <c r="M5" s="26">
        <v>1079.56</v>
      </c>
      <c r="N5" s="32">
        <v>1079.56</v>
      </c>
      <c r="O5" s="32"/>
      <c r="P5" s="33"/>
      <c r="Q5" s="34" t="s">
        <v>47</v>
      </c>
      <c r="R5" s="35"/>
      <c r="S5" s="36"/>
    </row>
    <row r="6" spans="1:111" x14ac:dyDescent="0.25">
      <c r="A6" s="20"/>
      <c r="B6" s="21">
        <v>57</v>
      </c>
      <c r="C6" s="22" t="s">
        <v>41</v>
      </c>
      <c r="D6" s="22">
        <v>1</v>
      </c>
      <c r="E6" s="22"/>
      <c r="F6" s="23"/>
      <c r="G6" s="23"/>
      <c r="H6" s="38"/>
      <c r="I6" s="112"/>
      <c r="J6" s="110" t="s">
        <v>48</v>
      </c>
      <c r="K6" s="25">
        <v>1</v>
      </c>
      <c r="L6" s="25"/>
      <c r="M6" s="26">
        <v>1079.56</v>
      </c>
      <c r="N6" s="32">
        <v>1079.56</v>
      </c>
      <c r="O6" s="32"/>
      <c r="P6" s="33"/>
      <c r="Q6" s="34"/>
      <c r="R6" s="35"/>
      <c r="S6" s="36"/>
    </row>
    <row r="7" spans="1:111" x14ac:dyDescent="0.25">
      <c r="A7" s="20"/>
      <c r="B7" s="21">
        <v>57</v>
      </c>
      <c r="C7" s="22" t="s">
        <v>41</v>
      </c>
      <c r="D7" s="22">
        <v>1</v>
      </c>
      <c r="E7" s="22"/>
      <c r="F7" s="23"/>
      <c r="G7" s="23"/>
      <c r="H7" s="40"/>
      <c r="I7" s="113"/>
      <c r="J7" s="110" t="s">
        <v>49</v>
      </c>
      <c r="K7" s="25">
        <v>1</v>
      </c>
      <c r="L7" s="25"/>
      <c r="M7" s="26">
        <v>1079.56</v>
      </c>
      <c r="N7" s="32">
        <v>1079.56</v>
      </c>
      <c r="O7" s="32"/>
      <c r="P7" s="33"/>
      <c r="Q7" s="34"/>
      <c r="S7" s="36"/>
    </row>
    <row r="8" spans="1:111" x14ac:dyDescent="0.25">
      <c r="A8" s="20"/>
      <c r="B8" s="21">
        <v>57</v>
      </c>
      <c r="C8" s="22" t="s">
        <v>41</v>
      </c>
      <c r="D8" s="22">
        <v>1</v>
      </c>
      <c r="E8" s="41"/>
      <c r="F8" s="42"/>
      <c r="G8" s="23"/>
      <c r="H8" s="22"/>
      <c r="I8" s="114"/>
      <c r="J8" s="110" t="s">
        <v>50</v>
      </c>
      <c r="K8" s="25">
        <v>1</v>
      </c>
      <c r="L8" s="25"/>
      <c r="M8" s="26">
        <v>1079.56</v>
      </c>
      <c r="N8" s="25"/>
      <c r="O8" s="25"/>
      <c r="P8" s="33"/>
      <c r="Q8" s="34"/>
      <c r="R8" s="36"/>
      <c r="S8" s="36"/>
    </row>
    <row r="9" spans="1:111" x14ac:dyDescent="0.25">
      <c r="A9" s="20"/>
      <c r="B9" s="21">
        <v>57</v>
      </c>
      <c r="C9" s="22" t="s">
        <v>41</v>
      </c>
      <c r="D9" s="22">
        <v>1</v>
      </c>
      <c r="E9" s="41"/>
      <c r="F9" s="42"/>
      <c r="G9" s="23"/>
      <c r="H9" s="22"/>
      <c r="I9" s="114"/>
      <c r="J9" s="110" t="s">
        <v>51</v>
      </c>
      <c r="K9" s="25">
        <v>1</v>
      </c>
      <c r="L9" s="25"/>
      <c r="M9" s="26">
        <v>1079.56</v>
      </c>
      <c r="N9" s="25"/>
      <c r="O9" s="25"/>
      <c r="P9" s="33"/>
      <c r="Q9" s="34"/>
      <c r="R9" s="36"/>
      <c r="S9" s="36"/>
    </row>
    <row r="10" spans="1:111" x14ac:dyDescent="0.25">
      <c r="A10" s="43"/>
      <c r="B10" s="21">
        <v>57</v>
      </c>
      <c r="C10" s="22" t="s">
        <v>41</v>
      </c>
      <c r="D10" s="22">
        <v>1</v>
      </c>
      <c r="E10" s="41"/>
      <c r="F10" s="42"/>
      <c r="G10" s="23"/>
      <c r="H10" s="22"/>
      <c r="I10" s="114"/>
      <c r="J10" s="110" t="s">
        <v>52</v>
      </c>
      <c r="K10" s="25">
        <v>1</v>
      </c>
      <c r="L10" s="25"/>
      <c r="M10" s="26">
        <v>1079.56</v>
      </c>
      <c r="N10" s="25"/>
      <c r="O10" s="25"/>
      <c r="P10" s="33"/>
      <c r="Q10" s="34"/>
      <c r="S10" s="36"/>
    </row>
    <row r="11" spans="1:111" x14ac:dyDescent="0.25">
      <c r="A11" s="20"/>
      <c r="B11" s="21">
        <v>57</v>
      </c>
      <c r="C11" s="22" t="s">
        <v>41</v>
      </c>
      <c r="D11" s="22">
        <v>1</v>
      </c>
      <c r="E11" s="22"/>
      <c r="F11" s="23"/>
      <c r="G11" s="23"/>
      <c r="H11" s="39"/>
      <c r="I11" s="115"/>
      <c r="J11" s="110" t="s">
        <v>53</v>
      </c>
      <c r="K11" s="25">
        <v>1</v>
      </c>
      <c r="L11" s="25"/>
      <c r="M11" s="26">
        <v>1079.56</v>
      </c>
      <c r="N11" s="25"/>
      <c r="O11" s="25"/>
      <c r="P11" s="33"/>
      <c r="Q11" s="24"/>
      <c r="R11" s="36"/>
      <c r="S11" s="36"/>
    </row>
    <row r="12" spans="1:111" x14ac:dyDescent="0.25">
      <c r="A12" s="20"/>
      <c r="B12" s="21">
        <v>57</v>
      </c>
      <c r="C12" s="22" t="s">
        <v>41</v>
      </c>
      <c r="D12" s="22">
        <v>1</v>
      </c>
      <c r="E12" s="22"/>
      <c r="F12" s="23"/>
      <c r="G12" s="23"/>
      <c r="H12" s="22"/>
      <c r="I12" s="112"/>
      <c r="J12" s="110" t="s">
        <v>54</v>
      </c>
      <c r="K12" s="25">
        <v>1</v>
      </c>
      <c r="L12" s="25"/>
      <c r="M12" s="26">
        <v>1079.56</v>
      </c>
      <c r="N12" s="25"/>
      <c r="O12" s="25"/>
      <c r="P12" s="33"/>
      <c r="Q12" s="34"/>
      <c r="S12" s="36"/>
    </row>
    <row r="13" spans="1:111" x14ac:dyDescent="0.25">
      <c r="A13" s="20"/>
      <c r="B13" s="21">
        <v>57</v>
      </c>
      <c r="C13" s="22" t="s">
        <v>41</v>
      </c>
      <c r="D13" s="22">
        <v>1</v>
      </c>
      <c r="E13" s="22"/>
      <c r="F13" s="23"/>
      <c r="G13" s="44"/>
      <c r="H13" s="45"/>
      <c r="I13" s="116"/>
      <c r="J13" s="110" t="s">
        <v>55</v>
      </c>
      <c r="K13" s="25">
        <v>1</v>
      </c>
      <c r="L13" s="25"/>
      <c r="M13" s="26">
        <v>1079.56</v>
      </c>
      <c r="N13" s="46"/>
      <c r="O13" s="118"/>
      <c r="P13" s="47"/>
      <c r="Q13" s="34"/>
      <c r="S13" s="36"/>
    </row>
    <row r="14" spans="1:111" x14ac:dyDescent="0.25">
      <c r="A14" s="20"/>
      <c r="B14" s="21">
        <v>57</v>
      </c>
      <c r="C14" s="22" t="s">
        <v>41</v>
      </c>
      <c r="D14" s="22">
        <v>1</v>
      </c>
      <c r="E14" s="22"/>
      <c r="F14" s="23"/>
      <c r="G14" s="44"/>
      <c r="H14" s="45"/>
      <c r="I14" s="116"/>
      <c r="J14" s="110" t="s">
        <v>56</v>
      </c>
      <c r="K14" s="25">
        <v>1</v>
      </c>
      <c r="L14" s="25"/>
      <c r="M14" s="26">
        <v>1079.56</v>
      </c>
      <c r="N14" s="46"/>
      <c r="O14" s="118"/>
      <c r="P14" s="47"/>
      <c r="Q14" s="34"/>
      <c r="S14" s="36"/>
    </row>
    <row r="15" spans="1:111" x14ac:dyDescent="0.25">
      <c r="A15" s="20"/>
      <c r="B15" s="21">
        <v>57</v>
      </c>
      <c r="C15" s="22" t="s">
        <v>41</v>
      </c>
      <c r="D15" s="22">
        <v>1</v>
      </c>
      <c r="E15" s="22"/>
      <c r="F15" s="22"/>
      <c r="G15" s="22"/>
      <c r="H15" s="22"/>
      <c r="I15" s="111"/>
      <c r="J15" s="110" t="s">
        <v>57</v>
      </c>
      <c r="K15" s="25">
        <v>1</v>
      </c>
      <c r="L15" s="25"/>
      <c r="M15" s="26">
        <v>1079.56</v>
      </c>
      <c r="N15" s="25"/>
      <c r="O15" s="25"/>
      <c r="P15" s="33"/>
      <c r="Q15" s="34"/>
      <c r="S15" s="36"/>
    </row>
    <row r="16" spans="1:111" x14ac:dyDescent="0.25">
      <c r="A16" s="20"/>
      <c r="B16" s="21">
        <v>57</v>
      </c>
      <c r="C16" s="22" t="s">
        <v>41</v>
      </c>
      <c r="D16" s="22">
        <v>1</v>
      </c>
      <c r="E16" s="22"/>
      <c r="F16" s="22"/>
      <c r="G16" s="22"/>
      <c r="H16" s="22"/>
      <c r="I16" s="111"/>
      <c r="J16" s="110" t="s">
        <v>58</v>
      </c>
      <c r="K16" s="25">
        <v>1</v>
      </c>
      <c r="L16" s="25"/>
      <c r="M16" s="26">
        <v>1079.56</v>
      </c>
      <c r="N16" s="25"/>
      <c r="O16" s="25"/>
      <c r="P16" s="33"/>
      <c r="Q16" s="34"/>
      <c r="S16" s="36"/>
    </row>
    <row r="17" spans="1:19" x14ac:dyDescent="0.25">
      <c r="A17" s="20"/>
      <c r="B17" s="21">
        <v>57</v>
      </c>
      <c r="C17" s="22" t="s">
        <v>41</v>
      </c>
      <c r="D17" s="22">
        <v>1</v>
      </c>
      <c r="E17" s="31"/>
      <c r="F17" s="31"/>
      <c r="G17" s="31"/>
      <c r="H17" s="22"/>
      <c r="I17" s="117"/>
      <c r="J17" s="110"/>
      <c r="K17" s="49"/>
      <c r="L17" s="25"/>
      <c r="M17" s="26"/>
      <c r="N17" s="25"/>
      <c r="O17" s="25"/>
      <c r="P17" s="33"/>
      <c r="Q17" s="24"/>
      <c r="R17" s="36"/>
      <c r="S17" s="36"/>
    </row>
    <row r="18" spans="1:19" x14ac:dyDescent="0.25">
      <c r="A18" s="20"/>
      <c r="B18" s="21">
        <v>57</v>
      </c>
      <c r="C18" s="22" t="s">
        <v>41</v>
      </c>
      <c r="D18" s="22">
        <v>1</v>
      </c>
      <c r="E18" s="31"/>
      <c r="F18" s="31"/>
      <c r="G18" s="31"/>
      <c r="H18" s="22"/>
      <c r="I18" s="48"/>
      <c r="J18" s="24"/>
      <c r="K18" s="49"/>
      <c r="L18" s="25"/>
      <c r="M18" s="26"/>
      <c r="N18" s="25"/>
      <c r="O18" s="25"/>
      <c r="P18" s="33"/>
      <c r="Q18" s="24"/>
      <c r="R18" s="36"/>
      <c r="S18" s="36"/>
    </row>
    <row r="19" spans="1:19" x14ac:dyDescent="0.25">
      <c r="A19" s="20"/>
      <c r="B19" s="21">
        <v>57</v>
      </c>
      <c r="C19" s="22" t="s">
        <v>41</v>
      </c>
      <c r="D19" s="22">
        <v>1</v>
      </c>
      <c r="E19" s="31"/>
      <c r="F19" s="31"/>
      <c r="G19" s="31"/>
      <c r="H19" s="22"/>
      <c r="I19" s="48"/>
      <c r="J19" s="24"/>
      <c r="K19" s="49"/>
      <c r="L19" s="25"/>
      <c r="M19" s="26"/>
      <c r="N19" s="25"/>
      <c r="O19" s="25"/>
      <c r="P19" s="33"/>
      <c r="Q19" s="24"/>
      <c r="R19" s="36"/>
      <c r="S19" s="36"/>
    </row>
    <row r="20" spans="1:19" x14ac:dyDescent="0.25">
      <c r="A20" s="20"/>
      <c r="B20" s="21">
        <v>57</v>
      </c>
      <c r="C20" s="22" t="s">
        <v>41</v>
      </c>
      <c r="D20" s="22">
        <v>1</v>
      </c>
      <c r="E20" s="31"/>
      <c r="F20" s="31"/>
      <c r="G20" s="31"/>
      <c r="H20" s="48"/>
      <c r="I20" s="48"/>
      <c r="J20" s="24"/>
      <c r="K20" s="49"/>
      <c r="L20" s="25"/>
      <c r="M20" s="26"/>
      <c r="N20" s="25"/>
      <c r="O20" s="25"/>
      <c r="P20" s="33"/>
      <c r="Q20" s="24"/>
      <c r="R20" s="36"/>
      <c r="S20" s="36"/>
    </row>
    <row r="21" spans="1:19" x14ac:dyDescent="0.25">
      <c r="A21" s="20"/>
      <c r="B21" s="21">
        <v>57</v>
      </c>
      <c r="C21" s="22" t="s">
        <v>41</v>
      </c>
      <c r="D21" s="22">
        <v>1</v>
      </c>
      <c r="E21" s="31"/>
      <c r="F21" s="31"/>
      <c r="G21" s="31"/>
      <c r="H21" s="22"/>
      <c r="I21" s="48"/>
      <c r="J21" s="24"/>
      <c r="K21" s="49"/>
      <c r="L21" s="25"/>
      <c r="M21" s="26"/>
      <c r="N21" s="25"/>
      <c r="O21" s="25"/>
      <c r="P21" s="33"/>
      <c r="Q21" s="24"/>
      <c r="R21" s="36"/>
      <c r="S21" s="36"/>
    </row>
    <row r="22" spans="1:19" x14ac:dyDescent="0.25">
      <c r="A22" s="20"/>
      <c r="B22" s="50"/>
      <c r="C22" s="22"/>
      <c r="D22" s="31"/>
      <c r="E22" s="31"/>
      <c r="F22" s="31"/>
      <c r="G22" s="31"/>
      <c r="H22" s="22"/>
      <c r="I22" s="31"/>
      <c r="J22" s="24"/>
      <c r="K22" s="51"/>
      <c r="L22" s="51"/>
      <c r="M22" s="51"/>
      <c r="N22" s="52"/>
      <c r="O22" s="52"/>
      <c r="P22" s="31"/>
      <c r="Q22" s="24"/>
      <c r="R22" s="36"/>
      <c r="S22" s="36"/>
    </row>
    <row r="23" spans="1:19" x14ac:dyDescent="0.25">
      <c r="A23" s="20"/>
      <c r="B23" s="50"/>
      <c r="C23" s="22"/>
      <c r="D23" s="31"/>
      <c r="E23" s="31"/>
      <c r="F23" s="31"/>
      <c r="G23" s="31"/>
      <c r="H23" s="22"/>
      <c r="I23" s="53"/>
      <c r="J23" s="24"/>
      <c r="K23" s="51"/>
      <c r="L23" s="51"/>
      <c r="M23" s="51"/>
      <c r="N23" s="52"/>
      <c r="O23" s="52"/>
      <c r="P23" s="31"/>
      <c r="Q23" s="24"/>
      <c r="R23" s="36"/>
      <c r="S23" s="36"/>
    </row>
    <row r="24" spans="1:19" x14ac:dyDescent="0.25">
      <c r="A24" s="20"/>
      <c r="B24" s="50"/>
      <c r="C24" s="22"/>
      <c r="D24" s="31"/>
      <c r="E24" s="31"/>
      <c r="F24" s="38"/>
      <c r="G24" s="38"/>
      <c r="H24" s="23"/>
      <c r="I24" s="53"/>
      <c r="J24" s="24"/>
      <c r="K24" s="51"/>
      <c r="L24" s="51"/>
      <c r="M24" s="51"/>
      <c r="N24" s="51"/>
      <c r="O24" s="51"/>
      <c r="P24" s="31"/>
      <c r="Q24" s="24"/>
      <c r="R24" s="36"/>
      <c r="S24" s="36"/>
    </row>
    <row r="25" spans="1:19" x14ac:dyDescent="0.25">
      <c r="A25" s="20"/>
      <c r="B25" s="50"/>
      <c r="C25" s="22"/>
      <c r="D25" s="31"/>
      <c r="E25" s="31"/>
      <c r="F25" s="38"/>
      <c r="G25" s="38"/>
      <c r="H25" s="23"/>
      <c r="I25" s="53"/>
      <c r="J25" s="24"/>
      <c r="K25" s="51"/>
      <c r="L25" s="51"/>
      <c r="M25" s="51"/>
      <c r="N25" s="51"/>
      <c r="O25" s="51"/>
      <c r="P25" s="31"/>
      <c r="Q25" s="24"/>
      <c r="R25" s="36"/>
      <c r="S25" s="36"/>
    </row>
    <row r="26" spans="1:19" x14ac:dyDescent="0.25">
      <c r="A26" s="20"/>
      <c r="B26" s="50"/>
      <c r="C26" s="22"/>
      <c r="D26" s="31"/>
      <c r="E26" s="31"/>
      <c r="F26" s="38"/>
      <c r="G26" s="38"/>
      <c r="H26" s="23"/>
      <c r="I26" s="53"/>
      <c r="J26" s="24"/>
      <c r="K26" s="51"/>
      <c r="L26" s="51"/>
      <c r="M26" s="51"/>
      <c r="N26" s="51"/>
      <c r="O26" s="51"/>
      <c r="P26" s="31"/>
      <c r="Q26" s="24"/>
      <c r="R26" s="36"/>
      <c r="S26" s="36"/>
    </row>
    <row r="27" spans="1:19" x14ac:dyDescent="0.25">
      <c r="A27" s="20"/>
      <c r="B27" s="50"/>
      <c r="C27" s="22"/>
      <c r="D27" s="31"/>
      <c r="E27" s="31"/>
      <c r="F27" s="38"/>
      <c r="G27" s="38"/>
      <c r="H27" s="23"/>
      <c r="I27" s="53"/>
      <c r="J27" s="24"/>
      <c r="K27" s="51"/>
      <c r="L27" s="51"/>
      <c r="M27" s="51"/>
      <c r="N27" s="51"/>
      <c r="O27" s="51"/>
      <c r="P27" s="31"/>
      <c r="Q27" s="24"/>
      <c r="R27" s="36"/>
      <c r="S27" s="36"/>
    </row>
    <row r="28" spans="1:19" x14ac:dyDescent="0.25">
      <c r="A28" s="20"/>
      <c r="B28" s="54"/>
      <c r="C28" s="22"/>
      <c r="D28" s="31"/>
      <c r="E28" s="31"/>
      <c r="F28" s="38"/>
      <c r="G28" s="38"/>
      <c r="H28" s="22"/>
      <c r="I28" s="31"/>
      <c r="J28" s="24"/>
      <c r="K28" s="51"/>
      <c r="L28" s="51"/>
      <c r="M28" s="51"/>
      <c r="N28" s="51"/>
      <c r="O28" s="51"/>
      <c r="P28" s="31"/>
      <c r="Q28" s="24"/>
      <c r="S28" s="36"/>
    </row>
    <row r="29" spans="1:19" x14ac:dyDescent="0.25">
      <c r="A29" s="20"/>
      <c r="B29" s="50"/>
      <c r="C29" s="22"/>
      <c r="D29" s="31"/>
      <c r="E29" s="31"/>
      <c r="F29" s="31"/>
      <c r="G29" s="31"/>
      <c r="H29" s="55"/>
      <c r="I29" s="55"/>
      <c r="J29" s="22"/>
      <c r="K29" s="51"/>
      <c r="L29" s="51"/>
      <c r="M29" s="51"/>
      <c r="N29" s="51"/>
      <c r="O29" s="51"/>
      <c r="P29" s="31"/>
      <c r="Q29" s="24"/>
      <c r="R29" s="36"/>
      <c r="S29" s="36"/>
    </row>
    <row r="30" spans="1:19" x14ac:dyDescent="0.25">
      <c r="A30" s="20"/>
      <c r="B30" s="56"/>
      <c r="C30" s="22"/>
      <c r="D30" s="31"/>
      <c r="E30" s="31"/>
      <c r="F30" s="38"/>
      <c r="G30" s="38"/>
      <c r="H30" s="31"/>
      <c r="I30" s="31"/>
      <c r="J30" s="22"/>
      <c r="K30" s="51"/>
      <c r="L30" s="51"/>
      <c r="M30" s="51"/>
      <c r="N30" s="51"/>
      <c r="O30" s="51"/>
      <c r="P30" s="31"/>
      <c r="Q30" s="22"/>
      <c r="R30" s="36"/>
    </row>
    <row r="31" spans="1:19" x14ac:dyDescent="0.25">
      <c r="A31" s="43"/>
      <c r="B31" s="54"/>
      <c r="C31" s="22"/>
      <c r="D31" s="31"/>
      <c r="E31" s="31"/>
      <c r="F31" s="38"/>
      <c r="G31" s="38"/>
      <c r="H31" s="38"/>
      <c r="I31" s="31"/>
      <c r="J31" s="22"/>
      <c r="K31" s="51"/>
      <c r="L31" s="51"/>
      <c r="M31" s="51"/>
      <c r="N31" s="51"/>
      <c r="O31" s="51"/>
      <c r="P31" s="31"/>
      <c r="Q31" s="22"/>
      <c r="R31" s="29"/>
    </row>
    <row r="32" spans="1:19" s="10" customFormat="1" x14ac:dyDescent="0.25">
      <c r="A32" s="43"/>
      <c r="B32" s="54"/>
      <c r="C32" s="22"/>
      <c r="D32" s="31"/>
      <c r="E32" s="31"/>
      <c r="F32" s="31"/>
      <c r="G32" s="31"/>
      <c r="H32" s="38"/>
      <c r="I32" s="31"/>
      <c r="J32" s="22"/>
      <c r="K32" s="51"/>
      <c r="L32" s="51"/>
      <c r="M32" s="51"/>
      <c r="N32" s="51"/>
      <c r="O32" s="51"/>
      <c r="P32" s="31"/>
      <c r="Q32" s="22"/>
      <c r="R32" s="29"/>
      <c r="S32" s="57"/>
    </row>
    <row r="33" spans="1:28" x14ac:dyDescent="0.25">
      <c r="A33" s="43"/>
      <c r="B33" s="54"/>
      <c r="C33" s="22"/>
      <c r="D33" s="31"/>
      <c r="E33" s="31"/>
      <c r="F33" s="31"/>
      <c r="G33" s="31"/>
      <c r="H33" s="38"/>
      <c r="I33" s="31"/>
      <c r="J33" s="22"/>
      <c r="K33" s="51"/>
      <c r="L33" s="51"/>
      <c r="M33" s="51"/>
      <c r="N33" s="51"/>
      <c r="O33" s="51"/>
      <c r="P33" s="31"/>
      <c r="Q33" s="22"/>
      <c r="R33" s="36"/>
    </row>
    <row r="34" spans="1:28" x14ac:dyDescent="0.25">
      <c r="A34" s="43"/>
      <c r="B34" s="58"/>
      <c r="C34" s="22"/>
      <c r="D34" s="58"/>
      <c r="E34" s="58"/>
      <c r="F34" s="58"/>
      <c r="G34" s="58"/>
      <c r="H34" s="45"/>
      <c r="I34" s="58"/>
      <c r="J34" s="24"/>
      <c r="K34" s="59"/>
      <c r="L34" s="60"/>
      <c r="M34" s="61"/>
      <c r="N34" s="60"/>
      <c r="O34" s="60"/>
      <c r="P34" s="62"/>
      <c r="Q34" s="22"/>
    </row>
    <row r="35" spans="1:28" x14ac:dyDescent="0.25">
      <c r="A35" s="43"/>
      <c r="B35" s="63"/>
      <c r="C35" s="22"/>
      <c r="D35" s="58"/>
      <c r="E35" s="58"/>
      <c r="F35" s="64"/>
      <c r="G35" s="64"/>
      <c r="H35" s="58"/>
      <c r="I35" s="58"/>
      <c r="J35" s="65"/>
      <c r="K35" s="59"/>
      <c r="L35" s="60"/>
      <c r="M35" s="61"/>
      <c r="N35" s="60"/>
      <c r="O35" s="60"/>
      <c r="P35" s="62"/>
      <c r="Q35" s="66"/>
      <c r="R35" s="36"/>
      <c r="S35" s="36"/>
    </row>
    <row r="36" spans="1:28" x14ac:dyDescent="0.25">
      <c r="A36" s="43"/>
      <c r="B36" s="63"/>
      <c r="C36" s="22"/>
      <c r="D36" s="58"/>
      <c r="E36" s="58"/>
      <c r="F36" s="64"/>
      <c r="G36" s="64"/>
      <c r="H36" s="58"/>
      <c r="I36" s="58"/>
      <c r="J36" s="65"/>
      <c r="K36" s="59"/>
      <c r="L36" s="60"/>
      <c r="M36" s="61"/>
      <c r="N36" s="60"/>
      <c r="O36" s="60"/>
      <c r="P36" s="62"/>
      <c r="Q36" s="66"/>
      <c r="R36" s="36"/>
    </row>
    <row r="37" spans="1:28" x14ac:dyDescent="0.25">
      <c r="A37" s="43"/>
      <c r="B37" s="67"/>
      <c r="C37" s="22"/>
      <c r="D37" s="58"/>
      <c r="E37" s="58"/>
      <c r="F37" s="64"/>
      <c r="G37" s="64"/>
      <c r="H37" s="64"/>
      <c r="I37" s="68"/>
      <c r="J37" s="65"/>
      <c r="K37" s="59"/>
      <c r="L37" s="60"/>
      <c r="M37" s="43"/>
      <c r="N37" s="69"/>
      <c r="O37" s="69"/>
      <c r="P37" s="58"/>
      <c r="Q37" s="70"/>
      <c r="R37" s="71"/>
      <c r="S37" s="71"/>
      <c r="T37" s="71"/>
      <c r="U37" s="71"/>
      <c r="V37" s="72"/>
      <c r="W37" s="73"/>
      <c r="X37" s="74"/>
      <c r="Y37" s="75"/>
      <c r="Z37" s="73"/>
      <c r="AA37" s="76"/>
      <c r="AB37" s="72"/>
    </row>
    <row r="38" spans="1:28" x14ac:dyDescent="0.25">
      <c r="A38" s="43"/>
      <c r="B38" s="63"/>
      <c r="C38" s="22"/>
      <c r="D38" s="58"/>
      <c r="E38" s="58"/>
      <c r="F38" s="58"/>
      <c r="G38" s="58"/>
      <c r="H38" s="58"/>
      <c r="I38" s="58"/>
      <c r="J38" s="65"/>
      <c r="K38" s="59"/>
      <c r="L38" s="60"/>
      <c r="M38" s="61"/>
      <c r="N38" s="60"/>
      <c r="O38" s="60"/>
      <c r="P38" s="62"/>
      <c r="Q38" s="70"/>
      <c r="R38" s="36"/>
    </row>
    <row r="39" spans="1:28" x14ac:dyDescent="0.25">
      <c r="A39" s="43"/>
      <c r="B39" s="63"/>
      <c r="C39" s="22"/>
      <c r="D39" s="58"/>
      <c r="E39" s="58"/>
      <c r="F39" s="58"/>
      <c r="G39" s="58"/>
      <c r="H39" s="70"/>
      <c r="I39" s="58"/>
      <c r="J39" s="22"/>
      <c r="K39" s="59"/>
      <c r="L39" s="60"/>
      <c r="M39" s="61"/>
      <c r="N39" s="60"/>
      <c r="O39" s="60"/>
      <c r="P39" s="62"/>
      <c r="Q39" s="22"/>
      <c r="R39" s="36"/>
    </row>
    <row r="40" spans="1:28" x14ac:dyDescent="0.25">
      <c r="A40" s="43"/>
      <c r="B40" s="63"/>
      <c r="C40" s="22"/>
      <c r="D40" s="58"/>
      <c r="E40" s="58"/>
      <c r="F40" s="58"/>
      <c r="G40" s="58"/>
      <c r="H40" s="58"/>
      <c r="I40" s="58"/>
      <c r="J40" s="22"/>
      <c r="K40" s="60"/>
      <c r="L40" s="61"/>
      <c r="M40" s="61"/>
      <c r="N40" s="60"/>
      <c r="O40" s="60"/>
      <c r="P40" s="62"/>
      <c r="Q40" s="22"/>
    </row>
    <row r="41" spans="1:28" x14ac:dyDescent="0.25">
      <c r="A41" s="43"/>
      <c r="B41" s="63"/>
      <c r="C41" s="22"/>
      <c r="D41" s="58"/>
      <c r="E41" s="58"/>
      <c r="F41" s="58"/>
      <c r="G41" s="58"/>
      <c r="H41" s="58"/>
      <c r="I41" s="58"/>
      <c r="J41" s="24"/>
      <c r="K41" s="59"/>
      <c r="L41" s="60"/>
      <c r="M41" s="61"/>
      <c r="N41" s="60"/>
      <c r="O41" s="60"/>
      <c r="P41" s="62"/>
      <c r="Q41" s="70"/>
      <c r="R41" s="36"/>
    </row>
    <row r="42" spans="1:28" x14ac:dyDescent="0.25">
      <c r="A42" s="43"/>
      <c r="B42" s="77"/>
      <c r="C42" s="22"/>
      <c r="D42" s="22"/>
      <c r="E42" s="22"/>
      <c r="F42" s="23"/>
      <c r="G42" s="78"/>
      <c r="H42" s="44"/>
      <c r="I42" s="68"/>
      <c r="J42" s="24"/>
      <c r="K42" s="59"/>
      <c r="L42" s="60"/>
      <c r="M42" s="61"/>
      <c r="N42" s="60"/>
      <c r="O42" s="60"/>
      <c r="P42" s="62"/>
      <c r="Q42" s="22"/>
      <c r="R42" s="36"/>
    </row>
    <row r="43" spans="1:28" x14ac:dyDescent="0.25">
      <c r="A43" s="20"/>
      <c r="B43" s="77"/>
      <c r="C43" s="22"/>
      <c r="D43" s="22"/>
      <c r="E43" s="22"/>
      <c r="F43" s="23"/>
      <c r="G43" s="23"/>
      <c r="H43" s="22"/>
      <c r="I43" s="22"/>
      <c r="J43" s="22"/>
      <c r="K43" s="25"/>
      <c r="L43" s="25"/>
      <c r="M43" s="26"/>
      <c r="N43" s="25"/>
      <c r="O43" s="25"/>
      <c r="P43" s="33"/>
      <c r="Q43" s="22"/>
      <c r="R43" s="36"/>
    </row>
    <row r="44" spans="1:28" x14ac:dyDescent="0.25">
      <c r="A44" s="43"/>
      <c r="B44" s="58"/>
      <c r="C44" s="22"/>
      <c r="D44" s="58"/>
      <c r="E44" s="58"/>
      <c r="F44" s="64"/>
      <c r="G44" s="64"/>
      <c r="H44" s="45"/>
      <c r="I44" s="58"/>
      <c r="J44" s="65"/>
      <c r="K44" s="60"/>
      <c r="L44" s="60"/>
      <c r="M44" s="61"/>
      <c r="N44" s="60"/>
      <c r="O44" s="60"/>
      <c r="P44" s="62"/>
      <c r="Q44" s="79"/>
    </row>
    <row r="45" spans="1:28" x14ac:dyDescent="0.2">
      <c r="A45" s="80"/>
      <c r="B45" s="58"/>
      <c r="C45" s="22"/>
      <c r="D45" s="81"/>
      <c r="E45" s="82"/>
      <c r="F45" s="82"/>
      <c r="G45" s="31"/>
      <c r="H45" s="45"/>
      <c r="I45" s="83"/>
      <c r="J45" s="22"/>
      <c r="K45" s="46"/>
      <c r="L45" s="46"/>
      <c r="M45" s="84"/>
      <c r="N45" s="85"/>
      <c r="O45" s="119"/>
      <c r="P45" s="86"/>
      <c r="Q45" s="22"/>
      <c r="R45" s="87"/>
    </row>
    <row r="46" spans="1:28" x14ac:dyDescent="0.25">
      <c r="A46" s="80"/>
      <c r="B46" s="58"/>
      <c r="C46" s="22"/>
      <c r="D46" s="81"/>
      <c r="E46" s="82"/>
      <c r="F46" s="82"/>
      <c r="G46" s="45"/>
      <c r="H46" s="45"/>
      <c r="I46" s="83"/>
      <c r="J46" s="83"/>
      <c r="K46" s="46"/>
      <c r="L46" s="46"/>
      <c r="M46" s="88"/>
      <c r="N46" s="89"/>
      <c r="O46" s="120"/>
      <c r="P46" s="47"/>
      <c r="Q46" s="22"/>
      <c r="R46" s="90"/>
      <c r="S46" s="91"/>
      <c r="T46" s="91"/>
      <c r="U46" s="91"/>
      <c r="V46" s="91"/>
      <c r="W46" s="91"/>
      <c r="X46" s="91"/>
      <c r="Y46" s="91"/>
    </row>
    <row r="47" spans="1:28" x14ac:dyDescent="0.25">
      <c r="A47" s="92"/>
      <c r="B47" s="93"/>
      <c r="C47" s="94"/>
      <c r="D47" s="95"/>
      <c r="E47" s="96"/>
      <c r="F47" s="96"/>
      <c r="G47" s="96"/>
      <c r="H47" s="96"/>
      <c r="I47" s="95"/>
      <c r="J47" s="95"/>
      <c r="K47" s="97"/>
      <c r="L47" s="97"/>
      <c r="M47" s="98"/>
      <c r="N47" s="97"/>
      <c r="O47" s="97"/>
      <c r="P47" s="92"/>
      <c r="Q47" s="99"/>
    </row>
    <row r="48" spans="1:28" x14ac:dyDescent="0.25">
      <c r="A48" s="43"/>
      <c r="B48" s="83"/>
      <c r="C48" s="22"/>
      <c r="D48" s="83"/>
      <c r="E48" s="100"/>
      <c r="F48" s="101"/>
      <c r="G48" s="102"/>
      <c r="H48" s="45"/>
      <c r="I48" s="83"/>
      <c r="J48" s="22"/>
      <c r="K48" s="103"/>
      <c r="L48" s="103"/>
      <c r="M48" s="104"/>
      <c r="N48" s="103"/>
      <c r="O48" s="103"/>
      <c r="P48" s="83"/>
      <c r="Q48" s="22"/>
    </row>
    <row r="49" spans="1:17" x14ac:dyDescent="0.25">
      <c r="A49" s="43"/>
      <c r="B49" s="83"/>
      <c r="C49" s="22"/>
      <c r="D49" s="83"/>
      <c r="E49" s="45"/>
      <c r="F49" s="44"/>
      <c r="G49" s="44"/>
      <c r="H49" s="45"/>
      <c r="I49" s="83"/>
      <c r="J49" s="83"/>
      <c r="K49" s="103"/>
      <c r="L49" s="103"/>
      <c r="M49" s="104"/>
      <c r="N49" s="103"/>
      <c r="O49" s="103"/>
      <c r="P49" s="83"/>
      <c r="Q49" s="105"/>
    </row>
  </sheetData>
  <autoFilter ref="A3:R47">
    <sortState ref="A4:P44">
      <sortCondition ref="D3:D29"/>
    </sortState>
  </autoFilter>
  <dataConsolidate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J3" sqref="J3"/>
    </sheetView>
  </sheetViews>
  <sheetFormatPr defaultRowHeight="15" x14ac:dyDescent="0.25"/>
  <cols>
    <col min="1" max="1" customWidth="true" width="22.7109375" collapsed="true"/>
    <col min="2" max="2" bestFit="true" customWidth="true" width="10.28515625" collapsed="true"/>
    <col min="3" max="3" bestFit="true" customWidth="true" width="10.0" collapsed="true"/>
    <col min="4" max="4" bestFit="true" customWidth="true" width="14.5703125" collapsed="true"/>
    <col min="5" max="9" customWidth="true" width="14.5703125" collapsed="true"/>
  </cols>
  <sheetData>
    <row r="1" spans="1:22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15</v>
      </c>
      <c r="F1" s="1" t="s">
        <v>16</v>
      </c>
      <c r="G1" s="1" t="s">
        <v>17</v>
      </c>
      <c r="J1" s="2">
        <v>41640</v>
      </c>
      <c r="K1" s="2">
        <v>41671</v>
      </c>
      <c r="L1" s="2">
        <v>41699</v>
      </c>
      <c r="M1" s="2">
        <v>41730</v>
      </c>
      <c r="N1" s="2">
        <v>41760</v>
      </c>
      <c r="O1" s="2">
        <v>41791</v>
      </c>
      <c r="P1" s="2">
        <v>41821</v>
      </c>
      <c r="Q1" s="2">
        <v>41852</v>
      </c>
      <c r="R1" s="2">
        <v>41883</v>
      </c>
      <c r="S1" s="2">
        <v>41913</v>
      </c>
      <c r="T1" s="2">
        <v>41944</v>
      </c>
      <c r="U1" s="2">
        <v>41974</v>
      </c>
      <c r="V1" s="2"/>
    </row>
    <row r="2" spans="1:22" x14ac:dyDescent="0.25">
      <c r="A2" t="s">
        <v>1</v>
      </c>
      <c r="B2" t="s">
        <v>5</v>
      </c>
      <c r="C2" t="s">
        <v>6</v>
      </c>
      <c r="D2" t="s">
        <v>7</v>
      </c>
      <c r="J2">
        <v>10000</v>
      </c>
    </row>
    <row r="3" spans="1:22" x14ac:dyDescent="0.25">
      <c r="A3" t="s">
        <v>8</v>
      </c>
      <c r="B3" t="s">
        <v>5</v>
      </c>
      <c r="C3" t="s">
        <v>6</v>
      </c>
      <c r="D3" t="s">
        <v>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tabSelected="1" workbookViewId="0">
      <selection activeCell="F14" sqref="F14"/>
    </sheetView>
  </sheetViews>
  <sheetFormatPr defaultRowHeight="15" x14ac:dyDescent="0.25"/>
  <cols>
    <col min="1" max="1" customWidth="true" width="20.42578125" collapsed="true"/>
    <col min="2" max="2" bestFit="true" customWidth="true" width="10.28515625" collapsed="true"/>
    <col min="3" max="3" bestFit="true" customWidth="true" width="10.0" collapsed="true"/>
    <col min="4" max="4" bestFit="true" customWidth="true" width="14.5703125" collapsed="true"/>
  </cols>
  <sheetData>
    <row r="1" spans="1:17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2">
        <v>41640</v>
      </c>
      <c r="F1" s="2">
        <v>41671</v>
      </c>
      <c r="G1" s="2">
        <v>41699</v>
      </c>
      <c r="H1" s="2">
        <v>41730</v>
      </c>
      <c r="I1" s="2">
        <v>41760</v>
      </c>
      <c r="J1" s="2">
        <v>41791</v>
      </c>
      <c r="K1" s="2">
        <v>41821</v>
      </c>
      <c r="L1" s="2">
        <v>41852</v>
      </c>
      <c r="M1" s="2">
        <v>41883</v>
      </c>
      <c r="N1" s="2">
        <v>41913</v>
      </c>
      <c r="O1" s="2">
        <v>41944</v>
      </c>
      <c r="P1" s="2">
        <v>41974</v>
      </c>
      <c r="Q1" s="2"/>
    </row>
    <row r="2" spans="1:17" x14ac:dyDescent="0.25">
      <c r="A2" t="s">
        <v>1</v>
      </c>
      <c r="B2" t="s">
        <v>5</v>
      </c>
      <c r="C2" t="s">
        <v>88</v>
      </c>
      <c r="D2"/>
      <c r="F2">
        <v>15000</v>
      </c>
    </row>
    <row r="3" spans="1:17" x14ac:dyDescent="0.25">
      <c r="A3" t="s">
        <v>8</v>
      </c>
      <c r="B3" t="s">
        <v>5</v>
      </c>
      <c r="C3" t="s">
        <v>6</v>
      </c>
      <c r="D3" t="s">
        <v>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D20" sqref="D20"/>
    </sheetView>
  </sheetViews>
  <sheetFormatPr defaultRowHeight="15" x14ac:dyDescent="0.25"/>
  <cols>
    <col min="1" max="1" customWidth="true" width="20.42578125" collapsed="true"/>
    <col min="2" max="2" bestFit="true" customWidth="true" width="10.28515625" collapsed="true"/>
    <col min="3" max="3" bestFit="true" customWidth="true" width="10.0" collapsed="true"/>
    <col min="4" max="4" bestFit="true" customWidth="true" width="14.5703125" collapsed="true"/>
    <col min="6" max="12" bestFit="true" customWidth="true" width="13.28515625" collapsed="true"/>
  </cols>
  <sheetData>
    <row r="1" spans="1:17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2">
        <v>41640</v>
      </c>
      <c r="F1" s="2">
        <v>41671</v>
      </c>
      <c r="G1" s="2">
        <v>41699</v>
      </c>
      <c r="H1" s="2">
        <v>41730</v>
      </c>
      <c r="I1" s="2">
        <v>41760</v>
      </c>
      <c r="J1" s="2">
        <v>41791</v>
      </c>
      <c r="K1" s="2">
        <v>41821</v>
      </c>
      <c r="L1" s="2">
        <v>41852</v>
      </c>
      <c r="M1" s="2">
        <v>41883</v>
      </c>
      <c r="N1" s="2">
        <v>41913</v>
      </c>
      <c r="O1" s="2">
        <v>41944</v>
      </c>
      <c r="P1" s="2">
        <v>41974</v>
      </c>
      <c r="Q1" s="2"/>
    </row>
    <row r="2" spans="1:17" s="1" customFormat="1" x14ac:dyDescent="0.25">
      <c r="E2" s="2"/>
      <c r="F2" s="5">
        <f>SUM(F3:F19)</f>
        <v>15000</v>
      </c>
      <c r="G2" s="5">
        <f t="shared" ref="G2:P2" si="0">SUM(G3:G19)</f>
        <v>10000</v>
      </c>
      <c r="H2" s="5">
        <f t="shared" si="0"/>
        <v>25000</v>
      </c>
      <c r="I2" s="5">
        <f t="shared" si="0"/>
        <v>10000</v>
      </c>
      <c r="J2" s="5">
        <f t="shared" si="0"/>
        <v>25000</v>
      </c>
      <c r="K2" s="5">
        <f t="shared" si="0"/>
        <v>10000</v>
      </c>
      <c r="L2" s="5">
        <f t="shared" si="0"/>
        <v>15000</v>
      </c>
      <c r="M2" s="5">
        <f t="shared" si="0"/>
        <v>0</v>
      </c>
      <c r="N2" s="5">
        <f t="shared" si="0"/>
        <v>0</v>
      </c>
      <c r="O2" s="5">
        <f t="shared" si="0"/>
        <v>0</v>
      </c>
      <c r="P2" s="5">
        <f t="shared" si="0"/>
        <v>0</v>
      </c>
      <c r="Q2" s="2"/>
    </row>
    <row r="3" spans="1:17" x14ac:dyDescent="0.25">
      <c r="A3" t="s">
        <v>1</v>
      </c>
      <c r="B3" t="s">
        <v>5</v>
      </c>
      <c r="C3" t="s">
        <v>6</v>
      </c>
      <c r="D3" t="s">
        <v>7</v>
      </c>
      <c r="F3">
        <v>15000</v>
      </c>
      <c r="H3">
        <v>15000</v>
      </c>
      <c r="J3">
        <v>15000</v>
      </c>
      <c r="L3">
        <v>15000</v>
      </c>
    </row>
    <row r="4" spans="1:17" x14ac:dyDescent="0.25">
      <c r="A4" t="s">
        <v>8</v>
      </c>
      <c r="B4" t="s">
        <v>5</v>
      </c>
      <c r="C4" t="s">
        <v>6</v>
      </c>
      <c r="D4" t="s">
        <v>9</v>
      </c>
      <c r="G4">
        <v>10000</v>
      </c>
      <c r="H4">
        <v>10000</v>
      </c>
      <c r="I4">
        <v>10000</v>
      </c>
      <c r="J4">
        <v>10000</v>
      </c>
      <c r="K4">
        <v>10000</v>
      </c>
    </row>
    <row r="5" spans="1:17" x14ac:dyDescent="0.25">
      <c r="B5" t="s">
        <v>18</v>
      </c>
    </row>
  </sheetData>
  <autoFilter ref="A2:Q5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C8" sqref="C8"/>
    </sheetView>
  </sheetViews>
  <sheetFormatPr defaultRowHeight="15" x14ac:dyDescent="0.25"/>
  <cols>
    <col min="1" max="1" bestFit="true" customWidth="true" width="19.85546875" collapsed="true"/>
    <col min="2" max="2" customWidth="true" width="38.28515625" collapsed="true"/>
    <col min="3" max="3" bestFit="true" customWidth="true" width="14.5703125" collapsed="true"/>
    <col min="4" max="4" bestFit="true" customWidth="true" width="7.0" collapsed="true"/>
    <col min="5" max="5" bestFit="true" customWidth="true" style="3" width="19.85546875" collapsed="true"/>
    <col min="6" max="6" bestFit="true" customWidth="true" style="3" width="16.42578125" collapsed="true"/>
    <col min="7" max="7" bestFit="true" customWidth="true" style="3" width="10.85546875" collapsed="true"/>
    <col min="8" max="8" bestFit="true" customWidth="true" style="3" width="9.7109375" collapsed="true"/>
    <col min="9" max="12" style="3" width="9.140625" collapsed="true"/>
  </cols>
  <sheetData>
    <row r="1" spans="1:12" x14ac:dyDescent="0.25">
      <c r="E1" s="3" t="s">
        <v>12</v>
      </c>
      <c r="J1" s="3" t="s">
        <v>72</v>
      </c>
    </row>
    <row r="2" spans="1:12" x14ac:dyDescent="0.25">
      <c r="C2" t="s">
        <v>14</v>
      </c>
      <c r="D2" s="124" t="s">
        <v>71</v>
      </c>
      <c r="E2" s="124" t="s">
        <v>73</v>
      </c>
      <c r="F2" s="124" t="s">
        <v>38</v>
      </c>
      <c r="G2" s="124" t="s">
        <v>74</v>
      </c>
      <c r="H2" s="124" t="s">
        <v>75</v>
      </c>
      <c r="I2" s="3" t="s">
        <v>13</v>
      </c>
      <c r="J2" s="3" t="s">
        <v>10</v>
      </c>
      <c r="K2" s="3" t="s">
        <v>11</v>
      </c>
      <c r="L2" s="3" t="s">
        <v>13</v>
      </c>
    </row>
    <row r="3" spans="1:12" x14ac:dyDescent="0.25">
      <c r="C3" t="s">
        <v>7</v>
      </c>
      <c r="D3">
        <v>1500</v>
      </c>
      <c r="E3" s="3">
        <v>3000</v>
      </c>
      <c r="G3" s="3">
        <f>faturamentos!E2</f>
        <v>0</v>
      </c>
      <c r="I3" s="4">
        <f>D3/E3</f>
        <v>0.5</v>
      </c>
      <c r="J3" s="3">
        <f>repasses!M2</f>
        <v>0</v>
      </c>
      <c r="K3" s="3">
        <f>faturamentos!H2</f>
        <v>0</v>
      </c>
      <c r="L3" s="4" t="e">
        <f>J3/K3</f>
        <v>#DIV/0!</v>
      </c>
    </row>
    <row r="4" spans="1:12" x14ac:dyDescent="0.25">
      <c r="D4" t="s">
        <v>76</v>
      </c>
    </row>
    <row r="7" spans="1:12" x14ac:dyDescent="0.25">
      <c r="A7" s="124" t="s">
        <v>71</v>
      </c>
      <c r="B7" t="s">
        <v>77</v>
      </c>
      <c r="C7" t="s">
        <v>81</v>
      </c>
    </row>
    <row r="8" spans="1:12" x14ac:dyDescent="0.25">
      <c r="A8" s="124" t="s">
        <v>73</v>
      </c>
      <c r="B8" t="s">
        <v>78</v>
      </c>
      <c r="C8" t="s">
        <v>80</v>
      </c>
    </row>
    <row r="9" spans="1:12" x14ac:dyDescent="0.25">
      <c r="A9" s="124" t="s">
        <v>38</v>
      </c>
      <c r="B9" t="s">
        <v>79</v>
      </c>
      <c r="C9" t="s">
        <v>82</v>
      </c>
    </row>
    <row r="10" spans="1:12" x14ac:dyDescent="0.25">
      <c r="A10" s="124" t="s">
        <v>74</v>
      </c>
      <c r="B10" t="s">
        <v>78</v>
      </c>
      <c r="C10" t="s">
        <v>80</v>
      </c>
    </row>
    <row r="11" spans="1:12" x14ac:dyDescent="0.25">
      <c r="A11" s="124" t="s">
        <v>75</v>
      </c>
      <c r="B11" t="s">
        <v>79</v>
      </c>
      <c r="C11" t="s">
        <v>82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26" sqref="B26"/>
    </sheetView>
  </sheetViews>
  <sheetFormatPr defaultColWidth="19.5703125" defaultRowHeight="15" x14ac:dyDescent="0.25"/>
  <cols>
    <col min="1" max="1" bestFit="true" customWidth="true" width="34.42578125" collapsed="true"/>
    <col min="2" max="2" bestFit="true" customWidth="true" width="17.85546875" collapsed="true"/>
    <col min="3" max="3" bestFit="true" customWidth="true" width="16.0" collapsed="true"/>
    <col min="4" max="4" bestFit="true" customWidth="true" width="6.5703125" collapsed="true"/>
    <col min="5" max="5" bestFit="true" customWidth="true" width="6.7109375" collapsed="true"/>
    <col min="6" max="6" bestFit="true" customWidth="true" width="7.28515625" collapsed="true"/>
    <col min="7" max="7" bestFit="true" customWidth="true" width="6.7109375" collapsed="true"/>
    <col min="8" max="8" bestFit="true" customWidth="true" width="7.140625" collapsed="true"/>
    <col min="9" max="9" bestFit="true" customWidth="true" width="6.7109375" collapsed="true"/>
    <col min="10" max="10" bestFit="true" customWidth="true" width="6.140625" collapsed="true"/>
    <col min="11" max="11" bestFit="true" customWidth="true" width="7.0" collapsed="true"/>
    <col min="12" max="12" bestFit="true" customWidth="true" width="6.5703125" collapsed="true"/>
    <col min="13" max="13" bestFit="true" customWidth="true" width="6.85546875" collapsed="true"/>
    <col min="14" max="14" bestFit="true" customWidth="true" width="7.140625" collapsed="true"/>
    <col min="15" max="15" bestFit="true" customWidth="true" width="7.0" collapsed="true"/>
  </cols>
  <sheetData>
    <row r="1" spans="1:15" x14ac:dyDescent="0.25">
      <c r="D1" s="121" t="s">
        <v>63</v>
      </c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</row>
    <row r="2" spans="1:15" x14ac:dyDescent="0.25">
      <c r="A2" s="123" t="s">
        <v>61</v>
      </c>
      <c r="B2" s="123" t="s">
        <v>34</v>
      </c>
      <c r="C2" s="123" t="s">
        <v>62</v>
      </c>
      <c r="D2" s="122">
        <v>41640</v>
      </c>
      <c r="E2" s="122">
        <v>41671</v>
      </c>
      <c r="F2" s="122">
        <v>41699</v>
      </c>
      <c r="G2" s="122">
        <v>41730</v>
      </c>
      <c r="H2" s="122">
        <v>41760</v>
      </c>
      <c r="I2" s="122">
        <v>41791</v>
      </c>
      <c r="J2" s="122">
        <v>41821</v>
      </c>
      <c r="K2" s="122">
        <v>41852</v>
      </c>
      <c r="L2" s="122">
        <v>41883</v>
      </c>
      <c r="M2" s="122">
        <v>41913</v>
      </c>
      <c r="N2" s="122">
        <v>41944</v>
      </c>
      <c r="O2" s="122">
        <v>41974</v>
      </c>
    </row>
    <row r="3" spans="1:15" x14ac:dyDescent="0.25">
      <c r="A3" t="s">
        <v>64</v>
      </c>
      <c r="B3" t="s">
        <v>7</v>
      </c>
      <c r="C3" t="s">
        <v>66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</row>
    <row r="4" spans="1:15" x14ac:dyDescent="0.25">
      <c r="A4" t="s">
        <v>65</v>
      </c>
      <c r="B4" t="s">
        <v>7</v>
      </c>
      <c r="C4" t="s">
        <v>66</v>
      </c>
      <c r="D4">
        <v>56</v>
      </c>
      <c r="E4">
        <v>56</v>
      </c>
      <c r="F4">
        <v>56</v>
      </c>
      <c r="G4">
        <v>56</v>
      </c>
      <c r="H4">
        <v>56</v>
      </c>
      <c r="I4">
        <v>56</v>
      </c>
      <c r="J4">
        <v>56</v>
      </c>
      <c r="K4">
        <v>56</v>
      </c>
      <c r="L4">
        <v>56</v>
      </c>
      <c r="M4">
        <v>56</v>
      </c>
      <c r="N4">
        <v>56</v>
      </c>
      <c r="O4">
        <v>56</v>
      </c>
    </row>
    <row r="5" spans="1:15" x14ac:dyDescent="0.25">
      <c r="A5" t="s">
        <v>67</v>
      </c>
      <c r="B5" t="s">
        <v>7</v>
      </c>
      <c r="C5" t="s">
        <v>66</v>
      </c>
      <c r="D5">
        <v>78</v>
      </c>
      <c r="E5">
        <v>78</v>
      </c>
      <c r="F5">
        <v>78</v>
      </c>
      <c r="G5">
        <v>78</v>
      </c>
      <c r="H5">
        <v>78</v>
      </c>
      <c r="I5">
        <v>78</v>
      </c>
      <c r="J5">
        <v>78</v>
      </c>
      <c r="K5">
        <v>78</v>
      </c>
      <c r="L5">
        <v>78</v>
      </c>
      <c r="M5">
        <v>78</v>
      </c>
      <c r="N5">
        <v>78</v>
      </c>
      <c r="O5">
        <v>78</v>
      </c>
    </row>
    <row r="6" spans="1:15" x14ac:dyDescent="0.25">
      <c r="A6" t="s">
        <v>64</v>
      </c>
      <c r="B6" t="s">
        <v>7</v>
      </c>
      <c r="C6" t="s">
        <v>68</v>
      </c>
      <c r="D6">
        <v>56</v>
      </c>
    </row>
    <row r="7" spans="1:15" x14ac:dyDescent="0.25">
      <c r="A7" t="s">
        <v>64</v>
      </c>
      <c r="B7" t="s">
        <v>7</v>
      </c>
      <c r="C7" t="s">
        <v>69</v>
      </c>
      <c r="D7">
        <v>56</v>
      </c>
    </row>
    <row r="8" spans="1:15" x14ac:dyDescent="0.25">
      <c r="A8" t="s">
        <v>64</v>
      </c>
      <c r="B8" t="s">
        <v>7</v>
      </c>
      <c r="C8" t="s">
        <v>70</v>
      </c>
      <c r="D8">
        <v>56</v>
      </c>
    </row>
    <row r="9" spans="1:15" x14ac:dyDescent="0.25">
      <c r="A9" t="s">
        <v>64</v>
      </c>
      <c r="B9" t="s">
        <v>7</v>
      </c>
    </row>
  </sheetData>
  <mergeCells count="1">
    <mergeCell ref="D1:O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Repasses Jan</vt:lpstr>
      <vt:lpstr>Repasses fev</vt:lpstr>
      <vt:lpstr>repasses</vt:lpstr>
      <vt:lpstr>faturamentos</vt:lpstr>
      <vt:lpstr>AI</vt:lpstr>
      <vt:lpstr>relatório</vt:lpstr>
      <vt:lpstr>Plan4</vt:lpstr>
    </vt:vector>
  </TitlesOfParts>
  <Company>Stefanini - Powering Your Business</Company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2014-02-17T16:56:58Z</dcterms:created>
  <dc:creator>Gustavo Daniel da Silva Correa</dc:creator>
  <lastModifiedBy>Gustavo Daniel da Silva Correa</lastModifiedBy>
  <dcterms:modified xsi:type="dcterms:W3CDTF">2014-03-19T00:50:11Z</dcterms:modified>
</coreProperties>
</file>