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95" documentId="8_{5BECCE36-A841-46B2-B290-44F05F3157CB}" xr6:coauthVersionLast="47" xr6:coauthVersionMax="47" xr10:uidLastSave="{29E616EE-7F16-4F86-8431-AD41DE5BB4E6}"/>
  <bookViews>
    <workbookView xWindow="-120" yWindow="-120" windowWidth="29040" windowHeight="15720" activeTab="2" xr2:uid="{00000000-000D-0000-FFFF-FFFF00000000}"/>
  </bookViews>
  <sheets>
    <sheet name="Dashboard" sheetId="1" r:id="rId1"/>
    <sheet name="Renda mensal" sheetId="3" r:id="rId2"/>
    <sheet name="Despesas mensais" sheetId="4" r:id="rId3"/>
    <sheet name="Dados do gráfico" sheetId="2" state="hidden" r:id="rId4"/>
  </sheets>
  <definedNames>
    <definedName name="_xlchart.v2.0" hidden="1">'Dados do gráfico'!$B$5:$B$7</definedName>
    <definedName name="_xlchart.v2.1" hidden="1">'Dados do gráfico'!$C$4</definedName>
    <definedName name="_xlchart.v2.2" hidden="1">'Dados do gráfico'!$C$5:$C$7</definedName>
    <definedName name="_xlchart.v2.3" hidden="1">'Dados do gráfico'!$D$4</definedName>
    <definedName name="_xlchart.v2.4" hidden="1">'Dados do gráfico'!$D$5:$D$7</definedName>
    <definedName name="_xlchart.v2.5" hidden="1">'Dados do gráfico'!$B$5:$B$7</definedName>
    <definedName name="_xlchart.v2.6" hidden="1">'Dados do gráfico'!$C$4</definedName>
    <definedName name="_xlchart.v2.7" hidden="1">'Dados do gráfico'!$C$5:$C$7</definedName>
    <definedName name="_xlchart.v2.8" hidden="1">'Dados do gráfico'!$D$4</definedName>
    <definedName name="_xlchart.v2.9" hidden="1">'Dados do gráfico'!$D$5:$D$7</definedName>
    <definedName name="Título1">FluxoDeCaixa[[#Headers],[Orçamento doméstico]]</definedName>
    <definedName name="Título2">Renda[[#Headers],[ Renda mensal]]</definedName>
    <definedName name="Título3">Despesas[[#Headers],[ Despesas mensais]]</definedName>
    <definedName name="TítuloOrçamento">Dashboard!$B$3</definedName>
    <definedName name="_xlnm.Print_Titles" localSheetId="0">Dashboard!$8:$8</definedName>
    <definedName name="_xlnm.Print_Titles" localSheetId="2">'Despesas mensais'!$5:$5</definedName>
    <definedName name="_xlnm.Print_Titles" localSheetId="1">'Renda mensal'!$5:$5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E8" i="3"/>
  <c r="E7" i="3"/>
  <c r="E6" i="3"/>
  <c r="C10" i="3"/>
  <c r="C9" i="1" s="1"/>
  <c r="D10" i="3"/>
  <c r="D5" i="2" s="1"/>
  <c r="D26" i="4"/>
  <c r="D6" i="2" s="1"/>
  <c r="C26" i="4"/>
  <c r="C10" i="1" s="1"/>
  <c r="E26" i="4" l="1"/>
  <c r="E10" i="3"/>
  <c r="C5" i="2"/>
  <c r="C6" i="2"/>
  <c r="D10" i="1"/>
  <c r="E10" i="1" s="1"/>
  <c r="C11" i="1"/>
  <c r="C7" i="2" s="1"/>
  <c r="D9" i="1"/>
  <c r="E9" i="1" s="1"/>
  <c r="E11" i="1" l="1"/>
  <c r="D11" i="1"/>
  <c r="D7" i="2" s="1"/>
</calcChain>
</file>

<file path=xl/sharedStrings.xml><?xml version="1.0" encoding="utf-8"?>
<sst xmlns="http://schemas.openxmlformats.org/spreadsheetml/2006/main" count="56" uniqueCount="44">
  <si>
    <t>ORÇAMENTO DOMÉSTICO</t>
  </si>
  <si>
    <t>Análise do fluxo de caixa</t>
  </si>
  <si>
    <t>Orçamento doméstico</t>
  </si>
  <si>
    <t>Total da receita</t>
  </si>
  <si>
    <t>Total de despesas</t>
  </si>
  <si>
    <t>Total em dinheiro</t>
  </si>
  <si>
    <t>Estimado</t>
  </si>
  <si>
    <t>Real</t>
  </si>
  <si>
    <t>Variação</t>
  </si>
  <si>
    <t>RENDA MENSAL</t>
  </si>
  <si>
    <t xml:space="preserve"> Renda mensal</t>
  </si>
  <si>
    <t>Renda 1</t>
  </si>
  <si>
    <t>Renda 2</t>
  </si>
  <si>
    <t>Outros rendimentos</t>
  </si>
  <si>
    <t xml:space="preserve"> </t>
  </si>
  <si>
    <t>DESPESAS MENSAIS</t>
  </si>
  <si>
    <t xml:space="preserve"> Despesas mensais</t>
  </si>
  <si>
    <t>Habitação</t>
  </si>
  <si>
    <t>Supermercado</t>
  </si>
  <si>
    <t>Telefone</t>
  </si>
  <si>
    <t>Eletricidade / gás</t>
  </si>
  <si>
    <t>Água / esgoto / lixo</t>
  </si>
  <si>
    <t>TV a cabo</t>
  </si>
  <si>
    <t>Internet</t>
  </si>
  <si>
    <t>Manutenção / reparos</t>
  </si>
  <si>
    <t>Creche</t>
  </si>
  <si>
    <t>Ensino</t>
  </si>
  <si>
    <t>Animais de estimação</t>
  </si>
  <si>
    <t>Transporte</t>
  </si>
  <si>
    <t>Cuidados pessoais</t>
  </si>
  <si>
    <t>Seguro</t>
  </si>
  <si>
    <t>Cartões de crédito</t>
  </si>
  <si>
    <t>Empréstimos</t>
  </si>
  <si>
    <t>Impostos</t>
  </si>
  <si>
    <t>Presentes / Caridade</t>
  </si>
  <si>
    <t>Economias</t>
  </si>
  <si>
    <t>Outros</t>
  </si>
  <si>
    <t>Total</t>
  </si>
  <si>
    <t>Dados do gráfico</t>
  </si>
  <si>
    <t>Renda mensal</t>
  </si>
  <si>
    <t>Despesas mensais</t>
  </si>
  <si>
    <t>Fluxo de caixa</t>
  </si>
  <si>
    <t>Família Silva | Janeiro de 2025</t>
  </si>
  <si>
    <t>Outros rendimentos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</si>
</sst>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R$&quot;\ #,##0;[Red]\-&quot;R$&quot;\ #,##0"/>
    <numFmt numFmtId="8" formatCode="&quot;R$&quot;\ #,##0.00;[Red]\-&quot;R$&quot;\ #,##0.0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.00;[Red]&quot;R$&quot;\ #,##0.00"/>
    <numFmt numFmtId="167" formatCode="&quot;R$&quot;\ #,##0"/>
  </numFmts>
  <fonts count="62" x14ac:knownFonts="1">
    <font>
      <sz val="11"/>
      <color theme="2" tint="-0.749961851863155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25"/>
      <color theme="5" tint="-0.499984740745262"/>
      <name val="Century Gothic"/>
      <family val="2"/>
      <scheme val="major"/>
    </font>
    <font>
      <b/>
      <sz val="25"/>
      <color theme="4" tint="-0.24994659260841701"/>
      <name val="Century Gothic"/>
      <family val="2"/>
      <scheme val="major"/>
    </font>
    <font>
      <b/>
      <sz val="31"/>
      <color theme="4" tint="-0.24994659260841701"/>
      <name val="Century Gothic"/>
      <family val="2"/>
      <scheme val="major"/>
    </font>
    <font>
      <i/>
      <sz val="11"/>
      <color theme="1" tint="0.34998626667073579"/>
      <name val="Trebuchet MS"/>
      <family val="2"/>
      <scheme val="minor"/>
    </font>
    <font>
      <b/>
      <sz val="20"/>
      <color theme="5" tint="-0.499984740745262"/>
      <name val="Century Gothic"/>
      <family val="2"/>
      <scheme val="major"/>
    </font>
    <font>
      <b/>
      <sz val="20"/>
      <color theme="1" tint="0.499984740745262"/>
      <name val="Century Gothic"/>
      <family val="2"/>
      <scheme val="major"/>
    </font>
    <font>
      <b/>
      <sz val="13"/>
      <color theme="2" tint="-0.749961851863155"/>
      <name val="Trebuchet MS"/>
      <family val="2"/>
      <scheme val="minor"/>
    </font>
    <font>
      <b/>
      <sz val="25"/>
      <color theme="6" tint="-0.499984740745262"/>
      <name val="Century Gothic"/>
      <family val="2"/>
      <scheme val="major"/>
    </font>
    <font>
      <b/>
      <sz val="13"/>
      <color theme="1" tint="0.14999847407452621"/>
      <name val="Trebuchet MS"/>
      <family val="2"/>
      <scheme val="minor"/>
    </font>
    <font>
      <b/>
      <sz val="16"/>
      <color theme="1" tint="0.14999847407452621"/>
      <name val="Trebuchet MS"/>
      <family val="2"/>
      <scheme val="minor"/>
    </font>
    <font>
      <sz val="16"/>
      <color theme="1" tint="0.14999847407452621"/>
      <name val="Century Gothic"/>
      <family val="2"/>
      <scheme val="major"/>
    </font>
    <font>
      <b/>
      <sz val="16"/>
      <color theme="1" tint="0.14999847407452621"/>
      <name val="Century Gothic"/>
      <family val="2"/>
      <scheme val="major"/>
    </font>
    <font>
      <sz val="11"/>
      <color theme="2" tint="-0.749961851863155"/>
      <name val="Trebuchet MS"/>
      <family val="2"/>
      <scheme val="minor"/>
    </font>
    <font>
      <sz val="20"/>
      <color theme="9" tint="-0.499984740745262"/>
      <name val="Century Gothic"/>
      <family val="2"/>
      <scheme val="major"/>
    </font>
    <font>
      <b/>
      <sz val="20"/>
      <color theme="4" tint="-0.24994659260841701"/>
      <name val="Century Gothic"/>
      <family val="2"/>
      <scheme val="major"/>
    </font>
    <font>
      <b/>
      <sz val="20"/>
      <color theme="2" tint="-0.749961851863155"/>
      <name val="Century Gothic"/>
      <family val="2"/>
      <scheme val="major"/>
    </font>
    <font>
      <sz val="11"/>
      <name val="Trebuchet MS"/>
      <family val="2"/>
      <scheme val="minor"/>
    </font>
    <font>
      <b/>
      <sz val="11"/>
      <color theme="1" tint="0.14999847407452621"/>
      <name val="Trebuchet MS"/>
      <family val="2"/>
      <scheme val="minor"/>
    </font>
    <font>
      <b/>
      <sz val="16"/>
      <color theme="0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9" tint="-0.499984740745262"/>
      <name val="Trebuchet MS"/>
      <family val="2"/>
      <scheme val="minor"/>
    </font>
    <font>
      <sz val="26"/>
      <color theme="1" tint="0.14999847407452621"/>
      <name val="Century Gothic"/>
      <family val="2"/>
      <scheme val="major"/>
    </font>
    <font>
      <b/>
      <sz val="18"/>
      <color theme="1" tint="0.14999847407452621"/>
      <name val="Century Gothic"/>
      <family val="2"/>
      <scheme val="major"/>
    </font>
    <font>
      <sz val="18"/>
      <color theme="0"/>
      <name val="Century Gothic"/>
      <family val="2"/>
      <scheme val="major"/>
    </font>
    <font>
      <sz val="26"/>
      <color theme="9" tint="-0.499984740745262"/>
      <name val="Century Gothic"/>
      <family val="2"/>
      <scheme val="major"/>
    </font>
    <font>
      <b/>
      <sz val="11"/>
      <color theme="9" tint="-0.499984740745262"/>
      <name val="Trebuchet MS"/>
      <family val="2"/>
      <scheme val="minor"/>
    </font>
    <font>
      <sz val="16"/>
      <color theme="6" tint="-0.499984740745262"/>
      <name val="Century Gothic"/>
      <family val="1"/>
    </font>
    <font>
      <b/>
      <sz val="16"/>
      <color theme="6" tint="-0.499984740745262"/>
      <name val="Century Gothic"/>
      <family val="1"/>
    </font>
    <font>
      <b/>
      <sz val="13"/>
      <color theme="6" tint="-0.499984740745262"/>
      <name val="Century Gothic"/>
      <family val="1"/>
    </font>
    <font>
      <b/>
      <sz val="18"/>
      <color theme="6" tint="-0.499984740745262"/>
      <name val="Century Gothic"/>
      <family val="1"/>
    </font>
    <font>
      <i/>
      <sz val="11"/>
      <color theme="6" tint="0.79998168889431442"/>
      <name val="Trebuchet MS"/>
      <family val="2"/>
      <scheme val="minor"/>
    </font>
    <font>
      <sz val="12"/>
      <color theme="6" tint="-0.499984740745262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42"/>
      <color theme="6" tint="-0.499984740745262"/>
      <name val="Century Gothic"/>
      <family val="1"/>
    </font>
    <font>
      <sz val="12"/>
      <color theme="8"/>
      <name val="Trebuchet MS"/>
      <family val="2"/>
      <scheme val="minor"/>
    </font>
    <font>
      <sz val="11"/>
      <color theme="1" tint="0.14999847407452621"/>
      <name val="Century Gothic"/>
      <family val="1"/>
    </font>
    <font>
      <sz val="16"/>
      <color theme="1" tint="0.14999847407452621"/>
      <name val="Trebuchet MS"/>
      <family val="2"/>
      <scheme val="minor"/>
    </font>
    <font>
      <sz val="26"/>
      <color theme="1" tint="0.14999847407452621"/>
      <name val="Trebuchet MS"/>
      <family val="2"/>
      <scheme val="minor"/>
    </font>
    <font>
      <sz val="26"/>
      <color theme="6" tint="-0.499984740745262"/>
      <name val="Century Gothic"/>
      <family val="1"/>
    </font>
    <font>
      <b/>
      <sz val="11"/>
      <color theme="9" tint="-0.499984740745262"/>
      <name val="Century Gothic"/>
      <family val="1"/>
    </font>
    <font>
      <sz val="12"/>
      <color theme="6" tint="-0.499984740745262"/>
      <name val="Century Gothic"/>
      <family val="1"/>
      <scheme val="major"/>
    </font>
    <font>
      <sz val="18"/>
      <color theme="0"/>
      <name val="Century Gothic"/>
      <family val="1"/>
      <scheme val="maj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42"/>
      <color rgb="FF0070C0"/>
      <name val="Century Gothic"/>
      <family val="2"/>
      <scheme val="major"/>
    </font>
    <font>
      <sz val="12"/>
      <color theme="9" tint="-0.249977111117893"/>
      <name val="Century Gothic"/>
      <family val="1"/>
      <scheme val="major"/>
    </font>
    <font>
      <sz val="12"/>
      <color theme="9" tint="-0.249977111117893"/>
      <name val="Century Gothic"/>
      <family val="2"/>
      <scheme val="major"/>
    </font>
    <font>
      <sz val="42"/>
      <color rgb="FF00B0F0"/>
      <name val="Century Gothic"/>
      <family val="1"/>
      <scheme val="major"/>
    </font>
    <font>
      <sz val="42"/>
      <color theme="6" tint="-0.249977111117893"/>
      <name val="Century Gothic"/>
      <family val="1"/>
      <scheme val="major"/>
    </font>
    <font>
      <sz val="12"/>
      <color rgb="FF0070C0"/>
      <name val="Trebuchet MS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2" tint="-0.2499465926084170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Protection="0"/>
    <xf numFmtId="0" fontId="2" fillId="0" borderId="0" applyNumberFormat="0" applyFill="0" applyBorder="0" applyProtection="0"/>
    <xf numFmtId="0" fontId="9" fillId="0" borderId="0" applyNumberFormat="0" applyFill="0" applyBorder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Protection="0"/>
    <xf numFmtId="0" fontId="7" fillId="0" borderId="1">
      <alignment horizontal="left" vertical="center"/>
    </xf>
    <xf numFmtId="0" fontId="8" fillId="0" borderId="0"/>
    <xf numFmtId="3" fontId="8" fillId="0" borderId="0">
      <alignment horizontal="right"/>
    </xf>
    <xf numFmtId="3" fontId="8" fillId="0" borderId="0">
      <alignment horizontal="right"/>
    </xf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5" fillId="5" borderId="0" applyNumberFormat="0" applyBorder="0" applyAlignment="0" applyProtection="0"/>
    <xf numFmtId="0" fontId="46" fillId="6" borderId="0" applyNumberFormat="0" applyBorder="0" applyAlignment="0" applyProtection="0"/>
    <xf numFmtId="0" fontId="47" fillId="7" borderId="0" applyNumberFormat="0" applyBorder="0" applyAlignment="0" applyProtection="0"/>
    <xf numFmtId="0" fontId="48" fillId="8" borderId="5" applyNumberFormat="0" applyAlignment="0" applyProtection="0"/>
    <xf numFmtId="0" fontId="49" fillId="9" borderId="6" applyNumberFormat="0" applyAlignment="0" applyProtection="0"/>
    <xf numFmtId="0" fontId="50" fillId="9" borderId="5" applyNumberFormat="0" applyAlignment="0" applyProtection="0"/>
    <xf numFmtId="0" fontId="51" fillId="0" borderId="7" applyNumberFormat="0" applyFill="0" applyAlignment="0" applyProtection="0"/>
    <xf numFmtId="0" fontId="52" fillId="10" borderId="8" applyNumberFormat="0" applyAlignment="0" applyProtection="0"/>
    <xf numFmtId="0" fontId="53" fillId="0" borderId="0" applyNumberFormat="0" applyFill="0" applyBorder="0" applyAlignment="0" applyProtection="0"/>
    <xf numFmtId="0" fontId="14" fillId="11" borderId="9" applyNumberFormat="0" applyFont="0" applyAlignment="0" applyProtection="0"/>
    <xf numFmtId="0" fontId="54" fillId="0" borderId="10" applyNumberFormat="0" applyFill="0" applyAlignment="0" applyProtection="0"/>
    <xf numFmtId="0" fontId="5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5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5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5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03">
    <xf numFmtId="0" fontId="0" fillId="0" borderId="0" xfId="0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11" fillId="0" borderId="0" xfId="0" applyFont="1" applyAlignment="1">
      <alignment vertical="center"/>
    </xf>
    <xf numFmtId="0" fontId="20" fillId="0" borderId="0" xfId="0" applyFont="1"/>
    <xf numFmtId="0" fontId="16" fillId="0" borderId="2" xfId="1" applyFont="1" applyBorder="1" applyAlignment="1">
      <alignment vertical="center"/>
    </xf>
    <xf numFmtId="0" fontId="0" fillId="0" borderId="0" xfId="0" applyAlignment="1">
      <alignment vertical="center"/>
    </xf>
    <xf numFmtId="0" fontId="15" fillId="0" borderId="2" xfId="2" applyFont="1" applyBorder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24" fillId="0" borderId="0" xfId="0" applyFont="1"/>
    <xf numFmtId="0" fontId="21" fillId="0" borderId="0" xfId="0" applyFont="1" applyAlignment="1">
      <alignment horizontal="left" vertical="center"/>
    </xf>
    <xf numFmtId="0" fontId="27" fillId="3" borderId="0" xfId="0" applyFont="1" applyFill="1"/>
    <xf numFmtId="0" fontId="27" fillId="3" borderId="0" xfId="0" applyFont="1" applyFill="1" applyAlignment="1">
      <alignment horizontal="center"/>
    </xf>
    <xf numFmtId="3" fontId="27" fillId="3" borderId="0" xfId="0" applyNumberFormat="1" applyFont="1" applyFill="1" applyAlignment="1">
      <alignment horizontal="center"/>
    </xf>
    <xf numFmtId="3" fontId="27" fillId="3" borderId="0" xfId="0" applyNumberFormat="1" applyFont="1" applyFill="1" applyAlignment="1">
      <alignment horizontal="right" indent="1"/>
    </xf>
    <xf numFmtId="3" fontId="12" fillId="2" borderId="0" xfId="0" applyNumberFormat="1" applyFont="1" applyFill="1" applyAlignment="1">
      <alignment horizontal="center"/>
    </xf>
    <xf numFmtId="3" fontId="26" fillId="2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left" vertical="center"/>
    </xf>
    <xf numFmtId="0" fontId="21" fillId="3" borderId="0" xfId="0" applyFont="1" applyFill="1" applyAlignment="1">
      <alignment horizontal="center" vertical="center"/>
    </xf>
    <xf numFmtId="3" fontId="21" fillId="3" borderId="0" xfId="0" applyNumberFormat="1" applyFont="1" applyFill="1" applyAlignment="1">
      <alignment horizontal="center" vertical="center"/>
    </xf>
    <xf numFmtId="0" fontId="37" fillId="4" borderId="0" xfId="8" applyFont="1" applyFill="1" applyAlignment="1">
      <alignment horizontal="left" vertical="center" indent="1"/>
    </xf>
    <xf numFmtId="0" fontId="38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3" fontId="38" fillId="2" borderId="0" xfId="0" applyNumberFormat="1" applyFont="1" applyFill="1" applyAlignment="1">
      <alignment horizontal="center" vertical="center"/>
    </xf>
    <xf numFmtId="0" fontId="39" fillId="0" borderId="0" xfId="0" applyFont="1"/>
    <xf numFmtId="0" fontId="40" fillId="0" borderId="0" xfId="0" applyFont="1" applyAlignment="1">
      <alignment vertical="center"/>
    </xf>
    <xf numFmtId="0" fontId="33" fillId="0" borderId="0" xfId="8" applyFont="1" applyAlignment="1">
      <alignment horizontal="left" vertical="center" indent="1"/>
    </xf>
    <xf numFmtId="166" fontId="20" fillId="0" borderId="0" xfId="0" applyNumberFormat="1" applyFont="1"/>
    <xf numFmtId="167" fontId="37" fillId="4" borderId="0" xfId="9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8" fontId="33" fillId="2" borderId="0" xfId="9" applyNumberFormat="1" applyFont="1" applyFill="1" applyAlignment="1">
      <alignment horizontal="left" vertical="center"/>
    </xf>
    <xf numFmtId="8" fontId="33" fillId="2" borderId="0" xfId="10" applyNumberFormat="1" applyFont="1" applyFill="1" applyAlignment="1">
      <alignment horizontal="left" vertical="center" indent="1"/>
    </xf>
    <xf numFmtId="6" fontId="37" fillId="4" borderId="0" xfId="10" applyNumberFormat="1" applyFont="1" applyFill="1" applyAlignment="1">
      <alignment horizontal="left" vertical="center" indent="1"/>
    </xf>
    <xf numFmtId="3" fontId="43" fillId="2" borderId="0" xfId="0" applyNumberFormat="1" applyFont="1" applyFill="1" applyAlignment="1">
      <alignment horizontal="left" indent="2"/>
    </xf>
    <xf numFmtId="3" fontId="58" fillId="2" borderId="0" xfId="0" applyNumberFormat="1" applyFont="1" applyFill="1" applyAlignment="1">
      <alignment horizontal="left" indent="2"/>
    </xf>
    <xf numFmtId="0" fontId="35" fillId="36" borderId="0" xfId="3" applyFont="1" applyFill="1" applyAlignment="1">
      <alignment horizontal="left" vertical="center" indent="1"/>
    </xf>
    <xf numFmtId="0" fontId="35" fillId="36" borderId="0" xfId="0" applyFont="1" applyFill="1" applyAlignment="1">
      <alignment horizontal="left" vertical="center"/>
    </xf>
    <xf numFmtId="0" fontId="35" fillId="36" borderId="0" xfId="0" applyFont="1" applyFill="1" applyAlignment="1">
      <alignment horizontal="left" vertical="center" indent="1"/>
    </xf>
    <xf numFmtId="8" fontId="35" fillId="36" borderId="0" xfId="0" applyNumberFormat="1" applyFont="1" applyFill="1" applyAlignment="1">
      <alignment horizontal="left" vertical="center"/>
    </xf>
    <xf numFmtId="8" fontId="35" fillId="36" borderId="0" xfId="0" applyNumberFormat="1" applyFont="1" applyFill="1" applyAlignment="1">
      <alignment horizontal="left" vertical="center" indent="1"/>
    </xf>
    <xf numFmtId="0" fontId="35" fillId="37" borderId="4" xfId="4" applyFont="1" applyFill="1" applyBorder="1" applyAlignment="1">
      <alignment horizontal="left" vertical="center" indent="1"/>
    </xf>
    <xf numFmtId="0" fontId="35" fillId="37" borderId="4" xfId="0" applyFont="1" applyFill="1" applyBorder="1" applyAlignment="1">
      <alignment horizontal="left" vertical="center"/>
    </xf>
    <xf numFmtId="0" fontId="35" fillId="37" borderId="4" xfId="0" applyFont="1" applyFill="1" applyBorder="1" applyAlignment="1">
      <alignment horizontal="left" vertical="center" indent="1"/>
    </xf>
    <xf numFmtId="0" fontId="60" fillId="2" borderId="0" xfId="1" applyFont="1" applyFill="1" applyBorder="1" applyAlignment="1">
      <alignment horizontal="left" vertical="center" indent="1"/>
    </xf>
    <xf numFmtId="0" fontId="35" fillId="37" borderId="3" xfId="0" applyFont="1" applyFill="1" applyBorder="1" applyAlignment="1">
      <alignment horizontal="left" vertical="center" indent="1"/>
    </xf>
    <xf numFmtId="8" fontId="35" fillId="37" borderId="3" xfId="0" applyNumberFormat="1" applyFont="1" applyFill="1" applyBorder="1" applyAlignment="1">
      <alignment horizontal="left" vertical="center"/>
    </xf>
    <xf numFmtId="8" fontId="35" fillId="37" borderId="3" xfId="0" applyNumberFormat="1" applyFont="1" applyFill="1" applyBorder="1" applyAlignment="1">
      <alignment horizontal="left" vertical="center" indent="1"/>
    </xf>
    <xf numFmtId="0" fontId="44" fillId="39" borderId="0" xfId="0" applyFont="1" applyFill="1" applyAlignment="1">
      <alignment horizontal="left" vertical="center" indent="1"/>
    </xf>
    <xf numFmtId="3" fontId="25" fillId="39" borderId="0" xfId="0" applyNumberFormat="1" applyFont="1" applyFill="1" applyAlignment="1">
      <alignment horizontal="left" vertical="center" indent="1"/>
    </xf>
    <xf numFmtId="0" fontId="35" fillId="39" borderId="0" xfId="2" applyFont="1" applyFill="1" applyBorder="1" applyAlignment="1">
      <alignment horizontal="left" vertical="center" indent="1"/>
    </xf>
    <xf numFmtId="0" fontId="35" fillId="39" borderId="0" xfId="0" applyFont="1" applyFill="1" applyAlignment="1">
      <alignment horizontal="left" vertical="center"/>
    </xf>
    <xf numFmtId="0" fontId="35" fillId="39" borderId="0" xfId="0" applyFont="1" applyFill="1" applyAlignment="1">
      <alignment horizontal="left" vertical="center" indent="1"/>
    </xf>
    <xf numFmtId="167" fontId="35" fillId="39" borderId="0" xfId="0" applyNumberFormat="1" applyFont="1" applyFill="1" applyAlignment="1">
      <alignment horizontal="left" vertical="center"/>
    </xf>
    <xf numFmtId="6" fontId="35" fillId="39" borderId="0" xfId="0" applyNumberFormat="1" applyFont="1" applyFill="1" applyAlignment="1">
      <alignment horizontal="left" vertical="center" indent="1"/>
    </xf>
    <xf numFmtId="3" fontId="28" fillId="40" borderId="0" xfId="0" applyNumberFormat="1" applyFont="1" applyFill="1" applyAlignment="1">
      <alignment horizontal="left" indent="2"/>
    </xf>
    <xf numFmtId="3" fontId="29" fillId="40" borderId="0" xfId="0" applyNumberFormat="1" applyFont="1" applyFill="1" applyAlignment="1">
      <alignment horizontal="left" indent="1"/>
    </xf>
    <xf numFmtId="3" fontId="29" fillId="40" borderId="0" xfId="0" applyNumberFormat="1" applyFont="1" applyFill="1" applyAlignment="1">
      <alignment horizontal="center"/>
    </xf>
    <xf numFmtId="3" fontId="57" fillId="40" borderId="0" xfId="0" applyNumberFormat="1" applyFont="1" applyFill="1" applyAlignment="1">
      <alignment horizontal="left" indent="2"/>
    </xf>
    <xf numFmtId="0" fontId="36" fillId="40" borderId="0" xfId="0" applyFont="1" applyFill="1" applyAlignment="1">
      <alignment vertical="center"/>
    </xf>
    <xf numFmtId="3" fontId="30" fillId="40" borderId="0" xfId="0" applyNumberFormat="1" applyFont="1" applyFill="1" applyAlignment="1">
      <alignment horizontal="center"/>
    </xf>
    <xf numFmtId="0" fontId="56" fillId="40" borderId="0" xfId="0" applyFont="1" applyFill="1" applyAlignment="1">
      <alignment horizontal="left" vertical="center" indent="1"/>
    </xf>
    <xf numFmtId="0" fontId="36" fillId="40" borderId="0" xfId="0" applyFont="1" applyFill="1" applyAlignment="1">
      <alignment horizontal="left" vertical="center"/>
    </xf>
    <xf numFmtId="3" fontId="31" fillId="40" borderId="0" xfId="0" applyNumberFormat="1" applyFont="1" applyFill="1" applyAlignment="1">
      <alignment horizontal="right" indent="1"/>
    </xf>
    <xf numFmtId="0" fontId="42" fillId="40" borderId="0" xfId="0" applyFont="1" applyFill="1"/>
    <xf numFmtId="0" fontId="42" fillId="40" borderId="0" xfId="0" applyFont="1" applyFill="1" applyAlignment="1">
      <alignment horizontal="center"/>
    </xf>
    <xf numFmtId="3" fontId="42" fillId="40" borderId="0" xfId="0" applyNumberFormat="1" applyFont="1" applyFill="1" applyAlignment="1">
      <alignment horizontal="center"/>
    </xf>
    <xf numFmtId="3" fontId="42" fillId="40" borderId="0" xfId="0" applyNumberFormat="1" applyFont="1" applyFill="1" applyAlignment="1">
      <alignment horizontal="right" indent="1"/>
    </xf>
    <xf numFmtId="0" fontId="32" fillId="40" borderId="0" xfId="6" applyFont="1" applyFill="1" applyAlignment="1">
      <alignment vertical="top"/>
    </xf>
    <xf numFmtId="0" fontId="32" fillId="40" borderId="0" xfId="6" applyFont="1" applyFill="1" applyAlignment="1">
      <alignment horizontal="center"/>
    </xf>
    <xf numFmtId="0" fontId="32" fillId="40" borderId="0" xfId="6" applyFont="1" applyFill="1"/>
    <xf numFmtId="0" fontId="19" fillId="40" borderId="0" xfId="0" applyFont="1" applyFill="1"/>
    <xf numFmtId="0" fontId="19" fillId="40" borderId="0" xfId="0" applyFont="1" applyFill="1" applyAlignment="1">
      <alignment horizontal="center"/>
    </xf>
    <xf numFmtId="3" fontId="19" fillId="40" borderId="0" xfId="0" applyNumberFormat="1" applyFont="1" applyFill="1" applyAlignment="1">
      <alignment horizontal="center"/>
    </xf>
    <xf numFmtId="3" fontId="19" fillId="40" borderId="0" xfId="0" applyNumberFormat="1" applyFont="1" applyFill="1" applyAlignment="1">
      <alignment horizontal="right" indent="1"/>
    </xf>
    <xf numFmtId="0" fontId="38" fillId="4" borderId="0" xfId="0" applyFont="1" applyFill="1" applyAlignment="1">
      <alignment horizontal="center" vertical="center"/>
    </xf>
    <xf numFmtId="3" fontId="38" fillId="4" borderId="0" xfId="0" applyNumberFormat="1" applyFont="1" applyFill="1" applyAlignment="1">
      <alignment horizontal="center" vertical="center"/>
    </xf>
    <xf numFmtId="3" fontId="58" fillId="4" borderId="0" xfId="0" applyNumberFormat="1" applyFont="1" applyFill="1" applyAlignment="1">
      <alignment horizontal="left" indent="2"/>
    </xf>
    <xf numFmtId="3" fontId="43" fillId="4" borderId="0" xfId="0" applyNumberFormat="1" applyFont="1" applyFill="1" applyAlignment="1">
      <alignment horizontal="left" indent="2"/>
    </xf>
    <xf numFmtId="3" fontId="28" fillId="4" borderId="0" xfId="0" applyNumberFormat="1" applyFont="1" applyFill="1" applyAlignment="1">
      <alignment horizontal="center"/>
    </xf>
    <xf numFmtId="0" fontId="59" fillId="4" borderId="0" xfId="1" applyFont="1" applyFill="1" applyAlignment="1">
      <alignment horizontal="left" vertical="center" indent="1"/>
    </xf>
    <xf numFmtId="3" fontId="41" fillId="4" borderId="0" xfId="0" applyNumberFormat="1" applyFont="1" applyFill="1" applyAlignment="1">
      <alignment horizontal="center" vertical="center"/>
    </xf>
    <xf numFmtId="0" fontId="42" fillId="38" borderId="0" xfId="0" applyFont="1" applyFill="1"/>
    <xf numFmtId="0" fontId="42" fillId="38" borderId="0" xfId="0" applyFont="1" applyFill="1" applyAlignment="1">
      <alignment horizontal="center"/>
    </xf>
    <xf numFmtId="3" fontId="42" fillId="38" borderId="0" xfId="0" applyNumberFormat="1" applyFont="1" applyFill="1" applyAlignment="1">
      <alignment horizontal="center"/>
    </xf>
    <xf numFmtId="3" fontId="42" fillId="38" borderId="0" xfId="0" applyNumberFormat="1" applyFont="1" applyFill="1" applyAlignment="1">
      <alignment horizontal="right" indent="1"/>
    </xf>
    <xf numFmtId="0" fontId="34" fillId="4" borderId="0" xfId="0" applyFont="1" applyFill="1" applyAlignment="1">
      <alignment horizontal="center" vertical="center"/>
    </xf>
    <xf numFmtId="3" fontId="34" fillId="4" borderId="0" xfId="0" applyNumberFormat="1" applyFont="1" applyFill="1" applyAlignment="1">
      <alignment horizontal="center" vertical="center"/>
    </xf>
    <xf numFmtId="0" fontId="61" fillId="4" borderId="0" xfId="8" applyFont="1" applyFill="1" applyAlignment="1">
      <alignment horizontal="left" vertical="center" indent="1"/>
    </xf>
    <xf numFmtId="8" fontId="61" fillId="4" borderId="0" xfId="9" applyNumberFormat="1" applyFont="1" applyFill="1" applyAlignment="1">
      <alignment horizontal="left" vertical="center"/>
    </xf>
    <xf numFmtId="8" fontId="61" fillId="4" borderId="0" xfId="10" applyNumberFormat="1" applyFont="1" applyFill="1" applyAlignment="1">
      <alignment horizontal="left" vertical="center" indent="1"/>
    </xf>
  </cellXfs>
  <cellStyles count="51">
    <cellStyle name="20% - Ênfase1" xfId="28" builtinId="30" customBuiltin="1"/>
    <cellStyle name="20% - Ênfase2" xfId="32" builtinId="34" customBuiltin="1"/>
    <cellStyle name="20% - Ênfase3" xfId="36" builtinId="38" customBuiltin="1"/>
    <cellStyle name="20% - Ênfase4" xfId="40" builtinId="42" customBuiltin="1"/>
    <cellStyle name="20% - Ênfase5" xfId="44" builtinId="46" customBuiltin="1"/>
    <cellStyle name="20% - Ênfase6" xfId="48" builtinId="50" customBuiltin="1"/>
    <cellStyle name="40% - Ênfase1" xfId="29" builtinId="31" customBuiltin="1"/>
    <cellStyle name="40% - Ênfase2" xfId="33" builtinId="35" customBuiltin="1"/>
    <cellStyle name="40% - Ênfase3" xfId="37" builtinId="39" customBuiltin="1"/>
    <cellStyle name="40% - Ênfase4" xfId="41" builtinId="43" customBuiltin="1"/>
    <cellStyle name="40% - Ênfase5" xfId="45" builtinId="47" customBuiltin="1"/>
    <cellStyle name="40% - Ênfase6" xfId="49" builtinId="51" customBuiltin="1"/>
    <cellStyle name="60% - Ênfase1" xfId="30" builtinId="32" customBuiltin="1"/>
    <cellStyle name="60% - Ênfase2" xfId="34" builtinId="36" customBuiltin="1"/>
    <cellStyle name="60% - Ênfase3" xfId="38" builtinId="40" customBuiltin="1"/>
    <cellStyle name="60% - Ênfase4" xfId="42" builtinId="44" customBuiltin="1"/>
    <cellStyle name="60% - Ênfase5" xfId="46" builtinId="48" customBuiltin="1"/>
    <cellStyle name="60% - Ênfase6" xfId="50" builtinId="52" customBuiltin="1"/>
    <cellStyle name="Ano" xfId="7" xr:uid="{00000000-0005-0000-0000-00000A000000}"/>
    <cellStyle name="Bom" xfId="16" builtinId="26" customBuiltin="1"/>
    <cellStyle name="Cálculo" xfId="21" builtinId="22" customBuiltin="1"/>
    <cellStyle name="Célula de Verificação" xfId="23" builtinId="23" customBuiltin="1"/>
    <cellStyle name="Célula Vinculada" xfId="22" builtinId="24" customBuiltin="1"/>
    <cellStyle name="Detalhes da Tabela" xfId="8" xr:uid="{00000000-0005-0000-0000-000007000000}"/>
    <cellStyle name="Ênfase1" xfId="27" builtinId="29" customBuiltin="1"/>
    <cellStyle name="Ênfase2" xfId="31" builtinId="33" customBuiltin="1"/>
    <cellStyle name="Ênfase3" xfId="35" builtinId="37" customBuiltin="1"/>
    <cellStyle name="Ênfase4" xfId="39" builtinId="41" customBuiltin="1"/>
    <cellStyle name="Ênfase5" xfId="43" builtinId="45" customBuiltin="1"/>
    <cellStyle name="Ênfase6" xfId="47" builtinId="49" customBuiltin="1"/>
    <cellStyle name="Entrada" xfId="19" builtinId="20" customBuiltin="1"/>
    <cellStyle name="Moeda" xfId="13" builtinId="4" customBuiltin="1"/>
    <cellStyle name="Moeda [0]" xfId="14" builtinId="7" customBuiltin="1"/>
    <cellStyle name="Montantes" xfId="9" xr:uid="{00000000-0005-0000-0000-000000000000}"/>
    <cellStyle name="Neutro" xfId="18" builtinId="28" customBuiltin="1"/>
    <cellStyle name="Normal" xfId="0" builtinId="0" customBuiltin="1"/>
    <cellStyle name="Nota" xfId="25" builtinId="10" customBuiltin="1"/>
    <cellStyle name="Porcentagem" xfId="15" builtinId="5" customBuiltin="1"/>
    <cellStyle name="Ruim" xfId="17" builtinId="27" customBuiltin="1"/>
    <cellStyle name="Saída" xfId="20" builtinId="21" customBuiltin="1"/>
    <cellStyle name="Separador de milhares [0]" xfId="12" builtinId="6" customBuiltin="1"/>
    <cellStyle name="Texto de Aviso" xfId="24" builtinId="11" customBuiltin="1"/>
    <cellStyle name="Texto Explicativo" xfId="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26" builtinId="25" customBuiltin="1"/>
    <cellStyle name="Variação" xfId="10" xr:uid="{00000000-0005-0000-0000-000009000000}"/>
    <cellStyle name="Vírgula" xfId="11" builtinId="3" customBuiltin="1"/>
  </cellStyles>
  <dxfs count="62">
    <dxf>
      <font>
        <b val="0"/>
        <strike val="0"/>
        <outline val="0"/>
        <shadow val="0"/>
        <u val="none"/>
        <vertAlign val="baseline"/>
        <sz val="12"/>
        <color rgb="FF0070C0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70C0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70C0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70C0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70C0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0" formatCode="&quot;R$&quot;\ #,##0;[Red]\-&quot;R$&quot;\ #,##0"/>
      <fill>
        <patternFill patternType="solid">
          <fgColor indexed="64"/>
          <bgColor theme="4" tint="-0.249977111117893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7" formatCode="&quot;R$&quot;\ #,##0"/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7" formatCode="&quot;R$&quot;\ #,##0"/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6" tint="-0.249977111117893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6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6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rgb="FF00B0F0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rgb="FF00B0F0"/>
        </patternFill>
      </fill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top style="thin">
          <color theme="0"/>
        </top>
      </border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numFmt numFmtId="10" formatCode="&quot;R$&quot;\ #,##0;[Red]\-&quot;R$&quot;\ #,##0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numFmt numFmtId="167" formatCode="&quot;R$&quot;\ #,##0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numFmt numFmtId="167" formatCode="&quot;R$&quot;\ #,##0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 val="0"/>
        <i val="0"/>
        <color theme="9" tint="-0.249977111117893"/>
      </font>
      <border>
        <top style="thin">
          <color theme="9"/>
        </top>
      </border>
    </dxf>
    <dxf>
      <font>
        <b val="0"/>
        <i val="0"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border>
        <top style="thin">
          <color theme="9"/>
        </top>
        <bottom style="thin">
          <color theme="9"/>
        </bottom>
      </border>
    </dxf>
    <dxf>
      <font>
        <color theme="0"/>
      </font>
      <fill>
        <patternFill>
          <bgColor theme="3" tint="-0.749961851863155"/>
        </patternFill>
      </fill>
    </dxf>
    <dxf>
      <font>
        <color theme="0"/>
      </font>
      <fill>
        <patternFill>
          <bgColor theme="3" tint="-0.749961851863155"/>
        </patternFill>
      </fill>
    </dxf>
    <dxf>
      <font>
        <color theme="6" tint="-0.499984740745262"/>
      </font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5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6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4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</dxfs>
  <tableStyles count="8" defaultPivotStyle="PivotStyleLight16">
    <tableStyle name="Fluxo de caixa do orçamento familiar" pivot="0" count="3" xr9:uid="{00000000-0011-0000-FFFF-FFFF00000000}">
      <tableStyleElement type="wholeTable" dxfId="61"/>
      <tableStyleElement type="headerRow" dxfId="60"/>
      <tableStyleElement type="totalRow" dxfId="59"/>
    </tableStyle>
    <tableStyle name="Despesas mensais do orçamento familiar" pivot="0" count="3" xr9:uid="{00000000-0011-0000-FFFF-FFFF01000000}">
      <tableStyleElement type="wholeTable" dxfId="58"/>
      <tableStyleElement type="headerRow" dxfId="57"/>
      <tableStyleElement type="totalRow" dxfId="56"/>
    </tableStyle>
    <tableStyle name="Renda mensal do orçamento familiar" pivot="0" count="3" xr9:uid="{00000000-0011-0000-FFFF-FFFF02000000}">
      <tableStyleElement type="wholeTable" dxfId="55"/>
      <tableStyleElement type="headerRow" dxfId="54"/>
      <tableStyleElement type="totalRow" dxfId="53"/>
    </tableStyle>
    <tableStyle name="Tabela Estilo 1" pivot="0" count="2" xr9:uid="{B5DE5009-E770-BA43-B0DE-61262AD481DC}">
      <tableStyleElement type="wholeTable" dxfId="52"/>
      <tableStyleElement type="headerRow" dxfId="51"/>
    </tableStyle>
    <tableStyle name="Tabela Estilo 2" pivot="0" count="3" xr9:uid="{3D81C508-3650-5046-81FC-FB4FC97F2EE1}">
      <tableStyleElement type="wholeTable" dxfId="50"/>
      <tableStyleElement type="headerRow" dxfId="49"/>
      <tableStyleElement type="totalRow" dxfId="48"/>
    </tableStyle>
    <tableStyle name="Tabela Estilo 3" pivot="0" count="3" xr9:uid="{2FC9B26F-7C11-E245-81E1-6E5877165283}">
      <tableStyleElement type="wholeTable" dxfId="47"/>
      <tableStyleElement type="headerRow" dxfId="46"/>
      <tableStyleElement type="totalRow" dxfId="45"/>
    </tableStyle>
    <tableStyle name="Tabela Estilo 4" pivot="0" count="3" xr9:uid="{571116A8-D3CA-8846-8B78-97327FD63432}">
      <tableStyleElement type="wholeTable" dxfId="44"/>
      <tableStyleElement type="headerRow" dxfId="43"/>
      <tableStyleElement type="totalRow" dxfId="42"/>
    </tableStyle>
    <tableStyle name="EstiloTabelaClaro7 2" pivot="0" count="7" xr9:uid="{00000000-0011-0000-FFFF-FFFF03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do gráfico'!$C$4</c:f>
              <c:strCache>
                <c:ptCount val="1"/>
                <c:pt idx="0">
                  <c:v>Estimado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'Dados do gráfico'!$B$5:$B$7</c:f>
              <c:strCache>
                <c:ptCount val="3"/>
                <c:pt idx="0">
                  <c:v>Renda mensal</c:v>
                </c:pt>
                <c:pt idx="1">
                  <c:v>Despesas mensais</c:v>
                </c:pt>
                <c:pt idx="2">
                  <c:v>Fluxo de caixa</c:v>
                </c:pt>
              </c:strCache>
            </c:strRef>
          </c:cat>
          <c:val>
            <c:numRef>
              <c:f>'Dados do gráfico'!$C$5:$C$7</c:f>
              <c:numCache>
                <c:formatCode>General</c:formatCode>
                <c:ptCount val="3"/>
                <c:pt idx="0">
                  <c:v>15600</c:v>
                </c:pt>
                <c:pt idx="1">
                  <c:v>10640</c:v>
                </c:pt>
                <c:pt idx="2">
                  <c:v>4960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9-41B6-80D4-E879B7F1FF2C}"/>
            </c:ext>
          </c:extLst>
        </c:ser>
        <c:ser>
          <c:idx val="1"/>
          <c:order val="1"/>
          <c:tx>
            <c:strRef>
              <c:f>'Dados do gráfico'!$D$4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'Dados do gráfico'!$B$5:$B$7</c:f>
              <c:strCache>
                <c:ptCount val="3"/>
                <c:pt idx="0">
                  <c:v>Renda mensal</c:v>
                </c:pt>
                <c:pt idx="1">
                  <c:v>Despesas mensais</c:v>
                </c:pt>
                <c:pt idx="2">
                  <c:v>Fluxo de caixa</c:v>
                </c:pt>
              </c:strCache>
            </c:strRef>
          </c:cat>
          <c:val>
            <c:numRef>
              <c:f>'Dados do gráfico'!$D$5:$D$7</c:f>
              <c:numCache>
                <c:formatCode>General</c:formatCode>
                <c:ptCount val="3"/>
                <c:pt idx="0">
                  <c:v>17600</c:v>
                </c:pt>
                <c:pt idx="1">
                  <c:v>10640</c:v>
                </c:pt>
                <c:pt idx="2">
                  <c:v>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9-41B6-80D4-E879B7F1F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2480304"/>
        <c:axId val="945816000"/>
      </c:barChart>
      <c:valAx>
        <c:axId val="9458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2480304"/>
        <c:crossBetween val="between"/>
      </c:valAx>
      <c:catAx>
        <c:axId val="142248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816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355599</xdr:colOff>
      <xdr:row>5</xdr:row>
      <xdr:rowOff>419100</xdr:rowOff>
    </xdr:from>
    <xdr:to>
      <xdr:col>4</xdr:col>
      <xdr:colOff>1962150</xdr:colOff>
      <xdr:row>5</xdr:row>
      <xdr:rowOff>3124200</xdr:rowOff>
    </xdr:to>
    <xdr:graphicFrame macro="">
      <xdr:nvGraphicFramePr>
        <xdr:cNvPr id="3" name="Gráfico de orçamento" descr="Gráfico mostrando a comparação dos valores projetados e reais para a Renda Mensal, Despesas Mensais e Fluxo de Caix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447675</xdr:colOff>
      <xdr:row>1</xdr:row>
      <xdr:rowOff>28575</xdr:rowOff>
    </xdr:from>
    <xdr:to>
      <xdr:col>4</xdr:col>
      <xdr:colOff>1847850</xdr:colOff>
      <xdr:row>3</xdr:row>
      <xdr:rowOff>57150</xdr:rowOff>
    </xdr:to>
    <xdr:pic>
      <xdr:nvPicPr>
        <xdr:cNvPr id="5" name="Gráfico 4" descr="Dinheiro com preenchimento sólido">
          <a:extLst>
            <a:ext uri="{FF2B5EF4-FFF2-40B4-BE49-F238E27FC236}">
              <a16:creationId xmlns:a16="http://schemas.microsoft.com/office/drawing/2014/main" id="{2B5D46CB-27D4-7D58-985E-867BB860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753350" y="219075"/>
          <a:ext cx="1400175" cy="1295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xoDeCaixa" displayName="FluxoDeCaixa" ref="B8:E11" totalsRowCount="1" headerRowDxfId="10" dataDxfId="34" totalsRowDxfId="5">
  <tableColumns count="4">
    <tableColumn id="1" xr3:uid="{00000000-0010-0000-0000-000001000000}" name="Orçamento doméstico" totalsRowLabel="Total em dinheiro" dataDxfId="33" totalsRowDxfId="9"/>
    <tableColumn id="3" xr3:uid="{00000000-0010-0000-0000-000003000000}" name="Estimado" totalsRowFunction="custom" dataDxfId="32" totalsRowDxfId="8">
      <totalsRowFormula>C9-C10</totalsRowFormula>
    </tableColumn>
    <tableColumn id="4" xr3:uid="{00000000-0010-0000-0000-000004000000}" name="Real" totalsRowFunction="custom" dataDxfId="31" totalsRowDxfId="7">
      <totalsRowFormula>D9-D10</totalsRowFormula>
    </tableColumn>
    <tableColumn id="5" xr3:uid="{00000000-0010-0000-0000-000005000000}" name="Variação" totalsRowFunction="sum" dataDxfId="30" totalsRowDxfId="6">
      <calculatedColumnFormula>A9</calculatedColumnFormula>
    </tableColumn>
  </tableColumns>
  <tableStyleInfo name="Tabela Estilo 4" showFirstColumn="0" showLastColumn="0" showRowStripes="0" showColumnStripes="0"/>
  <extLst>
    <ext xmlns:x14="http://schemas.microsoft.com/office/spreadsheetml/2009/9/main" uri="{504A1905-F514-4f6f-8877-14C23A59335A}">
      <x14:table altTextSummary="Fluxo de caixa projetado, real e de variação são atualizados automaticamente nesta tabela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nda" displayName="Renda" ref="B5:E10" totalsRowCount="1" headerRowDxfId="22" dataDxfId="0" totalsRowDxfId="17">
  <autoFilter ref="B5:E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 Renda mensal" totalsRowLabel="Total da receita" dataDxfId="4" totalsRowDxfId="21" dataCellStyle="Detalhes da Tabela"/>
    <tableColumn id="3" xr3:uid="{00000000-0010-0000-0100-000003000000}" name="Estimado" totalsRowFunction="sum" dataDxfId="3" totalsRowDxfId="20" dataCellStyle="Montantes"/>
    <tableColumn id="4" xr3:uid="{00000000-0010-0000-0100-000004000000}" name="Real" totalsRowFunction="sum" dataDxfId="2" totalsRowDxfId="19" dataCellStyle="Montantes"/>
    <tableColumn id="5" xr3:uid="{00000000-0010-0000-0100-000005000000}" name="Variação" totalsRowFunction="sum" dataDxfId="1" totalsRowDxfId="18" dataCellStyle="Variação">
      <calculatedColumnFormula>Renda[[#This Row],[Real]]-Renda[[#This Row],[Estimado]]</calculatedColumnFormula>
    </tableColumn>
  </tableColumns>
  <tableStyleInfo name="Tabela Estilo 4" showFirstColumn="0" showLastColumn="0" showRowStripes="1" showColumnStripes="0"/>
  <extLst>
    <ext xmlns:x14="http://schemas.microsoft.com/office/spreadsheetml/2009/9/main" uri="{504A1905-F514-4f6f-8877-14C23A59335A}">
      <x14:table altTextSummary="Insira os itens de renda mensal para a renda projetada e real nesta tabela. A variância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Despesas" displayName="Despesas" ref="B5:E26" totalsRowCount="1" headerRowDxfId="16" dataDxfId="28" totalsRowDxfId="15" headerRowBorderDxfId="29" totalsRowBorderDxfId="27">
  <autoFilter ref="B5:E25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 Despesas mensais" totalsRowLabel="Total" dataDxfId="26" totalsRowDxfId="14" dataCellStyle="Detalhes da Tabela"/>
    <tableColumn id="3" xr3:uid="{00000000-0010-0000-0200-000003000000}" name="Estimado" totalsRowFunction="sum" dataDxfId="25" totalsRowDxfId="13" dataCellStyle="Montantes"/>
    <tableColumn id="4" xr3:uid="{00000000-0010-0000-0200-000004000000}" name="Real" totalsRowFunction="sum" dataDxfId="24" totalsRowDxfId="12" dataCellStyle="Montantes"/>
    <tableColumn id="5" xr3:uid="{00000000-0010-0000-0200-000005000000}" name="Variação" totalsRowFunction="sum" dataDxfId="23" totalsRowDxfId="11" dataCellStyle="Variação">
      <calculatedColumnFormula>Despesas[[#This Row],[Estimado]]-Despesas[[#This Row],[Real]]</calculatedColumnFormula>
    </tableColumn>
  </tableColumns>
  <tableStyleInfo name="Tabela Estilo 4" showFirstColumn="0" showLastColumn="0" showRowStripes="1" showColumnStripes="0"/>
  <extLst>
    <ext xmlns:x14="http://schemas.microsoft.com/office/spreadsheetml/2009/9/main" uri="{504A1905-F514-4f6f-8877-14C23A59335A}">
      <x14:table altTextSummary="Insira os itens de despesas mensais para despesas projetadas e reais nesta tabela. A variância é calculada automaticamente"/>
    </ext>
  </extLst>
</table>
</file>

<file path=xl/theme/theme1.xml><?xml version="1.0" encoding="utf-8"?>
<a:theme xmlns:a="http://schemas.openxmlformats.org/drawingml/2006/main" name="Family Templates Theme">
  <a:themeElements>
    <a:clrScheme name="Anaysis Chart">
      <a:dk1>
        <a:srgbClr val="000000"/>
      </a:dk1>
      <a:lt1>
        <a:srgbClr val="FFFFFF"/>
      </a:lt1>
      <a:dk2>
        <a:srgbClr val="F5F7FA"/>
      </a:dk2>
      <a:lt2>
        <a:srgbClr val="E7E6E6"/>
      </a:lt2>
      <a:accent1>
        <a:srgbClr val="8EC8D4"/>
      </a:accent1>
      <a:accent2>
        <a:srgbClr val="A2BDE3"/>
      </a:accent2>
      <a:accent3>
        <a:srgbClr val="EC796C"/>
      </a:accent3>
      <a:accent4>
        <a:srgbClr val="FFC000"/>
      </a:accent4>
      <a:accent5>
        <a:srgbClr val="0F137C"/>
      </a:accent5>
      <a:accent6>
        <a:srgbClr val="6484CA"/>
      </a:accent6>
      <a:hlink>
        <a:srgbClr val="0563C1"/>
      </a:hlink>
      <a:folHlink>
        <a:srgbClr val="954F72"/>
      </a:folHlink>
    </a:clrScheme>
    <a:fontScheme name="Custom 59">
      <a:majorFont>
        <a:latin typeface="Century Gothic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499984740745262"/>
  </sheetPr>
  <dimension ref="A1:E12"/>
  <sheetViews>
    <sheetView showGridLines="0" zoomScaleNormal="100" workbookViewId="0">
      <selection activeCell="M6" sqref="M6"/>
    </sheetView>
  </sheetViews>
  <sheetFormatPr defaultColWidth="9" defaultRowHeight="17.25" customHeight="1" x14ac:dyDescent="0.3"/>
  <cols>
    <col min="1" max="1" width="1.625" style="5" customWidth="1"/>
    <col min="2" max="2" width="36.75" style="5" customWidth="1"/>
    <col min="3" max="3" width="28.75" style="6" customWidth="1"/>
    <col min="4" max="5" width="28.75" style="7" customWidth="1"/>
    <col min="6" max="6" width="1.625" style="5" customWidth="1"/>
    <col min="7" max="16384" width="9" style="5"/>
  </cols>
  <sheetData>
    <row r="1" spans="1:5" s="3" customFormat="1" ht="15" customHeight="1" x14ac:dyDescent="0.3">
      <c r="B1" s="67"/>
      <c r="C1" s="68"/>
      <c r="D1" s="68"/>
      <c r="E1" s="69"/>
    </row>
    <row r="2" spans="1:5" s="1" customFormat="1" ht="30" customHeight="1" x14ac:dyDescent="0.35">
      <c r="B2" s="70" t="s">
        <v>42</v>
      </c>
      <c r="C2" s="71"/>
      <c r="D2" s="71"/>
      <c r="E2" s="72"/>
    </row>
    <row r="3" spans="1:5" s="22" customFormat="1" ht="70.150000000000006" customHeight="1" x14ac:dyDescent="0.3">
      <c r="B3" s="73" t="s">
        <v>0</v>
      </c>
      <c r="C3" s="74"/>
      <c r="D3" s="74"/>
      <c r="E3" s="75"/>
    </row>
    <row r="4" spans="1:5" ht="6" customHeight="1" x14ac:dyDescent="0.3">
      <c r="B4" s="76"/>
      <c r="C4" s="77"/>
      <c r="D4" s="78"/>
      <c r="E4" s="79"/>
    </row>
    <row r="5" spans="1:5" s="20" customFormat="1" ht="45" customHeight="1" x14ac:dyDescent="0.3">
      <c r="B5" s="60" t="s">
        <v>1</v>
      </c>
      <c r="C5" s="61"/>
      <c r="D5" s="61"/>
      <c r="E5" s="61"/>
    </row>
    <row r="6" spans="1:5" ht="250.15" customHeight="1" x14ac:dyDescent="0.3">
      <c r="B6" s="80"/>
      <c r="C6" s="81"/>
      <c r="D6" s="81"/>
      <c r="E6" s="81"/>
    </row>
    <row r="7" spans="1:5" ht="9" customHeight="1" x14ac:dyDescent="0.3">
      <c r="B7" s="82"/>
      <c r="C7" s="81"/>
      <c r="D7" s="81"/>
      <c r="E7" s="81"/>
    </row>
    <row r="8" spans="1:5" s="8" customFormat="1" ht="45" customHeight="1" x14ac:dyDescent="0.3">
      <c r="B8" s="62" t="s">
        <v>2</v>
      </c>
      <c r="C8" s="63" t="s">
        <v>6</v>
      </c>
      <c r="D8" s="63" t="s">
        <v>7</v>
      </c>
      <c r="E8" s="63" t="s">
        <v>8</v>
      </c>
    </row>
    <row r="9" spans="1:5" s="2" customFormat="1" ht="45" customHeight="1" x14ac:dyDescent="0.35">
      <c r="A9" s="40"/>
      <c r="B9" s="33" t="s">
        <v>3</v>
      </c>
      <c r="C9" s="41">
        <f>Renda[[#Totals],[Estimado]]</f>
        <v>15600</v>
      </c>
      <c r="D9" s="41">
        <f>Renda[[#Totals],[Real]]</f>
        <v>17600</v>
      </c>
      <c r="E9" s="45">
        <f>FluxoDeCaixa[[#This Row],[Real]]-FluxoDeCaixa[[#This Row],[Estimado]]</f>
        <v>2000</v>
      </c>
    </row>
    <row r="10" spans="1:5" s="2" customFormat="1" ht="45" customHeight="1" x14ac:dyDescent="0.35">
      <c r="A10" s="9"/>
      <c r="B10" s="33" t="s">
        <v>4</v>
      </c>
      <c r="C10" s="41">
        <f>Despesas[[#Totals],[Estimado]]</f>
        <v>10640</v>
      </c>
      <c r="D10" s="41">
        <f>Despesas[[#Totals],[Real]]</f>
        <v>10640</v>
      </c>
      <c r="E10" s="45">
        <f>FluxoDeCaixa[[#This Row],[Estimado]]-FluxoDeCaixa[[#This Row],[Real]]</f>
        <v>0</v>
      </c>
    </row>
    <row r="11" spans="1:5" s="2" customFormat="1" ht="45" customHeight="1" x14ac:dyDescent="0.35">
      <c r="B11" s="64" t="s">
        <v>5</v>
      </c>
      <c r="C11" s="65">
        <f>C9-C10</f>
        <v>4960</v>
      </c>
      <c r="D11" s="65">
        <f>D9-D10</f>
        <v>6960</v>
      </c>
      <c r="E11" s="66">
        <f>SUBTOTAL(109,FluxoDeCaixa[Variação])</f>
        <v>2000</v>
      </c>
    </row>
    <row r="12" spans="1:5" ht="16.149999999999999" customHeight="1" x14ac:dyDescent="0.3">
      <c r="B12" s="83"/>
      <c r="C12" s="84"/>
      <c r="D12" s="85"/>
      <c r="E12" s="86"/>
    </row>
  </sheetData>
  <printOptions horizontalCentered="1"/>
  <pageMargins left="0.75" right="0.75" top="0.75" bottom="0.75" header="0.25" footer="0.25"/>
  <pageSetup paperSize="9" scale="80" fitToHeight="0" orientation="landscape" r:id="rId1"/>
  <headerFooter differentFirst="1">
    <oddFooter>&amp;CPage &amp;P of &amp;N</oddFooter>
  </headerFooter>
  <ignoredErrors>
    <ignoredError sqref="E9:E10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70C0"/>
  </sheetPr>
  <dimension ref="B1:F11"/>
  <sheetViews>
    <sheetView showGridLines="0" zoomScaleNormal="100" workbookViewId="0">
      <selection activeCell="B20" sqref="B20"/>
    </sheetView>
  </sheetViews>
  <sheetFormatPr defaultColWidth="9" defaultRowHeight="24" customHeight="1" x14ac:dyDescent="0.3"/>
  <cols>
    <col min="1" max="1" width="1.625" style="17" customWidth="1"/>
    <col min="2" max="2" width="36.75" style="17" customWidth="1"/>
    <col min="3" max="3" width="28.75" style="17" customWidth="1"/>
    <col min="4" max="5" width="28.75" style="18" customWidth="1"/>
    <col min="6" max="6" width="1.625" style="17" customWidth="1"/>
    <col min="7" max="16384" width="9" style="17"/>
  </cols>
  <sheetData>
    <row r="1" spans="2:6" ht="15" customHeight="1" x14ac:dyDescent="0.3">
      <c r="B1" s="87"/>
      <c r="C1" s="87"/>
      <c r="D1" s="88"/>
      <c r="E1" s="88"/>
      <c r="F1" s="17" t="s">
        <v>14</v>
      </c>
    </row>
    <row r="2" spans="2:6" s="4" customFormat="1" ht="30" customHeight="1" x14ac:dyDescent="0.3">
      <c r="B2" s="89" t="s">
        <v>42</v>
      </c>
      <c r="C2" s="90"/>
      <c r="D2" s="90"/>
      <c r="E2" s="91"/>
    </row>
    <row r="3" spans="2:6" s="21" customFormat="1" ht="70.150000000000006" customHeight="1" x14ac:dyDescent="0.3">
      <c r="B3" s="92" t="s">
        <v>9</v>
      </c>
      <c r="C3" s="92"/>
      <c r="D3" s="92"/>
      <c r="E3" s="93"/>
    </row>
    <row r="4" spans="2:6" s="5" customFormat="1" ht="6" customHeight="1" x14ac:dyDescent="0.3">
      <c r="B4" s="94"/>
      <c r="C4" s="95"/>
      <c r="D4" s="96"/>
      <c r="E4" s="97"/>
    </row>
    <row r="5" spans="2:6" ht="37.9" customHeight="1" x14ac:dyDescent="0.3">
      <c r="B5" s="48" t="s">
        <v>10</v>
      </c>
      <c r="C5" s="49" t="s">
        <v>6</v>
      </c>
      <c r="D5" s="49" t="s">
        <v>7</v>
      </c>
      <c r="E5" s="50" t="s">
        <v>8</v>
      </c>
    </row>
    <row r="6" spans="2:6" ht="37.9" customHeight="1" x14ac:dyDescent="0.3">
      <c r="B6" s="100" t="s">
        <v>11</v>
      </c>
      <c r="C6" s="101">
        <v>10000</v>
      </c>
      <c r="D6" s="101">
        <v>11000</v>
      </c>
      <c r="E6" s="102">
        <f>Renda[[#This Row],[Real]]-Renda[[#This Row],[Estimado]]</f>
        <v>1000</v>
      </c>
    </row>
    <row r="7" spans="2:6" ht="37.9" customHeight="1" x14ac:dyDescent="0.3">
      <c r="B7" s="100" t="s">
        <v>12</v>
      </c>
      <c r="C7" s="101">
        <v>5000</v>
      </c>
      <c r="D7" s="101">
        <v>6000</v>
      </c>
      <c r="E7" s="102">
        <f>Renda[[#This Row],[Real]]-Renda[[#This Row],[Estimado]]</f>
        <v>1000</v>
      </c>
    </row>
    <row r="8" spans="2:6" ht="37.9" customHeight="1" x14ac:dyDescent="0.3">
      <c r="B8" s="100" t="s">
        <v>13</v>
      </c>
      <c r="C8" s="101">
        <v>500</v>
      </c>
      <c r="D8" s="101">
        <v>500</v>
      </c>
      <c r="E8" s="102">
        <f>Renda[[#This Row],[Real]]-Renda[[#This Row],[Estimado]]</f>
        <v>0</v>
      </c>
    </row>
    <row r="9" spans="2:6" ht="37.9" customHeight="1" x14ac:dyDescent="0.3">
      <c r="B9" s="100" t="s">
        <v>43</v>
      </c>
      <c r="C9" s="101">
        <v>100</v>
      </c>
      <c r="D9" s="101">
        <v>100</v>
      </c>
      <c r="E9" s="102">
        <f>Renda[[#This Row],[Real]]-Renda[[#This Row],[Estimado]]</f>
        <v>0</v>
      </c>
    </row>
    <row r="10" spans="2:6" ht="16.149999999999999" customHeight="1" x14ac:dyDescent="0.3">
      <c r="B10" s="50" t="s">
        <v>3</v>
      </c>
      <c r="C10" s="51">
        <f>SUBTOTAL(109,Renda[Estimado])</f>
        <v>15600</v>
      </c>
      <c r="D10" s="51">
        <f>SUBTOTAL(109,Renda[Real])</f>
        <v>17600</v>
      </c>
      <c r="E10" s="52">
        <f>SUBTOTAL(109,Renda[Variação])</f>
        <v>2000</v>
      </c>
    </row>
    <row r="11" spans="2:6" ht="24" customHeight="1" x14ac:dyDescent="0.3">
      <c r="B11" s="98"/>
      <c r="C11" s="98"/>
      <c r="D11" s="99"/>
      <c r="E11" s="99"/>
    </row>
  </sheetData>
  <mergeCells count="2">
    <mergeCell ref="B3:D3"/>
    <mergeCell ref="B2:D2"/>
  </mergeCells>
  <dataValidations count="1">
    <dataValidation allowBlank="1" showInputMessage="1" showErrorMessage="1" prompt="Insira os Itens de Renda Mensal nesta coluna sob esse título. Use filtros de cabeçalho para localizar itens específicos." sqref="B5" xr:uid="{00000000-0002-0000-0100-000003000000}"/>
  </dataValidations>
  <printOptions horizontalCentered="1"/>
  <pageMargins left="0.75" right="0.75" top="0.75" bottom="0.75" header="0.25" footer="0.25"/>
  <pageSetup paperSize="9" scale="80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6" tint="-0.249977111117893"/>
  </sheetPr>
  <dimension ref="B1:W27"/>
  <sheetViews>
    <sheetView showGridLines="0" tabSelected="1" zoomScaleNormal="100" workbookViewId="0">
      <selection activeCell="B2" sqref="B2:D2"/>
    </sheetView>
  </sheetViews>
  <sheetFormatPr defaultColWidth="9" defaultRowHeight="24" customHeight="1" x14ac:dyDescent="0.3"/>
  <cols>
    <col min="1" max="1" width="1.625" style="17" customWidth="1"/>
    <col min="2" max="2" width="36.75" style="23" customWidth="1"/>
    <col min="3" max="3" width="28.75" style="17" customWidth="1"/>
    <col min="4" max="5" width="28.75" style="18" customWidth="1"/>
    <col min="6" max="6" width="1.625" style="17" customWidth="1"/>
    <col min="7" max="16384" width="9" style="17"/>
  </cols>
  <sheetData>
    <row r="1" spans="2:23" ht="15" customHeight="1" x14ac:dyDescent="0.3">
      <c r="B1" s="34"/>
      <c r="C1" s="35"/>
      <c r="D1" s="36"/>
      <c r="E1" s="36"/>
      <c r="F1" s="17" t="s">
        <v>14</v>
      </c>
    </row>
    <row r="2" spans="2:23" s="4" customFormat="1" ht="30" customHeight="1" x14ac:dyDescent="0.35">
      <c r="B2" s="47" t="s">
        <v>42</v>
      </c>
      <c r="C2" s="46"/>
      <c r="D2" s="46"/>
      <c r="E2" s="28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s="21" customFormat="1" ht="70.150000000000006" customHeight="1" x14ac:dyDescent="0.3">
      <c r="B3" s="56" t="s">
        <v>15</v>
      </c>
      <c r="C3" s="56"/>
      <c r="D3" s="56"/>
      <c r="E3" s="29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2:23" s="5" customFormat="1" ht="6" customHeight="1" x14ac:dyDescent="0.3">
      <c r="B4" s="24"/>
      <c r="C4" s="25"/>
      <c r="D4" s="26"/>
      <c r="E4" s="27"/>
    </row>
    <row r="5" spans="2:23" s="19" customFormat="1" ht="37.15" customHeight="1" x14ac:dyDescent="0.3">
      <c r="B5" s="53" t="s">
        <v>16</v>
      </c>
      <c r="C5" s="54" t="s">
        <v>6</v>
      </c>
      <c r="D5" s="54" t="s">
        <v>7</v>
      </c>
      <c r="E5" s="55" t="s">
        <v>8</v>
      </c>
    </row>
    <row r="6" spans="2:23" ht="37.15" customHeight="1" x14ac:dyDescent="0.3">
      <c r="B6" s="39" t="s">
        <v>17</v>
      </c>
      <c r="C6" s="43">
        <v>2000</v>
      </c>
      <c r="D6" s="43">
        <v>2000</v>
      </c>
      <c r="E6" s="44">
        <f>Despesas[[#This Row],[Estimado]]-Despesas[[#This Row],[Real]]</f>
        <v>0</v>
      </c>
    </row>
    <row r="7" spans="2:23" ht="37.15" customHeight="1" x14ac:dyDescent="0.3">
      <c r="B7" s="39" t="s">
        <v>18</v>
      </c>
      <c r="C7" s="43">
        <v>700</v>
      </c>
      <c r="D7" s="43">
        <v>700</v>
      </c>
      <c r="E7" s="44">
        <f>Despesas[[#This Row],[Estimado]]-Despesas[[#This Row],[Real]]</f>
        <v>0</v>
      </c>
    </row>
    <row r="8" spans="2:23" ht="37.15" customHeight="1" x14ac:dyDescent="0.3">
      <c r="B8" s="39" t="s">
        <v>19</v>
      </c>
      <c r="C8" s="43">
        <v>100</v>
      </c>
      <c r="D8" s="43">
        <v>100</v>
      </c>
      <c r="E8" s="44">
        <f>Despesas[[#This Row],[Estimado]]-Despesas[[#This Row],[Real]]</f>
        <v>0</v>
      </c>
    </row>
    <row r="9" spans="2:23" ht="37.15" customHeight="1" x14ac:dyDescent="0.3">
      <c r="B9" s="39" t="s">
        <v>20</v>
      </c>
      <c r="C9" s="43">
        <v>300</v>
      </c>
      <c r="D9" s="43">
        <v>300</v>
      </c>
      <c r="E9" s="44">
        <f>Despesas[[#This Row],[Estimado]]-Despesas[[#This Row],[Real]]</f>
        <v>0</v>
      </c>
    </row>
    <row r="10" spans="2:23" ht="37.15" customHeight="1" x14ac:dyDescent="0.3">
      <c r="B10" s="39" t="s">
        <v>21</v>
      </c>
      <c r="C10" s="43">
        <v>90</v>
      </c>
      <c r="D10" s="43">
        <v>90</v>
      </c>
      <c r="E10" s="44">
        <f>Despesas[[#This Row],[Estimado]]-Despesas[[#This Row],[Real]]</f>
        <v>0</v>
      </c>
    </row>
    <row r="11" spans="2:23" ht="37.15" customHeight="1" x14ac:dyDescent="0.3">
      <c r="B11" s="39" t="s">
        <v>22</v>
      </c>
      <c r="C11" s="43">
        <v>100</v>
      </c>
      <c r="D11" s="43">
        <v>100</v>
      </c>
      <c r="E11" s="44">
        <f>Despesas[[#This Row],[Estimado]]-Despesas[[#This Row],[Real]]</f>
        <v>0</v>
      </c>
    </row>
    <row r="12" spans="2:23" ht="37.15" customHeight="1" x14ac:dyDescent="0.3">
      <c r="B12" s="39" t="s">
        <v>23</v>
      </c>
      <c r="C12" s="43">
        <v>100</v>
      </c>
      <c r="D12" s="43">
        <v>100</v>
      </c>
      <c r="E12" s="44">
        <f>Despesas[[#This Row],[Estimado]]-Despesas[[#This Row],[Real]]</f>
        <v>0</v>
      </c>
    </row>
    <row r="13" spans="2:23" ht="37.15" customHeight="1" x14ac:dyDescent="0.3">
      <c r="B13" s="39" t="s">
        <v>24</v>
      </c>
      <c r="C13" s="43">
        <v>0</v>
      </c>
      <c r="D13" s="43">
        <v>0</v>
      </c>
      <c r="E13" s="44">
        <f>Despesas[[#This Row],[Estimado]]-Despesas[[#This Row],[Real]]</f>
        <v>0</v>
      </c>
    </row>
    <row r="14" spans="2:23" ht="37.15" customHeight="1" x14ac:dyDescent="0.3">
      <c r="B14" s="39" t="s">
        <v>25</v>
      </c>
      <c r="C14" s="43">
        <v>900</v>
      </c>
      <c r="D14" s="43">
        <v>900</v>
      </c>
      <c r="E14" s="44">
        <f>Despesas[[#This Row],[Estimado]]-Despesas[[#This Row],[Real]]</f>
        <v>0</v>
      </c>
    </row>
    <row r="15" spans="2:23" ht="37.15" customHeight="1" x14ac:dyDescent="0.3">
      <c r="B15" s="39" t="s">
        <v>26</v>
      </c>
      <c r="C15" s="43">
        <v>1500</v>
      </c>
      <c r="D15" s="43">
        <v>1500</v>
      </c>
      <c r="E15" s="44">
        <f>Despesas[[#This Row],[Estimado]]-Despesas[[#This Row],[Real]]</f>
        <v>0</v>
      </c>
    </row>
    <row r="16" spans="2:23" ht="37.15" customHeight="1" x14ac:dyDescent="0.3">
      <c r="B16" s="39" t="s">
        <v>27</v>
      </c>
      <c r="C16" s="43">
        <v>0</v>
      </c>
      <c r="D16" s="43">
        <v>0</v>
      </c>
      <c r="E16" s="44">
        <f>Despesas[[#This Row],[Estimado]]-Despesas[[#This Row],[Real]]</f>
        <v>0</v>
      </c>
    </row>
    <row r="17" spans="2:5" ht="37.15" customHeight="1" x14ac:dyDescent="0.3">
      <c r="B17" s="39" t="s">
        <v>28</v>
      </c>
      <c r="C17" s="43">
        <v>500</v>
      </c>
      <c r="D17" s="43">
        <v>500</v>
      </c>
      <c r="E17" s="44">
        <f>Despesas[[#This Row],[Estimado]]-Despesas[[#This Row],[Real]]</f>
        <v>0</v>
      </c>
    </row>
    <row r="18" spans="2:5" ht="37.15" customHeight="1" x14ac:dyDescent="0.3">
      <c r="B18" s="39" t="s">
        <v>29</v>
      </c>
      <c r="C18" s="43">
        <v>500</v>
      </c>
      <c r="D18" s="43">
        <v>500</v>
      </c>
      <c r="E18" s="44">
        <f>Despesas[[#This Row],[Estimado]]-Despesas[[#This Row],[Real]]</f>
        <v>0</v>
      </c>
    </row>
    <row r="19" spans="2:5" ht="37.15" customHeight="1" x14ac:dyDescent="0.3">
      <c r="B19" s="39" t="s">
        <v>30</v>
      </c>
      <c r="C19" s="43">
        <v>250</v>
      </c>
      <c r="D19" s="43">
        <v>250</v>
      </c>
      <c r="E19" s="44">
        <f>Despesas[[#This Row],[Estimado]]-Despesas[[#This Row],[Real]]</f>
        <v>0</v>
      </c>
    </row>
    <row r="20" spans="2:5" ht="37.15" customHeight="1" x14ac:dyDescent="0.3">
      <c r="B20" s="39" t="s">
        <v>31</v>
      </c>
      <c r="C20" s="43">
        <v>3000</v>
      </c>
      <c r="D20" s="43">
        <v>3000</v>
      </c>
      <c r="E20" s="44">
        <f>Despesas[[#This Row],[Estimado]]-Despesas[[#This Row],[Real]]</f>
        <v>0</v>
      </c>
    </row>
    <row r="21" spans="2:5" ht="37.15" customHeight="1" x14ac:dyDescent="0.3">
      <c r="B21" s="39" t="s">
        <v>32</v>
      </c>
      <c r="C21" s="43">
        <v>0</v>
      </c>
      <c r="D21" s="43">
        <v>0</v>
      </c>
      <c r="E21" s="44">
        <f>Despesas[[#This Row],[Estimado]]-Despesas[[#This Row],[Real]]</f>
        <v>0</v>
      </c>
    </row>
    <row r="22" spans="2:5" ht="37.15" customHeight="1" x14ac:dyDescent="0.3">
      <c r="B22" s="39" t="s">
        <v>33</v>
      </c>
      <c r="C22" s="43">
        <v>0</v>
      </c>
      <c r="D22" s="43">
        <v>0</v>
      </c>
      <c r="E22" s="44">
        <f>Despesas[[#This Row],[Estimado]]-Despesas[[#This Row],[Real]]</f>
        <v>0</v>
      </c>
    </row>
    <row r="23" spans="2:5" ht="37.15" customHeight="1" x14ac:dyDescent="0.3">
      <c r="B23" s="39" t="s">
        <v>34</v>
      </c>
      <c r="C23" s="43">
        <v>100</v>
      </c>
      <c r="D23" s="43">
        <v>100</v>
      </c>
      <c r="E23" s="44">
        <f>Despesas[[#This Row],[Estimado]]-Despesas[[#This Row],[Real]]</f>
        <v>0</v>
      </c>
    </row>
    <row r="24" spans="2:5" ht="37.15" customHeight="1" x14ac:dyDescent="0.3">
      <c r="B24" s="39" t="s">
        <v>35</v>
      </c>
      <c r="C24" s="43">
        <v>500</v>
      </c>
      <c r="D24" s="43">
        <v>500</v>
      </c>
      <c r="E24" s="44">
        <f>Despesas[[#This Row],[Estimado]]-Despesas[[#This Row],[Real]]</f>
        <v>0</v>
      </c>
    </row>
    <row r="25" spans="2:5" ht="37.15" customHeight="1" x14ac:dyDescent="0.3">
      <c r="B25" s="39" t="s">
        <v>36</v>
      </c>
      <c r="C25" s="43">
        <v>0</v>
      </c>
      <c r="D25" s="43">
        <v>0</v>
      </c>
      <c r="E25" s="44">
        <f>Despesas[[#This Row],[Estimado]]-Despesas[[#This Row],[Real]]</f>
        <v>0</v>
      </c>
    </row>
    <row r="26" spans="2:5" ht="37.15" customHeight="1" x14ac:dyDescent="0.3">
      <c r="B26" s="57" t="s">
        <v>37</v>
      </c>
      <c r="C26" s="58">
        <f>SUBTOTAL(109,Despesas[Estimado])</f>
        <v>10640</v>
      </c>
      <c r="D26" s="58">
        <f>SUBTOTAL(109,Despesas[Real])</f>
        <v>10640</v>
      </c>
      <c r="E26" s="59">
        <f>SUBTOTAL(109,Despesas[Variação])</f>
        <v>0</v>
      </c>
    </row>
    <row r="27" spans="2:5" ht="16.149999999999999" customHeight="1" x14ac:dyDescent="0.3">
      <c r="B27" s="30"/>
      <c r="C27" s="31"/>
      <c r="D27" s="32"/>
      <c r="E27" s="32"/>
    </row>
  </sheetData>
  <mergeCells count="2">
    <mergeCell ref="B3:D3"/>
    <mergeCell ref="B2:D2"/>
  </mergeCells>
  <printOptions horizontalCentered="1"/>
  <pageMargins left="0.75" right="0.75" top="0.75" bottom="0.75" header="0.25" footer="0.25"/>
  <pageSetup paperSize="9" scale="55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D7"/>
  <sheetViews>
    <sheetView showGridLines="0" zoomScaleNormal="100" workbookViewId="0">
      <selection activeCell="B2" sqref="B2"/>
    </sheetView>
  </sheetViews>
  <sheetFormatPr defaultColWidth="9" defaultRowHeight="21" customHeight="1" x14ac:dyDescent="0.3"/>
  <cols>
    <col min="1" max="1" width="1.625" style="14" customWidth="1"/>
    <col min="2" max="2" width="21.375" style="14" customWidth="1"/>
    <col min="3" max="4" width="12.375" style="14" customWidth="1"/>
    <col min="5" max="5" width="1.625" style="14" customWidth="1"/>
    <col min="6" max="16384" width="9" style="14"/>
  </cols>
  <sheetData>
    <row r="1" spans="2:4" s="11" customFormat="1" ht="9" customHeight="1" x14ac:dyDescent="0.3"/>
    <row r="2" spans="2:4" s="13" customFormat="1" ht="36.75" customHeight="1" x14ac:dyDescent="0.3">
      <c r="B2" s="12" t="s">
        <v>38</v>
      </c>
      <c r="C2" s="10"/>
      <c r="D2" s="10"/>
    </row>
    <row r="4" spans="2:4" ht="21" customHeight="1" x14ac:dyDescent="0.3">
      <c r="B4" s="16"/>
      <c r="C4" s="15" t="s">
        <v>6</v>
      </c>
      <c r="D4" s="15" t="s">
        <v>7</v>
      </c>
    </row>
    <row r="5" spans="2:4" ht="21" customHeight="1" x14ac:dyDescent="0.3">
      <c r="B5" s="16" t="s">
        <v>39</v>
      </c>
      <c r="C5" s="42">
        <f>Renda[[#Totals],[Estimado]]</f>
        <v>15600</v>
      </c>
      <c r="D5" s="42">
        <f>Renda[[#Totals],[Real]]</f>
        <v>17600</v>
      </c>
    </row>
    <row r="6" spans="2:4" ht="21" customHeight="1" x14ac:dyDescent="0.3">
      <c r="B6" s="16" t="s">
        <v>40</v>
      </c>
      <c r="C6" s="42">
        <f>Despesas[[#Totals],[Estimado]]</f>
        <v>10640</v>
      </c>
      <c r="D6" s="42">
        <f>Despesas[[#Totals],[Real]]</f>
        <v>10640</v>
      </c>
    </row>
    <row r="7" spans="2:4" ht="21" customHeight="1" x14ac:dyDescent="0.3">
      <c r="B7" s="16" t="s">
        <v>41</v>
      </c>
      <c r="C7" s="42">
        <f>FluxoDeCaixa[[#Totals],[Estimado]]</f>
        <v>4960</v>
      </c>
      <c r="D7" s="42">
        <f>FluxoDeCaixa[[#Totals],[Real]]</f>
        <v>6960</v>
      </c>
    </row>
  </sheetData>
  <printOptions horizontalCentered="1"/>
  <pageMargins left="0.75" right="0.75" top="0.75" bottom="0.75" header="0.25" footer="0.25"/>
  <pageSetup paperSize="9" scale="80" orientation="landscape" r:id="rId1"/>
  <headerFooter differentFirst="1"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025B5E-C735-469C-B2E5-FBC3E74FFE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BC40BD-1AB1-4261-82BE-05B2CFE4E44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96441BA5-1407-46BB-BAE2-985F4E8E658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TM02930056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Dashboard</vt:lpstr>
      <vt:lpstr>Renda mensal</vt:lpstr>
      <vt:lpstr>Despesas mensais</vt:lpstr>
      <vt:lpstr>Dados do gráfico</vt:lpstr>
      <vt:lpstr>Título1</vt:lpstr>
      <vt:lpstr>Título2</vt:lpstr>
      <vt:lpstr>Título3</vt:lpstr>
      <vt:lpstr>TítuloOrçamento</vt:lpstr>
      <vt:lpstr>Dashboard!Titulos_de_impressao</vt:lpstr>
      <vt:lpstr>'Despesas mensais'!Titulos_de_impressao</vt:lpstr>
      <vt:lpstr>'Renda mensal'!Titulos_de_impressao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2023-02-23T17:09:32Z</dcterms:created>
  <dcterms:modified xsi:type="dcterms:W3CDTF">2025-01-13T20:04:11Z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fde7aacd-7cc4-4c31-9e6f-7ef306428f09_Enabled">
    <vt:lpwstr>true</vt:lpwstr>
  </property>
  <property fmtid="{D5CDD505-2E9C-101B-9397-08002B2CF9AE}" pid="4" name="MSIP_Label_fde7aacd-7cc4-4c31-9e6f-7ef306428f09_SetDate">
    <vt:lpwstr>2025-01-13T19:31:58Z</vt:lpwstr>
  </property>
  <property fmtid="{D5CDD505-2E9C-101B-9397-08002B2CF9AE}" pid="5" name="MSIP_Label_fde7aacd-7cc4-4c31-9e6f-7ef306428f09_Method">
    <vt:lpwstr>Privileged</vt:lpwstr>
  </property>
  <property fmtid="{D5CDD505-2E9C-101B-9397-08002B2CF9AE}" pid="6" name="MSIP_Label_fde7aacd-7cc4-4c31-9e6f-7ef306428f09_Name">
    <vt:lpwstr>_PUBLICO</vt:lpwstr>
  </property>
  <property fmtid="{D5CDD505-2E9C-101B-9397-08002B2CF9AE}" pid="7" name="MSIP_Label_fde7aacd-7cc4-4c31-9e6f-7ef306428f09_SiteId">
    <vt:lpwstr>ab9bba98-684a-43fb-add8-9c2bebede229</vt:lpwstr>
  </property>
  <property fmtid="{D5CDD505-2E9C-101B-9397-08002B2CF9AE}" pid="8" name="MSIP_Label_fde7aacd-7cc4-4c31-9e6f-7ef306428f09_ActionId">
    <vt:lpwstr>d2b0b998-d588-4b1a-87c1-0ed9be3fce93</vt:lpwstr>
  </property>
  <property fmtid="{D5CDD505-2E9C-101B-9397-08002B2CF9AE}" pid="9" name="MSIP_Label_fde7aacd-7cc4-4c31-9e6f-7ef306428f09_ContentBits">
    <vt:lpwstr>1</vt:lpwstr>
  </property>
</Properties>
</file>