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s/dev/phd-code-hmmm/hmmm-frontend/evaluation/"/>
    </mc:Choice>
  </mc:AlternateContent>
  <xr:revisionPtr revIDLastSave="0" documentId="13_ncr:1_{BEF7278D-C423-F044-8534-AA302981BBD3}" xr6:coauthVersionLast="47" xr6:coauthVersionMax="47" xr10:uidLastSave="{00000000-0000-0000-0000-000000000000}"/>
  <bookViews>
    <workbookView xWindow="0" yWindow="500" windowWidth="34360" windowHeight="17780" xr2:uid="{00000000-000D-0000-FFFF-FFFF00000000}"/>
  </bookViews>
  <sheets>
    <sheet name="data" sheetId="1" r:id="rId1"/>
    <sheet name="participant statistics" sheetId="4" r:id="rId2"/>
    <sheet name="product statistics" sheetId="2" r:id="rId3"/>
    <sheet name="graphic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4" l="1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20" i="4" l="1"/>
  <c r="D18" i="4"/>
  <c r="D17" i="4"/>
  <c r="D15" i="4"/>
  <c r="D14" i="4"/>
  <c r="D12" i="4"/>
  <c r="D11" i="4"/>
  <c r="D10" i="4"/>
  <c r="D8" i="4"/>
  <c r="D7" i="4"/>
  <c r="C20" i="4"/>
  <c r="C18" i="4"/>
  <c r="C17" i="4"/>
  <c r="C15" i="4"/>
  <c r="C14" i="4"/>
  <c r="C12" i="4"/>
  <c r="C11" i="4"/>
  <c r="C10" i="4"/>
  <c r="C8" i="4"/>
  <c r="C7" i="4"/>
  <c r="C9" i="2" s="1"/>
  <c r="D22" i="2"/>
  <c r="D20" i="2"/>
  <c r="D19" i="2"/>
  <c r="D17" i="2"/>
  <c r="D16" i="2"/>
  <c r="D14" i="2"/>
  <c r="D13" i="2"/>
  <c r="D12" i="2"/>
  <c r="D10" i="2"/>
  <c r="D9" i="2"/>
  <c r="E20" i="2" l="1"/>
  <c r="E16" i="2"/>
  <c r="E13" i="2"/>
  <c r="E19" i="2"/>
  <c r="G22" i="2"/>
  <c r="E14" i="2"/>
  <c r="E12" i="2"/>
  <c r="E10" i="2"/>
  <c r="E17" i="2"/>
  <c r="C10" i="2"/>
  <c r="C13" i="2"/>
  <c r="C16" i="2"/>
  <c r="C19" i="2"/>
  <c r="C22" i="2"/>
  <c r="C12" i="2"/>
  <c r="C14" i="2"/>
  <c r="C17" i="2"/>
  <c r="C20" i="2"/>
  <c r="F22" i="2"/>
  <c r="F19" i="2"/>
  <c r="F12" i="2"/>
  <c r="F14" i="2"/>
  <c r="F17" i="2"/>
  <c r="F20" i="2"/>
  <c r="G10" i="2"/>
  <c r="G13" i="2"/>
  <c r="G16" i="2"/>
  <c r="G19" i="2"/>
  <c r="F10" i="2"/>
  <c r="F13" i="2"/>
  <c r="F16" i="2"/>
  <c r="G12" i="2"/>
  <c r="G14" i="2"/>
  <c r="G17" i="2"/>
  <c r="G20" i="2"/>
  <c r="E22" i="2"/>
  <c r="E9" i="2"/>
  <c r="F9" i="2"/>
  <c r="G9" i="2"/>
</calcChain>
</file>

<file path=xl/sharedStrings.xml><?xml version="1.0" encoding="utf-8"?>
<sst xmlns="http://schemas.openxmlformats.org/spreadsheetml/2006/main" count="150" uniqueCount="113">
  <si>
    <t>Item</t>
  </si>
  <si>
    <t>U.1</t>
  </si>
  <si>
    <t>A.1</t>
  </si>
  <si>
    <t>S.1</t>
  </si>
  <si>
    <t>A.2</t>
  </si>
  <si>
    <t>U.2</t>
  </si>
  <si>
    <t>S.2</t>
  </si>
  <si>
    <t>A.3</t>
  </si>
  <si>
    <t>U.3</t>
  </si>
  <si>
    <t>S.3</t>
  </si>
  <si>
    <t>L.1</t>
  </si>
  <si>
    <t>L.2</t>
  </si>
  <si>
    <t>L.3</t>
  </si>
  <si>
    <t>The product is easy to use.</t>
  </si>
  <si>
    <t>The product is creatively designed.</t>
  </si>
  <si>
    <t>The functions of the product are exactly right for my goals.</t>
  </si>
  <si>
    <t>The product would enhance my standing among peers.</t>
  </si>
  <si>
    <t>I could not live without this product.</t>
  </si>
  <si>
    <t>The design looks attractive.</t>
  </si>
  <si>
    <t>It is quickly apparent how to use the product.</t>
  </si>
  <si>
    <t>By using the product, I would be perceived differently.</t>
  </si>
  <si>
    <t>I consider the product extremely useful.</t>
  </si>
  <si>
    <t>The product is like a friend to me.</t>
  </si>
  <si>
    <t>The product is stylish.</t>
  </si>
  <si>
    <t>If I ever lost the product, I would be devastated.</t>
  </si>
  <si>
    <t>The operating procedures of the product are simple to understand.</t>
  </si>
  <si>
    <t>I would not mind if my friends envied me for this product.</t>
  </si>
  <si>
    <t>With the help of this product I will achieve my goals.</t>
  </si>
  <si>
    <t>The product exhilarates me.</t>
  </si>
  <si>
    <t>The product makes me tired.</t>
  </si>
  <si>
    <t>The product annoys me.</t>
  </si>
  <si>
    <t>The product relaxes me.</t>
  </si>
  <si>
    <t>When using this product I feel exhausted.</t>
  </si>
  <si>
    <t>The product makes me feel happy.</t>
  </si>
  <si>
    <t>The product frustrates me.</t>
  </si>
  <si>
    <t>The product makes me feel euphoric.</t>
  </si>
  <si>
    <t>The product makes me feel passive.</t>
  </si>
  <si>
    <t>The product calms me.</t>
  </si>
  <si>
    <t>When using this product, I feel cheerful.</t>
  </si>
  <si>
    <t>The product angers me.</t>
  </si>
  <si>
    <t>If I could, I would use the product daily.</t>
  </si>
  <si>
    <t>I would not swap this product for any other.</t>
  </si>
  <si>
    <t>I can hardly wait to use the product again.</t>
  </si>
  <si>
    <t>In comparison to this product, no others come close.</t>
  </si>
  <si>
    <t>I would get exactly this product for myself (again) at anytime.</t>
  </si>
  <si>
    <t>When using the product, I lose track of time.</t>
  </si>
  <si>
    <t>overall</t>
  </si>
  <si>
    <t>F.1</t>
  </si>
  <si>
    <t>C.1</t>
  </si>
  <si>
    <t>F.2</t>
  </si>
  <si>
    <t>C.2</t>
  </si>
  <si>
    <t>C.3</t>
  </si>
  <si>
    <t>F.3</t>
  </si>
  <si>
    <t>PA.1</t>
  </si>
  <si>
    <t>ND.1</t>
  </si>
  <si>
    <t>NA.1</t>
  </si>
  <si>
    <t>PD.1</t>
  </si>
  <si>
    <t>ND.2</t>
  </si>
  <si>
    <t>PD.2</t>
  </si>
  <si>
    <t>NA.2</t>
  </si>
  <si>
    <t>PA.2</t>
  </si>
  <si>
    <t>ND.3</t>
  </si>
  <si>
    <t>PD.3</t>
  </si>
  <si>
    <t>PA.3</t>
  </si>
  <si>
    <t>NA.3</t>
  </si>
  <si>
    <t>IN.1</t>
  </si>
  <si>
    <t>IN.2</t>
  </si>
  <si>
    <t>IN.3</t>
  </si>
  <si>
    <t>ID code</t>
  </si>
  <si>
    <t>id 01</t>
  </si>
  <si>
    <t>id 02</t>
  </si>
  <si>
    <t>id 03</t>
  </si>
  <si>
    <t>id 04</t>
  </si>
  <si>
    <t>id 05</t>
  </si>
  <si>
    <t>id 06</t>
  </si>
  <si>
    <t>id 07</t>
  </si>
  <si>
    <t>id 08</t>
  </si>
  <si>
    <t>id 09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</si>
  <si>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</si>
  <si>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</si>
  <si>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</si>
  <si>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</si>
  <si>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</si>
  <si>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</si>
  <si>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</si>
  <si>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</si>
  <si>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</si>
  <si>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mean values</t>
  </si>
  <si>
    <t xml:space="preserve">module  </t>
  </si>
  <si>
    <t>subscale</t>
  </si>
  <si>
    <t>Module I</t>
  </si>
  <si>
    <t>Module II</t>
  </si>
  <si>
    <t>Module III</t>
  </si>
  <si>
    <t>Module IV</t>
  </si>
  <si>
    <t>Module V</t>
  </si>
  <si>
    <t>Usefulness</t>
  </si>
  <si>
    <t>Usability</t>
  </si>
  <si>
    <t>Visual Aesthetics</t>
  </si>
  <si>
    <t>Status</t>
  </si>
  <si>
    <t>Commitment</t>
  </si>
  <si>
    <t>Positive emotions</t>
  </si>
  <si>
    <t>Negative emotions</t>
  </si>
  <si>
    <t>Intention to use</t>
  </si>
  <si>
    <t>Product loyalty</t>
  </si>
  <si>
    <t>Overall evaluation</t>
  </si>
  <si>
    <t>mean</t>
  </si>
  <si>
    <t>standard</t>
  </si>
  <si>
    <t>minimum</t>
  </si>
  <si>
    <t>maximum</t>
  </si>
  <si>
    <t>median</t>
  </si>
  <si>
    <t>values</t>
  </si>
  <si>
    <t>deviation</t>
  </si>
  <si>
    <t>How do you experience the product as a whole?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</si>
</sst>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Module</a:t>
            </a:r>
            <a:r>
              <a:rPr lang="de-DE" baseline="0"/>
              <a:t> I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values</c:v>
          </c:tx>
          <c:spPr>
            <a:solidFill>
              <a:srgbClr val="FFC000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'product statistics'!$E$9:$E$10</c:f>
                <c:numCache>
                  <c:formatCode>General</c:formatCode>
                  <c:ptCount val="2"/>
                  <c:pt idx="0">
                    <c:v>0.87260409608064882</c:v>
                  </c:pt>
                  <c:pt idx="1">
                    <c:v>1.0631819439974111</c:v>
                  </c:pt>
                </c:numCache>
              </c:numRef>
            </c:plus>
            <c:minus>
              <c:numRef>
                <c:f>'product statistics'!$A$34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'product statistics'!$B$9:$B$10</c:f>
              <c:strCache>
                <c:ptCount val="2"/>
                <c:pt idx="0">
                  <c:v>Usefulness</c:v>
                </c:pt>
                <c:pt idx="1">
                  <c:v>Usability</c:v>
                </c:pt>
              </c:strCache>
            </c:strRef>
          </c:cat>
          <c:val>
            <c:numRef>
              <c:f>'product statistics'!$D$9:$D$10</c:f>
              <c:numCache>
                <c:formatCode>0.00</c:formatCode>
                <c:ptCount val="2"/>
                <c:pt idx="0">
                  <c:v>5.7222222222222223</c:v>
                </c:pt>
                <c:pt idx="1">
                  <c:v>5.6481481481481479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4-479B-A838-3CCECA0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1120"/>
        <c:axId val="83782656"/>
      </c:barChart>
      <c:catAx>
        <c:axId val="837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3782656"/>
        <c:crosses val="autoZero"/>
        <c:auto val="1"/>
        <c:lblAlgn val="ctr"/>
        <c:lblOffset val="100"/>
        <c:noMultiLvlLbl val="0"/>
      </c:catAx>
      <c:valAx>
        <c:axId val="83782656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378112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Module</a:t>
            </a:r>
            <a:r>
              <a:rPr lang="de-DE" baseline="0"/>
              <a:t> III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values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'product statistics'!$E$16:$E$17</c:f>
                <c:numCache>
                  <c:formatCode>General</c:formatCode>
                  <c:ptCount val="2"/>
                  <c:pt idx="0">
                    <c:v>1.051376315532518</c:v>
                  </c:pt>
                  <c:pt idx="1">
                    <c:v>0.94263378913616691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'product statistics'!$B$16:$B$17</c:f>
              <c:strCache>
                <c:ptCount val="2"/>
                <c:pt idx="0">
                  <c:v>Positive emotions</c:v>
                </c:pt>
                <c:pt idx="1">
                  <c:v>Negative emotions</c:v>
                </c:pt>
              </c:strCache>
            </c:strRef>
          </c:cat>
          <c:val>
            <c:numRef>
              <c:f>'product statistics'!$D$16:$D$17</c:f>
              <c:numCache>
                <c:formatCode>0.00</c:formatCode>
                <c:ptCount val="2"/>
                <c:pt idx="0">
                  <c:v>4.6388888888888893</c:v>
                </c:pt>
                <c:pt idx="1">
                  <c:v>2.9339622641509435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4A5B-8FCF-8CE874C0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98208"/>
        <c:axId val="85599744"/>
      </c:barChart>
      <c:catAx>
        <c:axId val="855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599744"/>
        <c:crosses val="autoZero"/>
        <c:auto val="1"/>
        <c:lblAlgn val="ctr"/>
        <c:lblOffset val="100"/>
        <c:noMultiLvlLbl val="0"/>
      </c:catAx>
      <c:valAx>
        <c:axId val="85599744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598208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Module</a:t>
            </a:r>
            <a:r>
              <a:rPr lang="de-DE" baseline="0"/>
              <a:t> IV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values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'product statistics'!$E$19:$E$20</c:f>
                <c:numCache>
                  <c:formatCode>General</c:formatCode>
                  <c:ptCount val="2"/>
                  <c:pt idx="0">
                    <c:v>0.83235236379572619</c:v>
                  </c:pt>
                  <c:pt idx="1">
                    <c:v>1.1143742932064982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'product statistics'!$B$19:$B$20</c:f>
              <c:strCache>
                <c:ptCount val="2"/>
                <c:pt idx="0">
                  <c:v>Intention to use</c:v>
                </c:pt>
                <c:pt idx="1">
                  <c:v>Product loyalty</c:v>
                </c:pt>
              </c:strCache>
            </c:strRef>
          </c:cat>
          <c:val>
            <c:numRef>
              <c:f>'product statistics'!$D$19:$D$20</c:f>
              <c:numCache>
                <c:formatCode>0.00</c:formatCode>
                <c:ptCount val="2"/>
                <c:pt idx="0">
                  <c:v>4.333333333333333</c:v>
                </c:pt>
                <c:pt idx="1">
                  <c:v>4.1111111111111107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4DCB-A59C-ED62F178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37376"/>
        <c:axId val="85643264"/>
      </c:barChart>
      <c:catAx>
        <c:axId val="85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643264"/>
        <c:crosses val="autoZero"/>
        <c:auto val="1"/>
        <c:lblAlgn val="ctr"/>
        <c:lblOffset val="100"/>
        <c:noMultiLvlLbl val="0"/>
      </c:catAx>
      <c:valAx>
        <c:axId val="85643264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637376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Module</a:t>
            </a:r>
            <a:r>
              <a:rPr lang="de-DE" baseline="0"/>
              <a:t> V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values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'product statistics'!$E$22</c:f>
                <c:numCache>
                  <c:formatCode>General</c:formatCode>
                  <c:ptCount val="1"/>
                  <c:pt idx="0">
                    <c:v>1.2514697241996049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'product statistics'!$B$22</c:f>
              <c:strCache>
                <c:ptCount val="1"/>
                <c:pt idx="0">
                  <c:v>Overall evaluation</c:v>
                </c:pt>
              </c:strCache>
            </c:strRef>
          </c:cat>
          <c:val>
            <c:numRef>
              <c:f>'product statistics'!$D$22</c:f>
              <c:numCache>
                <c:formatCode>0.0</c:formatCode>
                <c:ptCount val="1"/>
                <c:pt idx="0">
                  <c:v>2.9166666666666665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E53-A2DB-23A8E314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80896"/>
        <c:axId val="85682432"/>
      </c:barChart>
      <c:catAx>
        <c:axId val="856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682432"/>
        <c:crosses val="autoZero"/>
        <c:auto val="1"/>
        <c:lblAlgn val="ctr"/>
        <c:lblOffset val="100"/>
        <c:noMultiLvlLbl val="0"/>
      </c:catAx>
      <c:valAx>
        <c:axId val="85682432"/>
        <c:scaling>
          <c:orientation val="minMax"/>
          <c:max val="5"/>
          <c:min val="-5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680896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Module</a:t>
            </a:r>
            <a:r>
              <a:rPr lang="de-DE" baseline="0"/>
              <a:t> II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values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'product statistics'!$E$12:$E$14</c:f>
                <c:numCache>
                  <c:formatCode>General</c:formatCode>
                  <c:ptCount val="3"/>
                  <c:pt idx="0">
                    <c:v>1.0794508945948749</c:v>
                  </c:pt>
                  <c:pt idx="1">
                    <c:v>0.97392474645872884</c:v>
                  </c:pt>
                  <c:pt idx="2">
                    <c:v>1.5192124722854616</c:v>
                  </c:pt>
                </c:numCache>
              </c:numRef>
            </c:plus>
            <c:minus>
              <c:numRef>
                <c:f>'product statistics'!$A$34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'product statistics'!$B$12:$B$14</c:f>
              <c:strCache>
                <c:ptCount val="3"/>
                <c:pt idx="0">
                  <c:v>Visual Aesthetics</c:v>
                </c:pt>
                <c:pt idx="1">
                  <c:v>Status</c:v>
                </c:pt>
                <c:pt idx="2">
                  <c:v>Commitment</c:v>
                </c:pt>
              </c:strCache>
            </c:strRef>
          </c:cat>
          <c:val>
            <c:numRef>
              <c:f>'product statistics'!$D$12:$D$14</c:f>
              <c:numCache>
                <c:formatCode>0.00</c:formatCode>
                <c:ptCount val="3"/>
                <c:pt idx="0">
                  <c:v>5.1132075471698117</c:v>
                </c:pt>
                <c:pt idx="1">
                  <c:v>5.0943396226415096</c:v>
                </c:pt>
                <c:pt idx="2">
                  <c:v>4.0384615384615383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9F1-B3D6-D40F5A6C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78816"/>
        <c:axId val="85780352"/>
      </c:barChart>
      <c:catAx>
        <c:axId val="857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780352"/>
        <c:crosses val="autoZero"/>
        <c:auto val="1"/>
        <c:lblAlgn val="ctr"/>
        <c:lblOffset val="100"/>
        <c:noMultiLvlLbl val="0"/>
      </c:catAx>
      <c:valAx>
        <c:axId val="85780352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778816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142874</xdr:rowOff>
    </xdr:from>
    <xdr:to>
      <xdr:col>4</xdr:col>
      <xdr:colOff>590550</xdr:colOff>
      <xdr:row>5</xdr:row>
      <xdr:rowOff>9525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142874"/>
          <a:ext cx="8077200" cy="8191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from each participant (01 - 20) can be entered column by column. The statement "strongly disagree" is given the value of "1"; </a:t>
          </a:r>
          <a:endParaRPr lang="de-DE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statement "strongly agree" is given the value "7". S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imilarly the other response options are assigned the values “2” up until “6” respectively. The statments for the last item (Module V: Overall Evaluation) have values in the range between "-5" and "5", with a scale interval of 0.5.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there are more than 20 test participants, the template can easily be extended accordingly.</a:t>
          </a:r>
          <a:endParaRPr lang="de-DE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0</xdr:row>
      <xdr:rowOff>57151</xdr:rowOff>
    </xdr:from>
    <xdr:to>
      <xdr:col>9</xdr:col>
      <xdr:colOff>66674</xdr:colOff>
      <xdr:row>3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48" y="57151"/>
          <a:ext cx="7943851" cy="61912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mean values for each participant are automatically calculated for each subscale used. </a:t>
          </a:r>
          <a:endParaRPr lang="de-DE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Note: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are fewer than 20 participants, please remove the empty columns by deleting them. </a:t>
          </a:r>
          <a:endParaRPr lang="de-DE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are more than 20 participants, please copy and transfer the original cell-formatting to each of the new columns first. </a:t>
          </a:r>
          <a:endParaRPr lang="de-DE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7</xdr:col>
      <xdr:colOff>9524</xdr:colOff>
      <xdr:row>5</xdr:row>
      <xdr:rowOff>47626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0" y="57150"/>
          <a:ext cx="6667499" cy="9429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each subscale used, the mean values, standard deviation as well as the minimum and maximum values are given for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the participants. </a:t>
          </a:r>
        </a:p>
        <a:p>
          <a:endParaRPr lang="de-DE" sz="600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there are fewer than 20 participants, please remove the empty columns by deleting them (participants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statistics)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otherwise the standard deviation, minimum and maximum will not be accurately calculated.</a:t>
          </a:r>
          <a:endParaRPr lang="de-DE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38101</xdr:rowOff>
    </xdr:from>
    <xdr:to>
      <xdr:col>4</xdr:col>
      <xdr:colOff>180974</xdr:colOff>
      <xdr:row>16</xdr:row>
      <xdr:rowOff>114301</xdr:rowOff>
    </xdr:to>
    <xdr:graphicFrame macro="">
      <xdr:nvGraphicFramePr>
        <xdr:cNvPr id="6" name="Diagramm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17</xdr:row>
      <xdr:rowOff>114301</xdr:rowOff>
    </xdr:from>
    <xdr:to>
      <xdr:col>4</xdr:col>
      <xdr:colOff>533400</xdr:colOff>
      <xdr:row>32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638175</xdr:colOff>
      <xdr:row>17</xdr:row>
      <xdr:rowOff>95251</xdr:rowOff>
    </xdr:from>
    <xdr:to>
      <xdr:col>9</xdr:col>
      <xdr:colOff>333375</xdr:colOff>
      <xdr:row>31</xdr:row>
      <xdr:rowOff>171451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2</xdr:row>
      <xdr:rowOff>47625</xdr:rowOff>
    </xdr:from>
    <xdr:to>
      <xdr:col>12</xdr:col>
      <xdr:colOff>314325</xdr:colOff>
      <xdr:row>31</xdr:row>
      <xdr:rowOff>171450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0</xdr:row>
      <xdr:rowOff>57150</xdr:rowOff>
    </xdr:from>
    <xdr:to>
      <xdr:col>12</xdr:col>
      <xdr:colOff>314325</xdr:colOff>
      <xdr:row>1</xdr:row>
      <xdr:rowOff>142875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42875" y="57150"/>
          <a:ext cx="93154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calculated mean values and standard deviations will be graphically summarized on this page.</a:t>
          </a:r>
          <a:endParaRPr lang="de-DE">
            <a:effectLst/>
          </a:endParaRPr>
        </a:p>
      </xdr:txBody>
    </xdr:sp>
    <xdr:clientData/>
  </xdr:twoCellAnchor>
  <xdr:twoCellAnchor>
    <xdr:from>
      <xdr:col>4</xdr:col>
      <xdr:colOff>285750</xdr:colOff>
      <xdr:row>2</xdr:row>
      <xdr:rowOff>47625</xdr:rowOff>
    </xdr:from>
    <xdr:to>
      <xdr:col>9</xdr:col>
      <xdr:colOff>352425</xdr:colOff>
      <xdr:row>16</xdr:row>
      <xdr:rowOff>123825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T41"/>
  <sheetViews>
    <sheetView tabSelected="1" topLeftCell="B2" workbookViewId="0">
      <selection activeCell="P6" sqref="P6"/>
    </sheetView>
  </sheetViews>
  <sheetFormatPr baseColWidth="10" defaultRowHeight="15" x14ac:dyDescent="0.2"/>
  <cols>
    <col min="1" max="1" width="16.33203125" customWidth="1"/>
    <col min="2" max="2" width="77.33203125" customWidth="1"/>
    <col min="3" max="13" width="11.5" customWidth="1"/>
  </cols>
  <sheetData>
    <row r="7" spans="1:20" x14ac:dyDescent="0.2">
      <c r="A7" s="1" t="s">
        <v>68</v>
      </c>
      <c r="B7" s="1" t="s">
        <v>0</v>
      </c>
      <c r="C7" s="1" t="s">
        <v>69</v>
      </c>
      <c r="D7" s="1" t="s">
        <v>70</v>
      </c>
      <c r="E7" s="1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78</v>
      </c>
      <c r="M7" s="1" t="s">
        <v>79</v>
      </c>
      <c r="N7" s="1" t="s">
        <v>80</v>
      </c>
      <c r="O7" s="1" t="s">
        <v>81</v>
      </c>
      <c r="P7" s="1" t="s">
        <v>82</v>
      </c>
      <c r="Q7" s="1" t="s">
        <v>83</v>
      </c>
      <c r="R7" s="1" t="s">
        <v>84</v>
      </c>
      <c r="S7" s="1" t="s">
        <v>85</v>
      </c>
      <c r="T7" s="1" t="s">
        <v>86</v>
      </c>
    </row>
    <row r="8" spans="1:20" x14ac:dyDescent="0.2">
      <c r="A8" t="s">
        <v>1</v>
      </c>
      <c r="B8" t="s">
        <v>13</v>
      </c>
      <c r="C8">
        <v>7</v>
      </c>
      <c r="D8">
        <v>7</v>
      </c>
      <c r="E8">
        <v>6</v>
      </c>
      <c r="F8">
        <v>5</v>
      </c>
      <c r="G8">
        <v>7</v>
      </c>
      <c r="H8">
        <v>5</v>
      </c>
      <c r="I8">
        <v>5</v>
      </c>
      <c r="J8">
        <v>4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4</v>
      </c>
    </row>
    <row r="9" spans="1:20" x14ac:dyDescent="0.2">
      <c r="A9" t="s">
        <v>2</v>
      </c>
      <c r="B9" t="s">
        <v>14</v>
      </c>
      <c r="C9">
        <v>7</v>
      </c>
      <c r="D9">
        <v>6</v>
      </c>
      <c r="E9">
        <v>6</v>
      </c>
      <c r="F9">
        <v>5</v>
      </c>
      <c r="G9">
        <v>7</v>
      </c>
      <c r="H9">
        <v>3</v>
      </c>
      <c r="I9">
        <v>4</v>
      </c>
      <c r="J9">
        <v>5</v>
      </c>
      <c r="K9">
        <v>7</v>
      </c>
      <c r="L9">
        <v>5</v>
      </c>
      <c r="M9">
        <v>6</v>
      </c>
      <c r="N9">
        <v>6</v>
      </c>
      <c r="O9">
        <v>6</v>
      </c>
      <c r="P9">
        <v>6</v>
      </c>
      <c r="Q9">
        <v>7</v>
      </c>
      <c r="R9">
        <v>6</v>
      </c>
      <c r="S9">
        <v>6</v>
      </c>
      <c r="T9">
        <v>3</v>
      </c>
    </row>
    <row r="10" spans="1:20" x14ac:dyDescent="0.2">
      <c r="A10" t="s">
        <v>47</v>
      </c>
      <c r="B10" t="s">
        <v>15</v>
      </c>
      <c r="C10">
        <v>7</v>
      </c>
      <c r="D10">
        <v>7</v>
      </c>
      <c r="E10">
        <v>6</v>
      </c>
      <c r="F10">
        <v>5</v>
      </c>
      <c r="G10">
        <v>7</v>
      </c>
      <c r="H10">
        <v>6</v>
      </c>
      <c r="I10">
        <v>6</v>
      </c>
      <c r="J10">
        <v>6</v>
      </c>
      <c r="K10">
        <v>5</v>
      </c>
      <c r="L10">
        <v>6</v>
      </c>
      <c r="M10">
        <v>5</v>
      </c>
      <c r="N10">
        <v>6</v>
      </c>
      <c r="O10">
        <v>6</v>
      </c>
      <c r="P10">
        <v>4</v>
      </c>
      <c r="Q10">
        <v>6</v>
      </c>
      <c r="R10">
        <v>5</v>
      </c>
      <c r="S10">
        <v>6</v>
      </c>
      <c r="T10">
        <v>5</v>
      </c>
    </row>
    <row r="11" spans="1:20" x14ac:dyDescent="0.2">
      <c r="A11" t="s">
        <v>3</v>
      </c>
      <c r="B11" t="s">
        <v>16</v>
      </c>
      <c r="C11">
        <v>7</v>
      </c>
      <c r="D11">
        <v>5</v>
      </c>
      <c r="E11">
        <v>6</v>
      </c>
      <c r="F11">
        <v>4</v>
      </c>
      <c r="G11">
        <v>6</v>
      </c>
      <c r="H11">
        <v>4</v>
      </c>
      <c r="I11">
        <v>6</v>
      </c>
      <c r="J11">
        <v>5</v>
      </c>
      <c r="K11">
        <v>7</v>
      </c>
      <c r="L11">
        <v>5</v>
      </c>
      <c r="M11">
        <v>4</v>
      </c>
      <c r="O11">
        <v>4</v>
      </c>
      <c r="P11">
        <v>4</v>
      </c>
      <c r="Q11">
        <v>7</v>
      </c>
      <c r="R11">
        <v>6</v>
      </c>
      <c r="S11">
        <v>7</v>
      </c>
      <c r="T11">
        <v>6</v>
      </c>
    </row>
    <row r="12" spans="1:20" x14ac:dyDescent="0.2">
      <c r="A12" t="s">
        <v>48</v>
      </c>
      <c r="B12" t="s">
        <v>17</v>
      </c>
      <c r="C12">
        <v>2</v>
      </c>
      <c r="D12">
        <v>4</v>
      </c>
      <c r="E12">
        <v>6</v>
      </c>
      <c r="F12">
        <v>3</v>
      </c>
      <c r="H12">
        <v>4</v>
      </c>
      <c r="I12">
        <v>3</v>
      </c>
      <c r="J12">
        <v>2</v>
      </c>
      <c r="K12">
        <v>7</v>
      </c>
      <c r="L12">
        <v>4</v>
      </c>
      <c r="M12">
        <v>1</v>
      </c>
      <c r="N12">
        <v>3</v>
      </c>
      <c r="O12">
        <v>2</v>
      </c>
      <c r="P12">
        <v>2</v>
      </c>
      <c r="Q12">
        <v>7</v>
      </c>
      <c r="R12">
        <v>4</v>
      </c>
      <c r="S12">
        <v>6</v>
      </c>
      <c r="T12">
        <v>2</v>
      </c>
    </row>
    <row r="13" spans="1:20" x14ac:dyDescent="0.2">
      <c r="A13" t="s">
        <v>4</v>
      </c>
      <c r="B13" t="s">
        <v>18</v>
      </c>
      <c r="C13">
        <v>6</v>
      </c>
      <c r="D13">
        <v>6</v>
      </c>
      <c r="E13">
        <v>5</v>
      </c>
      <c r="F13">
        <v>4</v>
      </c>
      <c r="G13">
        <v>5</v>
      </c>
      <c r="H13">
        <v>5</v>
      </c>
      <c r="I13">
        <v>4</v>
      </c>
      <c r="J13">
        <v>6</v>
      </c>
      <c r="K13">
        <v>7</v>
      </c>
      <c r="L13">
        <v>4</v>
      </c>
      <c r="M13">
        <v>5</v>
      </c>
      <c r="N13">
        <v>6</v>
      </c>
      <c r="O13">
        <v>4</v>
      </c>
      <c r="P13">
        <v>5</v>
      </c>
      <c r="Q13">
        <v>6</v>
      </c>
      <c r="R13">
        <v>6</v>
      </c>
      <c r="S13">
        <v>7</v>
      </c>
      <c r="T13">
        <v>2</v>
      </c>
    </row>
    <row r="14" spans="1:20" x14ac:dyDescent="0.2">
      <c r="A14" t="s">
        <v>5</v>
      </c>
      <c r="B14" t="s">
        <v>19</v>
      </c>
      <c r="C14">
        <v>7</v>
      </c>
      <c r="D14">
        <v>7</v>
      </c>
      <c r="E14">
        <v>6</v>
      </c>
      <c r="F14">
        <v>5</v>
      </c>
      <c r="G14">
        <v>6</v>
      </c>
      <c r="H14">
        <v>3</v>
      </c>
      <c r="I14">
        <v>5</v>
      </c>
      <c r="J14">
        <v>3</v>
      </c>
      <c r="K14">
        <v>7</v>
      </c>
      <c r="L14">
        <v>6</v>
      </c>
      <c r="M14">
        <v>6</v>
      </c>
      <c r="N14">
        <v>5</v>
      </c>
      <c r="O14">
        <v>5</v>
      </c>
      <c r="P14">
        <v>5</v>
      </c>
      <c r="Q14">
        <v>5</v>
      </c>
      <c r="R14">
        <v>6</v>
      </c>
      <c r="S14">
        <v>6</v>
      </c>
      <c r="T14">
        <v>3</v>
      </c>
    </row>
    <row r="15" spans="1:20" x14ac:dyDescent="0.2">
      <c r="A15" t="s">
        <v>6</v>
      </c>
      <c r="B15" t="s">
        <v>20</v>
      </c>
      <c r="C15">
        <v>5</v>
      </c>
      <c r="D15">
        <v>5</v>
      </c>
      <c r="E15">
        <v>6</v>
      </c>
      <c r="F15">
        <v>3</v>
      </c>
      <c r="G15">
        <v>7</v>
      </c>
      <c r="H15">
        <v>4</v>
      </c>
      <c r="I15">
        <v>5</v>
      </c>
      <c r="J15">
        <v>6</v>
      </c>
      <c r="K15">
        <v>7</v>
      </c>
      <c r="L15">
        <v>4</v>
      </c>
      <c r="M15">
        <v>4</v>
      </c>
      <c r="N15">
        <v>6</v>
      </c>
      <c r="O15">
        <v>2</v>
      </c>
      <c r="P15">
        <v>3</v>
      </c>
      <c r="Q15">
        <v>5</v>
      </c>
      <c r="R15">
        <v>5</v>
      </c>
      <c r="S15">
        <v>7</v>
      </c>
      <c r="T15">
        <v>4</v>
      </c>
    </row>
    <row r="16" spans="1:20" x14ac:dyDescent="0.2">
      <c r="A16" t="s">
        <v>49</v>
      </c>
      <c r="B16" t="s">
        <v>21</v>
      </c>
      <c r="C16">
        <v>7</v>
      </c>
      <c r="D16">
        <v>7</v>
      </c>
      <c r="E16">
        <v>6</v>
      </c>
      <c r="F16">
        <v>4</v>
      </c>
      <c r="G16">
        <v>7</v>
      </c>
      <c r="H16">
        <v>4</v>
      </c>
      <c r="I16">
        <v>5</v>
      </c>
      <c r="J16">
        <v>6</v>
      </c>
      <c r="K16">
        <v>7</v>
      </c>
      <c r="L16">
        <v>5</v>
      </c>
      <c r="M16">
        <v>5</v>
      </c>
      <c r="N16">
        <v>5</v>
      </c>
      <c r="O16">
        <v>5</v>
      </c>
      <c r="P16">
        <v>4</v>
      </c>
      <c r="Q16">
        <v>6</v>
      </c>
      <c r="R16">
        <v>5</v>
      </c>
      <c r="S16">
        <v>6</v>
      </c>
      <c r="T16">
        <v>6</v>
      </c>
    </row>
    <row r="17" spans="1:20" x14ac:dyDescent="0.2">
      <c r="A17" t="s">
        <v>50</v>
      </c>
      <c r="B17" t="s">
        <v>22</v>
      </c>
      <c r="C17">
        <v>4</v>
      </c>
      <c r="E17">
        <v>6</v>
      </c>
      <c r="F17">
        <v>3</v>
      </c>
      <c r="G17">
        <v>7</v>
      </c>
      <c r="H17">
        <v>4</v>
      </c>
      <c r="I17">
        <v>4</v>
      </c>
      <c r="J17">
        <v>4</v>
      </c>
      <c r="K17">
        <v>7</v>
      </c>
      <c r="L17">
        <v>6</v>
      </c>
      <c r="M17">
        <v>4</v>
      </c>
      <c r="N17">
        <v>4</v>
      </c>
      <c r="O17">
        <v>7</v>
      </c>
      <c r="P17">
        <v>2</v>
      </c>
      <c r="Q17">
        <v>7</v>
      </c>
      <c r="R17">
        <v>2</v>
      </c>
      <c r="S17">
        <v>5</v>
      </c>
      <c r="T17">
        <v>6</v>
      </c>
    </row>
    <row r="18" spans="1:20" x14ac:dyDescent="0.2">
      <c r="A18" t="s">
        <v>7</v>
      </c>
      <c r="B18" t="s">
        <v>23</v>
      </c>
      <c r="C18">
        <v>4</v>
      </c>
      <c r="E18">
        <v>6</v>
      </c>
      <c r="F18">
        <v>5</v>
      </c>
      <c r="G18">
        <v>5</v>
      </c>
      <c r="H18">
        <v>3</v>
      </c>
      <c r="I18">
        <v>4</v>
      </c>
      <c r="J18">
        <v>5</v>
      </c>
      <c r="K18">
        <v>6</v>
      </c>
      <c r="L18">
        <v>5</v>
      </c>
      <c r="M18">
        <v>4</v>
      </c>
      <c r="N18">
        <v>5</v>
      </c>
      <c r="O18">
        <v>5</v>
      </c>
      <c r="P18">
        <v>4</v>
      </c>
      <c r="Q18">
        <v>5</v>
      </c>
      <c r="R18">
        <v>5</v>
      </c>
      <c r="S18">
        <v>5</v>
      </c>
      <c r="T18">
        <v>1</v>
      </c>
    </row>
    <row r="19" spans="1:20" x14ac:dyDescent="0.2">
      <c r="A19" t="s">
        <v>51</v>
      </c>
      <c r="B19" t="s">
        <v>24</v>
      </c>
      <c r="C19">
        <v>4</v>
      </c>
      <c r="D19">
        <v>3</v>
      </c>
      <c r="E19">
        <v>6</v>
      </c>
      <c r="F19">
        <v>1</v>
      </c>
      <c r="G19">
        <v>7</v>
      </c>
      <c r="H19">
        <v>2</v>
      </c>
      <c r="I19">
        <v>3</v>
      </c>
      <c r="J19">
        <v>4</v>
      </c>
      <c r="K19">
        <v>5</v>
      </c>
      <c r="L19">
        <v>6</v>
      </c>
      <c r="M19">
        <v>4</v>
      </c>
      <c r="N19">
        <v>3</v>
      </c>
      <c r="O19">
        <v>2</v>
      </c>
      <c r="P19">
        <v>2</v>
      </c>
      <c r="Q19">
        <v>4</v>
      </c>
      <c r="R19">
        <v>3</v>
      </c>
      <c r="S19">
        <v>6</v>
      </c>
      <c r="T19">
        <v>1</v>
      </c>
    </row>
    <row r="20" spans="1:20" x14ac:dyDescent="0.2">
      <c r="A20" t="s">
        <v>8</v>
      </c>
      <c r="B20" t="s">
        <v>25</v>
      </c>
      <c r="C20">
        <v>7</v>
      </c>
      <c r="D20">
        <v>7</v>
      </c>
      <c r="E20">
        <v>7</v>
      </c>
      <c r="F20">
        <v>6</v>
      </c>
      <c r="G20">
        <v>6</v>
      </c>
      <c r="H20">
        <v>3</v>
      </c>
      <c r="I20">
        <v>6</v>
      </c>
      <c r="J20">
        <v>5</v>
      </c>
      <c r="K20">
        <v>7</v>
      </c>
      <c r="L20">
        <v>6</v>
      </c>
      <c r="M20">
        <v>7</v>
      </c>
      <c r="N20">
        <v>4</v>
      </c>
      <c r="O20">
        <v>6</v>
      </c>
      <c r="P20">
        <v>6</v>
      </c>
      <c r="Q20">
        <v>7</v>
      </c>
      <c r="R20">
        <v>6</v>
      </c>
      <c r="S20">
        <v>6</v>
      </c>
      <c r="T20">
        <v>3</v>
      </c>
    </row>
    <row r="21" spans="1:20" x14ac:dyDescent="0.2">
      <c r="A21" t="s">
        <v>9</v>
      </c>
      <c r="B21" t="s">
        <v>26</v>
      </c>
      <c r="C21">
        <v>4</v>
      </c>
      <c r="D21">
        <v>4</v>
      </c>
      <c r="E21">
        <v>6</v>
      </c>
      <c r="F21">
        <v>5</v>
      </c>
      <c r="G21">
        <v>5</v>
      </c>
      <c r="H21">
        <v>3</v>
      </c>
      <c r="I21">
        <v>4</v>
      </c>
      <c r="J21">
        <v>5</v>
      </c>
      <c r="K21">
        <v>5</v>
      </c>
      <c r="L21">
        <v>4</v>
      </c>
      <c r="M21">
        <v>6</v>
      </c>
      <c r="N21">
        <v>3</v>
      </c>
      <c r="O21">
        <v>7</v>
      </c>
      <c r="P21">
        <v>4</v>
      </c>
      <c r="Q21">
        <v>7</v>
      </c>
      <c r="R21">
        <v>3</v>
      </c>
      <c r="S21">
        <v>7</v>
      </c>
      <c r="T21">
        <v>7</v>
      </c>
    </row>
    <row r="22" spans="1:20" x14ac:dyDescent="0.2">
      <c r="A22" t="s">
        <v>52</v>
      </c>
      <c r="B22" t="s">
        <v>27</v>
      </c>
      <c r="C22">
        <v>7</v>
      </c>
      <c r="D22">
        <v>7</v>
      </c>
      <c r="E22">
        <v>7</v>
      </c>
      <c r="F22">
        <v>5</v>
      </c>
      <c r="G22">
        <v>7</v>
      </c>
      <c r="H22">
        <v>5</v>
      </c>
      <c r="I22">
        <v>5</v>
      </c>
      <c r="J22">
        <v>6</v>
      </c>
      <c r="K22">
        <v>7</v>
      </c>
      <c r="L22">
        <v>6</v>
      </c>
      <c r="M22">
        <v>5</v>
      </c>
      <c r="N22">
        <v>5</v>
      </c>
      <c r="O22">
        <v>6</v>
      </c>
      <c r="P22">
        <v>4</v>
      </c>
      <c r="Q22">
        <v>7</v>
      </c>
      <c r="R22">
        <v>5</v>
      </c>
      <c r="S22">
        <v>7</v>
      </c>
      <c r="T22">
        <v>4</v>
      </c>
    </row>
    <row r="23" spans="1:20" x14ac:dyDescent="0.2">
      <c r="A23" t="s">
        <v>53</v>
      </c>
      <c r="B23" t="s">
        <v>28</v>
      </c>
      <c r="C23">
        <v>5</v>
      </c>
      <c r="D23">
        <v>5</v>
      </c>
      <c r="E23">
        <v>6</v>
      </c>
      <c r="F23">
        <v>4</v>
      </c>
      <c r="G23">
        <v>3</v>
      </c>
      <c r="H23">
        <v>4</v>
      </c>
      <c r="I23">
        <v>3</v>
      </c>
      <c r="J23">
        <v>4</v>
      </c>
      <c r="K23">
        <v>5</v>
      </c>
      <c r="L23">
        <v>6</v>
      </c>
      <c r="M23">
        <v>2</v>
      </c>
      <c r="N23">
        <v>2</v>
      </c>
      <c r="O23">
        <v>4</v>
      </c>
      <c r="P23">
        <v>3</v>
      </c>
      <c r="Q23">
        <v>7</v>
      </c>
      <c r="R23">
        <v>4</v>
      </c>
      <c r="S23">
        <v>5</v>
      </c>
      <c r="T23">
        <v>5</v>
      </c>
    </row>
    <row r="24" spans="1:20" x14ac:dyDescent="0.2">
      <c r="A24" t="s">
        <v>54</v>
      </c>
      <c r="B24" t="s">
        <v>29</v>
      </c>
      <c r="C24">
        <v>2</v>
      </c>
      <c r="D24">
        <v>2</v>
      </c>
      <c r="F24">
        <v>3</v>
      </c>
      <c r="G24">
        <v>4</v>
      </c>
      <c r="H24">
        <v>3</v>
      </c>
      <c r="I24">
        <v>4</v>
      </c>
      <c r="J24">
        <v>2</v>
      </c>
      <c r="K24">
        <v>6</v>
      </c>
      <c r="L24">
        <v>4</v>
      </c>
      <c r="M24">
        <v>2</v>
      </c>
      <c r="N24">
        <v>3</v>
      </c>
      <c r="O24">
        <v>2</v>
      </c>
      <c r="P24">
        <v>2</v>
      </c>
      <c r="Q24">
        <v>7</v>
      </c>
      <c r="R24">
        <v>2</v>
      </c>
      <c r="S24">
        <v>6</v>
      </c>
      <c r="T24">
        <v>2</v>
      </c>
    </row>
    <row r="25" spans="1:20" x14ac:dyDescent="0.2">
      <c r="A25" t="s">
        <v>55</v>
      </c>
      <c r="B25" t="s">
        <v>30</v>
      </c>
      <c r="C25">
        <v>2</v>
      </c>
      <c r="D25">
        <v>1</v>
      </c>
      <c r="E25">
        <v>4</v>
      </c>
      <c r="F25">
        <v>2</v>
      </c>
      <c r="G25">
        <v>2</v>
      </c>
      <c r="H25">
        <v>5</v>
      </c>
      <c r="I25">
        <v>4</v>
      </c>
      <c r="J25">
        <v>2</v>
      </c>
      <c r="K25">
        <v>6</v>
      </c>
      <c r="L25">
        <v>4</v>
      </c>
      <c r="M25">
        <v>3</v>
      </c>
      <c r="N25">
        <v>4</v>
      </c>
      <c r="O25">
        <v>1</v>
      </c>
      <c r="P25">
        <v>1</v>
      </c>
      <c r="Q25">
        <v>1</v>
      </c>
      <c r="R25">
        <v>2</v>
      </c>
      <c r="S25">
        <v>6</v>
      </c>
      <c r="T25">
        <v>2</v>
      </c>
    </row>
    <row r="26" spans="1:20" x14ac:dyDescent="0.2">
      <c r="A26" t="s">
        <v>56</v>
      </c>
      <c r="B26" s="5" t="s">
        <v>31</v>
      </c>
      <c r="C26">
        <v>5</v>
      </c>
      <c r="D26">
        <v>7</v>
      </c>
      <c r="E26">
        <v>5</v>
      </c>
      <c r="F26">
        <v>4</v>
      </c>
      <c r="G26">
        <v>6</v>
      </c>
      <c r="H26">
        <v>4</v>
      </c>
      <c r="I26">
        <v>3</v>
      </c>
      <c r="J26">
        <v>5</v>
      </c>
      <c r="K26">
        <v>5</v>
      </c>
      <c r="L26">
        <v>6</v>
      </c>
      <c r="M26">
        <v>4</v>
      </c>
      <c r="N26">
        <v>2</v>
      </c>
      <c r="O26">
        <v>4</v>
      </c>
      <c r="P26">
        <v>3</v>
      </c>
      <c r="Q26">
        <v>4</v>
      </c>
      <c r="R26">
        <v>4</v>
      </c>
      <c r="S26">
        <v>5</v>
      </c>
      <c r="T26">
        <v>4</v>
      </c>
    </row>
    <row r="27" spans="1:20" x14ac:dyDescent="0.2">
      <c r="A27" t="s">
        <v>57</v>
      </c>
      <c r="B27" s="5" t="s">
        <v>32</v>
      </c>
      <c r="C27">
        <v>1</v>
      </c>
      <c r="D27">
        <v>2</v>
      </c>
      <c r="E27">
        <v>4</v>
      </c>
      <c r="F27">
        <v>2</v>
      </c>
      <c r="G27">
        <v>2</v>
      </c>
      <c r="H27">
        <v>5</v>
      </c>
      <c r="I27">
        <v>4</v>
      </c>
      <c r="J27">
        <v>4</v>
      </c>
      <c r="K27">
        <v>6</v>
      </c>
      <c r="L27">
        <v>4</v>
      </c>
      <c r="M27">
        <v>4</v>
      </c>
      <c r="O27">
        <v>2</v>
      </c>
      <c r="P27">
        <v>2</v>
      </c>
      <c r="Q27">
        <v>1</v>
      </c>
      <c r="R27">
        <v>3</v>
      </c>
      <c r="S27">
        <v>6</v>
      </c>
      <c r="T27">
        <v>4</v>
      </c>
    </row>
    <row r="28" spans="1:20" x14ac:dyDescent="0.2">
      <c r="A28" t="s">
        <v>58</v>
      </c>
      <c r="B28" s="5" t="s">
        <v>33</v>
      </c>
      <c r="C28">
        <v>5</v>
      </c>
      <c r="D28">
        <v>7</v>
      </c>
      <c r="E28">
        <v>5</v>
      </c>
      <c r="F28">
        <v>4</v>
      </c>
      <c r="G28">
        <v>6</v>
      </c>
      <c r="H28">
        <v>4</v>
      </c>
      <c r="I28">
        <v>4</v>
      </c>
      <c r="J28">
        <v>5</v>
      </c>
      <c r="K28">
        <v>6</v>
      </c>
      <c r="L28">
        <v>6</v>
      </c>
      <c r="M28">
        <v>5</v>
      </c>
      <c r="N28">
        <v>2</v>
      </c>
      <c r="O28">
        <v>5</v>
      </c>
      <c r="P28">
        <v>3</v>
      </c>
      <c r="Q28">
        <v>5</v>
      </c>
      <c r="R28">
        <v>4</v>
      </c>
      <c r="S28">
        <v>6</v>
      </c>
      <c r="T28">
        <v>6</v>
      </c>
    </row>
    <row r="29" spans="1:20" x14ac:dyDescent="0.2">
      <c r="A29" t="s">
        <v>59</v>
      </c>
      <c r="B29" t="s">
        <v>34</v>
      </c>
      <c r="C29">
        <v>2</v>
      </c>
      <c r="D29">
        <v>1</v>
      </c>
      <c r="E29">
        <v>1</v>
      </c>
      <c r="F29">
        <v>2</v>
      </c>
      <c r="G29">
        <v>2</v>
      </c>
      <c r="H29">
        <v>3</v>
      </c>
      <c r="I29">
        <v>3</v>
      </c>
      <c r="J29">
        <v>4</v>
      </c>
      <c r="K29">
        <v>2</v>
      </c>
      <c r="L29">
        <v>2</v>
      </c>
      <c r="M29">
        <v>4</v>
      </c>
      <c r="N29">
        <v>4</v>
      </c>
      <c r="O29">
        <v>2</v>
      </c>
      <c r="P29">
        <v>2</v>
      </c>
      <c r="Q29">
        <v>1</v>
      </c>
      <c r="R29">
        <v>2</v>
      </c>
      <c r="S29">
        <v>2</v>
      </c>
      <c r="T29">
        <v>3</v>
      </c>
    </row>
    <row r="30" spans="1:20" x14ac:dyDescent="0.2">
      <c r="A30" t="s">
        <v>60</v>
      </c>
      <c r="B30" s="6" t="s">
        <v>35</v>
      </c>
      <c r="C30">
        <v>2</v>
      </c>
      <c r="D30">
        <v>5</v>
      </c>
      <c r="E30">
        <v>6</v>
      </c>
      <c r="F30">
        <v>4</v>
      </c>
      <c r="G30">
        <v>3</v>
      </c>
      <c r="H30">
        <v>4</v>
      </c>
      <c r="I30">
        <v>4</v>
      </c>
      <c r="J30">
        <v>4</v>
      </c>
      <c r="K30">
        <v>6</v>
      </c>
      <c r="L30">
        <v>5</v>
      </c>
      <c r="M30">
        <v>4</v>
      </c>
      <c r="N30">
        <v>3</v>
      </c>
      <c r="O30">
        <v>3</v>
      </c>
      <c r="P30">
        <v>2</v>
      </c>
      <c r="Q30">
        <v>7</v>
      </c>
      <c r="R30">
        <v>4</v>
      </c>
      <c r="S30">
        <v>6</v>
      </c>
      <c r="T30">
        <v>6</v>
      </c>
    </row>
    <row r="31" spans="1:20" x14ac:dyDescent="0.2">
      <c r="A31" t="s">
        <v>61</v>
      </c>
      <c r="B31" t="s">
        <v>36</v>
      </c>
      <c r="C31">
        <v>2</v>
      </c>
      <c r="D31">
        <v>1</v>
      </c>
      <c r="E31">
        <v>3</v>
      </c>
      <c r="F31">
        <v>5</v>
      </c>
      <c r="G31">
        <v>2</v>
      </c>
      <c r="H31">
        <v>6</v>
      </c>
      <c r="I31">
        <v>4</v>
      </c>
      <c r="J31">
        <v>4</v>
      </c>
      <c r="K31">
        <v>6</v>
      </c>
      <c r="L31">
        <v>5</v>
      </c>
      <c r="M31">
        <v>4</v>
      </c>
      <c r="N31">
        <v>3</v>
      </c>
      <c r="O31">
        <v>3</v>
      </c>
      <c r="P31">
        <v>2</v>
      </c>
      <c r="Q31">
        <v>3</v>
      </c>
      <c r="R31">
        <v>4</v>
      </c>
      <c r="S31">
        <v>6</v>
      </c>
      <c r="T31">
        <v>4</v>
      </c>
    </row>
    <row r="32" spans="1:20" x14ac:dyDescent="0.2">
      <c r="A32" t="s">
        <v>62</v>
      </c>
      <c r="B32" s="5" t="s">
        <v>37</v>
      </c>
      <c r="C32">
        <v>6</v>
      </c>
      <c r="D32">
        <v>6</v>
      </c>
      <c r="E32">
        <v>6</v>
      </c>
      <c r="F32">
        <v>4</v>
      </c>
      <c r="G32">
        <v>6</v>
      </c>
      <c r="H32">
        <v>6</v>
      </c>
      <c r="I32">
        <v>3</v>
      </c>
      <c r="J32">
        <v>5</v>
      </c>
      <c r="K32">
        <v>7</v>
      </c>
      <c r="L32">
        <v>6</v>
      </c>
      <c r="M32">
        <v>4</v>
      </c>
      <c r="N32">
        <v>3</v>
      </c>
      <c r="O32">
        <v>5</v>
      </c>
      <c r="P32">
        <v>2</v>
      </c>
      <c r="Q32">
        <v>5</v>
      </c>
      <c r="R32">
        <v>3</v>
      </c>
      <c r="S32">
        <v>7</v>
      </c>
      <c r="T32">
        <v>5</v>
      </c>
    </row>
    <row r="33" spans="1:20" x14ac:dyDescent="0.2">
      <c r="A33" t="s">
        <v>63</v>
      </c>
      <c r="B33" s="6" t="s">
        <v>38</v>
      </c>
      <c r="C33">
        <v>4</v>
      </c>
      <c r="D33">
        <v>4</v>
      </c>
      <c r="E33">
        <v>6</v>
      </c>
      <c r="F33">
        <v>5</v>
      </c>
      <c r="G33">
        <v>6</v>
      </c>
      <c r="H33">
        <v>6</v>
      </c>
      <c r="I33">
        <v>3</v>
      </c>
      <c r="J33">
        <v>5</v>
      </c>
      <c r="K33">
        <v>6</v>
      </c>
      <c r="L33">
        <v>6</v>
      </c>
      <c r="M33">
        <v>4</v>
      </c>
      <c r="N33">
        <v>3</v>
      </c>
      <c r="O33">
        <v>5</v>
      </c>
      <c r="P33">
        <v>4</v>
      </c>
      <c r="Q33">
        <v>6</v>
      </c>
      <c r="R33">
        <v>5</v>
      </c>
      <c r="S33">
        <v>6</v>
      </c>
      <c r="T33">
        <v>5</v>
      </c>
    </row>
    <row r="34" spans="1:20" x14ac:dyDescent="0.2">
      <c r="A34" t="s">
        <v>64</v>
      </c>
      <c r="B34" s="5" t="s">
        <v>39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4</v>
      </c>
      <c r="J34">
        <v>2</v>
      </c>
      <c r="K34">
        <v>1</v>
      </c>
      <c r="L34">
        <v>2</v>
      </c>
      <c r="M34">
        <v>4</v>
      </c>
      <c r="N34">
        <v>3</v>
      </c>
      <c r="O34">
        <v>2</v>
      </c>
      <c r="P34">
        <v>2</v>
      </c>
      <c r="Q34">
        <v>2</v>
      </c>
      <c r="R34">
        <v>4</v>
      </c>
      <c r="S34">
        <v>1</v>
      </c>
      <c r="T34">
        <v>4</v>
      </c>
    </row>
    <row r="35" spans="1:20" x14ac:dyDescent="0.2">
      <c r="A35" t="s">
        <v>65</v>
      </c>
      <c r="B35" s="5" t="s">
        <v>40</v>
      </c>
      <c r="C35">
        <v>5</v>
      </c>
      <c r="D35">
        <v>7</v>
      </c>
      <c r="E35">
        <v>6</v>
      </c>
      <c r="F35">
        <v>5</v>
      </c>
      <c r="G35">
        <v>6</v>
      </c>
      <c r="H35">
        <v>7</v>
      </c>
      <c r="I35">
        <v>6</v>
      </c>
      <c r="J35">
        <v>5</v>
      </c>
      <c r="K35">
        <v>6</v>
      </c>
      <c r="L35">
        <v>6</v>
      </c>
      <c r="M35">
        <v>4</v>
      </c>
      <c r="N35">
        <v>5</v>
      </c>
      <c r="O35">
        <v>6</v>
      </c>
      <c r="P35">
        <v>5</v>
      </c>
      <c r="Q35">
        <v>7</v>
      </c>
      <c r="R35">
        <v>5</v>
      </c>
      <c r="S35">
        <v>6</v>
      </c>
      <c r="T35">
        <v>2</v>
      </c>
    </row>
    <row r="36" spans="1:20" x14ac:dyDescent="0.2">
      <c r="A36" t="s">
        <v>10</v>
      </c>
      <c r="B36" s="5" t="s">
        <v>41</v>
      </c>
      <c r="C36">
        <v>4</v>
      </c>
      <c r="D36">
        <v>2</v>
      </c>
      <c r="E36">
        <v>6</v>
      </c>
      <c r="F36">
        <v>3</v>
      </c>
      <c r="G36">
        <v>3</v>
      </c>
      <c r="H36">
        <v>4</v>
      </c>
      <c r="I36">
        <v>4</v>
      </c>
      <c r="J36">
        <v>4</v>
      </c>
      <c r="K36">
        <v>6</v>
      </c>
      <c r="L36">
        <v>2</v>
      </c>
      <c r="M36">
        <v>3</v>
      </c>
      <c r="N36">
        <v>4</v>
      </c>
      <c r="O36">
        <v>3</v>
      </c>
      <c r="P36">
        <v>4</v>
      </c>
      <c r="Q36">
        <v>5</v>
      </c>
      <c r="R36">
        <v>4</v>
      </c>
      <c r="S36">
        <v>6</v>
      </c>
      <c r="T36">
        <v>2</v>
      </c>
    </row>
    <row r="37" spans="1:20" x14ac:dyDescent="0.2">
      <c r="A37" t="s">
        <v>66</v>
      </c>
      <c r="B37" s="5" t="s">
        <v>42</v>
      </c>
      <c r="C37">
        <v>5</v>
      </c>
      <c r="D37">
        <v>5</v>
      </c>
      <c r="E37">
        <v>6</v>
      </c>
      <c r="F37">
        <v>5</v>
      </c>
      <c r="G37">
        <v>6</v>
      </c>
      <c r="H37">
        <v>4</v>
      </c>
      <c r="I37">
        <v>6</v>
      </c>
      <c r="J37">
        <v>4</v>
      </c>
      <c r="K37">
        <v>6</v>
      </c>
      <c r="L37">
        <v>4</v>
      </c>
      <c r="M37">
        <v>2</v>
      </c>
      <c r="N37">
        <v>4</v>
      </c>
      <c r="O37">
        <v>4</v>
      </c>
      <c r="P37">
        <v>4</v>
      </c>
      <c r="Q37">
        <v>1</v>
      </c>
      <c r="R37">
        <v>4</v>
      </c>
      <c r="S37">
        <v>6</v>
      </c>
      <c r="T37">
        <v>4</v>
      </c>
    </row>
    <row r="38" spans="1:20" x14ac:dyDescent="0.2">
      <c r="A38" t="s">
        <v>11</v>
      </c>
      <c r="B38" s="5" t="s">
        <v>43</v>
      </c>
      <c r="C38">
        <v>2</v>
      </c>
      <c r="D38">
        <v>1</v>
      </c>
      <c r="E38">
        <v>4</v>
      </c>
      <c r="F38">
        <v>3</v>
      </c>
      <c r="G38">
        <v>5</v>
      </c>
      <c r="H38">
        <v>3</v>
      </c>
      <c r="I38">
        <v>5</v>
      </c>
      <c r="J38">
        <v>4</v>
      </c>
      <c r="K38">
        <v>6</v>
      </c>
      <c r="L38">
        <v>2</v>
      </c>
      <c r="M38">
        <v>4</v>
      </c>
      <c r="N38">
        <v>4</v>
      </c>
      <c r="O38">
        <v>6</v>
      </c>
      <c r="P38">
        <v>4</v>
      </c>
      <c r="Q38">
        <v>4</v>
      </c>
      <c r="R38">
        <v>4</v>
      </c>
      <c r="S38">
        <v>6</v>
      </c>
      <c r="T38">
        <v>2</v>
      </c>
    </row>
    <row r="39" spans="1:20" x14ac:dyDescent="0.2">
      <c r="A39" t="s">
        <v>12</v>
      </c>
      <c r="B39" s="5" t="s">
        <v>44</v>
      </c>
      <c r="C39">
        <v>5</v>
      </c>
      <c r="D39">
        <v>2</v>
      </c>
      <c r="E39">
        <v>6</v>
      </c>
      <c r="F39">
        <v>5</v>
      </c>
      <c r="G39">
        <v>6</v>
      </c>
      <c r="H39">
        <v>5</v>
      </c>
      <c r="I39">
        <v>4</v>
      </c>
      <c r="J39">
        <v>4</v>
      </c>
      <c r="K39">
        <v>6</v>
      </c>
      <c r="L39">
        <v>6</v>
      </c>
      <c r="M39">
        <v>4</v>
      </c>
      <c r="N39">
        <v>4</v>
      </c>
      <c r="O39">
        <v>5</v>
      </c>
      <c r="P39">
        <v>4</v>
      </c>
      <c r="Q39">
        <v>4</v>
      </c>
      <c r="R39">
        <v>4</v>
      </c>
      <c r="S39">
        <v>7</v>
      </c>
      <c r="T39">
        <v>3</v>
      </c>
    </row>
    <row r="40" spans="1:20" x14ac:dyDescent="0.2">
      <c r="A40" t="s">
        <v>67</v>
      </c>
      <c r="B40" s="5" t="s">
        <v>45</v>
      </c>
      <c r="C40">
        <v>2</v>
      </c>
      <c r="D40">
        <v>5</v>
      </c>
      <c r="E40">
        <v>2</v>
      </c>
      <c r="F40">
        <v>3</v>
      </c>
      <c r="G40">
        <v>2</v>
      </c>
      <c r="H40">
        <v>3</v>
      </c>
      <c r="I40">
        <v>4</v>
      </c>
      <c r="J40">
        <v>4</v>
      </c>
      <c r="K40">
        <v>6</v>
      </c>
      <c r="L40">
        <v>2</v>
      </c>
      <c r="M40">
        <v>3</v>
      </c>
      <c r="N40">
        <v>4</v>
      </c>
      <c r="O40">
        <v>3</v>
      </c>
      <c r="P40">
        <v>2</v>
      </c>
      <c r="Q40">
        <v>4</v>
      </c>
      <c r="R40">
        <v>2</v>
      </c>
      <c r="S40">
        <v>2</v>
      </c>
      <c r="T40">
        <v>2</v>
      </c>
    </row>
    <row r="41" spans="1:20" ht="16" x14ac:dyDescent="0.2">
      <c r="A41" t="s">
        <v>46</v>
      </c>
      <c r="B41" s="7" t="s">
        <v>112</v>
      </c>
      <c r="C41">
        <v>4</v>
      </c>
      <c r="D41">
        <v>2</v>
      </c>
      <c r="E41">
        <v>5</v>
      </c>
      <c r="F41">
        <v>3</v>
      </c>
      <c r="G41">
        <v>1.5</v>
      </c>
      <c r="H41">
        <v>3.5</v>
      </c>
      <c r="I41">
        <v>3.5</v>
      </c>
      <c r="J41">
        <v>4</v>
      </c>
      <c r="K41">
        <v>4.5</v>
      </c>
      <c r="L41">
        <v>3</v>
      </c>
      <c r="M41">
        <v>2</v>
      </c>
      <c r="N41">
        <v>3</v>
      </c>
      <c r="O41">
        <v>3.5</v>
      </c>
      <c r="P41">
        <v>2</v>
      </c>
      <c r="Q41">
        <v>0</v>
      </c>
      <c r="R41">
        <v>2.5</v>
      </c>
      <c r="S41">
        <v>4</v>
      </c>
      <c r="T41">
        <v>1.5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T20"/>
  <sheetViews>
    <sheetView workbookViewId="0">
      <selection activeCell="H27" sqref="H27"/>
    </sheetView>
  </sheetViews>
  <sheetFormatPr baseColWidth="10" defaultRowHeight="15" x14ac:dyDescent="0.2"/>
  <cols>
    <col min="1" max="1" width="15.83203125" customWidth="1"/>
    <col min="2" max="2" width="22" customWidth="1"/>
    <col min="3" max="3" width="13.1640625" customWidth="1"/>
  </cols>
  <sheetData>
    <row r="5" spans="1:20" x14ac:dyDescent="0.2">
      <c r="A5" s="1"/>
      <c r="B5" s="1"/>
      <c r="C5" s="1" t="s">
        <v>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s="1" t="s">
        <v>88</v>
      </c>
      <c r="B6" s="1" t="s">
        <v>89</v>
      </c>
      <c r="C6" s="1" t="s">
        <v>69</v>
      </c>
      <c r="D6" s="1" t="s">
        <v>70</v>
      </c>
      <c r="E6" s="1" t="s">
        <v>71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78</v>
      </c>
      <c r="M6" s="1" t="s">
        <v>79</v>
      </c>
      <c r="N6" s="1" t="s">
        <v>80</v>
      </c>
      <c r="O6" s="1" t="s">
        <v>81</v>
      </c>
      <c r="P6" s="1" t="s">
        <v>82</v>
      </c>
      <c r="Q6" s="1" t="s">
        <v>83</v>
      </c>
      <c r="R6" s="1" t="s">
        <v>84</v>
      </c>
      <c r="S6" s="1" t="s">
        <v>85</v>
      </c>
      <c r="T6" s="1" t="s">
        <v>86</v>
      </c>
    </row>
    <row r="7" spans="1:20" x14ac:dyDescent="0.2">
      <c r="A7" t="s">
        <v>90</v>
      </c>
      <c r="B7" t="s">
        <v>95</v>
      </c>
      <c r="C7" s="3">
        <f>AVERAGE(data!C10,data!C16,data!C22)</f>
        <v>7</v>
      </c>
      <c r="D7" s="3">
        <f>AVERAGE(data!D10,data!D16,data!D22)</f>
        <v>7</v>
      </c>
      <c r="E7" s="3">
        <f>AVERAGE(data!E10,data!E16,data!E22)</f>
        <v>6.333333333333333</v>
      </c>
      <c r="F7" s="3">
        <f>AVERAGE(data!F10,data!F16,data!F22)</f>
        <v>4.666666666666667</v>
      </c>
      <c r="G7" s="3">
        <f>AVERAGE(data!G10,data!G16,data!G22)</f>
        <v>7</v>
      </c>
      <c r="H7" s="3">
        <f>AVERAGE(data!H10,data!H16,data!H22)</f>
        <v>5</v>
      </c>
      <c r="I7" s="3">
        <f>AVERAGE(data!I10,data!I16,data!I22)</f>
        <v>5.333333333333333</v>
      </c>
      <c r="J7" s="3">
        <f>AVERAGE(data!J10,data!J16,data!J22)</f>
        <v>6</v>
      </c>
      <c r="K7" s="3">
        <f>AVERAGE(data!K10,data!K16,data!K22)</f>
        <v>6.333333333333333</v>
      </c>
      <c r="L7" s="3">
        <f>AVERAGE(data!L10,data!L16,data!L22)</f>
        <v>5.666666666666667</v>
      </c>
      <c r="M7" s="3">
        <f>AVERAGE(data!M10,data!M16,data!M22)</f>
        <v>5</v>
      </c>
      <c r="N7" s="3">
        <f>AVERAGE(data!N10,data!N16,data!N22)</f>
        <v>5.333333333333333</v>
      </c>
      <c r="O7" s="3">
        <f>AVERAGE(data!O10,data!O16,data!O22)</f>
        <v>5.666666666666667</v>
      </c>
      <c r="P7" s="3">
        <f>AVERAGE(data!P10,data!P16,data!P22)</f>
        <v>4</v>
      </c>
      <c r="Q7" s="3">
        <f>AVERAGE(data!Q10,data!Q16,data!Q22)</f>
        <v>6.333333333333333</v>
      </c>
      <c r="R7" s="3">
        <f>AVERAGE(data!R10,data!R16,data!R22)</f>
        <v>5</v>
      </c>
      <c r="S7" s="3">
        <f>AVERAGE(data!S10,data!S16,data!S22)</f>
        <v>6.333333333333333</v>
      </c>
      <c r="T7" s="3">
        <f>AVERAGE(data!T10,data!T16,data!T22)</f>
        <v>5</v>
      </c>
    </row>
    <row r="8" spans="1:20" x14ac:dyDescent="0.2">
      <c r="B8" t="s">
        <v>96</v>
      </c>
      <c r="C8" s="3">
        <f>AVERAGE(data!C8,data!C14,data!C20)</f>
        <v>7</v>
      </c>
      <c r="D8" s="3">
        <f>AVERAGE(data!D8,data!D14,data!D20)</f>
        <v>7</v>
      </c>
      <c r="E8" s="3">
        <f>AVERAGE(data!E8,data!E14,data!E20)</f>
        <v>6.333333333333333</v>
      </c>
      <c r="F8" s="3">
        <f>AVERAGE(data!F8,data!F14,data!F20)</f>
        <v>5.333333333333333</v>
      </c>
      <c r="G8" s="3">
        <f>AVERAGE(data!G8,data!G14,data!G20)</f>
        <v>6.333333333333333</v>
      </c>
      <c r="H8" s="3">
        <f>AVERAGE(data!H8,data!H14,data!H20)</f>
        <v>3.6666666666666665</v>
      </c>
      <c r="I8" s="3">
        <f>AVERAGE(data!I8,data!I14,data!I20)</f>
        <v>5.333333333333333</v>
      </c>
      <c r="J8" s="3">
        <f>AVERAGE(data!J8,data!J14,data!J20)</f>
        <v>4</v>
      </c>
      <c r="K8" s="3">
        <f>AVERAGE(data!K8,data!K14,data!K20)</f>
        <v>6.666666666666667</v>
      </c>
      <c r="L8" s="3">
        <f>AVERAGE(data!L8,data!L14,data!L20)</f>
        <v>6</v>
      </c>
      <c r="M8" s="3">
        <f>AVERAGE(data!M8,data!M14,data!M20)</f>
        <v>6.333333333333333</v>
      </c>
      <c r="N8" s="3">
        <f>AVERAGE(data!N8,data!N14,data!N20)</f>
        <v>5</v>
      </c>
      <c r="O8" s="3">
        <f>AVERAGE(data!O8,data!O14,data!O20)</f>
        <v>5.666666666666667</v>
      </c>
      <c r="P8" s="3">
        <f>AVERAGE(data!P8,data!P14,data!P20)</f>
        <v>5.666666666666667</v>
      </c>
      <c r="Q8" s="3">
        <f>AVERAGE(data!Q8,data!Q14,data!Q20)</f>
        <v>6</v>
      </c>
      <c r="R8" s="3">
        <f>AVERAGE(data!R8,data!R14,data!R20)</f>
        <v>6</v>
      </c>
      <c r="S8" s="3">
        <f>AVERAGE(data!S8,data!S14,data!S20)</f>
        <v>6</v>
      </c>
      <c r="T8" s="3">
        <f>AVERAGE(data!T8,data!T14,data!T20)</f>
        <v>3.3333333333333335</v>
      </c>
    </row>
    <row r="9" spans="1:20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t="s">
        <v>91</v>
      </c>
      <c r="B10" t="s">
        <v>97</v>
      </c>
      <c r="C10" s="3">
        <f>AVERAGE(data!C9,data!C13,data!C18)</f>
        <v>5.666666666666667</v>
      </c>
      <c r="D10" s="3">
        <f>AVERAGE(data!D9,data!D13,data!D18)</f>
        <v>6</v>
      </c>
      <c r="E10" s="3">
        <f>AVERAGE(data!E9,data!E13,data!E18)</f>
        <v>5.666666666666667</v>
      </c>
      <c r="F10" s="3">
        <f>AVERAGE(data!F9,data!F13,data!F18)</f>
        <v>4.666666666666667</v>
      </c>
      <c r="G10" s="3">
        <f>AVERAGE(data!G9,data!G13,data!G18)</f>
        <v>5.666666666666667</v>
      </c>
      <c r="H10" s="3">
        <f>AVERAGE(data!H9,data!H13,data!H18)</f>
        <v>3.6666666666666665</v>
      </c>
      <c r="I10" s="3">
        <f>AVERAGE(data!I9,data!I13,data!I18)</f>
        <v>4</v>
      </c>
      <c r="J10" s="3">
        <f>AVERAGE(data!J9,data!J13,data!J18)</f>
        <v>5.333333333333333</v>
      </c>
      <c r="K10" s="3">
        <f>AVERAGE(data!K9,data!K13,data!K18)</f>
        <v>6.666666666666667</v>
      </c>
      <c r="L10" s="3">
        <f>AVERAGE(data!L9,data!L13,data!L18)</f>
        <v>4.666666666666667</v>
      </c>
      <c r="M10" s="3">
        <f>AVERAGE(data!M9,data!M13,data!M18)</f>
        <v>5</v>
      </c>
      <c r="N10" s="3">
        <f>AVERAGE(data!N9,data!N13,data!N18)</f>
        <v>5.666666666666667</v>
      </c>
      <c r="O10" s="3">
        <f>AVERAGE(data!O9,data!O13,data!O18)</f>
        <v>5</v>
      </c>
      <c r="P10" s="3">
        <f>AVERAGE(data!P9,data!P13,data!P18)</f>
        <v>5</v>
      </c>
      <c r="Q10" s="3">
        <f>AVERAGE(data!Q9,data!Q13,data!Q18)</f>
        <v>6</v>
      </c>
      <c r="R10" s="3">
        <f>AVERAGE(data!R9,data!R13,data!R18)</f>
        <v>5.666666666666667</v>
      </c>
      <c r="S10" s="3">
        <f>AVERAGE(data!S9,data!S13,data!S18)</f>
        <v>6</v>
      </c>
      <c r="T10" s="3">
        <f>AVERAGE(data!T9,data!T13,data!T18)</f>
        <v>2</v>
      </c>
    </row>
    <row r="11" spans="1:20" x14ac:dyDescent="0.2">
      <c r="B11" t="s">
        <v>98</v>
      </c>
      <c r="C11" s="3">
        <f>AVERAGE(data!C11,data!C15,data!C21)</f>
        <v>5.333333333333333</v>
      </c>
      <c r="D11" s="3">
        <f>AVERAGE(data!D11,data!D15,data!D21)</f>
        <v>4.666666666666667</v>
      </c>
      <c r="E11" s="3">
        <f>AVERAGE(data!E11,data!E15,data!E21)</f>
        <v>6</v>
      </c>
      <c r="F11" s="3">
        <f>AVERAGE(data!F11,data!F15,data!F21)</f>
        <v>4</v>
      </c>
      <c r="G11" s="3">
        <f>AVERAGE(data!G11,data!G15,data!G21)</f>
        <v>6</v>
      </c>
      <c r="H11" s="3">
        <f>AVERAGE(data!H11,data!H15,data!H21)</f>
        <v>3.6666666666666665</v>
      </c>
      <c r="I11" s="3">
        <f>AVERAGE(data!I11,data!I15,data!I21)</f>
        <v>5</v>
      </c>
      <c r="J11" s="3">
        <f>AVERAGE(data!J11,data!J15,data!J21)</f>
        <v>5.333333333333333</v>
      </c>
      <c r="K11" s="3">
        <f>AVERAGE(data!K11,data!K15,data!K21)</f>
        <v>6.333333333333333</v>
      </c>
      <c r="L11" s="3">
        <f>AVERAGE(data!L11,data!L15,data!L21)</f>
        <v>4.333333333333333</v>
      </c>
      <c r="M11" s="3">
        <f>AVERAGE(data!M11,data!M15,data!M21)</f>
        <v>4.666666666666667</v>
      </c>
      <c r="N11" s="3">
        <f>AVERAGE(data!N11,data!N15,data!N21)</f>
        <v>4.5</v>
      </c>
      <c r="O11" s="3">
        <f>AVERAGE(data!O11,data!O15,data!O21)</f>
        <v>4.333333333333333</v>
      </c>
      <c r="P11" s="3">
        <f>AVERAGE(data!P11,data!P15,data!P21)</f>
        <v>3.6666666666666665</v>
      </c>
      <c r="Q11" s="3">
        <f>AVERAGE(data!Q11,data!Q15,data!Q21)</f>
        <v>6.333333333333333</v>
      </c>
      <c r="R11" s="3">
        <f>AVERAGE(data!R11,data!R15,data!R21)</f>
        <v>4.666666666666667</v>
      </c>
      <c r="S11" s="3">
        <f>AVERAGE(data!S11,data!S15,data!S21)</f>
        <v>7</v>
      </c>
      <c r="T11" s="3">
        <f>AVERAGE(data!T11,data!T15,data!T21)</f>
        <v>5.666666666666667</v>
      </c>
    </row>
    <row r="12" spans="1:20" x14ac:dyDescent="0.2">
      <c r="B12" t="s">
        <v>99</v>
      </c>
      <c r="C12" s="3">
        <f>AVERAGE(data!C12,data!C17,data!C19)</f>
        <v>3.3333333333333335</v>
      </c>
      <c r="D12" s="3">
        <f>AVERAGE(data!D12,data!D17,data!D19)</f>
        <v>3.5</v>
      </c>
      <c r="E12" s="3">
        <f>AVERAGE(data!E12,data!E17,data!E19)</f>
        <v>6</v>
      </c>
      <c r="F12" s="3">
        <f>AVERAGE(data!F12,data!F17,data!F19)</f>
        <v>2.3333333333333335</v>
      </c>
      <c r="G12" s="3">
        <f>AVERAGE(data!G12,data!G17,data!G19)</f>
        <v>7</v>
      </c>
      <c r="H12" s="3">
        <f>AVERAGE(data!H12,data!H17,data!H19)</f>
        <v>3.3333333333333335</v>
      </c>
      <c r="I12" s="3">
        <f>AVERAGE(data!I12,data!I17,data!I19)</f>
        <v>3.3333333333333335</v>
      </c>
      <c r="J12" s="3">
        <f>AVERAGE(data!J12,data!J17,data!J19)</f>
        <v>3.3333333333333335</v>
      </c>
      <c r="K12" s="3">
        <f>AVERAGE(data!K12,data!K17,data!K19)</f>
        <v>6.333333333333333</v>
      </c>
      <c r="L12" s="3">
        <f>AVERAGE(data!L12,data!L17,data!L19)</f>
        <v>5.333333333333333</v>
      </c>
      <c r="M12" s="3">
        <f>AVERAGE(data!M12,data!M17,data!M19)</f>
        <v>3</v>
      </c>
      <c r="N12" s="3">
        <f>AVERAGE(data!N12,data!N17,data!N19)</f>
        <v>3.3333333333333335</v>
      </c>
      <c r="O12" s="3">
        <f>AVERAGE(data!O12,data!O17,data!O19)</f>
        <v>3.6666666666666665</v>
      </c>
      <c r="P12" s="3">
        <f>AVERAGE(data!P12,data!P17,data!P19)</f>
        <v>2</v>
      </c>
      <c r="Q12" s="3">
        <f>AVERAGE(data!Q12,data!Q17,data!Q19)</f>
        <v>6</v>
      </c>
      <c r="R12" s="3">
        <f>AVERAGE(data!R12,data!R17,data!R19)</f>
        <v>3</v>
      </c>
      <c r="S12" s="3">
        <f>AVERAGE(data!S12,data!S17,data!S19)</f>
        <v>5.666666666666667</v>
      </c>
      <c r="T12" s="3">
        <f>AVERAGE(data!T12,data!T17,data!T19)</f>
        <v>3</v>
      </c>
    </row>
    <row r="13" spans="1:20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t="s">
        <v>92</v>
      </c>
      <c r="B14" t="s">
        <v>100</v>
      </c>
      <c r="C14" s="3">
        <f>AVERAGE(data!C23,data!C26,data!C28,data!C30,data!C33,data!C32)</f>
        <v>4.5</v>
      </c>
      <c r="D14" s="3">
        <f>AVERAGE(data!D23,data!D26,data!D28,data!D30,data!D33,data!D32)</f>
        <v>5.666666666666667</v>
      </c>
      <c r="E14" s="3">
        <f>AVERAGE(data!E23,data!E26,data!E28,data!E30,data!E33,data!E32)</f>
        <v>5.666666666666667</v>
      </c>
      <c r="F14" s="3">
        <f>AVERAGE(data!F23,data!F26,data!F28,data!F30,data!F33,data!F32)</f>
        <v>4.166666666666667</v>
      </c>
      <c r="G14" s="3">
        <f>AVERAGE(data!G23,data!G26,data!G28,data!G30,data!G33,data!G32)</f>
        <v>5</v>
      </c>
      <c r="H14" s="3">
        <f>AVERAGE(data!H23,data!H26,data!H28,data!H30,data!H33,data!H32)</f>
        <v>4.666666666666667</v>
      </c>
      <c r="I14" s="3">
        <f>AVERAGE(data!I23,data!I26,data!I28,data!I30,data!I33,data!I32)</f>
        <v>3.3333333333333335</v>
      </c>
      <c r="J14" s="3">
        <f>AVERAGE(data!J23,data!J26,data!J28,data!J30,data!J33,data!J32)</f>
        <v>4.666666666666667</v>
      </c>
      <c r="K14" s="3">
        <f>AVERAGE(data!K23,data!K26,data!K28,data!K30,data!K33,data!K32)</f>
        <v>5.833333333333333</v>
      </c>
      <c r="L14" s="3">
        <f>AVERAGE(data!L23,data!L26,data!L28,data!L30,data!L33,data!L32)</f>
        <v>5.833333333333333</v>
      </c>
      <c r="M14" s="3">
        <f>AVERAGE(data!M23,data!M26,data!M28,data!M30,data!M33,data!M32)</f>
        <v>3.8333333333333335</v>
      </c>
      <c r="N14" s="3">
        <f>AVERAGE(data!N23,data!N26,data!N28,data!N30,data!N33,data!N32)</f>
        <v>2.5</v>
      </c>
      <c r="O14" s="3">
        <f>AVERAGE(data!O23,data!O26,data!O28,data!O30,data!O33,data!O32)</f>
        <v>4.333333333333333</v>
      </c>
      <c r="P14" s="3">
        <f>AVERAGE(data!P23,data!P26,data!P28,data!P30,data!P33,data!P32)</f>
        <v>2.8333333333333335</v>
      </c>
      <c r="Q14" s="3">
        <f>AVERAGE(data!Q23,data!Q26,data!Q28,data!Q30,data!Q33,data!Q32)</f>
        <v>5.666666666666667</v>
      </c>
      <c r="R14" s="3">
        <f>AVERAGE(data!R23,data!R26,data!R28,data!R30,data!R33,data!R32)</f>
        <v>4</v>
      </c>
      <c r="S14" s="3">
        <f>AVERAGE(data!S23,data!S26,data!S28,data!S30,data!S33,data!S32)</f>
        <v>5.833333333333333</v>
      </c>
      <c r="T14" s="3">
        <f>AVERAGE(data!T23,data!T26,data!T28,data!T30,data!T33,data!T32)</f>
        <v>5.166666666666667</v>
      </c>
    </row>
    <row r="15" spans="1:20" x14ac:dyDescent="0.2">
      <c r="B15" t="s">
        <v>101</v>
      </c>
      <c r="C15" s="3">
        <f>AVERAGE(data!C25,data!C27,data!C29,data!C31,data!C34,data!C24)</f>
        <v>1.6666666666666667</v>
      </c>
      <c r="D15" s="3">
        <f>AVERAGE(data!D25,data!D27,data!D29,data!D31,data!D34,data!D24)</f>
        <v>1.3333333333333333</v>
      </c>
      <c r="E15" s="3">
        <f>AVERAGE(data!E25,data!E27,data!E29,data!E31,data!E34,data!E24)</f>
        <v>2.6</v>
      </c>
      <c r="F15" s="3">
        <f>AVERAGE(data!F25,data!F27,data!F29,data!F31,data!F34,data!F24)</f>
        <v>2.5</v>
      </c>
      <c r="G15" s="3">
        <f>AVERAGE(data!G25,data!G27,data!G29,data!G31,data!G34,data!G24)</f>
        <v>2.1666666666666665</v>
      </c>
      <c r="H15" s="3">
        <f>AVERAGE(data!H25,data!H27,data!H29,data!H31,data!H34,data!H24)</f>
        <v>4</v>
      </c>
      <c r="I15" s="3">
        <f>AVERAGE(data!I25,data!I27,data!I29,data!I31,data!I34,data!I24)</f>
        <v>3.8333333333333335</v>
      </c>
      <c r="J15" s="3">
        <f>AVERAGE(data!J25,data!J27,data!J29,data!J31,data!J34,data!J24)</f>
        <v>3</v>
      </c>
      <c r="K15" s="3">
        <f>AVERAGE(data!K25,data!K27,data!K29,data!K31,data!K34,data!K24)</f>
        <v>4.5</v>
      </c>
      <c r="L15" s="3">
        <f>AVERAGE(data!L25,data!L27,data!L29,data!L31,data!L34,data!L24)</f>
        <v>3.5</v>
      </c>
      <c r="M15" s="3">
        <f>AVERAGE(data!M25,data!M27,data!M29,data!M31,data!M34,data!M24)</f>
        <v>3.5</v>
      </c>
      <c r="N15" s="3">
        <f>AVERAGE(data!N25,data!N27,data!N29,data!N31,data!N34,data!N24)</f>
        <v>3.4</v>
      </c>
      <c r="O15" s="3">
        <f>AVERAGE(data!O25,data!O27,data!O29,data!O31,data!O34,data!O24)</f>
        <v>2</v>
      </c>
      <c r="P15" s="3">
        <f>AVERAGE(data!P25,data!P27,data!P29,data!P31,data!P34,data!P24)</f>
        <v>1.8333333333333333</v>
      </c>
      <c r="Q15" s="3">
        <f>AVERAGE(data!Q25,data!Q27,data!Q29,data!Q31,data!Q34,data!Q24)</f>
        <v>2.5</v>
      </c>
      <c r="R15" s="3">
        <f>AVERAGE(data!R25,data!R27,data!R29,data!R31,data!R34,data!R24)</f>
        <v>2.8333333333333335</v>
      </c>
      <c r="S15" s="3">
        <f>AVERAGE(data!S25,data!S27,data!S29,data!S31,data!S34,data!S24)</f>
        <v>4.5</v>
      </c>
      <c r="T15" s="3">
        <f>AVERAGE(data!T25,data!T27,data!T29,data!T31,data!T34,data!T24)</f>
        <v>3.1666666666666665</v>
      </c>
    </row>
    <row r="16" spans="1:20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t="s">
        <v>93</v>
      </c>
      <c r="B17" t="s">
        <v>102</v>
      </c>
      <c r="C17" s="3">
        <f>AVERAGE(data!C37,data!C40,data!C35)</f>
        <v>4</v>
      </c>
      <c r="D17" s="3">
        <f>AVERAGE(data!D37,data!D40,data!D35)</f>
        <v>5.666666666666667</v>
      </c>
      <c r="E17" s="3">
        <f>AVERAGE(data!E37,data!E40,data!E35)</f>
        <v>4.666666666666667</v>
      </c>
      <c r="F17" s="3">
        <f>AVERAGE(data!F37,data!F40,data!F35)</f>
        <v>4.333333333333333</v>
      </c>
      <c r="G17" s="3">
        <f>AVERAGE(data!G37,data!G40,data!G35)</f>
        <v>4.666666666666667</v>
      </c>
      <c r="H17" s="3">
        <f>AVERAGE(data!H37,data!H40,data!H35)</f>
        <v>4.666666666666667</v>
      </c>
      <c r="I17" s="3">
        <f>AVERAGE(data!I37,data!I40,data!I35)</f>
        <v>5.333333333333333</v>
      </c>
      <c r="J17" s="3">
        <f>AVERAGE(data!J37,data!J40,data!J35)</f>
        <v>4.333333333333333</v>
      </c>
      <c r="K17" s="3">
        <f>AVERAGE(data!K37,data!K40,data!K35)</f>
        <v>6</v>
      </c>
      <c r="L17" s="3">
        <f>AVERAGE(data!L37,data!L40,data!L35)</f>
        <v>4</v>
      </c>
      <c r="M17" s="3">
        <f>AVERAGE(data!M37,data!M40,data!M35)</f>
        <v>3</v>
      </c>
      <c r="N17" s="3">
        <f>AVERAGE(data!N37,data!N40,data!N35)</f>
        <v>4.333333333333333</v>
      </c>
      <c r="O17" s="3">
        <f>AVERAGE(data!O37,data!O40,data!O35)</f>
        <v>4.333333333333333</v>
      </c>
      <c r="P17" s="3">
        <f>AVERAGE(data!P37,data!P40,data!P35)</f>
        <v>3.6666666666666665</v>
      </c>
      <c r="Q17" s="3">
        <f>AVERAGE(data!Q37,data!Q40,data!Q35)</f>
        <v>4</v>
      </c>
      <c r="R17" s="3">
        <f>AVERAGE(data!R37,data!R40,data!R35)</f>
        <v>3.6666666666666665</v>
      </c>
      <c r="S17" s="3">
        <f>AVERAGE(data!S37,data!S40,data!S35)</f>
        <v>4.666666666666667</v>
      </c>
      <c r="T17" s="3">
        <f>AVERAGE(data!T37,data!T40,data!T35)</f>
        <v>2.6666666666666665</v>
      </c>
    </row>
    <row r="18" spans="1:20" x14ac:dyDescent="0.2">
      <c r="B18" t="s">
        <v>103</v>
      </c>
      <c r="C18" s="3">
        <f>AVERAGE(data!C36,data!C38,data!C39)</f>
        <v>3.6666666666666665</v>
      </c>
      <c r="D18" s="3">
        <f>AVERAGE(data!D36,data!D38,data!D39)</f>
        <v>1.6666666666666667</v>
      </c>
      <c r="E18" s="3">
        <f>AVERAGE(data!E36,data!E38,data!E39)</f>
        <v>5.333333333333333</v>
      </c>
      <c r="F18" s="3">
        <f>AVERAGE(data!F36,data!F38,data!F39)</f>
        <v>3.6666666666666665</v>
      </c>
      <c r="G18" s="3">
        <f>AVERAGE(data!G36,data!G38,data!G39)</f>
        <v>4.666666666666667</v>
      </c>
      <c r="H18" s="3">
        <f>AVERAGE(data!H36,data!H38,data!H39)</f>
        <v>4</v>
      </c>
      <c r="I18" s="3">
        <f>AVERAGE(data!I36,data!I38,data!I39)</f>
        <v>4.333333333333333</v>
      </c>
      <c r="J18" s="3">
        <f>AVERAGE(data!J36,data!J38,data!J39)</f>
        <v>4</v>
      </c>
      <c r="K18" s="3">
        <f>AVERAGE(data!K36,data!K38,data!K39)</f>
        <v>6</v>
      </c>
      <c r="L18" s="3">
        <f>AVERAGE(data!L36,data!L38,data!L39)</f>
        <v>3.3333333333333335</v>
      </c>
      <c r="M18" s="3">
        <f>AVERAGE(data!M36,data!M38,data!M39)</f>
        <v>3.6666666666666665</v>
      </c>
      <c r="N18" s="3">
        <f>AVERAGE(data!N36,data!N38,data!N39)</f>
        <v>4</v>
      </c>
      <c r="O18" s="3">
        <f>AVERAGE(data!O36,data!O38,data!O39)</f>
        <v>4.666666666666667</v>
      </c>
      <c r="P18" s="3">
        <f>AVERAGE(data!P36,data!P38,data!P39)</f>
        <v>4</v>
      </c>
      <c r="Q18" s="3">
        <f>AVERAGE(data!Q36,data!Q38,data!Q39)</f>
        <v>4.333333333333333</v>
      </c>
      <c r="R18" s="3">
        <f>AVERAGE(data!R36,data!R38,data!R39)</f>
        <v>4</v>
      </c>
      <c r="S18" s="3">
        <f>AVERAGE(data!S36,data!S38,data!S39)</f>
        <v>6.333333333333333</v>
      </c>
      <c r="T18" s="3">
        <f>AVERAGE(data!T36,data!T38,data!T39)</f>
        <v>2.3333333333333335</v>
      </c>
    </row>
    <row r="19" spans="1:20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t="s">
        <v>94</v>
      </c>
      <c r="B20" t="s">
        <v>104</v>
      </c>
      <c r="C20" s="4">
        <f>AVERAGE(data!C41)</f>
        <v>4</v>
      </c>
      <c r="D20" s="4">
        <f>AVERAGE(data!D41)</f>
        <v>2</v>
      </c>
      <c r="E20" s="4">
        <f>AVERAGE(data!E41)</f>
        <v>5</v>
      </c>
      <c r="F20" s="4">
        <f>AVERAGE(data!F41)</f>
        <v>3</v>
      </c>
      <c r="G20" s="4">
        <f>AVERAGE(data!G41)</f>
        <v>1.5</v>
      </c>
      <c r="H20" s="4">
        <f>AVERAGE(data!H41)</f>
        <v>3.5</v>
      </c>
      <c r="I20" s="4">
        <f>AVERAGE(data!I41)</f>
        <v>3.5</v>
      </c>
      <c r="J20" s="4">
        <f>AVERAGE(data!J41)</f>
        <v>4</v>
      </c>
      <c r="K20" s="4">
        <f>AVERAGE(data!K41)</f>
        <v>4.5</v>
      </c>
      <c r="L20" s="4">
        <f>AVERAGE(data!L41)</f>
        <v>3</v>
      </c>
      <c r="M20" s="4">
        <f>AVERAGE(data!M41)</f>
        <v>2</v>
      </c>
      <c r="N20" s="4">
        <f>AVERAGE(data!N41)</f>
        <v>3</v>
      </c>
      <c r="O20" s="4">
        <f>AVERAGE(data!O41)</f>
        <v>3.5</v>
      </c>
      <c r="P20" s="4">
        <f>AVERAGE(data!P41)</f>
        <v>2</v>
      </c>
      <c r="Q20" s="4">
        <f>AVERAGE(data!Q41)</f>
        <v>0</v>
      </c>
      <c r="R20" s="4">
        <f>AVERAGE(data!R41)</f>
        <v>2.5</v>
      </c>
      <c r="S20" s="4">
        <f>AVERAGE(data!S41)</f>
        <v>4</v>
      </c>
      <c r="T20" s="4">
        <f>AVERAGE(data!T41)</f>
        <v>1.5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G22"/>
  <sheetViews>
    <sheetView workbookViewId="0">
      <selection activeCell="C10" sqref="C10"/>
    </sheetView>
  </sheetViews>
  <sheetFormatPr baseColWidth="10" defaultRowHeight="15" x14ac:dyDescent="0.2"/>
  <cols>
    <col min="1" max="1" width="15.83203125" customWidth="1"/>
    <col min="2" max="2" width="22" customWidth="1"/>
    <col min="3" max="3" width="16" customWidth="1"/>
    <col min="4" max="4" width="13.1640625" customWidth="1"/>
  </cols>
  <sheetData>
    <row r="7" spans="1:7" x14ac:dyDescent="0.2">
      <c r="A7" s="1"/>
      <c r="B7" s="1"/>
      <c r="C7" s="8"/>
      <c r="D7" s="8" t="s">
        <v>105</v>
      </c>
      <c r="E7" s="8" t="s">
        <v>106</v>
      </c>
      <c r="F7" s="8" t="s">
        <v>107</v>
      </c>
      <c r="G7" s="8" t="s">
        <v>108</v>
      </c>
    </row>
    <row r="8" spans="1:7" x14ac:dyDescent="0.2">
      <c r="A8" s="1" t="s">
        <v>88</v>
      </c>
      <c r="B8" s="1" t="s">
        <v>89</v>
      </c>
      <c r="C8" s="8" t="s">
        <v>109</v>
      </c>
      <c r="D8" s="8" t="s">
        <v>110</v>
      </c>
      <c r="E8" s="8" t="s">
        <v>111</v>
      </c>
      <c r="F8" s="8" t="s">
        <v>110</v>
      </c>
      <c r="G8" s="8" t="s">
        <v>110</v>
      </c>
    </row>
    <row r="9" spans="1:7" x14ac:dyDescent="0.2">
      <c r="A9" t="s">
        <v>90</v>
      </c>
      <c r="B9" t="s">
        <v>95</v>
      </c>
      <c r="C9" s="3">
        <f>MEDIAN('participant statistics'!C7:T7)</f>
        <v>5.666666666666667</v>
      </c>
      <c r="D9" s="3">
        <f>AVERAGE(data!C10:T10,data!C16:T16,data!C22:T22)</f>
        <v>5.7222222222222223</v>
      </c>
      <c r="E9" s="3">
        <f>STDEV('participant statistics'!C7:T7)</f>
        <v>0.87260409608064882</v>
      </c>
      <c r="F9" s="3">
        <f>MIN('participant statistics'!$C$7:$T$7)</f>
        <v>4</v>
      </c>
      <c r="G9" s="3">
        <f>MAX('participant statistics'!$C$7:$T$7)</f>
        <v>7</v>
      </c>
    </row>
    <row r="10" spans="1:7" x14ac:dyDescent="0.2">
      <c r="B10" t="s">
        <v>96</v>
      </c>
      <c r="C10" s="3">
        <f>MEDIAN('participant statistics'!C8:T8)</f>
        <v>6</v>
      </c>
      <c r="D10" s="3">
        <f>AVERAGE(data!C8:T8,data!C14:T14,data!C20:T20)</f>
        <v>5.6481481481481479</v>
      </c>
      <c r="E10" s="3">
        <f>STDEV('participant statistics'!C8:T8)</f>
        <v>1.0631819439974111</v>
      </c>
      <c r="F10" s="3">
        <f>MIN('participant statistics'!$C$8:$T$8)</f>
        <v>3.3333333333333335</v>
      </c>
      <c r="G10" s="3">
        <f>MAX('participant statistics'!$C$8:$T$8)</f>
        <v>7</v>
      </c>
    </row>
    <row r="11" spans="1:7" x14ac:dyDescent="0.2">
      <c r="C11" s="3"/>
      <c r="D11" s="3"/>
      <c r="E11" s="3"/>
      <c r="F11" s="3"/>
      <c r="G11" s="3"/>
    </row>
    <row r="12" spans="1:7" x14ac:dyDescent="0.2">
      <c r="A12" t="s">
        <v>91</v>
      </c>
      <c r="B12" t="s">
        <v>97</v>
      </c>
      <c r="C12" s="3">
        <f>MEDIAN('participant statistics'!C10:T10)</f>
        <v>5.5</v>
      </c>
      <c r="D12" s="3">
        <f>AVERAGE(data!C9:T9,data!C13:T13,data!C18:T18)</f>
        <v>5.1132075471698117</v>
      </c>
      <c r="E12" s="3">
        <f>STDEV('participant statistics'!C10:T10)</f>
        <v>1.0794508945948749</v>
      </c>
      <c r="F12" s="3">
        <f>MIN('participant statistics'!$C$10:$T$10)</f>
        <v>2</v>
      </c>
      <c r="G12" s="3">
        <f>MAX('participant statistics'!$C$10:$T$10)</f>
        <v>6.666666666666667</v>
      </c>
    </row>
    <row r="13" spans="1:7" x14ac:dyDescent="0.2">
      <c r="B13" t="s">
        <v>98</v>
      </c>
      <c r="C13" s="3">
        <f>MEDIAN('participant statistics'!C11:T11)</f>
        <v>4.8333333333333339</v>
      </c>
      <c r="D13" s="3">
        <f>AVERAGE(data!C11:T11,data!C15:T15,data!C21:T21)</f>
        <v>5.0943396226415096</v>
      </c>
      <c r="E13" s="3">
        <f>STDEV('participant statistics'!C11:T11)</f>
        <v>0.97392474645872884</v>
      </c>
      <c r="F13" s="3">
        <f>MIN('participant statistics'!$C$11:$T$11)</f>
        <v>3.6666666666666665</v>
      </c>
      <c r="G13" s="3">
        <f>MAX('participant statistics'!$C$11:$T$11)</f>
        <v>7</v>
      </c>
    </row>
    <row r="14" spans="1:7" x14ac:dyDescent="0.2">
      <c r="B14" t="s">
        <v>99</v>
      </c>
      <c r="C14" s="3">
        <f>MEDIAN('participant statistics'!C12:T12)</f>
        <v>3.3333333333333335</v>
      </c>
      <c r="D14" s="3">
        <f>AVERAGE(data!C12:T12,data!C17:T17,data!C19:T19)</f>
        <v>4.0384615384615383</v>
      </c>
      <c r="E14" s="3">
        <f>STDEV('participant statistics'!C12:T12)</f>
        <v>1.5192124722854616</v>
      </c>
      <c r="F14" s="3">
        <f>MIN('participant statistics'!$C$12:$T$12)</f>
        <v>2</v>
      </c>
      <c r="G14" s="3">
        <f>MAX('participant statistics'!$C$12:$T$12)</f>
        <v>7</v>
      </c>
    </row>
    <row r="15" spans="1:7" x14ac:dyDescent="0.2">
      <c r="D15" s="3"/>
      <c r="E15" s="3"/>
      <c r="F15" s="3"/>
      <c r="G15" s="3"/>
    </row>
    <row r="16" spans="1:7" x14ac:dyDescent="0.2">
      <c r="A16" t="s">
        <v>92</v>
      </c>
      <c r="B16" t="s">
        <v>100</v>
      </c>
      <c r="C16" s="3">
        <f>MEDIAN('participant statistics'!C14:T14)</f>
        <v>4.666666666666667</v>
      </c>
      <c r="D16" s="3">
        <f>AVERAGE(data!C23:T23,data!C26:T26,data!C28:T28,data!C30:T30,data!C32:T33)</f>
        <v>4.6388888888888893</v>
      </c>
      <c r="E16" s="3">
        <f>STDEV('participant statistics'!C14:T14)</f>
        <v>1.051376315532518</v>
      </c>
      <c r="F16" s="3">
        <f>MIN('participant statistics'!$C$14:$T$14)</f>
        <v>2.5</v>
      </c>
      <c r="G16" s="3">
        <f>MAX('participant statistics'!$C$14:$T$14)</f>
        <v>5.833333333333333</v>
      </c>
    </row>
    <row r="17" spans="1:7" x14ac:dyDescent="0.2">
      <c r="B17" t="s">
        <v>101</v>
      </c>
      <c r="C17" s="3">
        <f>MEDIAN('participant statistics'!C15:T15)</f>
        <v>2.916666666666667</v>
      </c>
      <c r="D17" s="3">
        <f>AVERAGE(data!C24:T25,data!C27:T27,data!C29:T29,data!C31:T31,data!C34:T34)</f>
        <v>2.9339622641509435</v>
      </c>
      <c r="E17" s="3">
        <f>STDEV('participant statistics'!C15:T15)</f>
        <v>0.94263378913616691</v>
      </c>
      <c r="F17" s="3">
        <f>MIN('participant statistics'!$C$15:$T$15)</f>
        <v>1.3333333333333333</v>
      </c>
      <c r="G17" s="3">
        <f>MAX('participant statistics'!$C$15:$T$15)</f>
        <v>4.5</v>
      </c>
    </row>
    <row r="18" spans="1:7" x14ac:dyDescent="0.2">
      <c r="D18" s="3"/>
      <c r="E18" s="3"/>
      <c r="F18" s="3"/>
      <c r="G18" s="3"/>
    </row>
    <row r="19" spans="1:7" x14ac:dyDescent="0.2">
      <c r="A19" t="s">
        <v>93</v>
      </c>
      <c r="B19" t="s">
        <v>102</v>
      </c>
      <c r="C19" s="3">
        <f>MEDIAN('participant statistics'!C17:T17)</f>
        <v>4.333333333333333</v>
      </c>
      <c r="D19" s="3">
        <f>AVERAGE(data!C35:T35,data!C37:T37,data!C40:T40)</f>
        <v>4.333333333333333</v>
      </c>
      <c r="E19" s="3">
        <f>STDEV('participant statistics'!C17:T17)</f>
        <v>0.83235236379572619</v>
      </c>
      <c r="F19" s="3">
        <f>MIN('participant statistics'!$C$17:$T$17)</f>
        <v>2.6666666666666665</v>
      </c>
      <c r="G19" s="3">
        <f>MAX('participant statistics'!$C$17:$T$17)</f>
        <v>6</v>
      </c>
    </row>
    <row r="20" spans="1:7" x14ac:dyDescent="0.2">
      <c r="B20" t="s">
        <v>103</v>
      </c>
      <c r="C20" s="3">
        <f>MEDIAN('participant statistics'!C18:T18)</f>
        <v>4</v>
      </c>
      <c r="D20" s="3">
        <f>AVERAGE(data!C36:T36,data!C38:T39)</f>
        <v>4.1111111111111107</v>
      </c>
      <c r="E20" s="3">
        <f>STDEV('participant statistics'!C18:T18)</f>
        <v>1.1143742932064982</v>
      </c>
      <c r="F20" s="3">
        <f>MIN('participant statistics'!$C$18:$T$18)</f>
        <v>1.6666666666666667</v>
      </c>
      <c r="G20" s="3">
        <f>MAX('participant statistics'!$C$18:$T$18)</f>
        <v>6.333333333333333</v>
      </c>
    </row>
    <row r="21" spans="1:7" x14ac:dyDescent="0.2">
      <c r="D21" s="3"/>
      <c r="E21" s="3"/>
      <c r="F21" s="3"/>
      <c r="G21" s="3"/>
    </row>
    <row r="22" spans="1:7" x14ac:dyDescent="0.2">
      <c r="A22" t="s">
        <v>94</v>
      </c>
      <c r="B22" t="s">
        <v>104</v>
      </c>
      <c r="C22" s="3">
        <f>MEDIAN('participant statistics'!C20:T20)</f>
        <v>3</v>
      </c>
      <c r="D22" s="4">
        <f>AVERAGE(data!C41:T41)</f>
        <v>2.9166666666666665</v>
      </c>
      <c r="E22" s="4">
        <f>STDEV('participant statistics'!C20:T20)</f>
        <v>1.2514697241996049</v>
      </c>
      <c r="F22" s="4">
        <f>MIN('participant statistics'!$C$20:$T$20)</f>
        <v>0</v>
      </c>
      <c r="G22" s="4">
        <f>MAX('participant statistics'!$C$20:$T$20)</f>
        <v>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5" sqref="H35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participant statistics</vt:lpstr>
      <vt:lpstr>product statistics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Minge</dc:creator>
  <cp:lastModifiedBy>Jonas Sorgalla</cp:lastModifiedBy>
  <dcterms:created xsi:type="dcterms:W3CDTF">2013-09-30T12:30:55Z</dcterms:created>
  <dcterms:modified xsi:type="dcterms:W3CDTF">2023-12-22T15:59:29Z</dcterms:modified>
</cp:coreProperties>
</file>