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000" windowHeight="9795" tabRatio="677" firstSheet="1" activeTab="2"/>
  </bookViews>
  <sheets>
    <sheet name="Parametros" sheetId="15" state="hidden" r:id="rId1"/>
    <sheet name="Información" sheetId="14" r:id="rId2"/>
    <sheet name="Instrucciones" sheetId="2" r:id="rId3"/>
    <sheet name="Expedientes" sheetId="3" r:id="rId4"/>
    <sheet name="Panagon" sheetId="4" r:id="rId5"/>
    <sheet name="Control-M" sheetId="6" r:id="rId6"/>
    <sheet name="AFT" sheetId="7" r:id="rId7"/>
    <sheet name="Verificación-Post pase" sheetId="8" r:id="rId8"/>
    <sheet name="Rollback" sheetId="9" r:id="rId9"/>
    <sheet name="Checklist" sheetId="18" r:id="rId10"/>
    <sheet name="Usuario Privilegiados" sheetId="17" r:id="rId11"/>
    <sheet name="Documentación" sheetId="10" r:id="rId12"/>
    <sheet name="Leyenda" sheetId="16" r:id="rId13"/>
  </sheets>
  <externalReferences>
    <externalReference r:id="rId17"/>
  </externalReferences>
  <definedNames>
    <definedName name="_xlnm._FilterDatabase" localSheetId="0" hidden="1">Parametros!$A$1:$G$470</definedName>
    <definedName name="matriz_requisitos">Parametros!$A$2:$G$470</definedName>
    <definedName name="matriz_riesgo">Parametros!$A$498:$D$507</definedName>
    <definedName name="Operaciones">Parametros!$A$542:$A$545</definedName>
    <definedName name="Tipos_criticidad">[1]Parametros!$A$402:$B$408</definedName>
  </definedNames>
  <calcPr calcId="144525"/>
</workbook>
</file>

<file path=xl/comments1.xml><?xml version="1.0" encoding="utf-8"?>
<comments xmlns="http://schemas.openxmlformats.org/spreadsheetml/2006/main">
  <authors>
    <author>David Ivar Arteaga Gil</author>
    <author>s15140</author>
    <author>Pamela Miranda</author>
    <author>NATALIA IVON SEQUERA MELGAR</author>
  </authors>
  <commentList>
    <comment ref="B10" authorId="0">
      <text>
        <r>
          <rPr>
            <b/>
            <sz val="8"/>
            <rFont val="Tahoma"/>
            <charset val="134"/>
          </rPr>
          <t>Nombre de la persona que elabora este documento. Es el Jefe de Aplicación/Gerente de Proyecto o a quien él delega.</t>
        </r>
      </text>
    </comment>
    <comment ref="C14" authorId="1">
      <text>
        <r>
          <rPr>
            <b/>
            <sz val="8"/>
            <rFont val="Tahoma"/>
            <charset val="134"/>
          </rPr>
          <t>Ingresar el código de Solicitud de Requerimiento</t>
        </r>
      </text>
    </comment>
    <comment ref="D14" authorId="2">
      <text>
        <r>
          <rPr>
            <b/>
            <sz val="8"/>
            <rFont val="Tahoma"/>
            <charset val="134"/>
          </rPr>
          <t>Tipos:
Principal
Asociado</t>
        </r>
      </text>
    </comment>
    <comment ref="G25" authorId="3">
      <text>
        <r>
          <rPr>
            <b/>
            <sz val="9"/>
            <rFont val="Tahoma"/>
            <charset val="134"/>
          </rPr>
          <t>NATALIA IVON SEQUERA MELGAR:</t>
        </r>
        <r>
          <rPr>
            <sz val="9"/>
            <rFont val="Tahoma"/>
            <charset val="134"/>
          </rPr>
          <t xml:space="preserve">
Indicar Grupo y persona si existen tareas de varios grupos</t>
        </r>
      </text>
    </comment>
  </commentList>
</comments>
</file>

<file path=xl/comments2.xml><?xml version="1.0" encoding="utf-8"?>
<comments xmlns="http://schemas.openxmlformats.org/spreadsheetml/2006/main">
  <authors>
    <author>Pamela Miranda</author>
  </authors>
  <commentList>
    <comment ref="A4" authorId="0">
      <text>
        <r>
          <rPr>
            <sz val="8"/>
            <rFont val="Tahoma"/>
            <charset val="134"/>
          </rPr>
          <t>Si es necesario agregar más documentos</t>
        </r>
      </text>
    </comment>
  </commentList>
</comments>
</file>

<file path=xl/sharedStrings.xml><?xml version="1.0" encoding="utf-8"?>
<sst xmlns="http://schemas.openxmlformats.org/spreadsheetml/2006/main" count="3337" uniqueCount="398">
  <si>
    <t>Id</t>
  </si>
  <si>
    <t>Tipo de Cambio</t>
  </si>
  <si>
    <t>Criticidad</t>
  </si>
  <si>
    <t>Impacto</t>
  </si>
  <si>
    <r>
      <rPr>
        <b/>
        <sz val="11"/>
        <color theme="1"/>
        <rFont val="Calibri"/>
        <charset val="134"/>
        <scheme val="minor"/>
      </rPr>
      <t>Requisitos</t>
    </r>
    <r>
      <rPr>
        <b/>
        <sz val="9"/>
        <color theme="1"/>
        <rFont val="Arial"/>
        <charset val="134"/>
      </rPr>
      <t xml:space="preserve"> Tiene datos sensibles (</t>
    </r>
    <r>
      <rPr>
        <b/>
        <sz val="10"/>
        <color theme="1"/>
        <rFont val="Arial"/>
        <charset val="134"/>
      </rPr>
      <t>Seg</t>
    </r>
    <r>
      <rPr>
        <b/>
        <sz val="9"/>
        <color theme="1"/>
        <rFont val="Arial"/>
        <charset val="134"/>
      </rPr>
      <t>. Información)</t>
    </r>
  </si>
  <si>
    <t>Requisito</t>
  </si>
  <si>
    <t>Requiere</t>
  </si>
  <si>
    <t>Emergencia</t>
  </si>
  <si>
    <t>Alta</t>
  </si>
  <si>
    <t>Alto</t>
  </si>
  <si>
    <t>No</t>
  </si>
  <si>
    <t xml:space="preserve">1.     Documentación requerida estándar </t>
  </si>
  <si>
    <t>No requiere</t>
  </si>
  <si>
    <t xml:space="preserve">10.     Ofrecer Soporte remoto </t>
  </si>
  <si>
    <t>11.     Ofrecer Soporte de vida temprana (ELS)</t>
  </si>
  <si>
    <t xml:space="preserve">12.     Realizar validación y confirmación funcional </t>
  </si>
  <si>
    <t>13.   Realizar validación y confirmación técnica</t>
  </si>
  <si>
    <t>14.   Validación de Performance pre y post cambio</t>
  </si>
  <si>
    <t>2.     Checklist Certificado</t>
  </si>
  <si>
    <t>3.     Rollback Certificado en ambiente previo</t>
  </si>
  <si>
    <t xml:space="preserve">4.     Confirmación de ejecución/funcionamiento correcto en Ambiente Previo </t>
  </si>
  <si>
    <t>6.   Evaluación de Riesgos TI</t>
  </si>
  <si>
    <t>7.     Análisis de reportes financieros</t>
  </si>
  <si>
    <t>8.     Garantizar soporte Estándar</t>
  </si>
  <si>
    <t xml:space="preserve">9.     Ofrecer Soporte físico </t>
  </si>
  <si>
    <t>Si</t>
  </si>
  <si>
    <t>Bajo</t>
  </si>
  <si>
    <t>Medio</t>
  </si>
  <si>
    <t>Baja</t>
  </si>
  <si>
    <t>EmergenciaMediaBajoNo12</t>
  </si>
  <si>
    <t>EmergenciaAltaBajoSi12</t>
  </si>
  <si>
    <t>EmergenciaBajaAltoNo12</t>
  </si>
  <si>
    <t>EmergenciaAltaAltoSi12</t>
  </si>
  <si>
    <t>Media</t>
  </si>
  <si>
    <t>EmergenciaMediaMedioNo12</t>
  </si>
  <si>
    <t>EmergenciaBajaMedioSi12</t>
  </si>
  <si>
    <t>EmergenciaAltaAltoNo12</t>
  </si>
  <si>
    <t>EmergenciaMediaAltoSi12</t>
  </si>
  <si>
    <t>Normal</t>
  </si>
  <si>
    <t>Preaprobado</t>
  </si>
  <si>
    <t>Tipos de criticidad</t>
  </si>
  <si>
    <t>Nivel</t>
  </si>
  <si>
    <t>Canales, Servicios e Infraestructura Crítica (ver lista)</t>
  </si>
  <si>
    <t xml:space="preserve">Servicios e Infraestructura no Crítica   </t>
  </si>
  <si>
    <t>Sólo componentes nuevos que no impactan a otras aplicaciones</t>
  </si>
  <si>
    <t>Situación</t>
  </si>
  <si>
    <t>Afecta a funcionalidad crítica del canal, servicio o infraestructura</t>
  </si>
  <si>
    <t>Afecta a cualquier funcionalidad de Depósitos, Cuentas Corrientes, Tarjeta de Crédito.</t>
  </si>
  <si>
    <t>Afecta a funcionalidad no crítica del canal, servicio o infraestructura</t>
  </si>
  <si>
    <t xml:space="preserve">Afecta a nueva funcionalidad   </t>
  </si>
  <si>
    <t>Genera indisponibilidad total.</t>
  </si>
  <si>
    <t>Genera indisponibilidad parcial y cuenta con contingencia.</t>
  </si>
  <si>
    <t>No genera indisponibilidad y cuenta con contingencia.</t>
  </si>
  <si>
    <t>Afecta a más del 50% de los datos totales de la aplicación</t>
  </si>
  <si>
    <t>Afecta entre el 10% y el 50% de los datos totales de la aplicación</t>
  </si>
  <si>
    <t>Afecta a menos del 10% de los datos totales de la aplicación</t>
  </si>
  <si>
    <t>CritImpacto</t>
  </si>
  <si>
    <t>Eval Riesgo</t>
  </si>
  <si>
    <t>Riesgo Alto</t>
  </si>
  <si>
    <t>Riesgo Medio</t>
  </si>
  <si>
    <t>Riesgo Bajo</t>
  </si>
  <si>
    <t>Matriz de Impacto Infraestructura</t>
  </si>
  <si>
    <t>Indisponibilidad de los servicios durante la ventana</t>
  </si>
  <si>
    <t>Total</t>
  </si>
  <si>
    <t>Parcial - Cuenta con HA</t>
  </si>
  <si>
    <t>Parcial - Cuenta con contingencia</t>
  </si>
  <si>
    <t>Sin Indisponilidad</t>
  </si>
  <si>
    <t>Recursos requeridos para la planificación e implementación</t>
  </si>
  <si>
    <t>3 o Más grupos resolutores</t>
  </si>
  <si>
    <t>2 grupos resolutores</t>
  </si>
  <si>
    <t>2 o más personas de un grupo</t>
  </si>
  <si>
    <t>1 sola persona</t>
  </si>
  <si>
    <t>Esfuerzo de preparación del plan de trabajo (Hoja de Instrucciones)</t>
  </si>
  <si>
    <t>6 o Más días</t>
  </si>
  <si>
    <t>De 2 a 5 días</t>
  </si>
  <si>
    <t>1 día</t>
  </si>
  <si>
    <t>Menos de 1 día</t>
  </si>
  <si>
    <t>Duración de la Implementación</t>
  </si>
  <si>
    <t>Más de 2 horas</t>
  </si>
  <si>
    <t>De 1 a 2 horas</t>
  </si>
  <si>
    <t>Menos de 1 hora</t>
  </si>
  <si>
    <t>En ventana de mantenimiento</t>
  </si>
  <si>
    <t>Implementación Inmediata</t>
  </si>
  <si>
    <t>Dificultad para revertir el cambio (Rollback)</t>
  </si>
  <si>
    <t>Mayor a 2 horas</t>
  </si>
  <si>
    <t>Menor a 1 hora</t>
  </si>
  <si>
    <t>Rollback inmediato</t>
  </si>
  <si>
    <t>Operaciones</t>
  </si>
  <si>
    <t>De 1 a 1,000</t>
  </si>
  <si>
    <t>De 1,000 a 10,000</t>
  </si>
  <si>
    <t>De 10,000 a 100,000</t>
  </si>
  <si>
    <t>Mas de 100,000</t>
  </si>
  <si>
    <t>CUESTIONARIO PARA LA EVALUACIÓN DE LA ORDEN DE CAMBIO</t>
  </si>
  <si>
    <t>Por favor, responda al cuestionario para la evaluacion de la Orden de cambio.</t>
  </si>
  <si>
    <t>Todas las preguntas deben ser respondidas, de lo contrario, no se procesará su OC.</t>
  </si>
  <si>
    <t>1.-</t>
  </si>
  <si>
    <t>Tipo de Cambio*</t>
  </si>
  <si>
    <t>2.-</t>
  </si>
  <si>
    <t>Ambito del Cambio*</t>
  </si>
  <si>
    <t>Aplicación</t>
  </si>
  <si>
    <t>3.-</t>
  </si>
  <si>
    <t>¿Esta Orden de Cambio debe ser atendida junto a otras?*</t>
  </si>
  <si>
    <t>4.-</t>
  </si>
  <si>
    <t>¿A qué Plataforma afecta?*</t>
  </si>
  <si>
    <t>Middleware</t>
  </si>
  <si>
    <t>La Orden de Cambio debería afectar a sólo una plataforma. No olvide llenar las pestañas</t>
  </si>
  <si>
    <t>5.-</t>
  </si>
  <si>
    <t>¿Es un nuevo componente / equipo?*</t>
  </si>
  <si>
    <t>6.-</t>
  </si>
  <si>
    <t>¿Aproximadamente, cuántas operaciones diarias se efectúan en el entorno que se está cambiando?</t>
  </si>
  <si>
    <t>Rango de operaciones diarias</t>
  </si>
  <si>
    <t>Este dato ayudará a evaluar el Riesgo inherente al cambio</t>
  </si>
  <si>
    <t>7.-</t>
  </si>
  <si>
    <t>¿Qué servicios serán afectados durante la intervencion?</t>
  </si>
  <si>
    <t>API Connect -   Producto ventas</t>
  </si>
  <si>
    <t>8.-</t>
  </si>
  <si>
    <t>¿Qué servicios podrían verse impactados con el cambio?</t>
  </si>
  <si>
    <t>No Aplica</t>
  </si>
  <si>
    <t>9.-</t>
  </si>
  <si>
    <t>¿Qué componentes se migrarán?</t>
  </si>
  <si>
    <t>10.-</t>
  </si>
  <si>
    <t>¿Es Online o Batch?</t>
  </si>
  <si>
    <t>Online</t>
  </si>
  <si>
    <t>N/A</t>
  </si>
  <si>
    <t>11.-</t>
  </si>
  <si>
    <t>¿Esta Orden de Cambio requiere parada del servicio?*</t>
  </si>
  <si>
    <t>12.-</t>
  </si>
  <si>
    <t>¿Qué tipo de despliegue se realizará?</t>
  </si>
  <si>
    <t>En caso que el despliegue sea parcial, ¿qué estrategia se seguirá?</t>
  </si>
  <si>
    <t>parcial</t>
  </si>
  <si>
    <t>13.-</t>
  </si>
  <si>
    <t xml:space="preserve">¿Se ha certificado el Rollback? </t>
  </si>
  <si>
    <t>14.-</t>
  </si>
  <si>
    <t>¿Qué áreas intervienen en la planificación y/o ejecución de esta Orden de Cambio? (Marque con una X)*</t>
  </si>
  <si>
    <t xml:space="preserve">Seguridad de Información                </t>
  </si>
  <si>
    <t>Infraestructura Windows</t>
  </si>
  <si>
    <t>Infraestructura Aix/Linux</t>
  </si>
  <si>
    <t>Infraestructura  Mainframe</t>
  </si>
  <si>
    <t>Base de Datos</t>
  </si>
  <si>
    <t>x</t>
  </si>
  <si>
    <t>Desarrollo de Aplicaciones</t>
  </si>
  <si>
    <t>Backups</t>
  </si>
  <si>
    <t>Redes y Comunicaciones</t>
  </si>
  <si>
    <t>Storage</t>
  </si>
  <si>
    <t>Centro de Cómputo</t>
  </si>
  <si>
    <t>15.-</t>
  </si>
  <si>
    <t>Seguridad de Información*</t>
  </si>
  <si>
    <t>Requisitos de Riesgos de Seguridad (para proyectos nuevos)</t>
  </si>
  <si>
    <t>Comité ERPC</t>
  </si>
  <si>
    <t>Gestión de Roles y Accesos</t>
  </si>
  <si>
    <t>El cambio considera nuevos usuarios, roles y usuarios genéricos?</t>
  </si>
  <si>
    <t>Resultado de evaluación de Seguridad</t>
  </si>
  <si>
    <t>16.-</t>
  </si>
  <si>
    <t>Por favor, evalúe la Criticidad del Cambio propuesto (Marque con una X)*</t>
  </si>
  <si>
    <t>Evaluación de Criticidad. El Cambio afecta a:</t>
  </si>
  <si>
    <t>Marcar con "X"</t>
  </si>
  <si>
    <t>Canales, Servicios e Infraestructura Crítica* (ver lista)</t>
  </si>
  <si>
    <t>X</t>
  </si>
  <si>
    <t>Resultado de evaluación de criticidad:</t>
  </si>
  <si>
    <r>
      <rPr>
        <sz val="9"/>
        <color theme="1"/>
        <rFont val="Arial"/>
        <charset val="134"/>
      </rPr>
      <t xml:space="preserve">* </t>
    </r>
    <r>
      <rPr>
        <u/>
        <sz val="9"/>
        <color theme="1"/>
        <rFont val="Arial"/>
        <charset val="134"/>
      </rPr>
      <t>LISTA DE CANALES, SERVICIOS E INFRAESTRUCTURA CRÍTICA</t>
    </r>
  </si>
  <si>
    <t>Canales críticos:</t>
  </si>
  <si>
    <t>Servicios críticos:</t>
  </si>
  <si>
    <t>ATM</t>
  </si>
  <si>
    <t>Nuevo LBTR</t>
  </si>
  <si>
    <t>Banca Móvil</t>
  </si>
  <si>
    <t>Pago activo cobros</t>
  </si>
  <si>
    <t>Banca SMS</t>
  </si>
  <si>
    <t>Pago activo pagos</t>
  </si>
  <si>
    <t>Banca telefónica</t>
  </si>
  <si>
    <t>Pago activo web</t>
  </si>
  <si>
    <t>BPI</t>
  </si>
  <si>
    <t>Recaudación y pagos</t>
  </si>
  <si>
    <t>Cajeros Global net</t>
  </si>
  <si>
    <t>Remesas del exterior</t>
  </si>
  <si>
    <t>Interbank Agente</t>
  </si>
  <si>
    <t>SAT Nuevo</t>
  </si>
  <si>
    <t>POS</t>
  </si>
  <si>
    <t>Sistema de administración de tarjetas</t>
  </si>
  <si>
    <t>Tiendas</t>
  </si>
  <si>
    <t>Sistema de evaluación de riesgos (Reniec)</t>
  </si>
  <si>
    <t>Sistema de fidelización de clientes</t>
  </si>
  <si>
    <t>Sistema integrado de autorizaciones</t>
  </si>
  <si>
    <t>Banktrade</t>
  </si>
  <si>
    <t>Sistemas distribuidos administrados</t>
  </si>
  <si>
    <t>Base 24</t>
  </si>
  <si>
    <t>Swift</t>
  </si>
  <si>
    <t>Bus de servicios Interbank</t>
  </si>
  <si>
    <t>Systematics</t>
  </si>
  <si>
    <t>Cambios</t>
  </si>
  <si>
    <t>Tarjeta de débito TDA (autorizaciones)</t>
  </si>
  <si>
    <t>Canje electrónico (N-Compass-NCR) / Canje</t>
  </si>
  <si>
    <t>Tarjeta Electrón</t>
  </si>
  <si>
    <t>Conciliación bancaria</t>
  </si>
  <si>
    <t>Telesoft</t>
  </si>
  <si>
    <t>Depósitos</t>
  </si>
  <si>
    <t>Told II</t>
  </si>
  <si>
    <t>Enterprise business suite</t>
  </si>
  <si>
    <t>Transferencia masiva de fondos</t>
  </si>
  <si>
    <t>Fondos mutuos</t>
  </si>
  <si>
    <t>Web pública</t>
  </si>
  <si>
    <t>Giros</t>
  </si>
  <si>
    <t>Workflow banca comercial</t>
  </si>
  <si>
    <t>Herramientas de Verified by visa –CTC</t>
  </si>
  <si>
    <t>Workflow de instrucción Operativa</t>
  </si>
  <si>
    <t>Hipotecario y créditos de consumo</t>
  </si>
  <si>
    <t>Impuesto a las transacciones bancarias</t>
  </si>
  <si>
    <t>Infraestructura crítica:</t>
  </si>
  <si>
    <t>Incoming</t>
  </si>
  <si>
    <t>Control-M Server IBK</t>
  </si>
  <si>
    <t>Interservis empresarial / en línea</t>
  </si>
  <si>
    <t>Correo electrónico Interbank</t>
  </si>
  <si>
    <t>Leasing</t>
  </si>
  <si>
    <t>Directorio activo Interbank</t>
  </si>
  <si>
    <t>Líneas de crédito por convenio</t>
  </si>
  <si>
    <t>Firewall</t>
  </si>
  <si>
    <t>Mercado de capitals</t>
  </si>
  <si>
    <t>Mainframe</t>
  </si>
  <si>
    <t>Módulo intermedio de comercio exterior</t>
  </si>
  <si>
    <t>Switch Core o Enlaces Principales</t>
  </si>
  <si>
    <t>Monitor (ACRM-ACF-CORE)</t>
  </si>
  <si>
    <t>Tandem</t>
  </si>
  <si>
    <t>17.-</t>
  </si>
  <si>
    <t>Por favor, evalúe el Impacto del Cambio propuesto (Marque con una X)*</t>
  </si>
  <si>
    <t>Evaluación del Impacto</t>
  </si>
  <si>
    <t>A nivel de la aplicación</t>
  </si>
  <si>
    <t>A nivel de la Infraestructura</t>
  </si>
  <si>
    <t>A nivel de Datos</t>
  </si>
  <si>
    <t>Resultado de evaluación del impacto:</t>
  </si>
  <si>
    <t>18.-</t>
  </si>
  <si>
    <t>Por favor, responda a lo siguiente (Marque con una X)</t>
  </si>
  <si>
    <t>Evaluación de necesidad de Pruebas de regresión</t>
  </si>
  <si>
    <t>El software involucrado sufrirá modificaciones (funcionalidad nueva o eliminada) como parte del mantenimiento correctivo o evolutivo.</t>
  </si>
  <si>
    <t>El software involucrado usa componentes compartidos por otras aplicaciones o procesos.</t>
  </si>
  <si>
    <t>El entorno operativo ha sido modificado (implica cambios en la arquitectura).
Ejemplo: Cambios de comunicación del canal con en el bus de las interfases del bus con otras aplicaciones ya sea del front end como del back end.</t>
  </si>
  <si>
    <t>¿Requiere pruebas de regresión?</t>
  </si>
  <si>
    <t>TECNOLOGÍA DE LA INFORMACIÓN</t>
  </si>
  <si>
    <t>HOJA DE INSTRUCCIONES DE PASE</t>
  </si>
  <si>
    <t>1. Instrucciones Generales:</t>
  </si>
  <si>
    <t>Duración estimada del pase(min)*</t>
  </si>
  <si>
    <t>30 min</t>
  </si>
  <si>
    <t>Analista de Soporte*</t>
  </si>
  <si>
    <t>Guillermo Asto Inga</t>
  </si>
  <si>
    <t>Número de contacto*</t>
  </si>
  <si>
    <t>CEL: 959 177 783</t>
  </si>
  <si>
    <t>Usuario de Validacion PostPase*</t>
  </si>
  <si>
    <t>Autor</t>
  </si>
  <si>
    <t>Aníbal Chuco</t>
  </si>
  <si>
    <t>2. Dependencias de las OCs asociadas:</t>
  </si>
  <si>
    <t>Secuencia de pase</t>
  </si>
  <si>
    <t>SR*</t>
  </si>
  <si>
    <t>Tipo</t>
  </si>
  <si>
    <t>Comentarios</t>
  </si>
  <si>
    <t xml:space="preserve"> SRT_2021-00406</t>
  </si>
  <si>
    <t>Principal</t>
  </si>
  <si>
    <t>Revisar Checklist</t>
  </si>
  <si>
    <t xml:space="preserve"> </t>
  </si>
  <si>
    <t>3. Instrucciones para backup previo al pase:</t>
  </si>
  <si>
    <t>N°</t>
  </si>
  <si>
    <t>Instrucción</t>
  </si>
  <si>
    <t>4. Instrucciones Detalladas:</t>
  </si>
  <si>
    <t>Responsable</t>
  </si>
  <si>
    <t>Duración(min)</t>
  </si>
  <si>
    <t>Notificar a Monitoreo CPD: (Telef: 997534142)
Monitoreo CPD validará que la OC se encuentre en estado "Aprobado" y corresponda a la fecha y hora "Fecha de inicio de la planificación" en la OC.</t>
  </si>
  <si>
    <t>Grupo Resolutor IBM</t>
  </si>
  <si>
    <r>
      <rPr>
        <b/>
        <u/>
        <sz val="10"/>
        <rFont val="Arial"/>
        <charset val="134"/>
      </rPr>
      <t xml:space="preserve">A. CONFIGURAR ACCESOS AL API
</t>
    </r>
    <r>
      <rPr>
        <sz val="10"/>
        <rFont val="Arial"/>
        <charset val="134"/>
      </rPr>
      <t>a.</t>
    </r>
    <r>
      <rPr>
        <b/>
        <sz val="10"/>
        <rFont val="Arial"/>
        <charset val="134"/>
      </rPr>
      <t xml:space="preserve"> </t>
    </r>
    <r>
      <rPr>
        <sz val="10"/>
        <rFont val="Arial"/>
        <charset val="134"/>
      </rPr>
      <t xml:space="preserve">Descargar el documento "API subscription template 4.0_captaciones.xlsx" del </t>
    </r>
    <r>
      <rPr>
        <b/>
        <sz val="10"/>
        <color rgb="FFFF0000"/>
        <rFont val="Arial"/>
        <charset val="134"/>
      </rPr>
      <t>Clear Case</t>
    </r>
    <r>
      <rPr>
        <sz val="10"/>
        <rFont val="Arial"/>
        <charset val="134"/>
      </rPr>
      <t xml:space="preserve"> a la ruta "C:\" de su maquina local u otra ruta.
b. Ejecutar todas las instrucciones indicadas en el excel.</t>
    </r>
  </si>
  <si>
    <t>Notificar a Monitoreo CPD al finalizar el trabajo : (Telef: 997534142) 
Notificar por correo al usuario solicitante la implementación de la OC (utilizar formato establecido).
Colocar OC en estado Implementado, adjuntar evidencias y colocar código de cierre.</t>
  </si>
  <si>
    <t>5. Soporte requerido para la implementación</t>
  </si>
  <si>
    <t>Nombre*</t>
  </si>
  <si>
    <t>Rol</t>
  </si>
  <si>
    <t>Area</t>
  </si>
  <si>
    <t>Celular*</t>
  </si>
  <si>
    <t>Analista</t>
  </si>
  <si>
    <t>VPO</t>
  </si>
  <si>
    <t>Analista Programador</t>
  </si>
  <si>
    <t>Synopsis</t>
  </si>
  <si>
    <t>EXPEDIENTES</t>
  </si>
  <si>
    <t>Sec. Migracion</t>
  </si>
  <si>
    <t>Expediente</t>
  </si>
  <si>
    <t>SR</t>
  </si>
  <si>
    <t>Motivo</t>
  </si>
  <si>
    <t>Fecha de Puesta Servicio</t>
  </si>
  <si>
    <t>PANAGON</t>
  </si>
  <si>
    <t>ACCESOS</t>
  </si>
  <si>
    <t>IMPRESIÓN</t>
  </si>
  <si>
    <t>Job</t>
  </si>
  <si>
    <t>Cod.Reporte</t>
  </si>
  <si>
    <t>Descripcion</t>
  </si>
  <si>
    <t>Fec.Ult.Car.UAT</t>
  </si>
  <si>
    <t>Reg</t>
  </si>
  <si>
    <t>Nombre</t>
  </si>
  <si>
    <t>Formato</t>
  </si>
  <si>
    <t>Copias</t>
  </si>
  <si>
    <t>Casilla</t>
  </si>
  <si>
    <t>CONTROL-M</t>
  </si>
  <si>
    <t>Grupo</t>
  </si>
  <si>
    <t>Schedule</t>
  </si>
  <si>
    <t>Add/Chg/Del</t>
  </si>
  <si>
    <t>Frecuencia de ejecución:</t>
  </si>
  <si>
    <t xml:space="preserve">Hora de inicio: </t>
  </si>
  <si>
    <t>Parámetro 1</t>
  </si>
  <si>
    <t>Parámetro 2</t>
  </si>
  <si>
    <t>Parámetro 3</t>
  </si>
  <si>
    <t>Shell/Bat genérico</t>
  </si>
  <si>
    <t>Predecesores</t>
  </si>
  <si>
    <t>AFT</t>
  </si>
  <si>
    <t>JOB</t>
  </si>
  <si>
    <t>Desde</t>
  </si>
  <si>
    <t>Ruta/Nombre</t>
  </si>
  <si>
    <t>Hacia</t>
  </si>
  <si>
    <t>Cuenta/AFT</t>
  </si>
  <si>
    <t>Comentario</t>
  </si>
  <si>
    <t>**Las cuentas AFT deben ser creadas con la anticipación debida.</t>
  </si>
  <si>
    <t>VERIFICACIÓN POST PASE</t>
  </si>
  <si>
    <t xml:space="preserve">La atención de la verificacion post pase funcional es obligatoria e imprescindible y  debe realizarse inmediatamente despues de implementado el cambio, la verificacion funcional para los cambios batch debe hacerse luego de la ejecucion de los procesos afectados.
Luego de la verificacion post pase adjuntar a la OC el documento "Conformidad de Validacion post pase" enviado y llenado por el Validador Funcional.
En caso de que la verificacion post pase no se realice en el tiempo programado(duración estimada) el implementador debera gestionar el rollback del cambio. </t>
  </si>
  <si>
    <t>*Duracion estimada(min):</t>
  </si>
  <si>
    <t>35 min</t>
  </si>
  <si>
    <t>*Verificador Tecnico:</t>
  </si>
  <si>
    <t>*Numero de Contacto Verificador Tecnico:</t>
  </si>
  <si>
    <t>959 177 783</t>
  </si>
  <si>
    <t>*Verificador Funcional/Area:</t>
  </si>
  <si>
    <t>*Numero de Contacto Verificador Funcional:</t>
  </si>
  <si>
    <t xml:space="preserve">Verificación Tecnica </t>
  </si>
  <si>
    <t>Secuencia</t>
  </si>
  <si>
    <t>Datos para la Verificación*</t>
  </si>
  <si>
    <t>Responsable*</t>
  </si>
  <si>
    <t>Duración(min)*</t>
  </si>
  <si>
    <t>Consultar vía SoapUI</t>
  </si>
  <si>
    <t>Verificación Funcional Operativa</t>
  </si>
  <si>
    <t>INSTRUCCIONES DE ROLLBACK</t>
  </si>
  <si>
    <t>1. Instrucciones de Rollback:</t>
  </si>
  <si>
    <t>*Duracion del Rollback(min):</t>
  </si>
  <si>
    <t>Nro</t>
  </si>
  <si>
    <t>*Instrucción</t>
  </si>
  <si>
    <t>*Responsable</t>
  </si>
  <si>
    <t>*Duración (min)</t>
  </si>
  <si>
    <t>2. Soporte requerido para la ejecución de Rollback</t>
  </si>
  <si>
    <t>*Nombre</t>
  </si>
  <si>
    <t>*Celular</t>
  </si>
  <si>
    <t>Pase a UAT :  SRT_2021-01249</t>
  </si>
  <si>
    <t>Cambio 1</t>
  </si>
  <si>
    <t>Fecha</t>
  </si>
  <si>
    <t>Items</t>
  </si>
  <si>
    <t>Prec</t>
  </si>
  <si>
    <t xml:space="preserve">Hora </t>
  </si>
  <si>
    <t>Apli</t>
  </si>
  <si>
    <t>Ambiente</t>
  </si>
  <si>
    <t>Actividad</t>
  </si>
  <si>
    <t>WF-SRS</t>
  </si>
  <si>
    <t xml:space="preserve">Responsable </t>
  </si>
  <si>
    <t>Duración</t>
  </si>
  <si>
    <t xml:space="preserve">Observaciones </t>
  </si>
  <si>
    <t>Ejecutante</t>
  </si>
  <si>
    <t>O / C</t>
  </si>
  <si>
    <t>STATUS</t>
  </si>
  <si>
    <t>Host</t>
  </si>
  <si>
    <t>Dist</t>
  </si>
  <si>
    <t>PLANTILLA DE CREACION DE USUARIOS PRIVILEGIADOS (SI)</t>
  </si>
  <si>
    <t>Usuario</t>
  </si>
  <si>
    <t>Descripción</t>
  </si>
  <si>
    <t>Detalle Privilegio</t>
  </si>
  <si>
    <t>Creado en?</t>
  </si>
  <si>
    <t>Responsable (Propietarios de Información)</t>
  </si>
  <si>
    <t>Área</t>
  </si>
  <si>
    <t>Fecha de creación</t>
  </si>
  <si>
    <t>Vigencia de la contraseña (por lo menos una al año)</t>
  </si>
  <si>
    <t>DOCUMENTACION</t>
  </si>
  <si>
    <t>Documento</t>
  </si>
  <si>
    <t>&lt;Manual técnico (siempre para proyectos nuevos)&gt;</t>
  </si>
  <si>
    <t>&lt;Guía de Instalación (Proyectos y Tareas que ameriten)&gt;</t>
  </si>
  <si>
    <t>&lt;Guía de Usuario (Siempre en proyectos nuevos)&gt;</t>
  </si>
  <si>
    <t>Pestaña</t>
  </si>
  <si>
    <t>Informacion</t>
  </si>
  <si>
    <t>Se registra información del cambio que permite realizar una evaluación apropiada del cambio</t>
  </si>
  <si>
    <t>Obligatorio</t>
  </si>
  <si>
    <t>Instrucciones</t>
  </si>
  <si>
    <t>Se detalla las instruciones que deben ejecutarse para realizar el pase</t>
  </si>
  <si>
    <t>Expedientes</t>
  </si>
  <si>
    <t>Describe el expediente de Host a ser migrado</t>
  </si>
  <si>
    <t>Pase Host</t>
  </si>
  <si>
    <t>Panagon</t>
  </si>
  <si>
    <t>Indica que reportes deben ser inscrito en Panagon</t>
  </si>
  <si>
    <t>Opcional</t>
  </si>
  <si>
    <t>Puntos Reinicio</t>
  </si>
  <si>
    <t>Describe desde donde puede ser reejecutado un JCL</t>
  </si>
  <si>
    <t>Control-M</t>
  </si>
  <si>
    <t>Indica los cambios que se realizan en ControlM</t>
  </si>
  <si>
    <t>Indica los cambios que se realizan en transferencias AFT</t>
  </si>
  <si>
    <t>Verificación-Post pase</t>
  </si>
  <si>
    <t>Indica los mecanismos de verificación luego del pase</t>
  </si>
  <si>
    <t>Rollback</t>
  </si>
  <si>
    <t>Se detalla las instruciones que deben ejecutarse para realizar el rollback al pase</t>
  </si>
  <si>
    <t>Documentacion</t>
  </si>
  <si>
    <t>Indica los documentos que se adjuntan</t>
  </si>
  <si>
    <t>Leyenda</t>
  </si>
  <si>
    <t>Describe el uso de cada una de las pestañas</t>
  </si>
  <si>
    <t>Informativo</t>
  </si>
  <si>
    <t>Checklist</t>
  </si>
  <si>
    <t>Describe la secuencia de implemantación para mas de una OC</t>
  </si>
</sst>
</file>

<file path=xl/styles.xml><?xml version="1.0" encoding="utf-8"?>
<styleSheet xmlns="http://schemas.openxmlformats.org/spreadsheetml/2006/main">
  <numFmts count="5">
    <numFmt numFmtId="41" formatCode="_-* #,##0_-;\-* #,##0_-;_-* &quot;-&quot;_-;_-@_-"/>
    <numFmt numFmtId="43" formatCode="_-* #,##0.00_-;\-* #,##0.00_-;_-* &quot;-&quot;??_-;_-@_-"/>
    <numFmt numFmtId="176" formatCode="_-* #,##0\ &quot;€&quot;_-;\-* #,##0\ &quot;€&quot;_-;_-* &quot;-&quot;\ &quot;€&quot;_-;_-@_-"/>
    <numFmt numFmtId="177" formatCode="_-* #,##0.00\ &quot;€&quot;_-;\-* #,##0.00\ &quot;€&quot;_-;_-* \-??\ &quot;€&quot;_-;_-@_-"/>
    <numFmt numFmtId="178" formatCode="yyyy\-mm\-dd;@"/>
  </numFmts>
  <fonts count="68">
    <font>
      <sz val="11"/>
      <color theme="1"/>
      <name val="Calibri"/>
      <charset val="134"/>
      <scheme val="minor"/>
    </font>
    <font>
      <sz val="10"/>
      <name val="Arial"/>
      <charset val="134"/>
    </font>
    <font>
      <sz val="8"/>
      <name val="Arial"/>
      <charset val="134"/>
    </font>
    <font>
      <b/>
      <sz val="18"/>
      <name val="Arial"/>
      <charset val="134"/>
    </font>
    <font>
      <b/>
      <sz val="10"/>
      <name val="Arial"/>
      <charset val="134"/>
    </font>
    <font>
      <sz val="10"/>
      <color theme="1"/>
      <name val="Calibri"/>
      <charset val="134"/>
      <scheme val="minor"/>
    </font>
    <font>
      <sz val="10"/>
      <color theme="0"/>
      <name val="Calibri"/>
      <charset val="134"/>
      <scheme val="minor"/>
    </font>
    <font>
      <b/>
      <sz val="14"/>
      <color theme="1"/>
      <name val="Calibri"/>
      <charset val="134"/>
      <scheme val="minor"/>
    </font>
    <font>
      <b/>
      <sz val="12"/>
      <color theme="0"/>
      <name val="Calibri"/>
      <charset val="134"/>
      <scheme val="minor"/>
    </font>
    <font>
      <b/>
      <sz val="9"/>
      <color theme="1"/>
      <name val="Calibri"/>
      <charset val="134"/>
      <scheme val="minor"/>
    </font>
    <font>
      <b/>
      <sz val="9"/>
      <color rgb="FF000000"/>
      <name val="Calibri"/>
      <charset val="134"/>
    </font>
    <font>
      <sz val="9"/>
      <color rgb="FF000000"/>
      <name val="Calibri"/>
      <charset val="134"/>
    </font>
    <font>
      <sz val="9"/>
      <color theme="1"/>
      <name val="Calibri"/>
      <charset val="134"/>
      <scheme val="minor"/>
    </font>
    <font>
      <b/>
      <sz val="9"/>
      <name val="Calibri"/>
      <charset val="134"/>
      <scheme val="minor"/>
    </font>
    <font>
      <sz val="11"/>
      <name val="Calibri"/>
      <charset val="134"/>
      <scheme val="minor"/>
    </font>
    <font>
      <b/>
      <u/>
      <sz val="14"/>
      <name val="Arial"/>
      <charset val="134"/>
    </font>
    <font>
      <b/>
      <sz val="10"/>
      <name val="Arial Narrow"/>
      <charset val="134"/>
    </font>
    <font>
      <sz val="8"/>
      <color theme="1"/>
      <name val="Arial"/>
      <charset val="134"/>
    </font>
    <font>
      <b/>
      <sz val="9"/>
      <color indexed="10"/>
      <name val="Arial"/>
      <charset val="134"/>
    </font>
    <font>
      <sz val="9"/>
      <name val="Arial"/>
      <charset val="134"/>
    </font>
    <font>
      <b/>
      <sz val="11"/>
      <name val="Arial Narrow"/>
      <charset val="134"/>
    </font>
    <font>
      <sz val="8"/>
      <name val="Courier New"/>
      <charset val="134"/>
    </font>
    <font>
      <b/>
      <sz val="10"/>
      <color theme="1"/>
      <name val="Arial Narrow"/>
      <charset val="134"/>
    </font>
    <font>
      <sz val="8"/>
      <color theme="1"/>
      <name val="Courier New"/>
      <charset val="134"/>
    </font>
    <font>
      <sz val="11"/>
      <color rgb="FF000000"/>
      <name val="Calibri"/>
      <charset val="134"/>
    </font>
    <font>
      <u/>
      <sz val="10"/>
      <color rgb="FF0000FF"/>
      <name val="Arial"/>
      <charset val="134"/>
    </font>
    <font>
      <b/>
      <sz val="8"/>
      <color rgb="FFFF0000"/>
      <name val="Courier New"/>
      <charset val="134"/>
    </font>
    <font>
      <sz val="10"/>
      <color theme="1"/>
      <name val="Times New Roman"/>
      <charset val="134"/>
    </font>
    <font>
      <b/>
      <sz val="8"/>
      <name val="Arial"/>
      <charset val="134"/>
    </font>
    <font>
      <sz val="10"/>
      <name val="Arial Narrow"/>
      <charset val="134"/>
    </font>
    <font>
      <sz val="11"/>
      <color theme="1"/>
      <name val="Arial"/>
      <charset val="134"/>
    </font>
    <font>
      <sz val="10"/>
      <color theme="1"/>
      <name val="Arial"/>
      <charset val="134"/>
    </font>
    <font>
      <b/>
      <u/>
      <sz val="10"/>
      <name val="Arial"/>
      <charset val="134"/>
    </font>
    <font>
      <b/>
      <u/>
      <sz val="14"/>
      <color theme="1"/>
      <name val="Arial"/>
      <charset val="134"/>
    </font>
    <font>
      <b/>
      <i/>
      <sz val="14"/>
      <color theme="1"/>
      <name val="Arial"/>
      <charset val="134"/>
    </font>
    <font>
      <b/>
      <u/>
      <sz val="12"/>
      <color theme="1"/>
      <name val="Arial"/>
      <charset val="134"/>
    </font>
    <font>
      <sz val="10"/>
      <color theme="0"/>
      <name val="Arial"/>
      <charset val="134"/>
    </font>
    <font>
      <b/>
      <sz val="10"/>
      <color theme="1"/>
      <name val="Arial"/>
      <charset val="134"/>
    </font>
    <font>
      <sz val="9"/>
      <color theme="1"/>
      <name val="Arial"/>
      <charset val="134"/>
    </font>
    <font>
      <u/>
      <sz val="9"/>
      <color theme="1"/>
      <name val="Arial"/>
      <charset val="134"/>
    </font>
    <font>
      <b/>
      <sz val="9"/>
      <color theme="1"/>
      <name val="Arial"/>
      <charset val="134"/>
    </font>
    <font>
      <sz val="11"/>
      <color theme="0"/>
      <name val="Calibri"/>
      <charset val="134"/>
      <scheme val="minor"/>
    </font>
    <font>
      <b/>
      <sz val="11"/>
      <color theme="1"/>
      <name val="Calibri"/>
      <charset val="134"/>
      <scheme val="minor"/>
    </font>
    <font>
      <b/>
      <sz val="9"/>
      <color theme="3"/>
      <name val="Calibri"/>
      <charset val="134"/>
      <scheme val="minor"/>
    </font>
    <font>
      <sz val="11"/>
      <color rgb="FF9C6500"/>
      <name val="Calibri"/>
      <charset val="0"/>
      <scheme val="minor"/>
    </font>
    <font>
      <sz val="11"/>
      <color theme="1"/>
      <name val="Calibri"/>
      <charset val="0"/>
      <scheme val="minor"/>
    </font>
    <font>
      <sz val="11"/>
      <color theme="0"/>
      <name val="Calibri"/>
      <charset val="0"/>
      <scheme val="minor"/>
    </font>
    <font>
      <b/>
      <sz val="11"/>
      <color theme="3"/>
      <name val="Calibri"/>
      <charset val="134"/>
      <scheme val="minor"/>
    </font>
    <font>
      <b/>
      <sz val="11"/>
      <color rgb="FFFA7D00"/>
      <name val="Calibri"/>
      <charset val="0"/>
      <scheme val="minor"/>
    </font>
    <font>
      <sz val="11"/>
      <color rgb="FF3F3F76"/>
      <name val="Calibri"/>
      <charset val="0"/>
      <scheme val="minor"/>
    </font>
    <font>
      <u/>
      <sz val="11"/>
      <color rgb="FF0000FF"/>
      <name val="Calibri"/>
      <charset val="0"/>
      <scheme val="minor"/>
    </font>
    <font>
      <u/>
      <sz val="11"/>
      <color rgb="FF800080"/>
      <name val="Calibri"/>
      <charset val="0"/>
      <scheme val="minor"/>
    </font>
    <font>
      <sz val="11"/>
      <color rgb="FF006100"/>
      <name val="Calibri"/>
      <charset val="0"/>
      <scheme val="minor"/>
    </font>
    <font>
      <b/>
      <sz val="11"/>
      <color rgb="FF3F3F3F"/>
      <name val="Calibri"/>
      <charset val="0"/>
      <scheme val="minor"/>
    </font>
    <font>
      <b/>
      <sz val="13"/>
      <color theme="3"/>
      <name val="Calibri"/>
      <charset val="134"/>
      <scheme val="minor"/>
    </font>
    <font>
      <b/>
      <sz val="11"/>
      <color rgb="FFFFFF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0006"/>
      <name val="Calibri"/>
      <charset val="0"/>
      <scheme val="minor"/>
    </font>
    <font>
      <sz val="11"/>
      <color rgb="FFFA7D00"/>
      <name val="Calibri"/>
      <charset val="0"/>
      <scheme val="minor"/>
    </font>
    <font>
      <b/>
      <sz val="11"/>
      <color theme="1"/>
      <name val="Calibri"/>
      <charset val="0"/>
      <scheme val="minor"/>
    </font>
    <font>
      <b/>
      <sz val="10"/>
      <color rgb="FFFF0000"/>
      <name val="Arial"/>
      <charset val="134"/>
    </font>
    <font>
      <b/>
      <sz val="8"/>
      <name val="Tahoma"/>
      <charset val="134"/>
    </font>
    <font>
      <sz val="8"/>
      <name val="Tahoma"/>
      <charset val="134"/>
    </font>
    <font>
      <b/>
      <sz val="9"/>
      <name val="Tahoma"/>
      <charset val="134"/>
    </font>
    <font>
      <sz val="9"/>
      <name val="Tahoma"/>
      <charset val="134"/>
    </font>
  </fonts>
  <fills count="4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theme="0"/>
        <bgColor indexed="64"/>
      </patternFill>
    </fill>
    <fill>
      <patternFill patternType="solid">
        <fgColor rgb="FF00B050"/>
        <bgColor indexed="64"/>
      </patternFill>
    </fill>
    <fill>
      <patternFill patternType="solid">
        <fgColor theme="0" tint="-0.249977111117893"/>
        <bgColor indexed="64"/>
      </patternFill>
    </fill>
    <fill>
      <patternFill patternType="solid">
        <fgColor theme="6" tint="0.799981688894314"/>
        <bgColor indexed="64"/>
      </patternFill>
    </fill>
    <fill>
      <patternFill patternType="solid">
        <fgColor rgb="FFFFC000"/>
        <bgColor indexed="64"/>
      </patternFill>
    </fill>
    <fill>
      <patternFill patternType="solid">
        <fgColor rgb="FFFFFF99"/>
        <bgColor indexed="64"/>
      </patternFill>
    </fill>
    <fill>
      <patternFill patternType="solid">
        <fgColor rgb="FFC0C0C0"/>
        <bgColor indexed="64"/>
      </patternFill>
    </fill>
    <fill>
      <patternFill patternType="solid">
        <fgColor indexed="42"/>
        <bgColor indexed="64"/>
      </patternFill>
    </fill>
    <fill>
      <patternFill patternType="solid">
        <fgColor rgb="FFFFFFCC"/>
        <bgColor indexed="64"/>
      </patternFill>
    </fill>
    <fill>
      <patternFill patternType="solid">
        <fgColor rgb="FFFFFF00"/>
        <bgColor indexed="64"/>
      </patternFill>
    </fill>
    <fill>
      <patternFill patternType="solid">
        <fgColor rgb="FFD9D9D9"/>
        <bgColor indexed="64"/>
      </patternFill>
    </fill>
    <fill>
      <patternFill patternType="solid">
        <fgColor theme="9" tint="0.799981688894314"/>
        <bgColor indexed="64"/>
      </patternFill>
    </fill>
    <fill>
      <patternFill patternType="solid">
        <fgColor theme="0" tint="-0.149998474074526"/>
        <bgColor indexed="64"/>
      </patternFill>
    </fill>
    <fill>
      <patternFill patternType="solid">
        <fgColor rgb="FFFFEB9C"/>
        <bgColor indexed="64"/>
      </patternFill>
    </fill>
    <fill>
      <patternFill patternType="solid">
        <fgColor theme="4" tint="0.599993896298105"/>
        <bgColor indexed="64"/>
      </patternFill>
    </fill>
    <fill>
      <patternFill patternType="solid">
        <fgColor theme="8"/>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6"/>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599993896298105"/>
        <bgColor indexed="64"/>
      </patternFill>
    </fill>
  </fills>
  <borders count="52">
    <border>
      <left/>
      <right/>
      <top/>
      <bottom/>
      <diagonal/>
    </border>
    <border>
      <left/>
      <right/>
      <top/>
      <bottom style="medium">
        <color auto="1"/>
      </bottom>
      <diagonal/>
    </border>
    <border>
      <left style="medium">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right/>
      <top style="thin">
        <color auto="1"/>
      </top>
      <bottom style="thin">
        <color auto="1"/>
      </bottom>
      <diagonal/>
    </border>
    <border>
      <left style="thin">
        <color auto="1"/>
      </left>
      <right style="thin">
        <color auto="1"/>
      </right>
      <top style="medium">
        <color auto="1"/>
      </top>
      <bottom style="thin">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top style="medium">
        <color auto="1"/>
      </top>
      <bottom/>
      <diagonal/>
    </border>
    <border>
      <left/>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diagonal/>
    </border>
    <border>
      <left/>
      <right/>
      <top/>
      <bottom style="thin">
        <color auto="1"/>
      </bottom>
      <diagonal/>
    </border>
    <border>
      <left/>
      <right style="thin">
        <color auto="1"/>
      </right>
      <top/>
      <bottom/>
      <diagonal/>
    </border>
    <border>
      <left/>
      <right/>
      <top style="thin">
        <color auto="1"/>
      </top>
      <bottom/>
      <diagonal/>
    </border>
    <border>
      <left/>
      <right style="thin">
        <color auto="1"/>
      </right>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47" fillId="0" borderId="44" applyNumberFormat="0" applyFill="0" applyAlignment="0" applyProtection="0">
      <alignment vertical="center"/>
    </xf>
    <xf numFmtId="176" fontId="0" fillId="0" borderId="0" applyFont="0" applyFill="0" applyBorder="0" applyAlignment="0" applyProtection="0">
      <alignment vertical="center"/>
    </xf>
    <xf numFmtId="0" fontId="45" fillId="18" borderId="0" applyNumberFormat="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5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3" fillId="20" borderId="46" applyNumberFormat="0" applyAlignment="0" applyProtection="0">
      <alignment vertical="center"/>
    </xf>
    <xf numFmtId="0" fontId="0" fillId="12" borderId="47" applyNumberFormat="0" applyFont="0" applyAlignment="0" applyProtection="0">
      <alignment vertical="center"/>
    </xf>
    <xf numFmtId="0" fontId="54" fillId="0" borderId="48" applyNumberFormat="0" applyFill="0" applyAlignment="0" applyProtection="0">
      <alignment vertical="center"/>
    </xf>
    <xf numFmtId="0" fontId="56"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9" fillId="0" borderId="48" applyNumberFormat="0" applyFill="0" applyAlignment="0" applyProtection="0">
      <alignment vertical="center"/>
    </xf>
    <xf numFmtId="0" fontId="47" fillId="0" borderId="0" applyNumberFormat="0" applyFill="0" applyBorder="0" applyAlignment="0" applyProtection="0">
      <alignment vertical="center"/>
    </xf>
    <xf numFmtId="0" fontId="49" fillId="21" borderId="45" applyNumberFormat="0" applyAlignment="0" applyProtection="0">
      <alignment vertical="center"/>
    </xf>
    <xf numFmtId="0" fontId="48" fillId="20" borderId="45" applyNumberFormat="0" applyAlignment="0" applyProtection="0">
      <alignment vertical="center"/>
    </xf>
    <xf numFmtId="0" fontId="55" fillId="25" borderId="49" applyNumberFormat="0" applyAlignment="0" applyProtection="0">
      <alignment vertical="center"/>
    </xf>
    <xf numFmtId="0" fontId="61" fillId="0" borderId="50" applyNumberFormat="0" applyFill="0" applyAlignment="0" applyProtection="0">
      <alignment vertical="center"/>
    </xf>
    <xf numFmtId="0" fontId="62" fillId="0" borderId="51" applyNumberFormat="0" applyFill="0" applyAlignment="0" applyProtection="0">
      <alignment vertical="center"/>
    </xf>
    <xf numFmtId="0" fontId="52" fillId="22" borderId="0" applyNumberFormat="0" applyBorder="0" applyAlignment="0" applyProtection="0">
      <alignment vertical="center"/>
    </xf>
    <xf numFmtId="0" fontId="45" fillId="31" borderId="0" applyNumberFormat="0" applyBorder="0" applyAlignment="0" applyProtection="0">
      <alignment vertical="center"/>
    </xf>
    <xf numFmtId="0" fontId="60" fillId="29" borderId="0" applyNumberFormat="0" applyBorder="0" applyAlignment="0" applyProtection="0">
      <alignment vertical="center"/>
    </xf>
    <xf numFmtId="0" fontId="44" fillId="17" borderId="0" applyNumberFormat="0" applyBorder="0" applyAlignment="0" applyProtection="0">
      <alignment vertical="center"/>
    </xf>
    <xf numFmtId="0" fontId="45" fillId="34" borderId="0" applyNumberFormat="0" applyBorder="0" applyAlignment="0" applyProtection="0">
      <alignment vertical="center"/>
    </xf>
    <xf numFmtId="0" fontId="46" fillId="36" borderId="0" applyNumberFormat="0" applyBorder="0" applyAlignment="0" applyProtection="0">
      <alignment vertical="center"/>
    </xf>
    <xf numFmtId="0" fontId="45" fillId="35" borderId="0" applyNumberFormat="0" applyBorder="0" applyAlignment="0" applyProtection="0">
      <alignment vertical="center"/>
    </xf>
    <xf numFmtId="0" fontId="46" fillId="37" borderId="0" applyNumberFormat="0" applyBorder="0" applyAlignment="0" applyProtection="0">
      <alignment vertical="center"/>
    </xf>
    <xf numFmtId="0" fontId="45" fillId="15" borderId="0" applyNumberFormat="0" applyBorder="0" applyAlignment="0" applyProtection="0">
      <alignment vertical="center"/>
    </xf>
    <xf numFmtId="0" fontId="46" fillId="28" borderId="0" applyNumberFormat="0" applyBorder="0" applyAlignment="0" applyProtection="0">
      <alignment vertical="center"/>
    </xf>
    <xf numFmtId="0" fontId="45" fillId="24" borderId="0" applyNumberFormat="0" applyBorder="0" applyAlignment="0" applyProtection="0">
      <alignment vertical="center"/>
    </xf>
    <xf numFmtId="0" fontId="45" fillId="39" borderId="0" applyNumberFormat="0" applyBorder="0" applyAlignment="0" applyProtection="0">
      <alignment vertical="center"/>
    </xf>
    <xf numFmtId="0" fontId="46" fillId="27" borderId="0" applyNumberFormat="0" applyBorder="0" applyAlignment="0" applyProtection="0">
      <alignment vertical="center"/>
    </xf>
    <xf numFmtId="0" fontId="46" fillId="41" borderId="0" applyNumberFormat="0" applyBorder="0" applyAlignment="0" applyProtection="0">
      <alignment vertical="center"/>
    </xf>
    <xf numFmtId="0" fontId="45" fillId="7" borderId="0" applyNumberFormat="0" applyBorder="0" applyAlignment="0" applyProtection="0">
      <alignment vertical="center"/>
    </xf>
    <xf numFmtId="0" fontId="45" fillId="44" borderId="0" applyNumberFormat="0" applyBorder="0" applyAlignment="0" applyProtection="0">
      <alignment vertical="center"/>
    </xf>
    <xf numFmtId="0" fontId="46" fillId="33" borderId="0" applyNumberFormat="0" applyBorder="0" applyAlignment="0" applyProtection="0">
      <alignment vertical="center"/>
    </xf>
    <xf numFmtId="0" fontId="46" fillId="40" borderId="0" applyNumberFormat="0" applyBorder="0" applyAlignment="0" applyProtection="0">
      <alignment vertical="center"/>
    </xf>
    <xf numFmtId="0" fontId="45" fillId="38" borderId="0" applyNumberFormat="0" applyBorder="0" applyAlignment="0" applyProtection="0">
      <alignment vertical="center"/>
    </xf>
    <xf numFmtId="0" fontId="45" fillId="43" borderId="0" applyNumberFormat="0" applyBorder="0" applyAlignment="0" applyProtection="0">
      <alignment vertical="center"/>
    </xf>
    <xf numFmtId="0" fontId="46" fillId="23" borderId="0" applyNumberFormat="0" applyBorder="0" applyAlignment="0" applyProtection="0">
      <alignment vertical="center"/>
    </xf>
    <xf numFmtId="0" fontId="46" fillId="19" borderId="0" applyNumberFormat="0" applyBorder="0" applyAlignment="0" applyProtection="0">
      <alignment vertical="center"/>
    </xf>
    <xf numFmtId="0" fontId="46" fillId="30" borderId="0" applyNumberFormat="0" applyBorder="0" applyAlignment="0" applyProtection="0">
      <alignment vertical="center"/>
    </xf>
    <xf numFmtId="0" fontId="46" fillId="32" borderId="0" applyNumberFormat="0" applyBorder="0" applyAlignment="0" applyProtection="0">
      <alignment vertical="center"/>
    </xf>
    <xf numFmtId="0" fontId="45" fillId="26" borderId="0" applyNumberFormat="0" applyBorder="0" applyAlignment="0" applyProtection="0">
      <alignment vertical="center"/>
    </xf>
    <xf numFmtId="0" fontId="1" fillId="0" borderId="0"/>
    <xf numFmtId="0" fontId="46" fillId="42" borderId="0" applyNumberFormat="0" applyBorder="0" applyAlignment="0" applyProtection="0">
      <alignment vertical="center"/>
    </xf>
  </cellStyleXfs>
  <cellXfs count="268">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xf numFmtId="49" fontId="2" fillId="0" borderId="0" xfId="0" applyNumberFormat="1" applyFont="1" applyAlignment="1">
      <alignment vertical="center"/>
    </xf>
    <xf numFmtId="0" fontId="2" fillId="0" borderId="0" xfId="0" applyFont="1" applyBorder="1" applyAlignment="1">
      <alignment horizontal="left"/>
    </xf>
    <xf numFmtId="0" fontId="2" fillId="0" borderId="0" xfId="0" applyFont="1" applyBorder="1" applyAlignment="1">
      <alignment horizontal="center"/>
    </xf>
    <xf numFmtId="0" fontId="2" fillId="0" borderId="0" xfId="0" applyFont="1" applyBorder="1"/>
    <xf numFmtId="0" fontId="1" fillId="0" borderId="1" xfId="0" applyFont="1" applyBorder="1" applyAlignment="1">
      <alignment horizontal="right"/>
    </xf>
    <xf numFmtId="0" fontId="1" fillId="0" borderId="0" xfId="0" applyFont="1" applyBorder="1" applyAlignment="1"/>
    <xf numFmtId="0" fontId="3" fillId="0" borderId="0" xfId="0" applyFont="1" applyBorder="1" applyAlignment="1">
      <alignment horizontal="center" vertical="center" wrapText="1"/>
    </xf>
    <xf numFmtId="0" fontId="3" fillId="0" borderId="0" xfId="0" applyFont="1" applyBorder="1" applyAlignment="1">
      <alignment vertical="center" wrapText="1"/>
    </xf>
    <xf numFmtId="49" fontId="4" fillId="2" borderId="2"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xf>
    <xf numFmtId="49" fontId="4" fillId="2" borderId="5" xfId="0" applyNumberFormat="1" applyFont="1" applyFill="1" applyBorder="1" applyAlignment="1">
      <alignment horizontal="center" vertical="center"/>
    </xf>
    <xf numFmtId="49" fontId="4" fillId="2" borderId="6" xfId="0" applyNumberFormat="1" applyFont="1" applyFill="1" applyBorder="1" applyAlignment="1">
      <alignment horizontal="center" vertical="center"/>
    </xf>
    <xf numFmtId="0" fontId="1" fillId="2" borderId="7" xfId="0" applyFont="1" applyFill="1" applyBorder="1" applyAlignment="1">
      <alignment vertical="center" wrapText="1"/>
    </xf>
    <xf numFmtId="0" fontId="2" fillId="3" borderId="8" xfId="0" applyFont="1" applyFill="1" applyBorder="1" applyAlignment="1">
      <alignment horizontal="center"/>
    </xf>
    <xf numFmtId="0" fontId="2" fillId="3" borderId="9" xfId="0" applyFont="1" applyFill="1" applyBorder="1"/>
    <xf numFmtId="0" fontId="2" fillId="3" borderId="10" xfId="0" applyFont="1" applyFill="1" applyBorder="1" applyAlignment="1">
      <alignment horizontal="center"/>
    </xf>
    <xf numFmtId="0" fontId="2" fillId="3" borderId="11" xfId="0" applyFont="1" applyFill="1" applyBorder="1"/>
    <xf numFmtId="0" fontId="1" fillId="2" borderId="12" xfId="0" applyFont="1" applyFill="1" applyBorder="1" applyAlignment="1">
      <alignment vertical="center" wrapText="1"/>
    </xf>
    <xf numFmtId="0" fontId="2" fillId="3" borderId="13" xfId="0" applyFont="1" applyFill="1" applyBorder="1" applyAlignment="1">
      <alignment horizontal="center"/>
    </xf>
    <xf numFmtId="0" fontId="2" fillId="3" borderId="14" xfId="0" applyFont="1" applyFill="1" applyBorder="1"/>
    <xf numFmtId="0" fontId="2" fillId="3" borderId="15" xfId="0" applyFont="1" applyFill="1" applyBorder="1" applyAlignment="1">
      <alignment horizontal="center"/>
    </xf>
    <xf numFmtId="0" fontId="2" fillId="3" borderId="16" xfId="0" applyFont="1" applyFill="1" applyBorder="1"/>
    <xf numFmtId="0" fontId="2" fillId="2" borderId="17" xfId="0" applyFont="1" applyFill="1" applyBorder="1" applyAlignment="1">
      <alignment horizontal="left"/>
    </xf>
    <xf numFmtId="0" fontId="2" fillId="3" borderId="18" xfId="0" applyFont="1" applyFill="1" applyBorder="1" applyAlignment="1">
      <alignment horizontal="center"/>
    </xf>
    <xf numFmtId="0" fontId="2" fillId="3" borderId="19" xfId="0" applyFont="1" applyFill="1" applyBorder="1"/>
    <xf numFmtId="0" fontId="2" fillId="3" borderId="20" xfId="0" applyFont="1" applyFill="1" applyBorder="1" applyAlignment="1">
      <alignment horizontal="center"/>
    </xf>
    <xf numFmtId="0" fontId="2" fillId="3" borderId="21" xfId="0" applyFont="1" applyFill="1" applyBorder="1"/>
    <xf numFmtId="0" fontId="5" fillId="0" borderId="0" xfId="0" applyFont="1" applyAlignment="1">
      <alignment horizontal="center" vertical="center"/>
    </xf>
    <xf numFmtId="0" fontId="5" fillId="4" borderId="0" xfId="0" applyFont="1" applyFill="1" applyAlignment="1">
      <alignment vertical="center"/>
    </xf>
    <xf numFmtId="0" fontId="5" fillId="0" borderId="0" xfId="0" applyFont="1" applyAlignment="1">
      <alignment vertical="center"/>
    </xf>
    <xf numFmtId="0" fontId="0" fillId="0" borderId="0" xfId="0" applyBorder="1" applyAlignment="1">
      <alignment horizontal="right"/>
    </xf>
    <xf numFmtId="0" fontId="6" fillId="5" borderId="22" xfId="0" applyFont="1" applyFill="1" applyBorder="1" applyAlignment="1">
      <alignment horizontal="center" vertical="center"/>
    </xf>
    <xf numFmtId="0" fontId="6" fillId="5" borderId="22" xfId="0" applyFont="1" applyFill="1" applyBorder="1" applyAlignment="1">
      <alignment horizontal="center" vertical="center" wrapText="1"/>
    </xf>
    <xf numFmtId="0" fontId="5" fillId="0" borderId="22" xfId="0" applyFont="1" applyBorder="1" applyAlignment="1">
      <alignment vertical="center"/>
    </xf>
    <xf numFmtId="0" fontId="5" fillId="0" borderId="22" xfId="0" applyFont="1" applyBorder="1" applyAlignment="1">
      <alignment vertical="center" wrapText="1"/>
    </xf>
    <xf numFmtId="0" fontId="6" fillId="5" borderId="23" xfId="0" applyFont="1" applyFill="1" applyBorder="1" applyAlignment="1">
      <alignment horizontal="center" vertical="center" wrapText="1"/>
    </xf>
    <xf numFmtId="0" fontId="7" fillId="0" borderId="0" xfId="0" applyFont="1" applyAlignment="1">
      <alignment horizontal="center"/>
    </xf>
    <xf numFmtId="0" fontId="8" fillId="5" borderId="0" xfId="0" applyFont="1" applyFill="1" applyAlignment="1">
      <alignment horizontal="center" vertical="center"/>
    </xf>
    <xf numFmtId="0" fontId="8" fillId="5" borderId="0" xfId="0" applyFont="1" applyFill="1" applyBorder="1" applyAlignment="1">
      <alignment horizontal="center" vertical="center" wrapText="1"/>
    </xf>
    <xf numFmtId="0" fontId="9" fillId="6" borderId="24"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5" xfId="0" applyFont="1" applyFill="1" applyBorder="1" applyAlignment="1">
      <alignment horizontal="center" vertical="center"/>
    </xf>
    <xf numFmtId="0" fontId="10" fillId="7" borderId="24" xfId="0" applyFont="1" applyFill="1" applyBorder="1" applyAlignment="1">
      <alignment horizontal="center" vertical="center" wrapText="1"/>
    </xf>
    <xf numFmtId="0" fontId="10" fillId="7" borderId="22" xfId="0" applyFont="1" applyFill="1" applyBorder="1" applyAlignment="1">
      <alignment horizontal="center" vertical="center" wrapText="1"/>
    </xf>
    <xf numFmtId="18" fontId="11" fillId="7" borderId="22" xfId="0" applyNumberFormat="1" applyFont="1" applyFill="1" applyBorder="1" applyAlignment="1">
      <alignment horizontal="right" vertical="center" wrapText="1"/>
    </xf>
    <xf numFmtId="0" fontId="11" fillId="7" borderId="22" xfId="0" applyFont="1" applyFill="1" applyBorder="1" applyAlignment="1">
      <alignment horizontal="center" vertical="center" wrapText="1"/>
    </xf>
    <xf numFmtId="0" fontId="11" fillId="7" borderId="22" xfId="0" applyFont="1" applyFill="1" applyBorder="1" applyAlignment="1">
      <alignment horizontal="left" vertical="center" wrapText="1"/>
    </xf>
    <xf numFmtId="0" fontId="10" fillId="7" borderId="25" xfId="0" applyFont="1" applyFill="1" applyBorder="1" applyAlignment="1">
      <alignment horizontal="center" vertical="center" wrapText="1"/>
    </xf>
    <xf numFmtId="0" fontId="9" fillId="0" borderId="0" xfId="0" applyFont="1"/>
    <xf numFmtId="0" fontId="12" fillId="0" borderId="0" xfId="0" applyFont="1"/>
    <xf numFmtId="0" fontId="12" fillId="0" borderId="0" xfId="0" applyFont="1" applyAlignment="1">
      <alignment horizontal="center"/>
    </xf>
    <xf numFmtId="0" fontId="12" fillId="0" borderId="0" xfId="0" applyFont="1" applyAlignment="1">
      <alignment horizontal="left"/>
    </xf>
    <xf numFmtId="0" fontId="9" fillId="6" borderId="26" xfId="0" applyFont="1" applyFill="1" applyBorder="1" applyAlignment="1">
      <alignment horizontal="center" vertical="center"/>
    </xf>
    <xf numFmtId="0" fontId="9" fillId="6" borderId="24" xfId="0" applyFont="1" applyFill="1" applyBorder="1" applyAlignment="1">
      <alignment horizontal="center" vertical="center" wrapText="1"/>
    </xf>
    <xf numFmtId="0" fontId="12" fillId="0" borderId="22" xfId="0" applyFont="1" applyBorder="1" applyAlignment="1">
      <alignment horizontal="left"/>
    </xf>
    <xf numFmtId="0" fontId="0" fillId="6" borderId="25" xfId="0" applyFill="1" applyBorder="1" applyAlignment="1">
      <alignment horizontal="center" vertical="center" wrapText="1"/>
    </xf>
    <xf numFmtId="0" fontId="11" fillId="7" borderId="22" xfId="0" applyFont="1" applyFill="1" applyBorder="1" applyAlignment="1">
      <alignment vertical="center" wrapText="1"/>
    </xf>
    <xf numFmtId="0" fontId="12" fillId="8" borderId="22" xfId="0" applyFont="1" applyFill="1" applyBorder="1" applyAlignment="1">
      <alignment horizontal="left"/>
    </xf>
    <xf numFmtId="0" fontId="12" fillId="8" borderId="26" xfId="0" applyFont="1" applyFill="1" applyBorder="1" applyAlignment="1">
      <alignment horizontal="left"/>
    </xf>
    <xf numFmtId="0" fontId="12" fillId="8" borderId="26" xfId="0" applyFont="1" applyFill="1" applyBorder="1" applyAlignment="1">
      <alignment horizontal="left" vertical="center" wrapText="1"/>
    </xf>
    <xf numFmtId="0" fontId="13" fillId="6" borderId="27" xfId="0" applyFont="1" applyFill="1" applyBorder="1" applyAlignment="1">
      <alignment horizontal="center" vertical="center" wrapText="1"/>
    </xf>
    <xf numFmtId="0" fontId="14" fillId="6" borderId="28" xfId="0" applyFont="1" applyFill="1" applyBorder="1" applyAlignment="1">
      <alignment horizontal="center" vertical="center" wrapText="1"/>
    </xf>
    <xf numFmtId="0" fontId="12" fillId="0" borderId="0" xfId="0" applyFont="1" applyFill="1"/>
    <xf numFmtId="0" fontId="0" fillId="0" borderId="1" xfId="0" applyBorder="1" applyAlignment="1">
      <alignment horizontal="right"/>
    </xf>
    <xf numFmtId="0" fontId="15" fillId="0" borderId="0" xfId="0" applyFont="1" applyBorder="1" applyAlignment="1">
      <alignment horizontal="left" vertical="center" wrapText="1"/>
    </xf>
    <xf numFmtId="0" fontId="16" fillId="2" borderId="22" xfId="0" applyFont="1" applyFill="1" applyBorder="1" applyAlignment="1">
      <alignment horizontal="center" vertical="center"/>
    </xf>
    <xf numFmtId="0" fontId="16" fillId="2" borderId="26" xfId="0" applyFont="1" applyFill="1" applyBorder="1" applyAlignment="1">
      <alignment horizontal="center" vertical="center"/>
    </xf>
    <xf numFmtId="0" fontId="16" fillId="2" borderId="29" xfId="0" applyFont="1" applyFill="1" applyBorder="1" applyAlignment="1">
      <alignment horizontal="center" vertical="center"/>
    </xf>
    <xf numFmtId="0" fontId="16" fillId="2" borderId="13" xfId="0" applyFont="1" applyFill="1" applyBorder="1" applyAlignment="1">
      <alignment horizontal="center" vertical="center"/>
    </xf>
    <xf numFmtId="0" fontId="2" fillId="0" borderId="22" xfId="0" applyFont="1" applyBorder="1" applyAlignment="1">
      <alignment horizontal="center" vertical="center" wrapText="1"/>
    </xf>
    <xf numFmtId="0" fontId="1" fillId="9" borderId="26" xfId="0" applyFont="1" applyFill="1" applyBorder="1" applyAlignment="1">
      <alignment horizontal="left" vertical="top" wrapText="1"/>
    </xf>
    <xf numFmtId="0" fontId="2" fillId="9" borderId="29" xfId="0" applyFont="1" applyFill="1" applyBorder="1" applyAlignment="1">
      <alignment horizontal="left" vertical="top" wrapText="1"/>
    </xf>
    <xf numFmtId="0" fontId="2" fillId="9" borderId="13" xfId="0" applyFont="1" applyFill="1" applyBorder="1" applyAlignment="1">
      <alignment horizontal="left" vertical="top" wrapText="1"/>
    </xf>
    <xf numFmtId="0" fontId="2" fillId="9" borderId="13" xfId="0" applyFont="1" applyFill="1" applyBorder="1" applyAlignment="1">
      <alignment horizontal="center" vertical="center" wrapText="1"/>
    </xf>
    <xf numFmtId="1" fontId="2" fillId="9" borderId="22" xfId="0" applyNumberFormat="1" applyFont="1" applyFill="1" applyBorder="1" applyAlignment="1">
      <alignment horizontal="center" vertical="center"/>
    </xf>
    <xf numFmtId="0" fontId="16" fillId="2" borderId="22" xfId="0" applyFont="1" applyFill="1" applyBorder="1" applyAlignment="1">
      <alignment vertical="center"/>
    </xf>
    <xf numFmtId="0" fontId="0" fillId="0" borderId="22" xfId="0" applyBorder="1" applyAlignment="1">
      <alignment horizontal="center" vertical="center"/>
    </xf>
    <xf numFmtId="0" fontId="17" fillId="9" borderId="30" xfId="0" applyFont="1" applyFill="1" applyBorder="1" applyAlignment="1">
      <alignment vertical="center" wrapText="1"/>
    </xf>
    <xf numFmtId="0" fontId="17" fillId="9" borderId="9" xfId="0" applyFont="1" applyFill="1" applyBorder="1" applyAlignment="1">
      <alignment horizontal="left" vertical="center" wrapText="1"/>
    </xf>
    <xf numFmtId="0" fontId="2" fillId="9" borderId="22" xfId="0" applyFont="1" applyFill="1" applyBorder="1" applyAlignment="1">
      <alignment horizontal="left" vertical="center" wrapText="1"/>
    </xf>
    <xf numFmtId="0" fontId="2" fillId="9" borderId="22" xfId="0" applyFont="1" applyFill="1" applyBorder="1" applyAlignment="1">
      <alignment horizontal="left" vertical="top" wrapText="1"/>
    </xf>
    <xf numFmtId="0" fontId="18" fillId="0" borderId="0" xfId="0" applyFont="1" applyBorder="1" applyAlignment="1">
      <alignment horizontal="center" vertical="center" wrapText="1"/>
    </xf>
    <xf numFmtId="0" fontId="19" fillId="0" borderId="0" xfId="0" applyFont="1" applyBorder="1" applyAlignment="1">
      <alignment horizontal="center" vertical="center" wrapText="1"/>
    </xf>
    <xf numFmtId="1" fontId="16" fillId="2" borderId="26" xfId="0" applyNumberFormat="1" applyFont="1" applyFill="1" applyBorder="1" applyAlignment="1">
      <alignment horizontal="center" vertical="center"/>
    </xf>
    <xf numFmtId="1" fontId="16" fillId="2" borderId="29" xfId="0" applyNumberFormat="1" applyFont="1" applyFill="1" applyBorder="1" applyAlignment="1">
      <alignment horizontal="center" vertical="center"/>
    </xf>
    <xf numFmtId="1" fontId="16" fillId="2" borderId="13" xfId="0" applyNumberFormat="1" applyFont="1" applyFill="1" applyBorder="1" applyAlignment="1">
      <alignment horizontal="center" vertical="center"/>
    </xf>
    <xf numFmtId="18" fontId="16" fillId="2" borderId="26" xfId="0" applyNumberFormat="1" applyFont="1" applyFill="1" applyBorder="1" applyAlignment="1">
      <alignment horizontal="center" vertical="center"/>
    </xf>
    <xf numFmtId="18" fontId="16" fillId="2" borderId="29" xfId="0" applyNumberFormat="1" applyFont="1" applyFill="1" applyBorder="1" applyAlignment="1">
      <alignment horizontal="center" vertical="center"/>
    </xf>
    <xf numFmtId="18" fontId="16" fillId="2" borderId="13" xfId="0" applyNumberFormat="1" applyFont="1" applyFill="1" applyBorder="1" applyAlignment="1">
      <alignment horizontal="center" vertical="center"/>
    </xf>
    <xf numFmtId="0" fontId="16" fillId="2" borderId="22" xfId="0" applyFont="1" applyFill="1" applyBorder="1" applyAlignment="1">
      <alignment horizontal="center" vertical="center" wrapText="1"/>
    </xf>
    <xf numFmtId="0" fontId="20" fillId="2" borderId="26" xfId="0" applyFont="1" applyFill="1" applyBorder="1" applyAlignment="1">
      <alignment horizontal="center" vertical="center"/>
    </xf>
    <xf numFmtId="0" fontId="1" fillId="3" borderId="26" xfId="0" applyFont="1" applyFill="1" applyBorder="1" applyAlignment="1">
      <alignment horizontal="left"/>
    </xf>
    <xf numFmtId="0" fontId="0" fillId="3" borderId="29" xfId="0" applyFill="1" applyBorder="1" applyAlignment="1">
      <alignment horizontal="center"/>
    </xf>
    <xf numFmtId="0" fontId="0" fillId="3" borderId="13" xfId="0" applyFill="1" applyBorder="1" applyAlignment="1">
      <alignment horizontal="center"/>
    </xf>
    <xf numFmtId="1" fontId="2" fillId="9" borderId="22" xfId="0" applyNumberFormat="1" applyFont="1" applyFill="1" applyBorder="1" applyAlignment="1">
      <alignment horizontal="center"/>
    </xf>
    <xf numFmtId="0" fontId="0" fillId="3" borderId="26" xfId="0" applyFill="1" applyBorder="1" applyAlignment="1">
      <alignment horizontal="left"/>
    </xf>
    <xf numFmtId="0" fontId="0" fillId="3" borderId="26" xfId="0" applyFill="1" applyBorder="1" applyAlignment="1">
      <alignment horizontal="center"/>
    </xf>
    <xf numFmtId="0" fontId="20" fillId="2" borderId="26" xfId="0" applyFont="1" applyFill="1" applyBorder="1" applyAlignment="1">
      <alignment horizontal="left" vertical="center"/>
    </xf>
    <xf numFmtId="0" fontId="21" fillId="0" borderId="0" xfId="0" applyFont="1" applyBorder="1" applyAlignment="1">
      <alignment horizontal="center"/>
    </xf>
    <xf numFmtId="0" fontId="21" fillId="0" borderId="0" xfId="0" applyFont="1" applyBorder="1"/>
    <xf numFmtId="0" fontId="22" fillId="10" borderId="6" xfId="0" applyFont="1" applyFill="1" applyBorder="1" applyAlignment="1">
      <alignment horizontal="center" vertical="center"/>
    </xf>
    <xf numFmtId="0" fontId="22" fillId="10" borderId="31" xfId="0" applyFont="1" applyFill="1" applyBorder="1" applyAlignment="1">
      <alignment horizontal="center" vertical="center"/>
    </xf>
    <xf numFmtId="0" fontId="23" fillId="9" borderId="3" xfId="0" applyFont="1" applyFill="1" applyBorder="1" applyAlignment="1">
      <alignment horizontal="center" vertical="center"/>
    </xf>
    <xf numFmtId="0" fontId="23" fillId="9" borderId="5" xfId="0" applyFont="1" applyFill="1" applyBorder="1" applyAlignment="1">
      <alignment horizontal="center" vertical="center"/>
    </xf>
    <xf numFmtId="0" fontId="23" fillId="9" borderId="32" xfId="0" applyFont="1" applyFill="1" applyBorder="1" applyAlignment="1">
      <alignment horizontal="center" vertical="center"/>
    </xf>
    <xf numFmtId="0" fontId="23" fillId="9" borderId="32" xfId="0" applyFont="1" applyFill="1" applyBorder="1" applyAlignment="1">
      <alignment vertical="center"/>
    </xf>
    <xf numFmtId="0" fontId="24" fillId="0" borderId="33" xfId="0" applyFont="1" applyBorder="1" applyAlignment="1">
      <alignment vertical="center"/>
    </xf>
    <xf numFmtId="0" fontId="0" fillId="0" borderId="0" xfId="0" applyBorder="1" applyAlignment="1"/>
    <xf numFmtId="0" fontId="22" fillId="10" borderId="34" xfId="0" applyFont="1" applyFill="1" applyBorder="1" applyAlignment="1">
      <alignment horizontal="center" vertical="center"/>
    </xf>
    <xf numFmtId="0" fontId="25" fillId="9" borderId="32" xfId="0" applyFont="1" applyFill="1" applyBorder="1" applyAlignment="1">
      <alignment vertical="center"/>
    </xf>
    <xf numFmtId="0" fontId="26" fillId="9" borderId="4" xfId="0" applyFont="1" applyFill="1" applyBorder="1" applyAlignment="1">
      <alignment vertical="center"/>
    </xf>
    <xf numFmtId="0" fontId="27" fillId="0" borderId="0" xfId="0" applyFont="1"/>
    <xf numFmtId="0" fontId="2" fillId="0" borderId="0" xfId="0" applyFont="1"/>
    <xf numFmtId="0" fontId="2" fillId="0" borderId="0" xfId="0" applyFont="1" applyAlignment="1">
      <alignment horizontal="center"/>
    </xf>
    <xf numFmtId="0" fontId="3" fillId="0" borderId="33" xfId="0" applyFont="1" applyBorder="1" applyAlignment="1">
      <alignment horizontal="center" vertical="center" wrapText="1"/>
    </xf>
    <xf numFmtId="0" fontId="16" fillId="2" borderId="22" xfId="0" applyFont="1" applyFill="1" applyBorder="1" applyAlignment="1">
      <alignment horizontal="center"/>
    </xf>
    <xf numFmtId="0" fontId="4" fillId="3" borderId="24" xfId="0" applyFont="1" applyFill="1" applyBorder="1" applyAlignment="1">
      <alignment horizontal="center" wrapText="1"/>
    </xf>
    <xf numFmtId="0" fontId="4" fillId="3" borderId="24" xfId="0" applyFont="1" applyFill="1" applyBorder="1" applyAlignment="1">
      <alignment horizontal="center"/>
    </xf>
    <xf numFmtId="0" fontId="16" fillId="2" borderId="22" xfId="0" applyFont="1" applyFill="1" applyBorder="1"/>
    <xf numFmtId="20" fontId="4" fillId="11" borderId="22" xfId="0" applyNumberFormat="1" applyFont="1" applyFill="1" applyBorder="1" applyAlignment="1">
      <alignment horizontal="center" wrapText="1"/>
    </xf>
    <xf numFmtId="0" fontId="4" fillId="11" borderId="22" xfId="0" applyFont="1" applyFill="1" applyBorder="1" applyAlignment="1">
      <alignment horizontal="center"/>
    </xf>
    <xf numFmtId="20" fontId="4" fillId="11" borderId="22" xfId="0" applyNumberFormat="1" applyFont="1" applyFill="1" applyBorder="1" applyAlignment="1">
      <alignment horizontal="center"/>
    </xf>
    <xf numFmtId="0" fontId="28" fillId="2" borderId="26" xfId="0" applyFont="1" applyFill="1" applyBorder="1" applyAlignment="1">
      <alignment horizontal="center"/>
    </xf>
    <xf numFmtId="0" fontId="28" fillId="2" borderId="29" xfId="0" applyFont="1" applyFill="1" applyBorder="1" applyAlignment="1">
      <alignment horizontal="center"/>
    </xf>
    <xf numFmtId="0" fontId="28" fillId="2" borderId="13" xfId="0" applyFont="1" applyFill="1" applyBorder="1" applyAlignment="1">
      <alignment horizontal="center"/>
    </xf>
    <xf numFmtId="0" fontId="16" fillId="2" borderId="10" xfId="0" applyFont="1" applyFill="1" applyBorder="1"/>
    <xf numFmtId="0" fontId="4" fillId="11" borderId="30" xfId="0" applyFont="1" applyFill="1" applyBorder="1" applyAlignment="1">
      <alignment horizontal="center" wrapText="1"/>
    </xf>
    <xf numFmtId="0" fontId="4" fillId="11" borderId="30" xfId="0" applyFont="1" applyFill="1" applyBorder="1" applyAlignment="1">
      <alignment horizontal="center"/>
    </xf>
    <xf numFmtId="0" fontId="4" fillId="11" borderId="9" xfId="0" applyFont="1" applyFill="1" applyBorder="1" applyAlignment="1">
      <alignment horizontal="center"/>
    </xf>
    <xf numFmtId="0" fontId="16" fillId="2" borderId="20" xfId="0" applyFont="1" applyFill="1" applyBorder="1"/>
    <xf numFmtId="20" fontId="4" fillId="11" borderId="35" xfId="0" applyNumberFormat="1" applyFont="1" applyFill="1" applyBorder="1" applyAlignment="1">
      <alignment horizontal="center"/>
    </xf>
    <xf numFmtId="0" fontId="4" fillId="11" borderId="35" xfId="0" applyFont="1" applyFill="1" applyBorder="1" applyAlignment="1">
      <alignment horizontal="center"/>
    </xf>
    <xf numFmtId="0" fontId="4" fillId="11" borderId="19" xfId="0" applyFont="1" applyFill="1" applyBorder="1" applyAlignment="1">
      <alignment horizontal="center"/>
    </xf>
    <xf numFmtId="0" fontId="28" fillId="2" borderId="36" xfId="0" applyFont="1" applyFill="1" applyBorder="1" applyAlignment="1">
      <alignment horizontal="center"/>
    </xf>
    <xf numFmtId="0" fontId="28" fillId="2" borderId="37" xfId="0" applyFont="1" applyFill="1" applyBorder="1" applyAlignment="1">
      <alignment horizontal="center"/>
    </xf>
    <xf numFmtId="0" fontId="28" fillId="2" borderId="8" xfId="0" applyFont="1" applyFill="1" applyBorder="1" applyAlignment="1">
      <alignment horizontal="center"/>
    </xf>
    <xf numFmtId="0" fontId="1" fillId="0" borderId="0" xfId="0" applyFont="1" applyAlignment="1">
      <alignment horizontal="center"/>
    </xf>
    <xf numFmtId="0" fontId="21" fillId="0" borderId="0" xfId="0" applyFont="1"/>
    <xf numFmtId="0" fontId="21" fillId="0" borderId="0" xfId="0" applyFont="1" applyAlignment="1">
      <alignment horizontal="left"/>
    </xf>
    <xf numFmtId="0" fontId="29" fillId="0" borderId="0" xfId="0" applyFont="1"/>
    <xf numFmtId="0" fontId="16" fillId="0" borderId="0" xfId="0" applyFont="1" applyFill="1" applyBorder="1" applyAlignment="1">
      <alignment horizontal="center"/>
    </xf>
    <xf numFmtId="0" fontId="16" fillId="2" borderId="38" xfId="0" applyFont="1" applyFill="1" applyBorder="1" applyAlignment="1">
      <alignment horizontal="center"/>
    </xf>
    <xf numFmtId="0" fontId="29" fillId="2" borderId="39" xfId="0" applyFont="1" applyFill="1" applyBorder="1" applyAlignment="1">
      <alignment horizontal="center"/>
    </xf>
    <xf numFmtId="0" fontId="16" fillId="2" borderId="2" xfId="0" applyFont="1" applyFill="1" applyBorder="1" applyAlignment="1">
      <alignment horizontal="center"/>
    </xf>
    <xf numFmtId="0" fontId="16" fillId="2" borderId="33" xfId="0" applyFont="1" applyFill="1" applyBorder="1" applyAlignment="1">
      <alignment horizontal="center"/>
    </xf>
    <xf numFmtId="0" fontId="16" fillId="2" borderId="6" xfId="0" applyFont="1" applyFill="1" applyBorder="1" applyAlignment="1">
      <alignment horizontal="center"/>
    </xf>
    <xf numFmtId="0" fontId="16" fillId="2" borderId="3" xfId="0" applyFont="1" applyFill="1" applyBorder="1" applyAlignment="1">
      <alignment horizontal="center"/>
    </xf>
    <xf numFmtId="0" fontId="16" fillId="2" borderId="32" xfId="0" applyFont="1" applyFill="1" applyBorder="1" applyAlignment="1">
      <alignment horizontal="center"/>
    </xf>
    <xf numFmtId="0" fontId="1" fillId="3" borderId="10" xfId="0" applyFont="1" applyFill="1" applyBorder="1"/>
    <xf numFmtId="0" fontId="1" fillId="3" borderId="30" xfId="0" applyFont="1" applyFill="1" applyBorder="1"/>
    <xf numFmtId="0" fontId="1" fillId="3" borderId="30" xfId="0" applyFont="1" applyFill="1" applyBorder="1" applyAlignment="1">
      <alignment horizontal="left"/>
    </xf>
    <xf numFmtId="0" fontId="1" fillId="3" borderId="20" xfId="0" applyFont="1" applyFill="1" applyBorder="1"/>
    <xf numFmtId="0" fontId="1" fillId="3" borderId="35" xfId="0" applyFont="1" applyFill="1" applyBorder="1"/>
    <xf numFmtId="0" fontId="1" fillId="3" borderId="35" xfId="0" applyFont="1" applyFill="1" applyBorder="1" applyAlignment="1">
      <alignment horizontal="left"/>
    </xf>
    <xf numFmtId="0" fontId="16" fillId="2" borderId="39" xfId="0" applyFont="1" applyFill="1" applyBorder="1" applyAlignment="1">
      <alignment horizontal="center"/>
    </xf>
    <xf numFmtId="0" fontId="16" fillId="2" borderId="4" xfId="0" applyFont="1" applyFill="1" applyBorder="1" applyAlignment="1">
      <alignment horizontal="center"/>
    </xf>
    <xf numFmtId="0" fontId="1" fillId="3" borderId="9" xfId="0" applyFont="1" applyFill="1" applyBorder="1"/>
    <xf numFmtId="0" fontId="1" fillId="3" borderId="19" xfId="0" applyFont="1" applyFill="1" applyBorder="1"/>
    <xf numFmtId="49" fontId="1" fillId="0" borderId="0" xfId="0" applyNumberFormat="1" applyFont="1" applyAlignment="1">
      <alignment vertical="center"/>
    </xf>
    <xf numFmtId="0" fontId="1" fillId="0" borderId="0" xfId="0" applyFont="1" applyBorder="1"/>
    <xf numFmtId="178" fontId="2" fillId="0" borderId="0" xfId="0" applyNumberFormat="1" applyFont="1" applyBorder="1" applyAlignment="1">
      <alignment horizontal="center"/>
    </xf>
    <xf numFmtId="0" fontId="4" fillId="0" borderId="0" xfId="0" applyFont="1" applyBorder="1" applyAlignment="1">
      <alignment horizontal="center" vertical="center" wrapText="1"/>
    </xf>
    <xf numFmtId="49" fontId="16" fillId="2" borderId="22" xfId="0" applyNumberFormat="1" applyFont="1" applyFill="1" applyBorder="1" applyAlignment="1">
      <alignment horizontal="center" vertical="center"/>
    </xf>
    <xf numFmtId="0" fontId="1" fillId="3" borderId="22" xfId="0" applyFont="1" applyFill="1" applyBorder="1" applyAlignment="1">
      <alignment horizontal="center"/>
    </xf>
    <xf numFmtId="0" fontId="1" fillId="3" borderId="22" xfId="0" applyFont="1" applyFill="1" applyBorder="1"/>
    <xf numFmtId="178" fontId="1" fillId="3" borderId="22" xfId="0" applyNumberFormat="1" applyFont="1" applyFill="1" applyBorder="1" applyAlignment="1">
      <alignment horizontal="center"/>
    </xf>
    <xf numFmtId="0" fontId="1" fillId="0" borderId="0" xfId="0" applyFont="1" applyBorder="1" applyAlignment="1">
      <alignment horizontal="center"/>
    </xf>
    <xf numFmtId="178" fontId="1" fillId="0" borderId="0" xfId="0" applyNumberFormat="1" applyFont="1" applyBorder="1" applyAlignment="1">
      <alignment horizontal="center"/>
    </xf>
    <xf numFmtId="0" fontId="30" fillId="0" borderId="0" xfId="0" applyFont="1"/>
    <xf numFmtId="0" fontId="30" fillId="0" borderId="1" xfId="0" applyFont="1" applyBorder="1" applyAlignment="1">
      <alignment horizontal="right"/>
    </xf>
    <xf numFmtId="0" fontId="30" fillId="0" borderId="0" xfId="0" applyFont="1" applyBorder="1" applyAlignment="1">
      <alignment horizontal="right"/>
    </xf>
    <xf numFmtId="0" fontId="31" fillId="0" borderId="0" xfId="0" applyFont="1"/>
    <xf numFmtId="0" fontId="4" fillId="2" borderId="24" xfId="0" applyFont="1" applyFill="1" applyBorder="1" applyAlignment="1">
      <alignment horizontal="right"/>
    </xf>
    <xf numFmtId="1" fontId="1" fillId="3" borderId="24" xfId="0" applyNumberFormat="1" applyFont="1" applyFill="1" applyBorder="1" applyAlignment="1">
      <alignment horizontal="left"/>
    </xf>
    <xf numFmtId="0" fontId="4" fillId="2" borderId="22" xfId="0" applyFont="1" applyFill="1" applyBorder="1" applyAlignment="1">
      <alignment horizontal="right"/>
    </xf>
    <xf numFmtId="0" fontId="1" fillId="3" borderId="22" xfId="0" applyFont="1" applyFill="1" applyBorder="1" applyAlignment="1">
      <alignment horizontal="left"/>
    </xf>
    <xf numFmtId="0" fontId="31" fillId="3" borderId="23" xfId="0" applyFont="1" applyFill="1" applyBorder="1" applyAlignment="1">
      <alignment horizontal="left"/>
    </xf>
    <xf numFmtId="0" fontId="1" fillId="3" borderId="28" xfId="0" applyFont="1" applyFill="1" applyBorder="1" applyAlignment="1">
      <alignment horizontal="left"/>
    </xf>
    <xf numFmtId="0" fontId="31" fillId="3" borderId="40" xfId="0" applyFont="1" applyFill="1" applyBorder="1" applyAlignment="1">
      <alignment horizontal="left"/>
    </xf>
    <xf numFmtId="0" fontId="31" fillId="3" borderId="26" xfId="0" applyFont="1" applyFill="1" applyBorder="1" applyAlignment="1">
      <alignment horizontal="center"/>
    </xf>
    <xf numFmtId="0" fontId="31" fillId="3" borderId="29" xfId="0" applyFont="1" applyFill="1" applyBorder="1" applyAlignment="1">
      <alignment horizontal="center"/>
    </xf>
    <xf numFmtId="0" fontId="31" fillId="3" borderId="13" xfId="0" applyFont="1" applyFill="1" applyBorder="1" applyAlignment="1">
      <alignment horizontal="center"/>
    </xf>
    <xf numFmtId="0" fontId="4" fillId="2" borderId="22" xfId="0" applyFont="1" applyFill="1" applyBorder="1" applyAlignment="1">
      <alignment horizontal="center" vertical="center"/>
    </xf>
    <xf numFmtId="0" fontId="30" fillId="3" borderId="22" xfId="0" applyFont="1" applyFill="1" applyBorder="1"/>
    <xf numFmtId="0" fontId="4" fillId="3" borderId="22" xfId="0" applyFont="1" applyFill="1" applyBorder="1" applyAlignment="1">
      <alignment horizontal="right"/>
    </xf>
    <xf numFmtId="0" fontId="0" fillId="3" borderId="22" xfId="0" applyFill="1" applyBorder="1" applyAlignment="1">
      <alignment horizontal="center"/>
    </xf>
    <xf numFmtId="0" fontId="4" fillId="2" borderId="22" xfId="0" applyFont="1" applyFill="1" applyBorder="1" applyAlignment="1">
      <alignment vertical="center"/>
    </xf>
    <xf numFmtId="0" fontId="1" fillId="3" borderId="22" xfId="0" applyFont="1" applyFill="1" applyBorder="1" applyAlignment="1">
      <alignment horizontal="left" vertical="top" wrapText="1"/>
    </xf>
    <xf numFmtId="0" fontId="0" fillId="3" borderId="22" xfId="0" applyFill="1" applyBorder="1" applyAlignment="1">
      <alignment horizontal="left" vertical="top"/>
    </xf>
    <xf numFmtId="0" fontId="0" fillId="3" borderId="22" xfId="0" applyFill="1" applyBorder="1" applyAlignment="1">
      <alignment horizontal="center" vertical="center"/>
    </xf>
    <xf numFmtId="1" fontId="1" fillId="3" borderId="24" xfId="0" applyNumberFormat="1" applyFont="1" applyFill="1" applyBorder="1" applyAlignment="1">
      <alignment horizontal="center" vertical="center"/>
    </xf>
    <xf numFmtId="0" fontId="32" fillId="3" borderId="26" xfId="0" applyFont="1" applyFill="1" applyBorder="1" applyAlignment="1">
      <alignment horizontal="left" vertical="top" wrapText="1" indent="1"/>
    </xf>
    <xf numFmtId="0" fontId="1" fillId="3" borderId="29" xfId="0" applyFont="1" applyFill="1" applyBorder="1" applyAlignment="1">
      <alignment horizontal="left" vertical="top" wrapText="1" indent="1"/>
    </xf>
    <xf numFmtId="0" fontId="1" fillId="3" borderId="13" xfId="0" applyFont="1" applyFill="1" applyBorder="1" applyAlignment="1">
      <alignment horizontal="left" vertical="top" wrapText="1" indent="1"/>
    </xf>
    <xf numFmtId="0" fontId="1" fillId="3" borderId="22" xfId="0" applyFont="1" applyFill="1" applyBorder="1" applyAlignment="1">
      <alignment horizontal="left" vertical="center" wrapText="1"/>
    </xf>
    <xf numFmtId="0" fontId="0" fillId="3" borderId="22" xfId="0" applyFill="1" applyBorder="1" applyAlignment="1">
      <alignment horizontal="left" vertical="center"/>
    </xf>
    <xf numFmtId="0" fontId="33" fillId="0" borderId="0" xfId="0" applyFont="1"/>
    <xf numFmtId="0" fontId="22" fillId="10" borderId="34" xfId="0" applyFont="1" applyFill="1" applyBorder="1" applyAlignment="1">
      <alignment vertical="center"/>
    </xf>
    <xf numFmtId="0" fontId="22" fillId="10" borderId="31" xfId="0" applyFont="1" applyFill="1" applyBorder="1" applyAlignment="1">
      <alignment vertical="center"/>
    </xf>
    <xf numFmtId="0" fontId="24" fillId="0" borderId="10" xfId="0" applyFont="1" applyBorder="1" applyAlignment="1">
      <alignment horizontal="center" vertical="center"/>
    </xf>
    <xf numFmtId="0" fontId="24" fillId="0" borderId="15" xfId="0" applyFont="1" applyBorder="1" applyAlignment="1">
      <alignment horizontal="center" vertical="center"/>
    </xf>
    <xf numFmtId="0" fontId="17" fillId="9" borderId="22" xfId="0" applyFont="1" applyFill="1" applyBorder="1" applyAlignment="1">
      <alignment vertical="center" wrapText="1"/>
    </xf>
    <xf numFmtId="0" fontId="17" fillId="9" borderId="14" xfId="0" applyFont="1" applyFill="1" applyBorder="1" applyAlignment="1">
      <alignment horizontal="left" vertical="center" wrapText="1"/>
    </xf>
    <xf numFmtId="0" fontId="17" fillId="9" borderId="14" xfId="0" applyFont="1" applyFill="1" applyBorder="1" applyAlignment="1">
      <alignment vertical="center" wrapText="1"/>
    </xf>
    <xf numFmtId="0" fontId="24" fillId="0" borderId="20" xfId="0" applyFont="1" applyBorder="1" applyAlignment="1">
      <alignment horizontal="center" vertical="center"/>
    </xf>
    <xf numFmtId="0" fontId="17" fillId="9" borderId="35" xfId="0" applyFont="1" applyFill="1" applyBorder="1" applyAlignment="1">
      <alignment vertical="center" wrapText="1"/>
    </xf>
    <xf numFmtId="0" fontId="17" fillId="9" borderId="19" xfId="0" applyFont="1" applyFill="1" applyBorder="1" applyAlignment="1">
      <alignment vertical="center" wrapText="1"/>
    </xf>
    <xf numFmtId="0" fontId="34" fillId="0" borderId="0" xfId="0" applyFont="1"/>
    <xf numFmtId="0" fontId="0" fillId="4" borderId="0" xfId="0" applyFill="1"/>
    <xf numFmtId="0" fontId="31" fillId="4" borderId="0" xfId="0" applyFont="1" applyFill="1"/>
    <xf numFmtId="0" fontId="35" fillId="4" borderId="0" xfId="0" applyFont="1" applyFill="1"/>
    <xf numFmtId="0" fontId="36" fillId="4" borderId="0" xfId="0" applyFont="1" applyFill="1"/>
    <xf numFmtId="0" fontId="37" fillId="4" borderId="0" xfId="0" applyFont="1" applyFill="1" applyAlignment="1">
      <alignment horizontal="right"/>
    </xf>
    <xf numFmtId="0" fontId="37" fillId="0" borderId="41" xfId="0" applyFont="1" applyBorder="1" applyAlignment="1">
      <alignment vertical="top" wrapText="1"/>
    </xf>
    <xf numFmtId="0" fontId="1" fillId="12" borderId="22" xfId="0" applyFont="1" applyFill="1" applyBorder="1" applyAlignment="1">
      <alignment horizontal="center" vertical="center"/>
    </xf>
    <xf numFmtId="0" fontId="1" fillId="12" borderId="13" xfId="0" applyFont="1" applyFill="1" applyBorder="1" applyAlignment="1">
      <alignment horizontal="center" vertical="center" wrapText="1"/>
    </xf>
    <xf numFmtId="0" fontId="38" fillId="4" borderId="0" xfId="0" applyFont="1" applyFill="1"/>
    <xf numFmtId="0" fontId="31" fillId="4" borderId="42" xfId="0" applyFont="1" applyFill="1" applyBorder="1" applyAlignment="1">
      <alignment horizontal="center" vertical="center"/>
    </xf>
    <xf numFmtId="0" fontId="37" fillId="4" borderId="41" xfId="0" applyFont="1" applyFill="1" applyBorder="1" applyAlignment="1">
      <alignment vertical="top" wrapText="1"/>
    </xf>
    <xf numFmtId="0" fontId="37" fillId="4" borderId="0" xfId="0" applyFont="1" applyFill="1" applyAlignment="1">
      <alignment horizontal="right" vertical="top"/>
    </xf>
    <xf numFmtId="0" fontId="37" fillId="4" borderId="0" xfId="0" applyFont="1" applyFill="1" applyBorder="1" applyAlignment="1">
      <alignment vertical="top" wrapText="1"/>
    </xf>
    <xf numFmtId="0" fontId="0" fillId="4" borderId="0" xfId="0" applyFill="1" applyBorder="1"/>
    <xf numFmtId="0" fontId="1" fillId="12" borderId="22" xfId="0" applyFont="1" applyFill="1" applyBorder="1" applyAlignment="1">
      <alignment horizontal="center" vertical="center" wrapText="1"/>
    </xf>
    <xf numFmtId="0" fontId="37" fillId="4" borderId="40" xfId="0" applyFont="1" applyFill="1" applyBorder="1" applyAlignment="1">
      <alignment vertical="top" wrapText="1"/>
    </xf>
    <xf numFmtId="0" fontId="31" fillId="4" borderId="40" xfId="0" applyFont="1" applyFill="1" applyBorder="1" applyAlignment="1">
      <alignment vertical="top" wrapText="1"/>
    </xf>
    <xf numFmtId="0" fontId="31" fillId="4" borderId="0" xfId="0" applyFont="1" applyFill="1" applyAlignment="1">
      <alignment horizontal="right"/>
    </xf>
    <xf numFmtId="0" fontId="31" fillId="12" borderId="28" xfId="0" applyFont="1" applyFill="1" applyBorder="1" applyAlignment="1">
      <alignment horizontal="center" vertical="center"/>
    </xf>
    <xf numFmtId="0" fontId="31" fillId="12" borderId="43" xfId="0" applyFont="1" applyFill="1" applyBorder="1" applyAlignment="1">
      <alignment horizontal="center" vertical="center"/>
    </xf>
    <xf numFmtId="0" fontId="31" fillId="4" borderId="0" xfId="0" applyFont="1" applyFill="1" applyBorder="1" applyAlignment="1">
      <alignment vertical="top" wrapText="1"/>
    </xf>
    <xf numFmtId="0" fontId="0" fillId="13" borderId="0" xfId="0" applyFill="1" applyAlignment="1">
      <alignment horizontal="center"/>
    </xf>
    <xf numFmtId="0" fontId="0" fillId="13" borderId="0" xfId="0" applyFill="1"/>
    <xf numFmtId="0" fontId="0" fillId="0" borderId="0" xfId="0" applyFill="1"/>
    <xf numFmtId="0" fontId="31" fillId="12" borderId="22" xfId="0" applyFont="1" applyFill="1" applyBorder="1" applyAlignment="1">
      <alignment horizontal="center" vertical="center"/>
    </xf>
    <xf numFmtId="0" fontId="31" fillId="12" borderId="26" xfId="0" applyFont="1" applyFill="1" applyBorder="1" applyAlignment="1">
      <alignment horizontal="center" vertical="center"/>
    </xf>
    <xf numFmtId="0" fontId="31" fillId="12" borderId="13" xfId="0" applyFont="1" applyFill="1" applyBorder="1" applyAlignment="1">
      <alignment horizontal="center" vertical="center"/>
    </xf>
    <xf numFmtId="0" fontId="37" fillId="0" borderId="0" xfId="0" applyFont="1" applyBorder="1" applyAlignment="1">
      <alignment vertical="top" wrapText="1"/>
    </xf>
    <xf numFmtId="0" fontId="37" fillId="4" borderId="0" xfId="0" applyFont="1" applyFill="1"/>
    <xf numFmtId="0" fontId="31" fillId="0" borderId="22" xfId="0" applyFont="1" applyBorder="1" applyAlignment="1">
      <alignment vertical="top" wrapText="1"/>
    </xf>
    <xf numFmtId="0" fontId="31" fillId="4" borderId="0" xfId="0" applyFont="1" applyFill="1" applyAlignment="1">
      <alignment wrapText="1"/>
    </xf>
    <xf numFmtId="0" fontId="37" fillId="14" borderId="22" xfId="0" applyFont="1" applyFill="1" applyBorder="1" applyAlignment="1">
      <alignment horizontal="left" vertical="center" wrapText="1"/>
    </xf>
    <xf numFmtId="0" fontId="37" fillId="4" borderId="27" xfId="0" applyFont="1" applyFill="1" applyBorder="1" applyAlignment="1">
      <alignment horizontal="left" vertical="center" wrapText="1" indent="1"/>
    </xf>
    <xf numFmtId="0" fontId="36" fillId="4" borderId="13" xfId="0" applyFont="1" applyFill="1" applyBorder="1" applyAlignment="1">
      <alignment horizontal="center" vertical="center" wrapText="1"/>
    </xf>
    <xf numFmtId="0" fontId="31" fillId="4" borderId="25" xfId="0" applyFont="1" applyFill="1" applyBorder="1" applyAlignment="1">
      <alignment horizontal="left" vertical="top" wrapText="1" indent="2"/>
    </xf>
    <xf numFmtId="0" fontId="31" fillId="4" borderId="23" xfId="0" applyFont="1" applyFill="1" applyBorder="1" applyAlignment="1">
      <alignment horizontal="left" vertical="top" wrapText="1" indent="2"/>
    </xf>
    <xf numFmtId="0" fontId="4" fillId="12" borderId="22" xfId="0" applyFont="1" applyFill="1" applyBorder="1" applyAlignment="1">
      <alignment horizontal="center" vertical="center" wrapText="1"/>
    </xf>
    <xf numFmtId="0" fontId="37" fillId="14" borderId="22" xfId="0" applyFont="1" applyFill="1" applyBorder="1" applyAlignment="1">
      <alignment horizontal="center" vertical="center" wrapText="1"/>
    </xf>
    <xf numFmtId="0" fontId="31" fillId="4" borderId="42" xfId="0" applyFont="1" applyFill="1" applyBorder="1" applyAlignment="1">
      <alignment horizontal="left" wrapText="1"/>
    </xf>
    <xf numFmtId="0" fontId="39" fillId="4" borderId="0" xfId="0" applyFont="1" applyFill="1" applyBorder="1" applyAlignment="1">
      <alignment horizontal="left" wrapText="1"/>
    </xf>
    <xf numFmtId="0" fontId="38" fillId="4" borderId="0" xfId="0" applyFont="1" applyFill="1" applyBorder="1" applyAlignment="1">
      <alignment horizontal="left" wrapText="1"/>
    </xf>
    <xf numFmtId="0" fontId="40" fillId="4" borderId="0" xfId="0" applyFont="1" applyFill="1" applyBorder="1" applyAlignment="1">
      <alignment horizontal="left" wrapText="1"/>
    </xf>
    <xf numFmtId="0" fontId="37" fillId="0" borderId="0" xfId="0" applyFont="1" applyAlignment="1"/>
    <xf numFmtId="0" fontId="38" fillId="4" borderId="0" xfId="0" applyFont="1" applyFill="1" applyBorder="1" applyAlignment="1">
      <alignment horizontal="left"/>
    </xf>
    <xf numFmtId="0" fontId="31" fillId="4" borderId="0" xfId="0" applyFont="1" applyFill="1" applyBorder="1" applyAlignment="1">
      <alignment horizontal="left"/>
    </xf>
    <xf numFmtId="0" fontId="40" fillId="0" borderId="0" xfId="0" applyFont="1"/>
    <xf numFmtId="0" fontId="40" fillId="4" borderId="0" xfId="0" applyFont="1" applyFill="1" applyBorder="1" applyAlignment="1">
      <alignment horizontal="left"/>
    </xf>
    <xf numFmtId="0" fontId="37" fillId="4" borderId="0" xfId="0" applyFont="1" applyFill="1" applyBorder="1" applyAlignment="1">
      <alignment horizontal="left"/>
    </xf>
    <xf numFmtId="0" fontId="41" fillId="4" borderId="0" xfId="0" applyFont="1" applyFill="1"/>
    <xf numFmtId="0" fontId="31" fillId="15" borderId="13" xfId="0" applyFont="1" applyFill="1" applyBorder="1" applyAlignment="1">
      <alignment horizontal="center" vertical="center"/>
    </xf>
    <xf numFmtId="0" fontId="4" fillId="15" borderId="22" xfId="0" applyFont="1" applyFill="1" applyBorder="1" applyAlignment="1">
      <alignment horizontal="left" vertical="center" wrapText="1"/>
    </xf>
    <xf numFmtId="0" fontId="4" fillId="15" borderId="22" xfId="0" applyFont="1" applyFill="1" applyBorder="1" applyAlignment="1">
      <alignment horizontal="center" vertical="center" wrapText="1"/>
    </xf>
    <xf numFmtId="0" fontId="4" fillId="16" borderId="22" xfId="0" applyFont="1" applyFill="1" applyBorder="1" applyAlignment="1">
      <alignment horizontal="center" vertical="center" wrapText="1"/>
    </xf>
    <xf numFmtId="0" fontId="42" fillId="0" borderId="0" xfId="0" applyFont="1"/>
    <xf numFmtId="0" fontId="43" fillId="0" borderId="0" xfId="0" applyFont="1"/>
  </cellXfs>
  <cellStyles count="50">
    <cellStyle name="Normal" xfId="0" builtinId="0"/>
    <cellStyle name="Título 3" xfId="1" builtinId="18"/>
    <cellStyle name="Moneda [0]" xfId="2" builtinId="7"/>
    <cellStyle name="40% - Énfasis1" xfId="3" builtinId="31"/>
    <cellStyle name="Coma [0]" xfId="4" builtinId="6"/>
    <cellStyle name="Moneda" xfId="5" builtinId="4"/>
    <cellStyle name="Coma" xfId="6" builtinId="3"/>
    <cellStyle name="Porcentaje" xfId="7" builtinId="5"/>
    <cellStyle name="Hipervínculo" xfId="8" builtinId="8"/>
    <cellStyle name="Hipervínculo visitado" xfId="9" builtinId="9"/>
    <cellStyle name="Salida" xfId="10" builtinId="21"/>
    <cellStyle name="Nota" xfId="11" builtinId="10"/>
    <cellStyle name="Título 2" xfId="12" builtinId="17"/>
    <cellStyle name="Texto de advertencia" xfId="13" builtinId="11"/>
    <cellStyle name="Título" xfId="14" builtinId="15"/>
    <cellStyle name="Texto explicativo" xfId="15" builtinId="53"/>
    <cellStyle name="Título 1" xfId="16" builtinId="16"/>
    <cellStyle name="Título 4" xfId="17" builtinId="19"/>
    <cellStyle name="Entrada" xfId="18" builtinId="20"/>
    <cellStyle name="Cálculo" xfId="19" builtinId="22"/>
    <cellStyle name="Celda de comprobación" xfId="20" builtinId="23"/>
    <cellStyle name="Celda vinculada" xfId="21" builtinId="24"/>
    <cellStyle name="Total" xfId="22" builtinId="25"/>
    <cellStyle name="Correcto" xfId="23" builtinId="26"/>
    <cellStyle name="40% - Énfasis5" xfId="24" builtinId="47"/>
    <cellStyle name="Incorrecto" xfId="25" builtinId="27"/>
    <cellStyle name="Neutro" xfId="26" builtinId="28"/>
    <cellStyle name="20% - Énfasis5" xfId="27" builtinId="46"/>
    <cellStyle name="Énfasis1" xfId="28" builtinId="29"/>
    <cellStyle name="20% - Énfasis1" xfId="29" builtinId="30"/>
    <cellStyle name="60% - Énfasis1" xfId="30" builtinId="32"/>
    <cellStyle name="20% - Énfasis6" xfId="31" builtinId="50"/>
    <cellStyle name="Énfasis2" xfId="32" builtinId="33"/>
    <cellStyle name="20% - Énfasis2" xfId="33" builtinId="34"/>
    <cellStyle name="40% - Énfasis2" xfId="34" builtinId="35"/>
    <cellStyle name="60% - Énfasis2" xfId="35" builtinId="36"/>
    <cellStyle name="Énfasis3" xfId="36" builtinId="37"/>
    <cellStyle name="20% - Énfasis3" xfId="37" builtinId="38"/>
    <cellStyle name="40% - Énfasis3" xfId="38" builtinId="39"/>
    <cellStyle name="60% - Énfasis3" xfId="39" builtinId="40"/>
    <cellStyle name="Énfasis4" xfId="40" builtinId="41"/>
    <cellStyle name="20% - Énfasis4" xfId="41" builtinId="42"/>
    <cellStyle name="40% - Énfasis4" xfId="42" builtinId="43"/>
    <cellStyle name="60% - Énfasis4" xfId="43" builtinId="44"/>
    <cellStyle name="Énfasis5" xfId="44" builtinId="45"/>
    <cellStyle name="60% - Énfasis5" xfId="45" builtinId="48"/>
    <cellStyle name="Énfasis6" xfId="46" builtinId="49"/>
    <cellStyle name="40% - Énfasis6" xfId="47" builtinId="51"/>
    <cellStyle name="Normal 2" xfId="48"/>
    <cellStyle name="60% - Énfasis6" xfId="49" builtinId="52"/>
  </cellStyles>
  <dxfs count="9">
    <dxf>
      <font>
        <b val="1"/>
        <i val="0"/>
        <color rgb="FFFF0000"/>
      </font>
    </dxf>
    <dxf>
      <font>
        <color rgb="FF9C0006"/>
      </font>
      <fill>
        <patternFill patternType="solid">
          <bgColor rgb="FFFFFFCC"/>
        </patternFill>
      </fill>
      <border>
        <left style="thin">
          <color auto="1"/>
        </left>
        <right style="thin">
          <color auto="1"/>
        </right>
        <top style="thin">
          <color auto="1"/>
        </top>
        <bottom style="thin">
          <color auto="1"/>
        </bottom>
      </border>
    </dxf>
    <dxf>
      <font>
        <color theme="0"/>
      </font>
      <fill>
        <patternFill patternType="solid">
          <bgColor theme="0"/>
        </patternFill>
      </fill>
      <border>
        <left/>
        <right/>
        <top/>
        <bottom/>
      </border>
    </dxf>
    <dxf>
      <font>
        <color theme="0"/>
      </font>
    </dxf>
    <dxf>
      <fill>
        <patternFill patternType="solid">
          <bgColor rgb="FFFFFFCC"/>
        </patternFill>
      </fill>
      <border>
        <left style="thin">
          <color auto="1"/>
        </left>
        <right/>
        <top style="thin">
          <color auto="1"/>
        </top>
        <bottom style="thin">
          <color auto="1"/>
        </bottom>
      </border>
    </dxf>
    <dxf>
      <fill>
        <patternFill patternType="solid">
          <bgColor rgb="FFFFFFCC"/>
        </patternFill>
      </fill>
      <border>
        <left/>
        <right style="thin">
          <color auto="1"/>
        </right>
        <top style="thin">
          <color auto="1"/>
        </top>
        <bottom style="thin">
          <color auto="1"/>
        </bottom>
      </border>
    </dxf>
    <dxf>
      <alignment vertical="center"/>
    </dxf>
    <dxf>
      <alignment vertical="center" wrapText="1"/>
    </dxf>
    <dxf>
      <alignment vertical="center"/>
    </dxf>
  </dxfs>
  <tableStyles count="0" defaultTableStyle="TableStyleMedium9" defaultPivotStyle="PivotStyleLight16"/>
  <colors>
    <mruColors>
      <color rgb="00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externalLink" Target="externalLinks/externalLink1.xml"/><Relationship Id="rId16" Type="http://schemas.openxmlformats.org/officeDocument/2006/relationships/customXml" Target="../customXml/item3.xml"/><Relationship Id="rId15" Type="http://schemas.openxmlformats.org/officeDocument/2006/relationships/customXml" Target="../customXml/item2.xml"/><Relationship Id="rId14" Type="http://schemas.openxmlformats.org/officeDocument/2006/relationships/customXml" Target="../customXml/item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19050</xdr:colOff>
      <xdr:row>0</xdr:row>
      <xdr:rowOff>47625</xdr:rowOff>
    </xdr:from>
    <xdr:to>
      <xdr:col>1</xdr:col>
      <xdr:colOff>514350</xdr:colOff>
      <xdr:row>0</xdr:row>
      <xdr:rowOff>285750</xdr:rowOff>
    </xdr:to>
    <xdr:pic>
      <xdr:nvPicPr>
        <xdr:cNvPr id="3077"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19050" y="47625"/>
          <a:ext cx="13239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19050</xdr:colOff>
      <xdr:row>0</xdr:row>
      <xdr:rowOff>47625</xdr:rowOff>
    </xdr:from>
    <xdr:to>
      <xdr:col>1</xdr:col>
      <xdr:colOff>514350</xdr:colOff>
      <xdr:row>0</xdr:row>
      <xdr:rowOff>285750</xdr:rowOff>
    </xdr:to>
    <xdr:pic>
      <xdr:nvPicPr>
        <xdr:cNvPr id="13317"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19050" y="47625"/>
          <a:ext cx="123825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28575</xdr:colOff>
      <xdr:row>0</xdr:row>
      <xdr:rowOff>19050</xdr:rowOff>
    </xdr:from>
    <xdr:to>
      <xdr:col>0</xdr:col>
      <xdr:colOff>1228725</xdr:colOff>
      <xdr:row>0</xdr:row>
      <xdr:rowOff>257175</xdr:rowOff>
    </xdr:to>
    <xdr:pic>
      <xdr:nvPicPr>
        <xdr:cNvPr id="6149"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28575" y="19050"/>
          <a:ext cx="120015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1</xdr:col>
      <xdr:colOff>838200</xdr:colOff>
      <xdr:row>0</xdr:row>
      <xdr:rowOff>238125</xdr:rowOff>
    </xdr:to>
    <xdr:pic>
      <xdr:nvPicPr>
        <xdr:cNvPr id="7173"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0" y="0"/>
          <a:ext cx="9810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28575</xdr:colOff>
      <xdr:row>0</xdr:row>
      <xdr:rowOff>19050</xdr:rowOff>
    </xdr:from>
    <xdr:to>
      <xdr:col>1</xdr:col>
      <xdr:colOff>0</xdr:colOff>
      <xdr:row>0</xdr:row>
      <xdr:rowOff>257175</xdr:rowOff>
    </xdr:to>
    <xdr:pic>
      <xdr:nvPicPr>
        <xdr:cNvPr id="8201"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28575" y="19050"/>
          <a:ext cx="13620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28575</xdr:colOff>
      <xdr:row>0</xdr:row>
      <xdr:rowOff>19050</xdr:rowOff>
    </xdr:from>
    <xdr:to>
      <xdr:col>1</xdr:col>
      <xdr:colOff>0</xdr:colOff>
      <xdr:row>0</xdr:row>
      <xdr:rowOff>257175</xdr:rowOff>
    </xdr:to>
    <xdr:pic>
      <xdr:nvPicPr>
        <xdr:cNvPr id="8202"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28575" y="19050"/>
          <a:ext cx="13620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0</xdr:col>
      <xdr:colOff>19050</xdr:colOff>
      <xdr:row>0</xdr:row>
      <xdr:rowOff>47625</xdr:rowOff>
    </xdr:from>
    <xdr:to>
      <xdr:col>1</xdr:col>
      <xdr:colOff>514350</xdr:colOff>
      <xdr:row>0</xdr:row>
      <xdr:rowOff>285750</xdr:rowOff>
    </xdr:to>
    <xdr:pic>
      <xdr:nvPicPr>
        <xdr:cNvPr id="9225"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19050" y="47625"/>
          <a:ext cx="1257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19050</xdr:colOff>
      <xdr:row>0</xdr:row>
      <xdr:rowOff>47625</xdr:rowOff>
    </xdr:from>
    <xdr:to>
      <xdr:col>1</xdr:col>
      <xdr:colOff>514350</xdr:colOff>
      <xdr:row>0</xdr:row>
      <xdr:rowOff>285750</xdr:rowOff>
    </xdr:to>
    <xdr:pic>
      <xdr:nvPicPr>
        <xdr:cNvPr id="9226"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19050" y="47625"/>
          <a:ext cx="1257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0</xdr:col>
      <xdr:colOff>19050</xdr:colOff>
      <xdr:row>0</xdr:row>
      <xdr:rowOff>47625</xdr:rowOff>
    </xdr:from>
    <xdr:to>
      <xdr:col>1</xdr:col>
      <xdr:colOff>514350</xdr:colOff>
      <xdr:row>0</xdr:row>
      <xdr:rowOff>285750</xdr:rowOff>
    </xdr:to>
    <xdr:pic>
      <xdr:nvPicPr>
        <xdr:cNvPr id="6"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19050" y="47625"/>
          <a:ext cx="9906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19050</xdr:colOff>
      <xdr:row>0</xdr:row>
      <xdr:rowOff>47625</xdr:rowOff>
    </xdr:from>
    <xdr:to>
      <xdr:col>1</xdr:col>
      <xdr:colOff>514350</xdr:colOff>
      <xdr:row>0</xdr:row>
      <xdr:rowOff>285750</xdr:rowOff>
    </xdr:to>
    <xdr:pic>
      <xdr:nvPicPr>
        <xdr:cNvPr id="7"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19050" y="47625"/>
          <a:ext cx="9906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0</xdr:col>
      <xdr:colOff>19050</xdr:colOff>
      <xdr:row>0</xdr:row>
      <xdr:rowOff>38100</xdr:rowOff>
    </xdr:from>
    <xdr:to>
      <xdr:col>0</xdr:col>
      <xdr:colOff>1276350</xdr:colOff>
      <xdr:row>0</xdr:row>
      <xdr:rowOff>276225</xdr:rowOff>
    </xdr:to>
    <xdr:pic>
      <xdr:nvPicPr>
        <xdr:cNvPr id="5131"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19050" y="38100"/>
          <a:ext cx="1257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19050</xdr:colOff>
      <xdr:row>0</xdr:row>
      <xdr:rowOff>38100</xdr:rowOff>
    </xdr:from>
    <xdr:to>
      <xdr:col>0</xdr:col>
      <xdr:colOff>1276350</xdr:colOff>
      <xdr:row>0</xdr:row>
      <xdr:rowOff>276225</xdr:rowOff>
    </xdr:to>
    <xdr:pic>
      <xdr:nvPicPr>
        <xdr:cNvPr id="5132" name="Picture 4" descr="LogoFDO-0348"/>
        <xdr:cNvPicPr>
          <a:picLocks noChangeAspect="1" noChangeArrowheads="1"/>
        </xdr:cNvPicPr>
      </xdr:nvPicPr>
      <xdr:blipFill>
        <a:blip r:embed="rId1">
          <a:extLst>
            <a:ext uri="{28A0092B-C50C-407E-A947-70E740481C1C}">
              <a14:useLocalDpi xmlns:a14="http://schemas.microsoft.com/office/drawing/2010/main" val="0"/>
            </a:ext>
          </a:extLst>
        </a:blip>
        <a:srcRect b="35867"/>
        <a:stretch>
          <a:fillRect/>
        </a:stretch>
      </xdr:blipFill>
      <xdr:spPr>
        <a:xfrm>
          <a:off x="19050" y="38100"/>
          <a:ext cx="1257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ttp:\\s151rp2\Users\s21022\AppData\Local\Microsoft\Windows\Temporary%20Internet%20Files\Content.Outlook\YEB0CQO7\Matriz%20Cambios%20v3.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Evaluando OC"/>
      <sheetName val="Parametros"/>
    </sheetNames>
    <sheetDataSet>
      <sheetData sheetId="0" refreshError="1"/>
      <sheetData sheetId="1" refreshError="1"/>
    </sheetDataSet>
  </externalBook>
</externalLink>
</file>

<file path=xl/tables/table1.xml><?xml version="1.0" encoding="utf-8"?>
<table xmlns="http://schemas.openxmlformats.org/spreadsheetml/2006/main" id="1" name="Tabla1" displayName="Tabla1" ref="A1:C13" totalsRowShown="0">
  <autoFilter ref="A1:C13"/>
  <tableColumns count="3">
    <tableColumn id="1" name="Pestaña" dataDxfId="6"/>
    <tableColumn id="2" name="Descripción" dataDxfId="7"/>
    <tableColumn id="3" name="Tipo" dataDxfId="8"/>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8.xml"/><Relationship Id="rId1" Type="http://schemas.openxmlformats.org/officeDocument/2006/relationships/comments" Target="../comments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1"/>
  <dimension ref="A1:G545"/>
  <sheetViews>
    <sheetView workbookViewId="0">
      <selection activeCell="A542" sqref="A542:A545"/>
    </sheetView>
  </sheetViews>
  <sheetFormatPr defaultColWidth="11.4285714285714" defaultRowHeight="15" outlineLevelCol="6"/>
  <cols>
    <col min="1" max="1" width="73" style="54" customWidth="1"/>
    <col min="2" max="2" width="14.7142857142857" customWidth="1"/>
    <col min="3" max="3" width="9.42857142857143" customWidth="1"/>
    <col min="4" max="4" width="8.14285714285714" customWidth="1"/>
    <col min="5" max="5" width="9.14285714285714" customWidth="1"/>
    <col min="6" max="6" width="71.1428571428571" customWidth="1"/>
    <col min="7" max="7" width="14.5714285714286" customWidth="1"/>
    <col min="8" max="21" width="6.57142857142857" customWidth="1"/>
  </cols>
  <sheetData>
    <row r="1" spans="1:7">
      <c r="A1" s="53" t="s">
        <v>0</v>
      </c>
      <c r="B1" s="266" t="s">
        <v>1</v>
      </c>
      <c r="C1" s="266" t="s">
        <v>2</v>
      </c>
      <c r="D1" s="266" t="s">
        <v>3</v>
      </c>
      <c r="E1" s="266" t="s">
        <v>4</v>
      </c>
      <c r="F1" s="266" t="s">
        <v>5</v>
      </c>
      <c r="G1" s="266" t="s">
        <v>6</v>
      </c>
    </row>
    <row r="2" spans="1:7">
      <c r="A2" t="str">
        <f t="shared" ref="A2:A33" si="0">B2&amp;C2&amp;D2&amp;E2&amp;MID(F2,1,2)</f>
        <v>EmergenciaAltaAltoNo1.</v>
      </c>
      <c r="B2" t="s">
        <v>7</v>
      </c>
      <c r="C2" t="s">
        <v>8</v>
      </c>
      <c r="D2" t="s">
        <v>9</v>
      </c>
      <c r="E2" t="s">
        <v>10</v>
      </c>
      <c r="F2" t="s">
        <v>11</v>
      </c>
      <c r="G2" t="s">
        <v>12</v>
      </c>
    </row>
    <row r="3" spans="1:7">
      <c r="A3" s="54" t="str">
        <f t="shared" si="0"/>
        <v>EmergenciaAltaAltoNo10</v>
      </c>
      <c r="B3" t="s">
        <v>7</v>
      </c>
      <c r="C3" t="s">
        <v>8</v>
      </c>
      <c r="D3" t="s">
        <v>9</v>
      </c>
      <c r="E3" t="s">
        <v>10</v>
      </c>
      <c r="F3" t="s">
        <v>13</v>
      </c>
      <c r="G3" t="s">
        <v>12</v>
      </c>
    </row>
    <row r="4" spans="1:7">
      <c r="A4" t="str">
        <f t="shared" si="0"/>
        <v>EmergenciaAltaAltoNo11</v>
      </c>
      <c r="B4" t="s">
        <v>7</v>
      </c>
      <c r="C4" t="s">
        <v>8</v>
      </c>
      <c r="D4" t="s">
        <v>9</v>
      </c>
      <c r="E4" t="s">
        <v>10</v>
      </c>
      <c r="F4" t="s">
        <v>14</v>
      </c>
      <c r="G4" t="s">
        <v>6</v>
      </c>
    </row>
    <row r="5" spans="1:7">
      <c r="A5" t="str">
        <f t="shared" si="0"/>
        <v>EmergenciaAltaAltoNo12</v>
      </c>
      <c r="B5" t="s">
        <v>7</v>
      </c>
      <c r="C5" t="s">
        <v>8</v>
      </c>
      <c r="D5" t="s">
        <v>9</v>
      </c>
      <c r="E5" t="s">
        <v>10</v>
      </c>
      <c r="F5" t="s">
        <v>15</v>
      </c>
      <c r="G5" t="s">
        <v>6</v>
      </c>
    </row>
    <row r="6" spans="1:7">
      <c r="A6" t="str">
        <f t="shared" si="0"/>
        <v>EmergenciaAltaAltoNo13</v>
      </c>
      <c r="B6" t="s">
        <v>7</v>
      </c>
      <c r="C6" t="s">
        <v>8</v>
      </c>
      <c r="D6" t="s">
        <v>9</v>
      </c>
      <c r="E6" t="s">
        <v>10</v>
      </c>
      <c r="F6" t="s">
        <v>16</v>
      </c>
      <c r="G6" t="s">
        <v>6</v>
      </c>
    </row>
    <row r="7" spans="1:7">
      <c r="A7" t="str">
        <f t="shared" si="0"/>
        <v>EmergenciaAltaAltoNo14</v>
      </c>
      <c r="B7" t="s">
        <v>7</v>
      </c>
      <c r="C7" t="s">
        <v>8</v>
      </c>
      <c r="D7" t="s">
        <v>9</v>
      </c>
      <c r="E7" t="s">
        <v>10</v>
      </c>
      <c r="F7" t="s">
        <v>17</v>
      </c>
      <c r="G7" t="s">
        <v>12</v>
      </c>
    </row>
    <row r="8" spans="1:7">
      <c r="A8" t="str">
        <f t="shared" si="0"/>
        <v>EmergenciaAltaAltoNo2.</v>
      </c>
      <c r="B8" t="s">
        <v>7</v>
      </c>
      <c r="C8" t="s">
        <v>8</v>
      </c>
      <c r="D8" t="s">
        <v>9</v>
      </c>
      <c r="E8" t="s">
        <v>10</v>
      </c>
      <c r="F8" t="s">
        <v>18</v>
      </c>
      <c r="G8" t="s">
        <v>12</v>
      </c>
    </row>
    <row r="9" spans="1:7">
      <c r="A9" t="str">
        <f t="shared" si="0"/>
        <v>EmergenciaAltaAltoNo3.</v>
      </c>
      <c r="B9" t="s">
        <v>7</v>
      </c>
      <c r="C9" t="s">
        <v>8</v>
      </c>
      <c r="D9" t="s">
        <v>9</v>
      </c>
      <c r="E9" t="s">
        <v>10</v>
      </c>
      <c r="F9" t="s">
        <v>19</v>
      </c>
      <c r="G9" t="s">
        <v>12</v>
      </c>
    </row>
    <row r="10" spans="1:7">
      <c r="A10" t="str">
        <f t="shared" si="0"/>
        <v>EmergenciaAltaAltoNo4.</v>
      </c>
      <c r="B10" t="s">
        <v>7</v>
      </c>
      <c r="C10" t="s">
        <v>8</v>
      </c>
      <c r="D10" t="s">
        <v>9</v>
      </c>
      <c r="E10" t="s">
        <v>10</v>
      </c>
      <c r="F10" t="s">
        <v>20</v>
      </c>
      <c r="G10" t="s">
        <v>12</v>
      </c>
    </row>
    <row r="11" spans="1:7">
      <c r="A11" t="str">
        <f t="shared" si="0"/>
        <v>EmergenciaAltaAltoNo6.</v>
      </c>
      <c r="B11" t="s">
        <v>7</v>
      </c>
      <c r="C11" t="s">
        <v>8</v>
      </c>
      <c r="D11" t="s">
        <v>9</v>
      </c>
      <c r="E11" t="s">
        <v>10</v>
      </c>
      <c r="F11" t="s">
        <v>21</v>
      </c>
      <c r="G11" t="s">
        <v>6</v>
      </c>
    </row>
    <row r="12" spans="1:7">
      <c r="A12" t="str">
        <f t="shared" si="0"/>
        <v>EmergenciaAltaAltoNo7.</v>
      </c>
      <c r="B12" t="s">
        <v>7</v>
      </c>
      <c r="C12" t="s">
        <v>8</v>
      </c>
      <c r="D12" t="s">
        <v>9</v>
      </c>
      <c r="E12" t="s">
        <v>10</v>
      </c>
      <c r="F12" t="s">
        <v>22</v>
      </c>
      <c r="G12" t="s">
        <v>6</v>
      </c>
    </row>
    <row r="13" spans="1:7">
      <c r="A13" t="str">
        <f t="shared" si="0"/>
        <v>EmergenciaAltaAltoNo8.</v>
      </c>
      <c r="B13" t="s">
        <v>7</v>
      </c>
      <c r="C13" t="s">
        <v>8</v>
      </c>
      <c r="D13" t="s">
        <v>9</v>
      </c>
      <c r="E13" t="s">
        <v>10</v>
      </c>
      <c r="F13" t="s">
        <v>23</v>
      </c>
      <c r="G13" t="s">
        <v>6</v>
      </c>
    </row>
    <row r="14" spans="1:7">
      <c r="A14" s="54" t="str">
        <f t="shared" si="0"/>
        <v>EmergenciaAltaAltoNo9.</v>
      </c>
      <c r="B14" t="s">
        <v>7</v>
      </c>
      <c r="C14" t="s">
        <v>8</v>
      </c>
      <c r="D14" t="s">
        <v>9</v>
      </c>
      <c r="E14" t="s">
        <v>10</v>
      </c>
      <c r="F14" t="s">
        <v>24</v>
      </c>
      <c r="G14" t="s">
        <v>6</v>
      </c>
    </row>
    <row r="15" spans="1:7">
      <c r="A15" t="str">
        <f t="shared" si="0"/>
        <v>EmergenciaAltaAltoSi1.</v>
      </c>
      <c r="B15" t="s">
        <v>7</v>
      </c>
      <c r="C15" t="s">
        <v>8</v>
      </c>
      <c r="D15" t="s">
        <v>9</v>
      </c>
      <c r="E15" t="s">
        <v>25</v>
      </c>
      <c r="F15" t="s">
        <v>11</v>
      </c>
      <c r="G15" t="s">
        <v>12</v>
      </c>
    </row>
    <row r="16" spans="1:7">
      <c r="A16" s="54" t="str">
        <f t="shared" si="0"/>
        <v>EmergenciaAltaAltoSi10</v>
      </c>
      <c r="B16" t="s">
        <v>7</v>
      </c>
      <c r="C16" t="s">
        <v>8</v>
      </c>
      <c r="D16" t="s">
        <v>9</v>
      </c>
      <c r="E16" t="s">
        <v>25</v>
      </c>
      <c r="F16" t="s">
        <v>13</v>
      </c>
      <c r="G16" t="s">
        <v>12</v>
      </c>
    </row>
    <row r="17" spans="1:7">
      <c r="A17" t="str">
        <f t="shared" si="0"/>
        <v>EmergenciaAltaAltoSi11</v>
      </c>
      <c r="B17" t="s">
        <v>7</v>
      </c>
      <c r="C17" t="s">
        <v>8</v>
      </c>
      <c r="D17" t="s">
        <v>9</v>
      </c>
      <c r="E17" t="s">
        <v>25</v>
      </c>
      <c r="F17" t="s">
        <v>14</v>
      </c>
      <c r="G17" t="s">
        <v>6</v>
      </c>
    </row>
    <row r="18" spans="1:7">
      <c r="A18" t="str">
        <f t="shared" si="0"/>
        <v>EmergenciaAltaAltoSi12</v>
      </c>
      <c r="B18" t="s">
        <v>7</v>
      </c>
      <c r="C18" t="s">
        <v>8</v>
      </c>
      <c r="D18" t="s">
        <v>9</v>
      </c>
      <c r="E18" t="s">
        <v>25</v>
      </c>
      <c r="F18" t="s">
        <v>15</v>
      </c>
      <c r="G18" t="s">
        <v>6</v>
      </c>
    </row>
    <row r="19" spans="1:7">
      <c r="A19" t="str">
        <f t="shared" si="0"/>
        <v>EmergenciaAltaAltoSi13</v>
      </c>
      <c r="B19" t="s">
        <v>7</v>
      </c>
      <c r="C19" t="s">
        <v>8</v>
      </c>
      <c r="D19" t="s">
        <v>9</v>
      </c>
      <c r="E19" t="s">
        <v>25</v>
      </c>
      <c r="F19" t="s">
        <v>16</v>
      </c>
      <c r="G19" t="s">
        <v>6</v>
      </c>
    </row>
    <row r="20" spans="1:7">
      <c r="A20" t="str">
        <f t="shared" si="0"/>
        <v>EmergenciaAltaAltoSi14</v>
      </c>
      <c r="B20" t="s">
        <v>7</v>
      </c>
      <c r="C20" t="s">
        <v>8</v>
      </c>
      <c r="D20" t="s">
        <v>9</v>
      </c>
      <c r="E20" t="s">
        <v>25</v>
      </c>
      <c r="F20" t="s">
        <v>17</v>
      </c>
      <c r="G20" t="s">
        <v>12</v>
      </c>
    </row>
    <row r="21" spans="1:7">
      <c r="A21" t="str">
        <f t="shared" si="0"/>
        <v>EmergenciaAltaAltoSi2.</v>
      </c>
      <c r="B21" t="s">
        <v>7</v>
      </c>
      <c r="C21" t="s">
        <v>8</v>
      </c>
      <c r="D21" t="s">
        <v>9</v>
      </c>
      <c r="E21" t="s">
        <v>25</v>
      </c>
      <c r="F21" t="s">
        <v>18</v>
      </c>
      <c r="G21" t="s">
        <v>12</v>
      </c>
    </row>
    <row r="22" spans="1:7">
      <c r="A22" t="str">
        <f t="shared" si="0"/>
        <v>EmergenciaAltaAltoSi3.</v>
      </c>
      <c r="B22" t="s">
        <v>7</v>
      </c>
      <c r="C22" t="s">
        <v>8</v>
      </c>
      <c r="D22" t="s">
        <v>9</v>
      </c>
      <c r="E22" t="s">
        <v>25</v>
      </c>
      <c r="F22" t="s">
        <v>19</v>
      </c>
      <c r="G22" t="s">
        <v>12</v>
      </c>
    </row>
    <row r="23" spans="1:7">
      <c r="A23" t="str">
        <f t="shared" si="0"/>
        <v>EmergenciaAltaAltoSi4.</v>
      </c>
      <c r="B23" t="s">
        <v>7</v>
      </c>
      <c r="C23" t="s">
        <v>8</v>
      </c>
      <c r="D23" t="s">
        <v>9</v>
      </c>
      <c r="E23" t="s">
        <v>25</v>
      </c>
      <c r="F23" t="s">
        <v>20</v>
      </c>
      <c r="G23" t="s">
        <v>6</v>
      </c>
    </row>
    <row r="24" spans="1:7">
      <c r="A24" t="str">
        <f t="shared" si="0"/>
        <v>EmergenciaAltaAltoSi6.</v>
      </c>
      <c r="B24" t="s">
        <v>7</v>
      </c>
      <c r="C24" t="s">
        <v>8</v>
      </c>
      <c r="D24" t="s">
        <v>9</v>
      </c>
      <c r="E24" t="s">
        <v>25</v>
      </c>
      <c r="F24" t="s">
        <v>21</v>
      </c>
      <c r="G24" t="s">
        <v>6</v>
      </c>
    </row>
    <row r="25" spans="1:7">
      <c r="A25" t="str">
        <f t="shared" si="0"/>
        <v>EmergenciaAltaAltoSi7.</v>
      </c>
      <c r="B25" t="s">
        <v>7</v>
      </c>
      <c r="C25" t="s">
        <v>8</v>
      </c>
      <c r="D25" t="s">
        <v>9</v>
      </c>
      <c r="E25" t="s">
        <v>25</v>
      </c>
      <c r="F25" t="s">
        <v>22</v>
      </c>
      <c r="G25" t="s">
        <v>6</v>
      </c>
    </row>
    <row r="26" spans="1:7">
      <c r="A26" t="str">
        <f t="shared" si="0"/>
        <v>EmergenciaAltaAltoSi8.</v>
      </c>
      <c r="B26" t="s">
        <v>7</v>
      </c>
      <c r="C26" t="s">
        <v>8</v>
      </c>
      <c r="D26" t="s">
        <v>9</v>
      </c>
      <c r="E26" t="s">
        <v>25</v>
      </c>
      <c r="F26" t="s">
        <v>23</v>
      </c>
      <c r="G26" t="s">
        <v>6</v>
      </c>
    </row>
    <row r="27" spans="1:7">
      <c r="A27" s="54" t="str">
        <f t="shared" si="0"/>
        <v>EmergenciaAltaAltoSi9.</v>
      </c>
      <c r="B27" t="s">
        <v>7</v>
      </c>
      <c r="C27" t="s">
        <v>8</v>
      </c>
      <c r="D27" t="s">
        <v>9</v>
      </c>
      <c r="E27" t="s">
        <v>25</v>
      </c>
      <c r="F27" t="s">
        <v>24</v>
      </c>
      <c r="G27" t="s">
        <v>6</v>
      </c>
    </row>
    <row r="28" spans="1:7">
      <c r="A28" t="str">
        <f t="shared" si="0"/>
        <v>EmergenciaAltaBajoNo1.</v>
      </c>
      <c r="B28" t="s">
        <v>7</v>
      </c>
      <c r="C28" t="s">
        <v>8</v>
      </c>
      <c r="D28" t="s">
        <v>26</v>
      </c>
      <c r="E28" t="s">
        <v>10</v>
      </c>
      <c r="F28" t="s">
        <v>11</v>
      </c>
      <c r="G28" t="s">
        <v>12</v>
      </c>
    </row>
    <row r="29" spans="1:7">
      <c r="A29" s="54" t="str">
        <f t="shared" si="0"/>
        <v>EmergenciaAltaBajoNo10</v>
      </c>
      <c r="B29" t="s">
        <v>7</v>
      </c>
      <c r="C29" t="s">
        <v>8</v>
      </c>
      <c r="D29" t="s">
        <v>26</v>
      </c>
      <c r="E29" t="s">
        <v>10</v>
      </c>
      <c r="F29" t="s">
        <v>13</v>
      </c>
      <c r="G29" t="s">
        <v>12</v>
      </c>
    </row>
    <row r="30" spans="1:7">
      <c r="A30" t="str">
        <f t="shared" si="0"/>
        <v>EmergenciaAltaBajoNo11</v>
      </c>
      <c r="B30" t="s">
        <v>7</v>
      </c>
      <c r="C30" t="s">
        <v>8</v>
      </c>
      <c r="D30" t="s">
        <v>26</v>
      </c>
      <c r="E30" t="s">
        <v>10</v>
      </c>
      <c r="F30" t="s">
        <v>14</v>
      </c>
      <c r="G30" t="s">
        <v>12</v>
      </c>
    </row>
    <row r="31" spans="1:7">
      <c r="A31" t="str">
        <f t="shared" si="0"/>
        <v>EmergenciaAltaBajoNo12</v>
      </c>
      <c r="B31" t="s">
        <v>7</v>
      </c>
      <c r="C31" t="s">
        <v>8</v>
      </c>
      <c r="D31" t="s">
        <v>26</v>
      </c>
      <c r="E31" t="s">
        <v>10</v>
      </c>
      <c r="F31" t="s">
        <v>15</v>
      </c>
      <c r="G31" t="s">
        <v>6</v>
      </c>
    </row>
    <row r="32" spans="1:7">
      <c r="A32" t="str">
        <f t="shared" si="0"/>
        <v>EmergenciaAltaBajoNo13</v>
      </c>
      <c r="B32" t="s">
        <v>7</v>
      </c>
      <c r="C32" t="s">
        <v>8</v>
      </c>
      <c r="D32" t="s">
        <v>26</v>
      </c>
      <c r="E32" t="s">
        <v>10</v>
      </c>
      <c r="F32" t="s">
        <v>16</v>
      </c>
      <c r="G32" t="s">
        <v>6</v>
      </c>
    </row>
    <row r="33" spans="1:7">
      <c r="A33" t="str">
        <f t="shared" si="0"/>
        <v>EmergenciaAltaBajoNo14</v>
      </c>
      <c r="B33" t="s">
        <v>7</v>
      </c>
      <c r="C33" t="s">
        <v>8</v>
      </c>
      <c r="D33" t="s">
        <v>26</v>
      </c>
      <c r="E33" t="s">
        <v>10</v>
      </c>
      <c r="F33" t="s">
        <v>17</v>
      </c>
      <c r="G33" t="s">
        <v>12</v>
      </c>
    </row>
    <row r="34" spans="1:7">
      <c r="A34" t="str">
        <f t="shared" ref="A34:A65" si="1">B34&amp;C34&amp;D34&amp;E34&amp;MID(F34,1,2)</f>
        <v>EmergenciaAltaBajoNo2.</v>
      </c>
      <c r="B34" t="s">
        <v>7</v>
      </c>
      <c r="C34" t="s">
        <v>8</v>
      </c>
      <c r="D34" t="s">
        <v>26</v>
      </c>
      <c r="E34" t="s">
        <v>10</v>
      </c>
      <c r="F34" t="s">
        <v>18</v>
      </c>
      <c r="G34" t="s">
        <v>12</v>
      </c>
    </row>
    <row r="35" spans="1:7">
      <c r="A35" t="str">
        <f t="shared" si="1"/>
        <v>EmergenciaAltaBajoNo3.</v>
      </c>
      <c r="B35" t="s">
        <v>7</v>
      </c>
      <c r="C35" t="s">
        <v>8</v>
      </c>
      <c r="D35" t="s">
        <v>26</v>
      </c>
      <c r="E35" t="s">
        <v>10</v>
      </c>
      <c r="F35" t="s">
        <v>19</v>
      </c>
      <c r="G35" t="s">
        <v>12</v>
      </c>
    </row>
    <row r="36" spans="1:7">
      <c r="A36" t="str">
        <f t="shared" si="1"/>
        <v>EmergenciaAltaBajoNo4.</v>
      </c>
      <c r="B36" t="s">
        <v>7</v>
      </c>
      <c r="C36" t="s">
        <v>8</v>
      </c>
      <c r="D36" t="s">
        <v>26</v>
      </c>
      <c r="E36" t="s">
        <v>10</v>
      </c>
      <c r="F36" t="s">
        <v>20</v>
      </c>
      <c r="G36" t="s">
        <v>12</v>
      </c>
    </row>
    <row r="37" spans="1:7">
      <c r="A37" t="str">
        <f t="shared" si="1"/>
        <v>EmergenciaAltaBajoNo6.</v>
      </c>
      <c r="B37" t="s">
        <v>7</v>
      </c>
      <c r="C37" t="s">
        <v>8</v>
      </c>
      <c r="D37" t="s">
        <v>26</v>
      </c>
      <c r="E37" t="s">
        <v>10</v>
      </c>
      <c r="F37" t="s">
        <v>21</v>
      </c>
      <c r="G37" t="s">
        <v>12</v>
      </c>
    </row>
    <row r="38" spans="1:7">
      <c r="A38" t="str">
        <f t="shared" si="1"/>
        <v>EmergenciaAltaBajoNo7.</v>
      </c>
      <c r="B38" t="s">
        <v>7</v>
      </c>
      <c r="C38" t="s">
        <v>8</v>
      </c>
      <c r="D38" t="s">
        <v>26</v>
      </c>
      <c r="E38" t="s">
        <v>10</v>
      </c>
      <c r="F38" t="s">
        <v>22</v>
      </c>
      <c r="G38" t="s">
        <v>12</v>
      </c>
    </row>
    <row r="39" spans="1:7">
      <c r="A39" t="str">
        <f t="shared" si="1"/>
        <v>EmergenciaAltaBajoNo8.</v>
      </c>
      <c r="B39" t="s">
        <v>7</v>
      </c>
      <c r="C39" t="s">
        <v>8</v>
      </c>
      <c r="D39" t="s">
        <v>26</v>
      </c>
      <c r="E39" t="s">
        <v>10</v>
      </c>
      <c r="F39" t="s">
        <v>23</v>
      </c>
      <c r="G39" t="s">
        <v>6</v>
      </c>
    </row>
    <row r="40" spans="1:7">
      <c r="A40" s="54" t="str">
        <f t="shared" si="1"/>
        <v>EmergenciaAltaBajoNo9.</v>
      </c>
      <c r="B40" t="s">
        <v>7</v>
      </c>
      <c r="C40" t="s">
        <v>8</v>
      </c>
      <c r="D40" t="s">
        <v>26</v>
      </c>
      <c r="E40" t="s">
        <v>10</v>
      </c>
      <c r="F40" t="s">
        <v>24</v>
      </c>
      <c r="G40" t="s">
        <v>6</v>
      </c>
    </row>
    <row r="41" spans="1:7">
      <c r="A41" t="str">
        <f t="shared" si="1"/>
        <v>EmergenciaAltaBajoSi1.</v>
      </c>
      <c r="B41" t="s">
        <v>7</v>
      </c>
      <c r="C41" t="s">
        <v>8</v>
      </c>
      <c r="D41" t="s">
        <v>26</v>
      </c>
      <c r="E41" t="s">
        <v>25</v>
      </c>
      <c r="F41" t="s">
        <v>11</v>
      </c>
      <c r="G41" t="s">
        <v>12</v>
      </c>
    </row>
    <row r="42" spans="1:7">
      <c r="A42" s="54" t="str">
        <f t="shared" si="1"/>
        <v>EmergenciaAltaBajoSi10</v>
      </c>
      <c r="B42" t="s">
        <v>7</v>
      </c>
      <c r="C42" t="s">
        <v>8</v>
      </c>
      <c r="D42" t="s">
        <v>26</v>
      </c>
      <c r="E42" t="s">
        <v>25</v>
      </c>
      <c r="F42" t="s">
        <v>13</v>
      </c>
      <c r="G42" t="s">
        <v>12</v>
      </c>
    </row>
    <row r="43" spans="1:7">
      <c r="A43" t="str">
        <f t="shared" si="1"/>
        <v>EmergenciaAltaBajoSi11</v>
      </c>
      <c r="B43" t="s">
        <v>7</v>
      </c>
      <c r="C43" t="s">
        <v>8</v>
      </c>
      <c r="D43" t="s">
        <v>26</v>
      </c>
      <c r="E43" t="s">
        <v>25</v>
      </c>
      <c r="F43" t="s">
        <v>14</v>
      </c>
      <c r="G43" t="s">
        <v>12</v>
      </c>
    </row>
    <row r="44" spans="1:7">
      <c r="A44" t="str">
        <f t="shared" si="1"/>
        <v>EmergenciaAltaBajoSi12</v>
      </c>
      <c r="B44" t="s">
        <v>7</v>
      </c>
      <c r="C44" t="s">
        <v>8</v>
      </c>
      <c r="D44" t="s">
        <v>26</v>
      </c>
      <c r="E44" t="s">
        <v>25</v>
      </c>
      <c r="F44" t="s">
        <v>15</v>
      </c>
      <c r="G44" t="s">
        <v>6</v>
      </c>
    </row>
    <row r="45" spans="1:7">
      <c r="A45" t="str">
        <f t="shared" si="1"/>
        <v>EmergenciaAltaBajoSi13</v>
      </c>
      <c r="B45" t="s">
        <v>7</v>
      </c>
      <c r="C45" t="s">
        <v>8</v>
      </c>
      <c r="D45" t="s">
        <v>26</v>
      </c>
      <c r="E45" t="s">
        <v>25</v>
      </c>
      <c r="F45" t="s">
        <v>16</v>
      </c>
      <c r="G45" t="s">
        <v>6</v>
      </c>
    </row>
    <row r="46" spans="1:7">
      <c r="A46" t="str">
        <f t="shared" si="1"/>
        <v>EmergenciaAltaBajoSi14</v>
      </c>
      <c r="B46" t="s">
        <v>7</v>
      </c>
      <c r="C46" t="s">
        <v>8</v>
      </c>
      <c r="D46" t="s">
        <v>26</v>
      </c>
      <c r="E46" t="s">
        <v>25</v>
      </c>
      <c r="F46" t="s">
        <v>17</v>
      </c>
      <c r="G46" t="s">
        <v>12</v>
      </c>
    </row>
    <row r="47" spans="1:7">
      <c r="A47" t="str">
        <f t="shared" si="1"/>
        <v>EmergenciaAltaBajoSi2.</v>
      </c>
      <c r="B47" t="s">
        <v>7</v>
      </c>
      <c r="C47" t="s">
        <v>8</v>
      </c>
      <c r="D47" t="s">
        <v>26</v>
      </c>
      <c r="E47" t="s">
        <v>25</v>
      </c>
      <c r="F47" t="s">
        <v>18</v>
      </c>
      <c r="G47" t="s">
        <v>12</v>
      </c>
    </row>
    <row r="48" spans="1:7">
      <c r="A48" t="str">
        <f t="shared" si="1"/>
        <v>EmergenciaAltaBajoSi3.</v>
      </c>
      <c r="B48" t="s">
        <v>7</v>
      </c>
      <c r="C48" t="s">
        <v>8</v>
      </c>
      <c r="D48" t="s">
        <v>26</v>
      </c>
      <c r="E48" t="s">
        <v>25</v>
      </c>
      <c r="F48" t="s">
        <v>19</v>
      </c>
      <c r="G48" t="s">
        <v>12</v>
      </c>
    </row>
    <row r="49" spans="1:7">
      <c r="A49" t="str">
        <f t="shared" si="1"/>
        <v>EmergenciaAltaBajoSi4.</v>
      </c>
      <c r="B49" t="s">
        <v>7</v>
      </c>
      <c r="C49" t="s">
        <v>8</v>
      </c>
      <c r="D49" t="s">
        <v>26</v>
      </c>
      <c r="E49" t="s">
        <v>25</v>
      </c>
      <c r="F49" t="s">
        <v>20</v>
      </c>
      <c r="G49" t="s">
        <v>6</v>
      </c>
    </row>
    <row r="50" spans="1:7">
      <c r="A50" t="str">
        <f t="shared" si="1"/>
        <v>EmergenciaAltaBajoSi6.</v>
      </c>
      <c r="B50" t="s">
        <v>7</v>
      </c>
      <c r="C50" t="s">
        <v>8</v>
      </c>
      <c r="D50" t="s">
        <v>26</v>
      </c>
      <c r="E50" t="s">
        <v>25</v>
      </c>
      <c r="F50" t="s">
        <v>21</v>
      </c>
      <c r="G50" t="s">
        <v>12</v>
      </c>
    </row>
    <row r="51" spans="1:7">
      <c r="A51" t="str">
        <f t="shared" si="1"/>
        <v>EmergenciaAltaBajoSi7.</v>
      </c>
      <c r="B51" t="s">
        <v>7</v>
      </c>
      <c r="C51" t="s">
        <v>8</v>
      </c>
      <c r="D51" t="s">
        <v>26</v>
      </c>
      <c r="E51" t="s">
        <v>25</v>
      </c>
      <c r="F51" t="s">
        <v>22</v>
      </c>
      <c r="G51" t="s">
        <v>12</v>
      </c>
    </row>
    <row r="52" spans="1:7">
      <c r="A52" t="str">
        <f t="shared" si="1"/>
        <v>EmergenciaAltaBajoSi8.</v>
      </c>
      <c r="B52" t="s">
        <v>7</v>
      </c>
      <c r="C52" t="s">
        <v>8</v>
      </c>
      <c r="D52" t="s">
        <v>26</v>
      </c>
      <c r="E52" t="s">
        <v>25</v>
      </c>
      <c r="F52" t="s">
        <v>23</v>
      </c>
      <c r="G52" t="s">
        <v>6</v>
      </c>
    </row>
    <row r="53" spans="1:7">
      <c r="A53" s="54" t="str">
        <f t="shared" si="1"/>
        <v>EmergenciaAltaBajoSi9.</v>
      </c>
      <c r="B53" t="s">
        <v>7</v>
      </c>
      <c r="C53" t="s">
        <v>8</v>
      </c>
      <c r="D53" t="s">
        <v>26</v>
      </c>
      <c r="E53" t="s">
        <v>25</v>
      </c>
      <c r="F53" t="s">
        <v>24</v>
      </c>
      <c r="G53" t="s">
        <v>6</v>
      </c>
    </row>
    <row r="54" spans="1:7">
      <c r="A54" t="str">
        <f t="shared" si="1"/>
        <v>EmergenciaAltaMedioNo1.</v>
      </c>
      <c r="B54" t="s">
        <v>7</v>
      </c>
      <c r="C54" t="s">
        <v>8</v>
      </c>
      <c r="D54" t="s">
        <v>27</v>
      </c>
      <c r="E54" t="s">
        <v>10</v>
      </c>
      <c r="F54" t="s">
        <v>11</v>
      </c>
      <c r="G54" t="s">
        <v>12</v>
      </c>
    </row>
    <row r="55" spans="1:7">
      <c r="A55" s="54" t="str">
        <f t="shared" si="1"/>
        <v>EmergenciaAltaMedioNo10</v>
      </c>
      <c r="B55" t="s">
        <v>7</v>
      </c>
      <c r="C55" t="s">
        <v>8</v>
      </c>
      <c r="D55" t="s">
        <v>27</v>
      </c>
      <c r="E55" t="s">
        <v>10</v>
      </c>
      <c r="F55" t="s">
        <v>13</v>
      </c>
      <c r="G55" t="s">
        <v>12</v>
      </c>
    </row>
    <row r="56" spans="1:7">
      <c r="A56" t="str">
        <f t="shared" si="1"/>
        <v>EmergenciaAltaMedioNo11</v>
      </c>
      <c r="B56" t="s">
        <v>7</v>
      </c>
      <c r="C56" t="s">
        <v>8</v>
      </c>
      <c r="D56" t="s">
        <v>27</v>
      </c>
      <c r="E56" t="s">
        <v>10</v>
      </c>
      <c r="F56" t="s">
        <v>14</v>
      </c>
      <c r="G56" t="s">
        <v>6</v>
      </c>
    </row>
    <row r="57" spans="1:7">
      <c r="A57" t="str">
        <f t="shared" si="1"/>
        <v>EmergenciaAltaMedioNo12</v>
      </c>
      <c r="B57" t="s">
        <v>7</v>
      </c>
      <c r="C57" t="s">
        <v>8</v>
      </c>
      <c r="D57" t="s">
        <v>27</v>
      </c>
      <c r="E57" t="s">
        <v>10</v>
      </c>
      <c r="F57" t="s">
        <v>15</v>
      </c>
      <c r="G57" t="s">
        <v>6</v>
      </c>
    </row>
    <row r="58" spans="1:7">
      <c r="A58" t="str">
        <f t="shared" si="1"/>
        <v>EmergenciaAltaMedioNo13</v>
      </c>
      <c r="B58" t="s">
        <v>7</v>
      </c>
      <c r="C58" t="s">
        <v>8</v>
      </c>
      <c r="D58" t="s">
        <v>27</v>
      </c>
      <c r="E58" t="s">
        <v>10</v>
      </c>
      <c r="F58" t="s">
        <v>16</v>
      </c>
      <c r="G58" t="s">
        <v>6</v>
      </c>
    </row>
    <row r="59" spans="1:7">
      <c r="A59" t="str">
        <f t="shared" si="1"/>
        <v>EmergenciaAltaMedioNo14</v>
      </c>
      <c r="B59" t="s">
        <v>7</v>
      </c>
      <c r="C59" t="s">
        <v>8</v>
      </c>
      <c r="D59" t="s">
        <v>27</v>
      </c>
      <c r="E59" t="s">
        <v>10</v>
      </c>
      <c r="F59" t="s">
        <v>17</v>
      </c>
      <c r="G59" t="s">
        <v>12</v>
      </c>
    </row>
    <row r="60" spans="1:7">
      <c r="A60" t="str">
        <f t="shared" si="1"/>
        <v>EmergenciaAltaMedioNo2.</v>
      </c>
      <c r="B60" t="s">
        <v>7</v>
      </c>
      <c r="C60" t="s">
        <v>8</v>
      </c>
      <c r="D60" t="s">
        <v>27</v>
      </c>
      <c r="E60" t="s">
        <v>10</v>
      </c>
      <c r="F60" t="s">
        <v>18</v>
      </c>
      <c r="G60" t="s">
        <v>12</v>
      </c>
    </row>
    <row r="61" spans="1:7">
      <c r="A61" t="str">
        <f t="shared" si="1"/>
        <v>EmergenciaAltaMedioNo3.</v>
      </c>
      <c r="B61" t="s">
        <v>7</v>
      </c>
      <c r="C61" t="s">
        <v>8</v>
      </c>
      <c r="D61" t="s">
        <v>27</v>
      </c>
      <c r="E61" t="s">
        <v>10</v>
      </c>
      <c r="F61" t="s">
        <v>19</v>
      </c>
      <c r="G61" t="s">
        <v>12</v>
      </c>
    </row>
    <row r="62" spans="1:7">
      <c r="A62" t="str">
        <f t="shared" si="1"/>
        <v>EmergenciaAltaMedioNo4.</v>
      </c>
      <c r="B62" t="s">
        <v>7</v>
      </c>
      <c r="C62" t="s">
        <v>8</v>
      </c>
      <c r="D62" t="s">
        <v>27</v>
      </c>
      <c r="E62" t="s">
        <v>10</v>
      </c>
      <c r="F62" t="s">
        <v>20</v>
      </c>
      <c r="G62" t="s">
        <v>12</v>
      </c>
    </row>
    <row r="63" spans="1:7">
      <c r="A63" t="str">
        <f t="shared" si="1"/>
        <v>EmergenciaAltaMedioNo6.</v>
      </c>
      <c r="B63" t="s">
        <v>7</v>
      </c>
      <c r="C63" t="s">
        <v>8</v>
      </c>
      <c r="D63" t="s">
        <v>27</v>
      </c>
      <c r="E63" t="s">
        <v>10</v>
      </c>
      <c r="F63" t="s">
        <v>21</v>
      </c>
      <c r="G63" t="s">
        <v>6</v>
      </c>
    </row>
    <row r="64" spans="1:7">
      <c r="A64" t="str">
        <f t="shared" si="1"/>
        <v>EmergenciaAltaMedioNo7.</v>
      </c>
      <c r="B64" t="s">
        <v>7</v>
      </c>
      <c r="C64" t="s">
        <v>8</v>
      </c>
      <c r="D64" t="s">
        <v>27</v>
      </c>
      <c r="E64" t="s">
        <v>10</v>
      </c>
      <c r="F64" t="s">
        <v>22</v>
      </c>
      <c r="G64" t="s">
        <v>12</v>
      </c>
    </row>
    <row r="65" spans="1:7">
      <c r="A65" t="str">
        <f t="shared" si="1"/>
        <v>EmergenciaAltaMedioNo8.</v>
      </c>
      <c r="B65" t="s">
        <v>7</v>
      </c>
      <c r="C65" t="s">
        <v>8</v>
      </c>
      <c r="D65" t="s">
        <v>27</v>
      </c>
      <c r="E65" t="s">
        <v>10</v>
      </c>
      <c r="F65" t="s">
        <v>23</v>
      </c>
      <c r="G65" t="s">
        <v>6</v>
      </c>
    </row>
    <row r="66" spans="1:7">
      <c r="A66" s="54" t="str">
        <f t="shared" ref="A66:A88" si="2">B66&amp;C66&amp;D66&amp;E66&amp;MID(F66,1,2)</f>
        <v>EmergenciaAltaMedioNo9.</v>
      </c>
      <c r="B66" t="s">
        <v>7</v>
      </c>
      <c r="C66" t="s">
        <v>8</v>
      </c>
      <c r="D66" t="s">
        <v>27</v>
      </c>
      <c r="E66" t="s">
        <v>10</v>
      </c>
      <c r="F66" t="s">
        <v>24</v>
      </c>
      <c r="G66" t="s">
        <v>6</v>
      </c>
    </row>
    <row r="67" spans="1:7">
      <c r="A67" t="str">
        <f t="shared" si="2"/>
        <v>EmergenciaAltaMedioSi1.</v>
      </c>
      <c r="B67" t="s">
        <v>7</v>
      </c>
      <c r="C67" t="s">
        <v>8</v>
      </c>
      <c r="D67" t="s">
        <v>27</v>
      </c>
      <c r="E67" t="s">
        <v>25</v>
      </c>
      <c r="F67" t="s">
        <v>11</v>
      </c>
      <c r="G67" t="s">
        <v>12</v>
      </c>
    </row>
    <row r="68" spans="1:7">
      <c r="A68" s="54" t="str">
        <f t="shared" si="2"/>
        <v>EmergenciaAltaMedioSi10</v>
      </c>
      <c r="B68" t="s">
        <v>7</v>
      </c>
      <c r="C68" t="s">
        <v>8</v>
      </c>
      <c r="D68" t="s">
        <v>27</v>
      </c>
      <c r="E68" t="s">
        <v>25</v>
      </c>
      <c r="F68" t="s">
        <v>13</v>
      </c>
      <c r="G68" t="s">
        <v>12</v>
      </c>
    </row>
    <row r="69" spans="1:7">
      <c r="A69" t="str">
        <f t="shared" si="2"/>
        <v>EmergenciaAltaMedioSi11</v>
      </c>
      <c r="B69" t="s">
        <v>7</v>
      </c>
      <c r="C69" t="s">
        <v>8</v>
      </c>
      <c r="D69" t="s">
        <v>27</v>
      </c>
      <c r="E69" t="s">
        <v>25</v>
      </c>
      <c r="F69" t="s">
        <v>14</v>
      </c>
      <c r="G69" t="s">
        <v>12</v>
      </c>
    </row>
    <row r="70" spans="1:7">
      <c r="A70" t="str">
        <f t="shared" si="2"/>
        <v>EmergenciaAltaMedioSi12</v>
      </c>
      <c r="B70" t="s">
        <v>7</v>
      </c>
      <c r="C70" t="s">
        <v>8</v>
      </c>
      <c r="D70" t="s">
        <v>27</v>
      </c>
      <c r="E70" t="s">
        <v>25</v>
      </c>
      <c r="F70" t="s">
        <v>15</v>
      </c>
      <c r="G70" t="s">
        <v>6</v>
      </c>
    </row>
    <row r="71" spans="1:7">
      <c r="A71" t="str">
        <f t="shared" si="2"/>
        <v>EmergenciaAltaMedioSi13</v>
      </c>
      <c r="B71" t="s">
        <v>7</v>
      </c>
      <c r="C71" t="s">
        <v>8</v>
      </c>
      <c r="D71" t="s">
        <v>27</v>
      </c>
      <c r="E71" t="s">
        <v>25</v>
      </c>
      <c r="F71" t="s">
        <v>16</v>
      </c>
      <c r="G71" t="s">
        <v>6</v>
      </c>
    </row>
    <row r="72" spans="1:7">
      <c r="A72" t="str">
        <f t="shared" si="2"/>
        <v>EmergenciaAltaMedioSi14</v>
      </c>
      <c r="B72" t="s">
        <v>7</v>
      </c>
      <c r="C72" t="s">
        <v>8</v>
      </c>
      <c r="D72" t="s">
        <v>27</v>
      </c>
      <c r="E72" t="s">
        <v>25</v>
      </c>
      <c r="F72" t="s">
        <v>17</v>
      </c>
      <c r="G72" t="s">
        <v>12</v>
      </c>
    </row>
    <row r="73" spans="1:7">
      <c r="A73" t="str">
        <f t="shared" si="2"/>
        <v>EmergenciaAltaMedioSi2.</v>
      </c>
      <c r="B73" t="s">
        <v>7</v>
      </c>
      <c r="C73" t="s">
        <v>8</v>
      </c>
      <c r="D73" t="s">
        <v>27</v>
      </c>
      <c r="E73" t="s">
        <v>25</v>
      </c>
      <c r="F73" t="s">
        <v>18</v>
      </c>
      <c r="G73" t="s">
        <v>12</v>
      </c>
    </row>
    <row r="74" spans="1:7">
      <c r="A74" t="str">
        <f t="shared" si="2"/>
        <v>EmergenciaAltaMedioSi3.</v>
      </c>
      <c r="B74" t="s">
        <v>7</v>
      </c>
      <c r="C74" t="s">
        <v>8</v>
      </c>
      <c r="D74" t="s">
        <v>27</v>
      </c>
      <c r="E74" t="s">
        <v>25</v>
      </c>
      <c r="F74" t="s">
        <v>19</v>
      </c>
      <c r="G74" t="s">
        <v>12</v>
      </c>
    </row>
    <row r="75" spans="1:7">
      <c r="A75" t="str">
        <f t="shared" si="2"/>
        <v>EmergenciaAltaMedioSi4.</v>
      </c>
      <c r="B75" t="s">
        <v>7</v>
      </c>
      <c r="C75" t="s">
        <v>8</v>
      </c>
      <c r="D75" t="s">
        <v>27</v>
      </c>
      <c r="E75" t="s">
        <v>25</v>
      </c>
      <c r="F75" t="s">
        <v>20</v>
      </c>
      <c r="G75" t="s">
        <v>6</v>
      </c>
    </row>
    <row r="76" spans="1:7">
      <c r="A76" t="str">
        <f t="shared" si="2"/>
        <v>EmergenciaAltaMedioSi6.</v>
      </c>
      <c r="B76" t="s">
        <v>7</v>
      </c>
      <c r="C76" t="s">
        <v>8</v>
      </c>
      <c r="D76" t="s">
        <v>27</v>
      </c>
      <c r="E76" t="s">
        <v>25</v>
      </c>
      <c r="F76" t="s">
        <v>21</v>
      </c>
      <c r="G76" t="s">
        <v>6</v>
      </c>
    </row>
    <row r="77" spans="1:7">
      <c r="A77" t="str">
        <f t="shared" si="2"/>
        <v>EmergenciaAltaMedioSi7.</v>
      </c>
      <c r="B77" t="s">
        <v>7</v>
      </c>
      <c r="C77" t="s">
        <v>8</v>
      </c>
      <c r="D77" t="s">
        <v>27</v>
      </c>
      <c r="E77" t="s">
        <v>25</v>
      </c>
      <c r="F77" t="s">
        <v>22</v>
      </c>
      <c r="G77" t="s">
        <v>12</v>
      </c>
    </row>
    <row r="78" spans="1:7">
      <c r="A78" t="str">
        <f t="shared" si="2"/>
        <v>EmergenciaAltaMedioSi8.</v>
      </c>
      <c r="B78" t="s">
        <v>7</v>
      </c>
      <c r="C78" t="s">
        <v>8</v>
      </c>
      <c r="D78" t="s">
        <v>27</v>
      </c>
      <c r="E78" t="s">
        <v>25</v>
      </c>
      <c r="F78" t="s">
        <v>23</v>
      </c>
      <c r="G78" t="s">
        <v>6</v>
      </c>
    </row>
    <row r="79" spans="1:7">
      <c r="A79" s="54" t="str">
        <f t="shared" si="2"/>
        <v>EmergenciaAltaMedioSi9.</v>
      </c>
      <c r="B79" t="s">
        <v>7</v>
      </c>
      <c r="C79" t="s">
        <v>8</v>
      </c>
      <c r="D79" t="s">
        <v>27</v>
      </c>
      <c r="E79" t="s">
        <v>25</v>
      </c>
      <c r="F79" t="s">
        <v>24</v>
      </c>
      <c r="G79" t="s">
        <v>6</v>
      </c>
    </row>
    <row r="80" spans="1:7">
      <c r="A80" t="str">
        <f t="shared" si="2"/>
        <v>EmergenciaBajaAltoNo1.</v>
      </c>
      <c r="B80" t="s">
        <v>7</v>
      </c>
      <c r="C80" t="s">
        <v>28</v>
      </c>
      <c r="D80" t="s">
        <v>9</v>
      </c>
      <c r="E80" t="s">
        <v>10</v>
      </c>
      <c r="F80" t="s">
        <v>11</v>
      </c>
      <c r="G80" t="s">
        <v>12</v>
      </c>
    </row>
    <row r="81" spans="1:7">
      <c r="A81" s="54" t="str">
        <f t="shared" si="2"/>
        <v>EmergenciaBajaAltoNo10</v>
      </c>
      <c r="B81" t="s">
        <v>7</v>
      </c>
      <c r="C81" t="s">
        <v>28</v>
      </c>
      <c r="D81" t="s">
        <v>9</v>
      </c>
      <c r="E81" t="s">
        <v>10</v>
      </c>
      <c r="F81" t="s">
        <v>13</v>
      </c>
      <c r="G81" t="s">
        <v>12</v>
      </c>
    </row>
    <row r="82" spans="1:7">
      <c r="A82" t="str">
        <f t="shared" si="2"/>
        <v>EmergenciaBajaAltoNo11</v>
      </c>
      <c r="B82" t="s">
        <v>7</v>
      </c>
      <c r="C82" t="s">
        <v>28</v>
      </c>
      <c r="D82" t="s">
        <v>9</v>
      </c>
      <c r="E82" t="s">
        <v>10</v>
      </c>
      <c r="F82" t="s">
        <v>14</v>
      </c>
      <c r="G82" t="s">
        <v>6</v>
      </c>
    </row>
    <row r="83" spans="1:7">
      <c r="A83" t="str">
        <f t="shared" si="2"/>
        <v>EmergenciaBajaAltoNo12</v>
      </c>
      <c r="B83" t="s">
        <v>7</v>
      </c>
      <c r="C83" t="s">
        <v>28</v>
      </c>
      <c r="D83" t="s">
        <v>9</v>
      </c>
      <c r="E83" t="s">
        <v>10</v>
      </c>
      <c r="F83" t="s">
        <v>15</v>
      </c>
      <c r="G83" t="s">
        <v>6</v>
      </c>
    </row>
    <row r="84" spans="1:7">
      <c r="A84" t="str">
        <f t="shared" si="2"/>
        <v>EmergenciaBajaAltoNo13</v>
      </c>
      <c r="B84" t="s">
        <v>7</v>
      </c>
      <c r="C84" t="s">
        <v>28</v>
      </c>
      <c r="D84" t="s">
        <v>9</v>
      </c>
      <c r="E84" t="s">
        <v>10</v>
      </c>
      <c r="F84" t="s">
        <v>16</v>
      </c>
      <c r="G84" t="s">
        <v>6</v>
      </c>
    </row>
    <row r="85" spans="1:7">
      <c r="A85" t="str">
        <f t="shared" si="2"/>
        <v>EmergenciaBajaAltoNo14</v>
      </c>
      <c r="B85" t="s">
        <v>7</v>
      </c>
      <c r="C85" t="s">
        <v>28</v>
      </c>
      <c r="D85" t="s">
        <v>9</v>
      </c>
      <c r="E85" t="s">
        <v>10</v>
      </c>
      <c r="F85" t="s">
        <v>17</v>
      </c>
      <c r="G85" t="s">
        <v>12</v>
      </c>
    </row>
    <row r="86" spans="1:7">
      <c r="A86" t="str">
        <f t="shared" si="2"/>
        <v>EmergenciaBajaAltoNo2.</v>
      </c>
      <c r="B86" t="s">
        <v>7</v>
      </c>
      <c r="C86" t="s">
        <v>28</v>
      </c>
      <c r="D86" t="s">
        <v>9</v>
      </c>
      <c r="E86" t="s">
        <v>10</v>
      </c>
      <c r="F86" t="s">
        <v>18</v>
      </c>
      <c r="G86" t="s">
        <v>12</v>
      </c>
    </row>
    <row r="87" spans="1:7">
      <c r="A87" t="str">
        <f t="shared" si="2"/>
        <v>EmergenciaBajaAltoNo3.</v>
      </c>
      <c r="B87" t="s">
        <v>7</v>
      </c>
      <c r="C87" t="s">
        <v>28</v>
      </c>
      <c r="D87" t="s">
        <v>9</v>
      </c>
      <c r="E87" t="s">
        <v>10</v>
      </c>
      <c r="F87" t="s">
        <v>19</v>
      </c>
      <c r="G87" t="s">
        <v>12</v>
      </c>
    </row>
    <row r="88" spans="1:7">
      <c r="A88" t="str">
        <f t="shared" si="2"/>
        <v>EmergenciaBajaAltoNo4.</v>
      </c>
      <c r="B88" t="s">
        <v>7</v>
      </c>
      <c r="C88" t="s">
        <v>28</v>
      </c>
      <c r="D88" t="s">
        <v>9</v>
      </c>
      <c r="E88" t="s">
        <v>10</v>
      </c>
      <c r="F88" t="s">
        <v>20</v>
      </c>
      <c r="G88" t="s">
        <v>12</v>
      </c>
    </row>
    <row r="89" spans="1:7">
      <c r="A89" t="s">
        <v>29</v>
      </c>
      <c r="B89" t="s">
        <v>7</v>
      </c>
      <c r="C89" t="s">
        <v>28</v>
      </c>
      <c r="D89" t="s">
        <v>9</v>
      </c>
      <c r="E89" t="s">
        <v>10</v>
      </c>
      <c r="F89" t="s">
        <v>21</v>
      </c>
      <c r="G89" t="s">
        <v>6</v>
      </c>
    </row>
    <row r="90" spans="1:7">
      <c r="A90" t="str">
        <f t="shared" ref="A90:A101" si="3">B90&amp;C90&amp;D90&amp;E90&amp;MID(F90,1,2)</f>
        <v>EmergenciaBajaAltoNo7.</v>
      </c>
      <c r="B90" t="s">
        <v>7</v>
      </c>
      <c r="C90" t="s">
        <v>28</v>
      </c>
      <c r="D90" t="s">
        <v>9</v>
      </c>
      <c r="E90" t="s">
        <v>10</v>
      </c>
      <c r="F90" t="s">
        <v>22</v>
      </c>
      <c r="G90" t="s">
        <v>12</v>
      </c>
    </row>
    <row r="91" spans="1:7">
      <c r="A91" t="str">
        <f t="shared" si="3"/>
        <v>EmergenciaBajaAltoNo8.</v>
      </c>
      <c r="B91" t="s">
        <v>7</v>
      </c>
      <c r="C91" t="s">
        <v>28</v>
      </c>
      <c r="D91" t="s">
        <v>9</v>
      </c>
      <c r="E91" t="s">
        <v>10</v>
      </c>
      <c r="F91" t="s">
        <v>23</v>
      </c>
      <c r="G91" t="s">
        <v>6</v>
      </c>
    </row>
    <row r="92" spans="1:7">
      <c r="A92" s="54" t="str">
        <f t="shared" si="3"/>
        <v>EmergenciaBajaAltoNo9.</v>
      </c>
      <c r="B92" t="s">
        <v>7</v>
      </c>
      <c r="C92" t="s">
        <v>28</v>
      </c>
      <c r="D92" t="s">
        <v>9</v>
      </c>
      <c r="E92" t="s">
        <v>10</v>
      </c>
      <c r="F92" t="s">
        <v>24</v>
      </c>
      <c r="G92" t="s">
        <v>6</v>
      </c>
    </row>
    <row r="93" spans="1:7">
      <c r="A93" t="str">
        <f t="shared" si="3"/>
        <v>EmergenciaBajaAltoSi1.</v>
      </c>
      <c r="B93" t="s">
        <v>7</v>
      </c>
      <c r="C93" t="s">
        <v>28</v>
      </c>
      <c r="D93" t="s">
        <v>9</v>
      </c>
      <c r="E93" t="s">
        <v>25</v>
      </c>
      <c r="F93" t="s">
        <v>11</v>
      </c>
      <c r="G93" t="s">
        <v>12</v>
      </c>
    </row>
    <row r="94" spans="1:7">
      <c r="A94" s="54" t="str">
        <f t="shared" si="3"/>
        <v>EmergenciaBajaAltoSi10</v>
      </c>
      <c r="B94" t="s">
        <v>7</v>
      </c>
      <c r="C94" t="s">
        <v>28</v>
      </c>
      <c r="D94" t="s">
        <v>9</v>
      </c>
      <c r="E94" t="s">
        <v>25</v>
      </c>
      <c r="F94" t="s">
        <v>13</v>
      </c>
      <c r="G94" t="s">
        <v>12</v>
      </c>
    </row>
    <row r="95" spans="1:7">
      <c r="A95" t="str">
        <f t="shared" si="3"/>
        <v>EmergenciaBajaAltoSi11</v>
      </c>
      <c r="B95" t="s">
        <v>7</v>
      </c>
      <c r="C95" t="s">
        <v>28</v>
      </c>
      <c r="D95" t="s">
        <v>9</v>
      </c>
      <c r="E95" t="s">
        <v>25</v>
      </c>
      <c r="F95" t="s">
        <v>14</v>
      </c>
      <c r="G95" t="s">
        <v>12</v>
      </c>
    </row>
    <row r="96" spans="1:7">
      <c r="A96" t="str">
        <f t="shared" si="3"/>
        <v>EmergenciaBajaAltoSi12</v>
      </c>
      <c r="B96" t="s">
        <v>7</v>
      </c>
      <c r="C96" t="s">
        <v>28</v>
      </c>
      <c r="D96" t="s">
        <v>9</v>
      </c>
      <c r="E96" t="s">
        <v>25</v>
      </c>
      <c r="F96" t="s">
        <v>15</v>
      </c>
      <c r="G96" t="s">
        <v>6</v>
      </c>
    </row>
    <row r="97" spans="1:7">
      <c r="A97" t="str">
        <f t="shared" si="3"/>
        <v>EmergenciaBajaAltoSi13</v>
      </c>
      <c r="B97" t="s">
        <v>7</v>
      </c>
      <c r="C97" t="s">
        <v>28</v>
      </c>
      <c r="D97" t="s">
        <v>9</v>
      </c>
      <c r="E97" t="s">
        <v>25</v>
      </c>
      <c r="F97" t="s">
        <v>16</v>
      </c>
      <c r="G97" t="s">
        <v>6</v>
      </c>
    </row>
    <row r="98" spans="1:7">
      <c r="A98" t="str">
        <f t="shared" si="3"/>
        <v>EmergenciaBajaAltoSi14</v>
      </c>
      <c r="B98" t="s">
        <v>7</v>
      </c>
      <c r="C98" t="s">
        <v>28</v>
      </c>
      <c r="D98" t="s">
        <v>9</v>
      </c>
      <c r="E98" t="s">
        <v>25</v>
      </c>
      <c r="F98" t="s">
        <v>17</v>
      </c>
      <c r="G98" t="s">
        <v>12</v>
      </c>
    </row>
    <row r="99" spans="1:7">
      <c r="A99" t="str">
        <f t="shared" si="3"/>
        <v>EmergenciaBajaAltoSi2.</v>
      </c>
      <c r="B99" t="s">
        <v>7</v>
      </c>
      <c r="C99" t="s">
        <v>28</v>
      </c>
      <c r="D99" t="s">
        <v>9</v>
      </c>
      <c r="E99" t="s">
        <v>25</v>
      </c>
      <c r="F99" t="s">
        <v>18</v>
      </c>
      <c r="G99" t="s">
        <v>12</v>
      </c>
    </row>
    <row r="100" spans="1:7">
      <c r="A100" t="str">
        <f t="shared" si="3"/>
        <v>EmergenciaBajaAltoSi3.</v>
      </c>
      <c r="B100" t="s">
        <v>7</v>
      </c>
      <c r="C100" t="s">
        <v>28</v>
      </c>
      <c r="D100" t="s">
        <v>9</v>
      </c>
      <c r="E100" t="s">
        <v>25</v>
      </c>
      <c r="F100" t="s">
        <v>19</v>
      </c>
      <c r="G100" t="s">
        <v>12</v>
      </c>
    </row>
    <row r="101" spans="1:7">
      <c r="A101" t="str">
        <f t="shared" si="3"/>
        <v>EmergenciaBajaAltoSi4.</v>
      </c>
      <c r="B101" t="s">
        <v>7</v>
      </c>
      <c r="C101" t="s">
        <v>28</v>
      </c>
      <c r="D101" t="s">
        <v>9</v>
      </c>
      <c r="E101" t="s">
        <v>25</v>
      </c>
      <c r="F101" t="s">
        <v>20</v>
      </c>
      <c r="G101" t="s">
        <v>6</v>
      </c>
    </row>
    <row r="102" spans="1:7">
      <c r="A102" t="s">
        <v>30</v>
      </c>
      <c r="B102" t="s">
        <v>7</v>
      </c>
      <c r="C102" t="s">
        <v>28</v>
      </c>
      <c r="D102" t="s">
        <v>9</v>
      </c>
      <c r="E102" t="s">
        <v>25</v>
      </c>
      <c r="F102" t="s">
        <v>21</v>
      </c>
      <c r="G102" t="s">
        <v>6</v>
      </c>
    </row>
    <row r="103" spans="1:7">
      <c r="A103" t="str">
        <f t="shared" ref="A103:A114" si="4">B103&amp;C103&amp;D103&amp;E103&amp;MID(F103,1,2)</f>
        <v>EmergenciaBajaAltoSi7.</v>
      </c>
      <c r="B103" t="s">
        <v>7</v>
      </c>
      <c r="C103" t="s">
        <v>28</v>
      </c>
      <c r="D103" t="s">
        <v>9</v>
      </c>
      <c r="E103" t="s">
        <v>25</v>
      </c>
      <c r="F103" t="s">
        <v>22</v>
      </c>
      <c r="G103" t="s">
        <v>12</v>
      </c>
    </row>
    <row r="104" spans="1:7">
      <c r="A104" t="str">
        <f t="shared" si="4"/>
        <v>EmergenciaBajaAltoSi8.</v>
      </c>
      <c r="B104" t="s">
        <v>7</v>
      </c>
      <c r="C104" t="s">
        <v>28</v>
      </c>
      <c r="D104" t="s">
        <v>9</v>
      </c>
      <c r="E104" t="s">
        <v>25</v>
      </c>
      <c r="F104" t="s">
        <v>23</v>
      </c>
      <c r="G104" t="s">
        <v>6</v>
      </c>
    </row>
    <row r="105" spans="1:7">
      <c r="A105" s="54" t="str">
        <f t="shared" si="4"/>
        <v>EmergenciaBajaAltoSi9.</v>
      </c>
      <c r="B105" t="s">
        <v>7</v>
      </c>
      <c r="C105" t="s">
        <v>28</v>
      </c>
      <c r="D105" t="s">
        <v>9</v>
      </c>
      <c r="E105" t="s">
        <v>25</v>
      </c>
      <c r="F105" t="s">
        <v>24</v>
      </c>
      <c r="G105" t="s">
        <v>6</v>
      </c>
    </row>
    <row r="106" spans="1:7">
      <c r="A106" t="str">
        <f t="shared" si="4"/>
        <v>EmergenciaBajaBajoNo1.</v>
      </c>
      <c r="B106" t="s">
        <v>7</v>
      </c>
      <c r="C106" t="s">
        <v>28</v>
      </c>
      <c r="D106" t="s">
        <v>26</v>
      </c>
      <c r="E106" t="s">
        <v>10</v>
      </c>
      <c r="F106" t="s">
        <v>11</v>
      </c>
      <c r="G106" t="s">
        <v>12</v>
      </c>
    </row>
    <row r="107" spans="1:7">
      <c r="A107" s="54" t="str">
        <f t="shared" si="4"/>
        <v>EmergenciaBajaBajoNo10</v>
      </c>
      <c r="B107" t="s">
        <v>7</v>
      </c>
      <c r="C107" t="s">
        <v>28</v>
      </c>
      <c r="D107" t="s">
        <v>26</v>
      </c>
      <c r="E107" t="s">
        <v>10</v>
      </c>
      <c r="F107" t="s">
        <v>13</v>
      </c>
      <c r="G107" t="s">
        <v>6</v>
      </c>
    </row>
    <row r="108" spans="1:7">
      <c r="A108" t="str">
        <f t="shared" si="4"/>
        <v>EmergenciaBajaBajoNo11</v>
      </c>
      <c r="B108" t="s">
        <v>7</v>
      </c>
      <c r="C108" t="s">
        <v>28</v>
      </c>
      <c r="D108" t="s">
        <v>26</v>
      </c>
      <c r="E108" t="s">
        <v>10</v>
      </c>
      <c r="F108" t="s">
        <v>14</v>
      </c>
      <c r="G108" t="s">
        <v>12</v>
      </c>
    </row>
    <row r="109" spans="1:7">
      <c r="A109" t="str">
        <f t="shared" si="4"/>
        <v>EmergenciaBajaBajoNo12</v>
      </c>
      <c r="B109" t="s">
        <v>7</v>
      </c>
      <c r="C109" t="s">
        <v>28</v>
      </c>
      <c r="D109" t="s">
        <v>26</v>
      </c>
      <c r="E109" t="s">
        <v>10</v>
      </c>
      <c r="F109" t="s">
        <v>15</v>
      </c>
      <c r="G109" t="s">
        <v>6</v>
      </c>
    </row>
    <row r="110" spans="1:7">
      <c r="A110" t="str">
        <f t="shared" si="4"/>
        <v>EmergenciaBajaBajoNo13</v>
      </c>
      <c r="B110" t="s">
        <v>7</v>
      </c>
      <c r="C110" t="s">
        <v>28</v>
      </c>
      <c r="D110" t="s">
        <v>26</v>
      </c>
      <c r="E110" t="s">
        <v>10</v>
      </c>
      <c r="F110" t="s">
        <v>16</v>
      </c>
      <c r="G110" t="s">
        <v>6</v>
      </c>
    </row>
    <row r="111" spans="1:7">
      <c r="A111" t="str">
        <f t="shared" si="4"/>
        <v>EmergenciaBajaBajoNo14</v>
      </c>
      <c r="B111" t="s">
        <v>7</v>
      </c>
      <c r="C111" t="s">
        <v>28</v>
      </c>
      <c r="D111" t="s">
        <v>26</v>
      </c>
      <c r="E111" t="s">
        <v>10</v>
      </c>
      <c r="F111" t="s">
        <v>17</v>
      </c>
      <c r="G111" t="s">
        <v>12</v>
      </c>
    </row>
    <row r="112" spans="1:7">
      <c r="A112" t="str">
        <f t="shared" si="4"/>
        <v>EmergenciaBajaBajoNo2.</v>
      </c>
      <c r="B112" t="s">
        <v>7</v>
      </c>
      <c r="C112" t="s">
        <v>28</v>
      </c>
      <c r="D112" t="s">
        <v>26</v>
      </c>
      <c r="E112" t="s">
        <v>10</v>
      </c>
      <c r="F112" t="s">
        <v>18</v>
      </c>
      <c r="G112" t="s">
        <v>12</v>
      </c>
    </row>
    <row r="113" spans="1:7">
      <c r="A113" t="str">
        <f t="shared" si="4"/>
        <v>EmergenciaBajaBajoNo3.</v>
      </c>
      <c r="B113" t="s">
        <v>7</v>
      </c>
      <c r="C113" t="s">
        <v>28</v>
      </c>
      <c r="D113" t="s">
        <v>26</v>
      </c>
      <c r="E113" t="s">
        <v>10</v>
      </c>
      <c r="F113" t="s">
        <v>19</v>
      </c>
      <c r="G113" t="s">
        <v>12</v>
      </c>
    </row>
    <row r="114" spans="1:7">
      <c r="A114" t="str">
        <f t="shared" si="4"/>
        <v>EmergenciaBajaBajoNo4.</v>
      </c>
      <c r="B114" t="s">
        <v>7</v>
      </c>
      <c r="C114" t="s">
        <v>28</v>
      </c>
      <c r="D114" t="s">
        <v>26</v>
      </c>
      <c r="E114" t="s">
        <v>10</v>
      </c>
      <c r="F114" t="s">
        <v>20</v>
      </c>
      <c r="G114" t="s">
        <v>12</v>
      </c>
    </row>
    <row r="115" spans="1:7">
      <c r="A115" t="s">
        <v>31</v>
      </c>
      <c r="B115" t="s">
        <v>7</v>
      </c>
      <c r="C115" t="s">
        <v>28</v>
      </c>
      <c r="D115" t="s">
        <v>26</v>
      </c>
      <c r="E115" t="s">
        <v>10</v>
      </c>
      <c r="F115" t="s">
        <v>21</v>
      </c>
      <c r="G115" t="s">
        <v>12</v>
      </c>
    </row>
    <row r="116" spans="1:7">
      <c r="A116" t="str">
        <f t="shared" ref="A116:A127" si="5">B116&amp;C116&amp;D116&amp;E116&amp;MID(F116,1,2)</f>
        <v>EmergenciaBajaBajoNo7.</v>
      </c>
      <c r="B116" t="s">
        <v>7</v>
      </c>
      <c r="C116" t="s">
        <v>28</v>
      </c>
      <c r="D116" t="s">
        <v>26</v>
      </c>
      <c r="E116" t="s">
        <v>10</v>
      </c>
      <c r="F116" t="s">
        <v>22</v>
      </c>
      <c r="G116" t="s">
        <v>12</v>
      </c>
    </row>
    <row r="117" spans="1:7">
      <c r="A117" t="str">
        <f t="shared" si="5"/>
        <v>EmergenciaBajaBajoNo8.</v>
      </c>
      <c r="B117" t="s">
        <v>7</v>
      </c>
      <c r="C117" t="s">
        <v>28</v>
      </c>
      <c r="D117" t="s">
        <v>26</v>
      </c>
      <c r="E117" t="s">
        <v>10</v>
      </c>
      <c r="F117" t="s">
        <v>23</v>
      </c>
      <c r="G117" t="s">
        <v>6</v>
      </c>
    </row>
    <row r="118" spans="1:7">
      <c r="A118" s="54" t="str">
        <f t="shared" si="5"/>
        <v>EmergenciaBajaBajoNo9.</v>
      </c>
      <c r="B118" t="s">
        <v>7</v>
      </c>
      <c r="C118" t="s">
        <v>28</v>
      </c>
      <c r="D118" t="s">
        <v>26</v>
      </c>
      <c r="E118" t="s">
        <v>10</v>
      </c>
      <c r="F118" t="s">
        <v>24</v>
      </c>
      <c r="G118" t="s">
        <v>12</v>
      </c>
    </row>
    <row r="119" spans="1:7">
      <c r="A119" t="str">
        <f t="shared" si="5"/>
        <v>EmergenciaBajaBajoSi1.</v>
      </c>
      <c r="B119" t="s">
        <v>7</v>
      </c>
      <c r="C119" t="s">
        <v>28</v>
      </c>
      <c r="D119" t="s">
        <v>26</v>
      </c>
      <c r="E119" t="s">
        <v>25</v>
      </c>
      <c r="F119" t="s">
        <v>11</v>
      </c>
      <c r="G119" t="s">
        <v>12</v>
      </c>
    </row>
    <row r="120" spans="1:7">
      <c r="A120" s="54" t="str">
        <f t="shared" si="5"/>
        <v>EmergenciaBajaBajoSi10</v>
      </c>
      <c r="B120" t="s">
        <v>7</v>
      </c>
      <c r="C120" t="s">
        <v>28</v>
      </c>
      <c r="D120" t="s">
        <v>26</v>
      </c>
      <c r="E120" t="s">
        <v>25</v>
      </c>
      <c r="F120" t="s">
        <v>13</v>
      </c>
      <c r="G120" t="s">
        <v>6</v>
      </c>
    </row>
    <row r="121" spans="1:7">
      <c r="A121" t="str">
        <f t="shared" si="5"/>
        <v>EmergenciaBajaBajoSi11</v>
      </c>
      <c r="B121" t="s">
        <v>7</v>
      </c>
      <c r="C121" t="s">
        <v>28</v>
      </c>
      <c r="D121" t="s">
        <v>26</v>
      </c>
      <c r="E121" t="s">
        <v>25</v>
      </c>
      <c r="F121" t="s">
        <v>14</v>
      </c>
      <c r="G121" t="s">
        <v>6</v>
      </c>
    </row>
    <row r="122" spans="1:7">
      <c r="A122" t="str">
        <f t="shared" si="5"/>
        <v>EmergenciaBajaBajoSi12</v>
      </c>
      <c r="B122" t="s">
        <v>7</v>
      </c>
      <c r="C122" t="s">
        <v>28</v>
      </c>
      <c r="D122" t="s">
        <v>26</v>
      </c>
      <c r="E122" t="s">
        <v>25</v>
      </c>
      <c r="F122" t="s">
        <v>15</v>
      </c>
      <c r="G122" t="s">
        <v>6</v>
      </c>
    </row>
    <row r="123" spans="1:7">
      <c r="A123" t="str">
        <f t="shared" si="5"/>
        <v>EmergenciaBajaBajoSi13</v>
      </c>
      <c r="B123" t="s">
        <v>7</v>
      </c>
      <c r="C123" t="s">
        <v>28</v>
      </c>
      <c r="D123" t="s">
        <v>26</v>
      </c>
      <c r="E123" t="s">
        <v>25</v>
      </c>
      <c r="F123" t="s">
        <v>16</v>
      </c>
      <c r="G123" t="s">
        <v>6</v>
      </c>
    </row>
    <row r="124" spans="1:7">
      <c r="A124" t="str">
        <f t="shared" si="5"/>
        <v>EmergenciaBajaBajoSi14</v>
      </c>
      <c r="B124" t="s">
        <v>7</v>
      </c>
      <c r="C124" t="s">
        <v>28</v>
      </c>
      <c r="D124" t="s">
        <v>26</v>
      </c>
      <c r="E124" t="s">
        <v>25</v>
      </c>
      <c r="F124" t="s">
        <v>17</v>
      </c>
      <c r="G124" t="s">
        <v>12</v>
      </c>
    </row>
    <row r="125" spans="1:7">
      <c r="A125" t="str">
        <f t="shared" si="5"/>
        <v>EmergenciaBajaBajoSi2.</v>
      </c>
      <c r="B125" t="s">
        <v>7</v>
      </c>
      <c r="C125" t="s">
        <v>28</v>
      </c>
      <c r="D125" t="s">
        <v>26</v>
      </c>
      <c r="E125" t="s">
        <v>25</v>
      </c>
      <c r="F125" t="s">
        <v>18</v>
      </c>
      <c r="G125" t="s">
        <v>12</v>
      </c>
    </row>
    <row r="126" spans="1:7">
      <c r="A126" t="str">
        <f t="shared" si="5"/>
        <v>EmergenciaBajaBajoSi3.</v>
      </c>
      <c r="B126" t="s">
        <v>7</v>
      </c>
      <c r="C126" t="s">
        <v>28</v>
      </c>
      <c r="D126" t="s">
        <v>26</v>
      </c>
      <c r="E126" t="s">
        <v>25</v>
      </c>
      <c r="F126" t="s">
        <v>19</v>
      </c>
      <c r="G126" t="s">
        <v>12</v>
      </c>
    </row>
    <row r="127" spans="1:7">
      <c r="A127" t="str">
        <f t="shared" si="5"/>
        <v>EmergenciaBajaBajoSi4.</v>
      </c>
      <c r="B127" t="s">
        <v>7</v>
      </c>
      <c r="C127" t="s">
        <v>28</v>
      </c>
      <c r="D127" t="s">
        <v>26</v>
      </c>
      <c r="E127" t="s">
        <v>25</v>
      </c>
      <c r="F127" t="s">
        <v>20</v>
      </c>
      <c r="G127" t="s">
        <v>6</v>
      </c>
    </row>
    <row r="128" spans="1:7">
      <c r="A128" t="s">
        <v>32</v>
      </c>
      <c r="B128" t="s">
        <v>7</v>
      </c>
      <c r="C128" t="s">
        <v>28</v>
      </c>
      <c r="D128" t="s">
        <v>26</v>
      </c>
      <c r="E128" t="s">
        <v>25</v>
      </c>
      <c r="F128" t="s">
        <v>21</v>
      </c>
      <c r="G128" t="s">
        <v>12</v>
      </c>
    </row>
    <row r="129" spans="1:7">
      <c r="A129" t="str">
        <f t="shared" ref="A129:A140" si="6">B129&amp;C129&amp;D129&amp;E129&amp;MID(F129,1,2)</f>
        <v>EmergenciaBajaBajoSi7.</v>
      </c>
      <c r="B129" t="s">
        <v>7</v>
      </c>
      <c r="C129" t="s">
        <v>28</v>
      </c>
      <c r="D129" t="s">
        <v>26</v>
      </c>
      <c r="E129" t="s">
        <v>25</v>
      </c>
      <c r="F129" t="s">
        <v>22</v>
      </c>
      <c r="G129" t="s">
        <v>12</v>
      </c>
    </row>
    <row r="130" spans="1:7">
      <c r="A130" t="str">
        <f t="shared" si="6"/>
        <v>EmergenciaBajaBajoSi8.</v>
      </c>
      <c r="B130" t="s">
        <v>7</v>
      </c>
      <c r="C130" t="s">
        <v>28</v>
      </c>
      <c r="D130" t="s">
        <v>26</v>
      </c>
      <c r="E130" t="s">
        <v>25</v>
      </c>
      <c r="F130" t="s">
        <v>23</v>
      </c>
      <c r="G130" t="s">
        <v>6</v>
      </c>
    </row>
    <row r="131" spans="1:7">
      <c r="A131" s="54" t="str">
        <f t="shared" si="6"/>
        <v>EmergenciaBajaBajoSi9.</v>
      </c>
      <c r="B131" t="s">
        <v>7</v>
      </c>
      <c r="C131" t="s">
        <v>28</v>
      </c>
      <c r="D131" t="s">
        <v>26</v>
      </c>
      <c r="E131" t="s">
        <v>25</v>
      </c>
      <c r="F131" t="s">
        <v>24</v>
      </c>
      <c r="G131" t="s">
        <v>12</v>
      </c>
    </row>
    <row r="132" spans="1:7">
      <c r="A132" t="str">
        <f t="shared" si="6"/>
        <v>EmergenciaBajaMedioNo1.</v>
      </c>
      <c r="B132" t="s">
        <v>7</v>
      </c>
      <c r="C132" t="s">
        <v>28</v>
      </c>
      <c r="D132" t="s">
        <v>27</v>
      </c>
      <c r="E132" t="s">
        <v>10</v>
      </c>
      <c r="F132" t="s">
        <v>11</v>
      </c>
      <c r="G132" t="s">
        <v>12</v>
      </c>
    </row>
    <row r="133" spans="1:7">
      <c r="A133" s="54" t="str">
        <f t="shared" si="6"/>
        <v>EmergenciaBajaMedioNo10</v>
      </c>
      <c r="B133" t="s">
        <v>7</v>
      </c>
      <c r="C133" t="s">
        <v>28</v>
      </c>
      <c r="D133" t="s">
        <v>27</v>
      </c>
      <c r="E133" t="s">
        <v>10</v>
      </c>
      <c r="F133" t="s">
        <v>13</v>
      </c>
      <c r="G133" t="s">
        <v>6</v>
      </c>
    </row>
    <row r="134" spans="1:7">
      <c r="A134" t="str">
        <f t="shared" si="6"/>
        <v>EmergenciaBajaMedioNo11</v>
      </c>
      <c r="B134" t="s">
        <v>7</v>
      </c>
      <c r="C134" t="s">
        <v>28</v>
      </c>
      <c r="D134" t="s">
        <v>27</v>
      </c>
      <c r="E134" t="s">
        <v>10</v>
      </c>
      <c r="F134" t="s">
        <v>14</v>
      </c>
      <c r="G134" t="s">
        <v>12</v>
      </c>
    </row>
    <row r="135" spans="1:7">
      <c r="A135" t="str">
        <f t="shared" si="6"/>
        <v>EmergenciaBajaMedioNo12</v>
      </c>
      <c r="B135" t="s">
        <v>7</v>
      </c>
      <c r="C135" t="s">
        <v>28</v>
      </c>
      <c r="D135" t="s">
        <v>27</v>
      </c>
      <c r="E135" t="s">
        <v>10</v>
      </c>
      <c r="F135" t="s">
        <v>15</v>
      </c>
      <c r="G135" t="s">
        <v>6</v>
      </c>
    </row>
    <row r="136" spans="1:7">
      <c r="A136" t="str">
        <f t="shared" si="6"/>
        <v>EmergenciaBajaMedioNo13</v>
      </c>
      <c r="B136" t="s">
        <v>7</v>
      </c>
      <c r="C136" t="s">
        <v>28</v>
      </c>
      <c r="D136" t="s">
        <v>27</v>
      </c>
      <c r="E136" t="s">
        <v>10</v>
      </c>
      <c r="F136" t="s">
        <v>16</v>
      </c>
      <c r="G136" t="s">
        <v>6</v>
      </c>
    </row>
    <row r="137" spans="1:7">
      <c r="A137" t="str">
        <f t="shared" si="6"/>
        <v>EmergenciaBajaMedioNo14</v>
      </c>
      <c r="B137" t="s">
        <v>7</v>
      </c>
      <c r="C137" t="s">
        <v>28</v>
      </c>
      <c r="D137" t="s">
        <v>27</v>
      </c>
      <c r="E137" t="s">
        <v>10</v>
      </c>
      <c r="F137" t="s">
        <v>17</v>
      </c>
      <c r="G137" t="s">
        <v>12</v>
      </c>
    </row>
    <row r="138" spans="1:7">
      <c r="A138" t="str">
        <f t="shared" si="6"/>
        <v>EmergenciaBajaMedioNo2.</v>
      </c>
      <c r="B138" t="s">
        <v>7</v>
      </c>
      <c r="C138" t="s">
        <v>28</v>
      </c>
      <c r="D138" t="s">
        <v>27</v>
      </c>
      <c r="E138" t="s">
        <v>10</v>
      </c>
      <c r="F138" t="s">
        <v>18</v>
      </c>
      <c r="G138" t="s">
        <v>12</v>
      </c>
    </row>
    <row r="139" spans="1:7">
      <c r="A139" t="str">
        <f t="shared" si="6"/>
        <v>EmergenciaBajaMedioNo3.</v>
      </c>
      <c r="B139" t="s">
        <v>7</v>
      </c>
      <c r="C139" t="s">
        <v>28</v>
      </c>
      <c r="D139" t="s">
        <v>27</v>
      </c>
      <c r="E139" t="s">
        <v>10</v>
      </c>
      <c r="F139" t="s">
        <v>19</v>
      </c>
      <c r="G139" t="s">
        <v>12</v>
      </c>
    </row>
    <row r="140" spans="1:7">
      <c r="A140" t="str">
        <f t="shared" si="6"/>
        <v>EmergenciaBajaMedioNo4.</v>
      </c>
      <c r="B140" t="s">
        <v>7</v>
      </c>
      <c r="C140" t="s">
        <v>28</v>
      </c>
      <c r="D140" t="s">
        <v>27</v>
      </c>
      <c r="E140" t="s">
        <v>10</v>
      </c>
      <c r="F140" t="s">
        <v>20</v>
      </c>
      <c r="G140" t="s">
        <v>12</v>
      </c>
    </row>
    <row r="141" spans="1:7">
      <c r="A141" t="s">
        <v>29</v>
      </c>
      <c r="B141" t="s">
        <v>7</v>
      </c>
      <c r="C141" t="s">
        <v>28</v>
      </c>
      <c r="D141" t="s">
        <v>27</v>
      </c>
      <c r="E141" t="s">
        <v>10</v>
      </c>
      <c r="F141" t="s">
        <v>21</v>
      </c>
      <c r="G141" t="s">
        <v>12</v>
      </c>
    </row>
    <row r="142" spans="1:7">
      <c r="A142" t="str">
        <f t="shared" ref="A142:A153" si="7">B142&amp;C142&amp;D142&amp;E142&amp;MID(F142,1,2)</f>
        <v>EmergenciaBajaMedioNo7.</v>
      </c>
      <c r="B142" t="s">
        <v>7</v>
      </c>
      <c r="C142" t="s">
        <v>28</v>
      </c>
      <c r="D142" t="s">
        <v>27</v>
      </c>
      <c r="E142" t="s">
        <v>10</v>
      </c>
      <c r="F142" t="s">
        <v>22</v>
      </c>
      <c r="G142" t="s">
        <v>12</v>
      </c>
    </row>
    <row r="143" spans="1:7">
      <c r="A143" t="str">
        <f t="shared" si="7"/>
        <v>EmergenciaBajaMedioNo8.</v>
      </c>
      <c r="B143" t="s">
        <v>7</v>
      </c>
      <c r="C143" t="s">
        <v>28</v>
      </c>
      <c r="D143" t="s">
        <v>27</v>
      </c>
      <c r="E143" t="s">
        <v>10</v>
      </c>
      <c r="F143" t="s">
        <v>23</v>
      </c>
      <c r="G143" t="s">
        <v>6</v>
      </c>
    </row>
    <row r="144" spans="1:7">
      <c r="A144" s="54" t="str">
        <f t="shared" si="7"/>
        <v>EmergenciaBajaMedioNo9.</v>
      </c>
      <c r="B144" t="s">
        <v>7</v>
      </c>
      <c r="C144" t="s">
        <v>28</v>
      </c>
      <c r="D144" t="s">
        <v>27</v>
      </c>
      <c r="E144" t="s">
        <v>10</v>
      </c>
      <c r="F144" t="s">
        <v>24</v>
      </c>
      <c r="G144" t="s">
        <v>12</v>
      </c>
    </row>
    <row r="145" spans="1:7">
      <c r="A145" t="str">
        <f t="shared" si="7"/>
        <v>EmergenciaBajaMedioSi1.</v>
      </c>
      <c r="B145" t="s">
        <v>7</v>
      </c>
      <c r="C145" t="s">
        <v>28</v>
      </c>
      <c r="D145" t="s">
        <v>27</v>
      </c>
      <c r="E145" t="s">
        <v>25</v>
      </c>
      <c r="F145" t="s">
        <v>11</v>
      </c>
      <c r="G145" t="s">
        <v>12</v>
      </c>
    </row>
    <row r="146" spans="1:7">
      <c r="A146" s="54" t="str">
        <f t="shared" si="7"/>
        <v>EmergenciaBajaMedioSi10</v>
      </c>
      <c r="B146" t="s">
        <v>7</v>
      </c>
      <c r="C146" t="s">
        <v>28</v>
      </c>
      <c r="D146" t="s">
        <v>27</v>
      </c>
      <c r="E146" t="s">
        <v>25</v>
      </c>
      <c r="F146" t="s">
        <v>13</v>
      </c>
      <c r="G146" t="s">
        <v>6</v>
      </c>
    </row>
    <row r="147" spans="1:7">
      <c r="A147" t="str">
        <f t="shared" si="7"/>
        <v>EmergenciaBajaMedioSi11</v>
      </c>
      <c r="B147" t="s">
        <v>7</v>
      </c>
      <c r="C147" t="s">
        <v>28</v>
      </c>
      <c r="D147" t="s">
        <v>27</v>
      </c>
      <c r="E147" t="s">
        <v>25</v>
      </c>
      <c r="F147" t="s">
        <v>14</v>
      </c>
      <c r="G147" t="s">
        <v>12</v>
      </c>
    </row>
    <row r="148" spans="1:7">
      <c r="A148" t="str">
        <f t="shared" si="7"/>
        <v>EmergenciaBajaMedioSi12</v>
      </c>
      <c r="B148" t="s">
        <v>7</v>
      </c>
      <c r="C148" t="s">
        <v>28</v>
      </c>
      <c r="D148" t="s">
        <v>27</v>
      </c>
      <c r="E148" t="s">
        <v>25</v>
      </c>
      <c r="F148" t="s">
        <v>15</v>
      </c>
      <c r="G148" t="s">
        <v>6</v>
      </c>
    </row>
    <row r="149" spans="1:7">
      <c r="A149" t="str">
        <f t="shared" si="7"/>
        <v>EmergenciaBajaMedioSi13</v>
      </c>
      <c r="B149" t="s">
        <v>7</v>
      </c>
      <c r="C149" t="s">
        <v>28</v>
      </c>
      <c r="D149" t="s">
        <v>27</v>
      </c>
      <c r="E149" t="s">
        <v>25</v>
      </c>
      <c r="F149" t="s">
        <v>16</v>
      </c>
      <c r="G149" t="s">
        <v>6</v>
      </c>
    </row>
    <row r="150" spans="1:7">
      <c r="A150" t="str">
        <f t="shared" si="7"/>
        <v>EmergenciaBajaMedioSi14</v>
      </c>
      <c r="B150" t="s">
        <v>7</v>
      </c>
      <c r="C150" t="s">
        <v>28</v>
      </c>
      <c r="D150" t="s">
        <v>27</v>
      </c>
      <c r="E150" t="s">
        <v>25</v>
      </c>
      <c r="F150" t="s">
        <v>17</v>
      </c>
      <c r="G150" t="s">
        <v>12</v>
      </c>
    </row>
    <row r="151" spans="1:7">
      <c r="A151" t="str">
        <f t="shared" si="7"/>
        <v>EmergenciaBajaMedioSi2.</v>
      </c>
      <c r="B151" t="s">
        <v>7</v>
      </c>
      <c r="C151" t="s">
        <v>28</v>
      </c>
      <c r="D151" t="s">
        <v>27</v>
      </c>
      <c r="E151" t="s">
        <v>25</v>
      </c>
      <c r="F151" t="s">
        <v>18</v>
      </c>
      <c r="G151" t="s">
        <v>12</v>
      </c>
    </row>
    <row r="152" spans="1:7">
      <c r="A152" t="str">
        <f t="shared" si="7"/>
        <v>EmergenciaBajaMedioSi3.</v>
      </c>
      <c r="B152" t="s">
        <v>7</v>
      </c>
      <c r="C152" t="s">
        <v>28</v>
      </c>
      <c r="D152" t="s">
        <v>27</v>
      </c>
      <c r="E152" t="s">
        <v>25</v>
      </c>
      <c r="F152" t="s">
        <v>19</v>
      </c>
      <c r="G152" t="s">
        <v>12</v>
      </c>
    </row>
    <row r="153" spans="1:7">
      <c r="A153" t="str">
        <f t="shared" si="7"/>
        <v>EmergenciaBajaMedioSi4.</v>
      </c>
      <c r="B153" t="s">
        <v>7</v>
      </c>
      <c r="C153" t="s">
        <v>28</v>
      </c>
      <c r="D153" t="s">
        <v>27</v>
      </c>
      <c r="E153" t="s">
        <v>25</v>
      </c>
      <c r="F153" t="s">
        <v>20</v>
      </c>
      <c r="G153" t="s">
        <v>6</v>
      </c>
    </row>
    <row r="154" spans="1:7">
      <c r="A154" t="s">
        <v>30</v>
      </c>
      <c r="B154" t="s">
        <v>7</v>
      </c>
      <c r="C154" t="s">
        <v>28</v>
      </c>
      <c r="D154" t="s">
        <v>27</v>
      </c>
      <c r="E154" t="s">
        <v>25</v>
      </c>
      <c r="F154" t="s">
        <v>21</v>
      </c>
      <c r="G154" t="s">
        <v>12</v>
      </c>
    </row>
    <row r="155" spans="1:7">
      <c r="A155" t="str">
        <f t="shared" ref="A155:A192" si="8">B155&amp;C155&amp;D155&amp;E155&amp;MID(F155,1,2)</f>
        <v>EmergenciaBajaMedioSi7.</v>
      </c>
      <c r="B155" t="s">
        <v>7</v>
      </c>
      <c r="C155" t="s">
        <v>28</v>
      </c>
      <c r="D155" t="s">
        <v>27</v>
      </c>
      <c r="E155" t="s">
        <v>25</v>
      </c>
      <c r="F155" t="s">
        <v>22</v>
      </c>
      <c r="G155" t="s">
        <v>12</v>
      </c>
    </row>
    <row r="156" spans="1:7">
      <c r="A156" t="str">
        <f t="shared" si="8"/>
        <v>EmergenciaBajaMedioSi8.</v>
      </c>
      <c r="B156" t="s">
        <v>7</v>
      </c>
      <c r="C156" t="s">
        <v>28</v>
      </c>
      <c r="D156" t="s">
        <v>27</v>
      </c>
      <c r="E156" t="s">
        <v>25</v>
      </c>
      <c r="F156" t="s">
        <v>23</v>
      </c>
      <c r="G156" t="s">
        <v>6</v>
      </c>
    </row>
    <row r="157" spans="1:7">
      <c r="A157" s="54" t="str">
        <f t="shared" si="8"/>
        <v>EmergenciaBajaMedioSi9.</v>
      </c>
      <c r="B157" t="s">
        <v>7</v>
      </c>
      <c r="C157" t="s">
        <v>28</v>
      </c>
      <c r="D157" t="s">
        <v>27</v>
      </c>
      <c r="E157" t="s">
        <v>25</v>
      </c>
      <c r="F157" t="s">
        <v>24</v>
      </c>
      <c r="G157" t="s">
        <v>12</v>
      </c>
    </row>
    <row r="158" spans="1:7">
      <c r="A158" t="str">
        <f t="shared" si="8"/>
        <v>EmergenciaMediaAltoNo1.</v>
      </c>
      <c r="B158" t="s">
        <v>7</v>
      </c>
      <c r="C158" t="s">
        <v>33</v>
      </c>
      <c r="D158" t="s">
        <v>9</v>
      </c>
      <c r="E158" t="s">
        <v>10</v>
      </c>
      <c r="F158" t="s">
        <v>11</v>
      </c>
      <c r="G158" t="s">
        <v>12</v>
      </c>
    </row>
    <row r="159" spans="1:7">
      <c r="A159" s="54" t="str">
        <f t="shared" si="8"/>
        <v>EmergenciaMediaAltoNo10</v>
      </c>
      <c r="B159" t="s">
        <v>7</v>
      </c>
      <c r="C159" t="s">
        <v>33</v>
      </c>
      <c r="D159" t="s">
        <v>9</v>
      </c>
      <c r="E159" t="s">
        <v>10</v>
      </c>
      <c r="F159" t="s">
        <v>13</v>
      </c>
      <c r="G159" t="s">
        <v>12</v>
      </c>
    </row>
    <row r="160" spans="1:7">
      <c r="A160" t="str">
        <f t="shared" si="8"/>
        <v>EmergenciaMediaAltoNo11</v>
      </c>
      <c r="B160" t="s">
        <v>7</v>
      </c>
      <c r="C160" t="s">
        <v>33</v>
      </c>
      <c r="D160" t="s">
        <v>9</v>
      </c>
      <c r="E160" t="s">
        <v>10</v>
      </c>
      <c r="F160" t="s">
        <v>14</v>
      </c>
      <c r="G160" t="s">
        <v>12</v>
      </c>
    </row>
    <row r="161" spans="1:7">
      <c r="A161" t="str">
        <f t="shared" si="8"/>
        <v>EmergenciaMediaAltoNo12</v>
      </c>
      <c r="B161" t="s">
        <v>7</v>
      </c>
      <c r="C161" t="s">
        <v>33</v>
      </c>
      <c r="D161" t="s">
        <v>9</v>
      </c>
      <c r="E161" t="s">
        <v>10</v>
      </c>
      <c r="F161" t="s">
        <v>15</v>
      </c>
      <c r="G161" t="s">
        <v>6</v>
      </c>
    </row>
    <row r="162" spans="1:7">
      <c r="A162" t="str">
        <f t="shared" si="8"/>
        <v>EmergenciaMediaAltoNo13</v>
      </c>
      <c r="B162" t="s">
        <v>7</v>
      </c>
      <c r="C162" t="s">
        <v>33</v>
      </c>
      <c r="D162" t="s">
        <v>9</v>
      </c>
      <c r="E162" t="s">
        <v>10</v>
      </c>
      <c r="F162" t="s">
        <v>16</v>
      </c>
      <c r="G162" t="s">
        <v>6</v>
      </c>
    </row>
    <row r="163" spans="1:7">
      <c r="A163" t="str">
        <f t="shared" si="8"/>
        <v>EmergenciaMediaAltoNo14</v>
      </c>
      <c r="B163" t="s">
        <v>7</v>
      </c>
      <c r="C163" t="s">
        <v>33</v>
      </c>
      <c r="D163" t="s">
        <v>9</v>
      </c>
      <c r="E163" t="s">
        <v>10</v>
      </c>
      <c r="F163" t="s">
        <v>17</v>
      </c>
      <c r="G163" t="s">
        <v>12</v>
      </c>
    </row>
    <row r="164" spans="1:7">
      <c r="A164" t="str">
        <f t="shared" si="8"/>
        <v>EmergenciaMediaAltoNo2.</v>
      </c>
      <c r="B164" t="s">
        <v>7</v>
      </c>
      <c r="C164" t="s">
        <v>33</v>
      </c>
      <c r="D164" t="s">
        <v>9</v>
      </c>
      <c r="E164" t="s">
        <v>10</v>
      </c>
      <c r="F164" t="s">
        <v>18</v>
      </c>
      <c r="G164" t="s">
        <v>12</v>
      </c>
    </row>
    <row r="165" spans="1:7">
      <c r="A165" t="str">
        <f t="shared" si="8"/>
        <v>EmergenciaMediaAltoNo3.</v>
      </c>
      <c r="B165" t="s">
        <v>7</v>
      </c>
      <c r="C165" t="s">
        <v>33</v>
      </c>
      <c r="D165" t="s">
        <v>9</v>
      </c>
      <c r="E165" t="s">
        <v>10</v>
      </c>
      <c r="F165" t="s">
        <v>19</v>
      </c>
      <c r="G165" t="s">
        <v>12</v>
      </c>
    </row>
    <row r="166" spans="1:7">
      <c r="A166" t="str">
        <f t="shared" si="8"/>
        <v>EmergenciaMediaAltoNo4.</v>
      </c>
      <c r="B166" t="s">
        <v>7</v>
      </c>
      <c r="C166" t="s">
        <v>33</v>
      </c>
      <c r="D166" t="s">
        <v>9</v>
      </c>
      <c r="E166" t="s">
        <v>10</v>
      </c>
      <c r="F166" t="s">
        <v>20</v>
      </c>
      <c r="G166" t="s">
        <v>12</v>
      </c>
    </row>
    <row r="167" spans="1:7">
      <c r="A167" t="str">
        <f t="shared" si="8"/>
        <v>EmergenciaMediaAltoNo6.</v>
      </c>
      <c r="B167" t="s">
        <v>7</v>
      </c>
      <c r="C167" t="s">
        <v>33</v>
      </c>
      <c r="D167" t="s">
        <v>9</v>
      </c>
      <c r="E167" t="s">
        <v>10</v>
      </c>
      <c r="F167" t="s">
        <v>21</v>
      </c>
      <c r="G167" t="s">
        <v>6</v>
      </c>
    </row>
    <row r="168" spans="1:7">
      <c r="A168" t="str">
        <f t="shared" si="8"/>
        <v>EmergenciaMediaAltoNo7.</v>
      </c>
      <c r="B168" t="s">
        <v>7</v>
      </c>
      <c r="C168" t="s">
        <v>33</v>
      </c>
      <c r="D168" t="s">
        <v>9</v>
      </c>
      <c r="E168" t="s">
        <v>10</v>
      </c>
      <c r="F168" t="s">
        <v>22</v>
      </c>
      <c r="G168" t="s">
        <v>12</v>
      </c>
    </row>
    <row r="169" spans="1:7">
      <c r="A169" t="str">
        <f t="shared" si="8"/>
        <v>EmergenciaMediaAltoNo8.</v>
      </c>
      <c r="B169" t="s">
        <v>7</v>
      </c>
      <c r="C169" t="s">
        <v>33</v>
      </c>
      <c r="D169" t="s">
        <v>9</v>
      </c>
      <c r="E169" t="s">
        <v>10</v>
      </c>
      <c r="F169" t="s">
        <v>23</v>
      </c>
      <c r="G169" t="s">
        <v>6</v>
      </c>
    </row>
    <row r="170" spans="1:7">
      <c r="A170" s="54" t="str">
        <f t="shared" si="8"/>
        <v>EmergenciaMediaAltoNo9.</v>
      </c>
      <c r="B170" t="s">
        <v>7</v>
      </c>
      <c r="C170" t="s">
        <v>33</v>
      </c>
      <c r="D170" t="s">
        <v>9</v>
      </c>
      <c r="E170" t="s">
        <v>10</v>
      </c>
      <c r="F170" t="s">
        <v>24</v>
      </c>
      <c r="G170" t="s">
        <v>6</v>
      </c>
    </row>
    <row r="171" spans="1:7">
      <c r="A171" t="str">
        <f t="shared" si="8"/>
        <v>EmergenciaMediaAltoSi1.</v>
      </c>
      <c r="B171" t="s">
        <v>7</v>
      </c>
      <c r="C171" t="s">
        <v>33</v>
      </c>
      <c r="D171" t="s">
        <v>9</v>
      </c>
      <c r="E171" t="s">
        <v>25</v>
      </c>
      <c r="F171" t="s">
        <v>11</v>
      </c>
      <c r="G171" t="s">
        <v>12</v>
      </c>
    </row>
    <row r="172" spans="1:7">
      <c r="A172" s="54" t="str">
        <f t="shared" si="8"/>
        <v>EmergenciaMediaAltoSi10</v>
      </c>
      <c r="B172" t="s">
        <v>7</v>
      </c>
      <c r="C172" t="s">
        <v>33</v>
      </c>
      <c r="D172" t="s">
        <v>9</v>
      </c>
      <c r="E172" t="s">
        <v>25</v>
      </c>
      <c r="F172" t="s">
        <v>13</v>
      </c>
      <c r="G172" t="s">
        <v>12</v>
      </c>
    </row>
    <row r="173" spans="1:7">
      <c r="A173" t="str">
        <f t="shared" si="8"/>
        <v>EmergenciaMediaAltoSi11</v>
      </c>
      <c r="B173" t="s">
        <v>7</v>
      </c>
      <c r="C173" t="s">
        <v>33</v>
      </c>
      <c r="D173" t="s">
        <v>9</v>
      </c>
      <c r="E173" t="s">
        <v>25</v>
      </c>
      <c r="F173" t="s">
        <v>14</v>
      </c>
      <c r="G173" t="s">
        <v>6</v>
      </c>
    </row>
    <row r="174" spans="1:7">
      <c r="A174" t="str">
        <f t="shared" si="8"/>
        <v>EmergenciaMediaAltoSi12</v>
      </c>
      <c r="B174" t="s">
        <v>7</v>
      </c>
      <c r="C174" t="s">
        <v>33</v>
      </c>
      <c r="D174" t="s">
        <v>9</v>
      </c>
      <c r="E174" t="s">
        <v>25</v>
      </c>
      <c r="F174" t="s">
        <v>15</v>
      </c>
      <c r="G174" t="s">
        <v>6</v>
      </c>
    </row>
    <row r="175" spans="1:7">
      <c r="A175" t="str">
        <f t="shared" si="8"/>
        <v>EmergenciaMediaAltoSi13</v>
      </c>
      <c r="B175" t="s">
        <v>7</v>
      </c>
      <c r="C175" t="s">
        <v>33</v>
      </c>
      <c r="D175" t="s">
        <v>9</v>
      </c>
      <c r="E175" t="s">
        <v>25</v>
      </c>
      <c r="F175" t="s">
        <v>16</v>
      </c>
      <c r="G175" t="s">
        <v>6</v>
      </c>
    </row>
    <row r="176" spans="1:7">
      <c r="A176" t="str">
        <f t="shared" si="8"/>
        <v>EmergenciaMediaAltoSi14</v>
      </c>
      <c r="B176" t="s">
        <v>7</v>
      </c>
      <c r="C176" t="s">
        <v>33</v>
      </c>
      <c r="D176" t="s">
        <v>9</v>
      </c>
      <c r="E176" t="s">
        <v>25</v>
      </c>
      <c r="F176" t="s">
        <v>17</v>
      </c>
      <c r="G176" t="s">
        <v>12</v>
      </c>
    </row>
    <row r="177" spans="1:7">
      <c r="A177" t="str">
        <f t="shared" si="8"/>
        <v>EmergenciaMediaAltoSi2.</v>
      </c>
      <c r="B177" t="s">
        <v>7</v>
      </c>
      <c r="C177" t="s">
        <v>33</v>
      </c>
      <c r="D177" t="s">
        <v>9</v>
      </c>
      <c r="E177" t="s">
        <v>25</v>
      </c>
      <c r="F177" t="s">
        <v>18</v>
      </c>
      <c r="G177" t="s">
        <v>12</v>
      </c>
    </row>
    <row r="178" spans="1:7">
      <c r="A178" t="str">
        <f t="shared" si="8"/>
        <v>EmergenciaMediaAltoSi3.</v>
      </c>
      <c r="B178" t="s">
        <v>7</v>
      </c>
      <c r="C178" t="s">
        <v>33</v>
      </c>
      <c r="D178" t="s">
        <v>9</v>
      </c>
      <c r="E178" t="s">
        <v>25</v>
      </c>
      <c r="F178" t="s">
        <v>19</v>
      </c>
      <c r="G178" t="s">
        <v>12</v>
      </c>
    </row>
    <row r="179" spans="1:7">
      <c r="A179" t="str">
        <f t="shared" si="8"/>
        <v>EmergenciaMediaAltoSi4.</v>
      </c>
      <c r="B179" t="s">
        <v>7</v>
      </c>
      <c r="C179" t="s">
        <v>33</v>
      </c>
      <c r="D179" t="s">
        <v>9</v>
      </c>
      <c r="E179" t="s">
        <v>25</v>
      </c>
      <c r="F179" t="s">
        <v>20</v>
      </c>
      <c r="G179" t="s">
        <v>6</v>
      </c>
    </row>
    <row r="180" spans="1:7">
      <c r="A180" t="str">
        <f t="shared" si="8"/>
        <v>EmergenciaMediaAltoSi6.</v>
      </c>
      <c r="B180" t="s">
        <v>7</v>
      </c>
      <c r="C180" t="s">
        <v>33</v>
      </c>
      <c r="D180" t="s">
        <v>9</v>
      </c>
      <c r="E180" t="s">
        <v>25</v>
      </c>
      <c r="F180" t="s">
        <v>21</v>
      </c>
      <c r="G180" t="s">
        <v>6</v>
      </c>
    </row>
    <row r="181" spans="1:7">
      <c r="A181" t="str">
        <f t="shared" si="8"/>
        <v>EmergenciaMediaAltoSi7.</v>
      </c>
      <c r="B181" t="s">
        <v>7</v>
      </c>
      <c r="C181" t="s">
        <v>33</v>
      </c>
      <c r="D181" t="s">
        <v>9</v>
      </c>
      <c r="E181" t="s">
        <v>25</v>
      </c>
      <c r="F181" t="s">
        <v>22</v>
      </c>
      <c r="G181" t="s">
        <v>12</v>
      </c>
    </row>
    <row r="182" spans="1:7">
      <c r="A182" t="str">
        <f t="shared" si="8"/>
        <v>EmergenciaMediaAltoSi8.</v>
      </c>
      <c r="B182" t="s">
        <v>7</v>
      </c>
      <c r="C182" t="s">
        <v>33</v>
      </c>
      <c r="D182" t="s">
        <v>9</v>
      </c>
      <c r="E182" t="s">
        <v>25</v>
      </c>
      <c r="F182" t="s">
        <v>23</v>
      </c>
      <c r="G182" t="s">
        <v>6</v>
      </c>
    </row>
    <row r="183" spans="1:7">
      <c r="A183" s="54" t="str">
        <f t="shared" si="8"/>
        <v>EmergenciaMediaAltoSi9.</v>
      </c>
      <c r="B183" t="s">
        <v>7</v>
      </c>
      <c r="C183" t="s">
        <v>33</v>
      </c>
      <c r="D183" t="s">
        <v>9</v>
      </c>
      <c r="E183" t="s">
        <v>25</v>
      </c>
      <c r="F183" t="s">
        <v>24</v>
      </c>
      <c r="G183" t="s">
        <v>6</v>
      </c>
    </row>
    <row r="184" spans="1:7">
      <c r="A184" t="str">
        <f t="shared" si="8"/>
        <v>EmergenciaMediaBajoNo1.</v>
      </c>
      <c r="B184" t="s">
        <v>7</v>
      </c>
      <c r="C184" t="s">
        <v>33</v>
      </c>
      <c r="D184" t="s">
        <v>26</v>
      </c>
      <c r="E184" t="s">
        <v>10</v>
      </c>
      <c r="F184" t="s">
        <v>11</v>
      </c>
      <c r="G184" t="s">
        <v>12</v>
      </c>
    </row>
    <row r="185" spans="1:7">
      <c r="A185" s="54" t="str">
        <f t="shared" si="8"/>
        <v>EmergenciaMediaBajoNo10</v>
      </c>
      <c r="B185" t="s">
        <v>7</v>
      </c>
      <c r="C185" t="s">
        <v>33</v>
      </c>
      <c r="D185" t="s">
        <v>26</v>
      </c>
      <c r="E185" t="s">
        <v>10</v>
      </c>
      <c r="F185" t="s">
        <v>13</v>
      </c>
      <c r="G185" t="s">
        <v>6</v>
      </c>
    </row>
    <row r="186" spans="1:7">
      <c r="A186" t="str">
        <f t="shared" si="8"/>
        <v>EmergenciaMediaBajoNo11</v>
      </c>
      <c r="B186" t="s">
        <v>7</v>
      </c>
      <c r="C186" t="s">
        <v>33</v>
      </c>
      <c r="D186" t="s">
        <v>26</v>
      </c>
      <c r="E186" t="s">
        <v>10</v>
      </c>
      <c r="F186" t="s">
        <v>14</v>
      </c>
      <c r="G186" t="s">
        <v>6</v>
      </c>
    </row>
    <row r="187" spans="1:7">
      <c r="A187" t="str">
        <f t="shared" si="8"/>
        <v>EmergenciaMediaBajoNo12</v>
      </c>
      <c r="B187" t="s">
        <v>7</v>
      </c>
      <c r="C187" t="s">
        <v>33</v>
      </c>
      <c r="D187" t="s">
        <v>26</v>
      </c>
      <c r="E187" t="s">
        <v>10</v>
      </c>
      <c r="F187" t="s">
        <v>15</v>
      </c>
      <c r="G187" t="s">
        <v>6</v>
      </c>
    </row>
    <row r="188" spans="1:7">
      <c r="A188" t="str">
        <f t="shared" si="8"/>
        <v>EmergenciaMediaBajoNo13</v>
      </c>
      <c r="B188" t="s">
        <v>7</v>
      </c>
      <c r="C188" t="s">
        <v>33</v>
      </c>
      <c r="D188" t="s">
        <v>26</v>
      </c>
      <c r="E188" t="s">
        <v>10</v>
      </c>
      <c r="F188" t="s">
        <v>16</v>
      </c>
      <c r="G188" t="s">
        <v>6</v>
      </c>
    </row>
    <row r="189" spans="1:7">
      <c r="A189" t="str">
        <f t="shared" si="8"/>
        <v>EmergenciaMediaBajoNo14</v>
      </c>
      <c r="B189" t="s">
        <v>7</v>
      </c>
      <c r="C189" t="s">
        <v>33</v>
      </c>
      <c r="D189" t="s">
        <v>26</v>
      </c>
      <c r="E189" t="s">
        <v>10</v>
      </c>
      <c r="F189" t="s">
        <v>17</v>
      </c>
      <c r="G189" t="s">
        <v>12</v>
      </c>
    </row>
    <row r="190" spans="1:7">
      <c r="A190" t="str">
        <f t="shared" si="8"/>
        <v>EmergenciaMediaBajoNo2.</v>
      </c>
      <c r="B190" t="s">
        <v>7</v>
      </c>
      <c r="C190" t="s">
        <v>33</v>
      </c>
      <c r="D190" t="s">
        <v>26</v>
      </c>
      <c r="E190" t="s">
        <v>10</v>
      </c>
      <c r="F190" t="s">
        <v>18</v>
      </c>
      <c r="G190" t="s">
        <v>12</v>
      </c>
    </row>
    <row r="191" spans="1:7">
      <c r="A191" t="str">
        <f t="shared" si="8"/>
        <v>EmergenciaMediaBajoNo3.</v>
      </c>
      <c r="B191" t="s">
        <v>7</v>
      </c>
      <c r="C191" t="s">
        <v>33</v>
      </c>
      <c r="D191" t="s">
        <v>26</v>
      </c>
      <c r="E191" t="s">
        <v>10</v>
      </c>
      <c r="F191" t="s">
        <v>19</v>
      </c>
      <c r="G191" t="s">
        <v>12</v>
      </c>
    </row>
    <row r="192" spans="1:7">
      <c r="A192" t="str">
        <f t="shared" si="8"/>
        <v>EmergenciaMediaBajoNo4.</v>
      </c>
      <c r="B192" t="s">
        <v>7</v>
      </c>
      <c r="C192" t="s">
        <v>33</v>
      </c>
      <c r="D192" t="s">
        <v>26</v>
      </c>
      <c r="E192" t="s">
        <v>10</v>
      </c>
      <c r="F192" t="s">
        <v>20</v>
      </c>
      <c r="G192" t="s">
        <v>12</v>
      </c>
    </row>
    <row r="193" spans="1:7">
      <c r="A193" t="s">
        <v>34</v>
      </c>
      <c r="B193" t="s">
        <v>7</v>
      </c>
      <c r="C193" t="s">
        <v>33</v>
      </c>
      <c r="D193" t="s">
        <v>26</v>
      </c>
      <c r="E193" t="s">
        <v>10</v>
      </c>
      <c r="F193" t="s">
        <v>21</v>
      </c>
      <c r="G193" t="s">
        <v>12</v>
      </c>
    </row>
    <row r="194" spans="1:7">
      <c r="A194" t="str">
        <f t="shared" ref="A194:A205" si="9">B194&amp;C194&amp;D194&amp;E194&amp;MID(F194,1,2)</f>
        <v>EmergenciaMediaBajoNo7.</v>
      </c>
      <c r="B194" t="s">
        <v>7</v>
      </c>
      <c r="C194" t="s">
        <v>33</v>
      </c>
      <c r="D194" t="s">
        <v>26</v>
      </c>
      <c r="E194" t="s">
        <v>10</v>
      </c>
      <c r="F194" t="s">
        <v>22</v>
      </c>
      <c r="G194" t="s">
        <v>12</v>
      </c>
    </row>
    <row r="195" spans="1:7">
      <c r="A195" t="str">
        <f t="shared" si="9"/>
        <v>EmergenciaMediaBajoNo8.</v>
      </c>
      <c r="B195" t="s">
        <v>7</v>
      </c>
      <c r="C195" t="s">
        <v>33</v>
      </c>
      <c r="D195" t="s">
        <v>26</v>
      </c>
      <c r="E195" t="s">
        <v>10</v>
      </c>
      <c r="F195" t="s">
        <v>23</v>
      </c>
      <c r="G195" t="s">
        <v>6</v>
      </c>
    </row>
    <row r="196" spans="1:7">
      <c r="A196" s="54" t="str">
        <f t="shared" si="9"/>
        <v>EmergenciaMediaBajoNo9.</v>
      </c>
      <c r="B196" t="s">
        <v>7</v>
      </c>
      <c r="C196" t="s">
        <v>33</v>
      </c>
      <c r="D196" t="s">
        <v>26</v>
      </c>
      <c r="E196" t="s">
        <v>10</v>
      </c>
      <c r="F196" t="s">
        <v>24</v>
      </c>
      <c r="G196" t="s">
        <v>12</v>
      </c>
    </row>
    <row r="197" spans="1:7">
      <c r="A197" t="str">
        <f t="shared" si="9"/>
        <v>EmergenciaMediaBajoSi1.</v>
      </c>
      <c r="B197" t="s">
        <v>7</v>
      </c>
      <c r="C197" t="s">
        <v>33</v>
      </c>
      <c r="D197" t="s">
        <v>26</v>
      </c>
      <c r="E197" t="s">
        <v>25</v>
      </c>
      <c r="F197" t="s">
        <v>11</v>
      </c>
      <c r="G197" t="s">
        <v>12</v>
      </c>
    </row>
    <row r="198" spans="1:7">
      <c r="A198" s="54" t="str">
        <f t="shared" si="9"/>
        <v>EmergenciaMediaBajoSi10</v>
      </c>
      <c r="B198" t="s">
        <v>7</v>
      </c>
      <c r="C198" t="s">
        <v>33</v>
      </c>
      <c r="D198" t="s">
        <v>26</v>
      </c>
      <c r="E198" t="s">
        <v>25</v>
      </c>
      <c r="F198" t="s">
        <v>13</v>
      </c>
      <c r="G198" t="s">
        <v>6</v>
      </c>
    </row>
    <row r="199" spans="1:7">
      <c r="A199" t="str">
        <f t="shared" si="9"/>
        <v>EmergenciaMediaBajoSi11</v>
      </c>
      <c r="B199" t="s">
        <v>7</v>
      </c>
      <c r="C199" t="s">
        <v>33</v>
      </c>
      <c r="D199" t="s">
        <v>26</v>
      </c>
      <c r="E199" t="s">
        <v>25</v>
      </c>
      <c r="F199" t="s">
        <v>14</v>
      </c>
      <c r="G199" t="s">
        <v>12</v>
      </c>
    </row>
    <row r="200" spans="1:7">
      <c r="A200" t="str">
        <f t="shared" si="9"/>
        <v>EmergenciaMediaBajoSi12</v>
      </c>
      <c r="B200" t="s">
        <v>7</v>
      </c>
      <c r="C200" t="s">
        <v>33</v>
      </c>
      <c r="D200" t="s">
        <v>26</v>
      </c>
      <c r="E200" t="s">
        <v>25</v>
      </c>
      <c r="F200" t="s">
        <v>15</v>
      </c>
      <c r="G200" t="s">
        <v>6</v>
      </c>
    </row>
    <row r="201" spans="1:7">
      <c r="A201" t="str">
        <f t="shared" si="9"/>
        <v>EmergenciaMediaBajoSi13</v>
      </c>
      <c r="B201" t="s">
        <v>7</v>
      </c>
      <c r="C201" t="s">
        <v>33</v>
      </c>
      <c r="D201" t="s">
        <v>26</v>
      </c>
      <c r="E201" t="s">
        <v>25</v>
      </c>
      <c r="F201" t="s">
        <v>16</v>
      </c>
      <c r="G201" t="s">
        <v>6</v>
      </c>
    </row>
    <row r="202" spans="1:7">
      <c r="A202" t="str">
        <f t="shared" si="9"/>
        <v>EmergenciaMediaBajoSi14</v>
      </c>
      <c r="B202" t="s">
        <v>7</v>
      </c>
      <c r="C202" t="s">
        <v>33</v>
      </c>
      <c r="D202" t="s">
        <v>26</v>
      </c>
      <c r="E202" t="s">
        <v>25</v>
      </c>
      <c r="F202" t="s">
        <v>17</v>
      </c>
      <c r="G202" t="s">
        <v>12</v>
      </c>
    </row>
    <row r="203" spans="1:7">
      <c r="A203" t="str">
        <f t="shared" si="9"/>
        <v>EmergenciaMediaBajoSi2.</v>
      </c>
      <c r="B203" t="s">
        <v>7</v>
      </c>
      <c r="C203" t="s">
        <v>33</v>
      </c>
      <c r="D203" t="s">
        <v>26</v>
      </c>
      <c r="E203" t="s">
        <v>25</v>
      </c>
      <c r="F203" t="s">
        <v>18</v>
      </c>
      <c r="G203" t="s">
        <v>12</v>
      </c>
    </row>
    <row r="204" spans="1:7">
      <c r="A204" t="str">
        <f t="shared" si="9"/>
        <v>EmergenciaMediaBajoSi3.</v>
      </c>
      <c r="B204" t="s">
        <v>7</v>
      </c>
      <c r="C204" t="s">
        <v>33</v>
      </c>
      <c r="D204" t="s">
        <v>26</v>
      </c>
      <c r="E204" t="s">
        <v>25</v>
      </c>
      <c r="F204" t="s">
        <v>19</v>
      </c>
      <c r="G204" t="s">
        <v>12</v>
      </c>
    </row>
    <row r="205" spans="1:7">
      <c r="A205" t="str">
        <f t="shared" si="9"/>
        <v>EmergenciaMediaBajoSi4.</v>
      </c>
      <c r="B205" t="s">
        <v>7</v>
      </c>
      <c r="C205" t="s">
        <v>33</v>
      </c>
      <c r="D205" t="s">
        <v>26</v>
      </c>
      <c r="E205" t="s">
        <v>25</v>
      </c>
      <c r="F205" t="s">
        <v>20</v>
      </c>
      <c r="G205" t="s">
        <v>6</v>
      </c>
    </row>
    <row r="206" spans="1:7">
      <c r="A206" t="s">
        <v>35</v>
      </c>
      <c r="B206" t="s">
        <v>7</v>
      </c>
      <c r="C206" t="s">
        <v>33</v>
      </c>
      <c r="D206" t="s">
        <v>26</v>
      </c>
      <c r="E206" t="s">
        <v>25</v>
      </c>
      <c r="F206" t="s">
        <v>21</v>
      </c>
      <c r="G206" t="s">
        <v>12</v>
      </c>
    </row>
    <row r="207" spans="1:7">
      <c r="A207" t="str">
        <f t="shared" ref="A207:A218" si="10">B207&amp;C207&amp;D207&amp;E207&amp;MID(F207,1,2)</f>
        <v>EmergenciaMediaBajoSi7.</v>
      </c>
      <c r="B207" t="s">
        <v>7</v>
      </c>
      <c r="C207" t="s">
        <v>33</v>
      </c>
      <c r="D207" t="s">
        <v>26</v>
      </c>
      <c r="E207" t="s">
        <v>25</v>
      </c>
      <c r="F207" t="s">
        <v>22</v>
      </c>
      <c r="G207" t="s">
        <v>12</v>
      </c>
    </row>
    <row r="208" spans="1:7">
      <c r="A208" t="str">
        <f t="shared" si="10"/>
        <v>EmergenciaMediaBajoSi8.</v>
      </c>
      <c r="B208" t="s">
        <v>7</v>
      </c>
      <c r="C208" t="s">
        <v>33</v>
      </c>
      <c r="D208" t="s">
        <v>26</v>
      </c>
      <c r="E208" t="s">
        <v>25</v>
      </c>
      <c r="F208" t="s">
        <v>23</v>
      </c>
      <c r="G208" t="s">
        <v>6</v>
      </c>
    </row>
    <row r="209" spans="1:7">
      <c r="A209" s="54" t="str">
        <f t="shared" si="10"/>
        <v>EmergenciaMediaBajoSi9.</v>
      </c>
      <c r="B209" t="s">
        <v>7</v>
      </c>
      <c r="C209" t="s">
        <v>33</v>
      </c>
      <c r="D209" t="s">
        <v>26</v>
      </c>
      <c r="E209" t="s">
        <v>25</v>
      </c>
      <c r="F209" t="s">
        <v>24</v>
      </c>
      <c r="G209" t="s">
        <v>12</v>
      </c>
    </row>
    <row r="210" spans="1:7">
      <c r="A210" t="str">
        <f t="shared" si="10"/>
        <v>EmergenciaMediaMedioNo1.</v>
      </c>
      <c r="B210" t="s">
        <v>7</v>
      </c>
      <c r="C210" t="s">
        <v>33</v>
      </c>
      <c r="D210" t="s">
        <v>27</v>
      </c>
      <c r="E210" t="s">
        <v>10</v>
      </c>
      <c r="F210" t="s">
        <v>11</v>
      </c>
      <c r="G210" t="s">
        <v>12</v>
      </c>
    </row>
    <row r="211" spans="1:7">
      <c r="A211" s="54" t="str">
        <f t="shared" si="10"/>
        <v>EmergenciaMediaMedioNo10</v>
      </c>
      <c r="B211" t="s">
        <v>7</v>
      </c>
      <c r="C211" t="s">
        <v>33</v>
      </c>
      <c r="D211" t="s">
        <v>27</v>
      </c>
      <c r="E211" t="s">
        <v>10</v>
      </c>
      <c r="F211" t="s">
        <v>13</v>
      </c>
      <c r="G211" t="s">
        <v>6</v>
      </c>
    </row>
    <row r="212" spans="1:7">
      <c r="A212" t="str">
        <f t="shared" si="10"/>
        <v>EmergenciaMediaMedioNo11</v>
      </c>
      <c r="B212" t="s">
        <v>7</v>
      </c>
      <c r="C212" t="s">
        <v>33</v>
      </c>
      <c r="D212" t="s">
        <v>27</v>
      </c>
      <c r="E212" t="s">
        <v>10</v>
      </c>
      <c r="F212" t="s">
        <v>14</v>
      </c>
      <c r="G212" t="s">
        <v>12</v>
      </c>
    </row>
    <row r="213" spans="1:7">
      <c r="A213" t="str">
        <f t="shared" si="10"/>
        <v>EmergenciaMediaMedioNo12</v>
      </c>
      <c r="B213" t="s">
        <v>7</v>
      </c>
      <c r="C213" t="s">
        <v>33</v>
      </c>
      <c r="D213" t="s">
        <v>27</v>
      </c>
      <c r="E213" t="s">
        <v>10</v>
      </c>
      <c r="F213" t="s">
        <v>15</v>
      </c>
      <c r="G213" t="s">
        <v>6</v>
      </c>
    </row>
    <row r="214" spans="1:7">
      <c r="A214" t="str">
        <f t="shared" si="10"/>
        <v>EmergenciaMediaMedioNo13</v>
      </c>
      <c r="B214" t="s">
        <v>7</v>
      </c>
      <c r="C214" t="s">
        <v>33</v>
      </c>
      <c r="D214" t="s">
        <v>27</v>
      </c>
      <c r="E214" t="s">
        <v>10</v>
      </c>
      <c r="F214" t="s">
        <v>16</v>
      </c>
      <c r="G214" t="s">
        <v>6</v>
      </c>
    </row>
    <row r="215" spans="1:7">
      <c r="A215" t="str">
        <f t="shared" si="10"/>
        <v>EmergenciaMediaMedioNo14</v>
      </c>
      <c r="B215" t="s">
        <v>7</v>
      </c>
      <c r="C215" t="s">
        <v>33</v>
      </c>
      <c r="D215" t="s">
        <v>27</v>
      </c>
      <c r="E215" t="s">
        <v>10</v>
      </c>
      <c r="F215" t="s">
        <v>17</v>
      </c>
      <c r="G215" t="s">
        <v>12</v>
      </c>
    </row>
    <row r="216" spans="1:7">
      <c r="A216" t="str">
        <f t="shared" si="10"/>
        <v>EmergenciaMediaMedioNo2.</v>
      </c>
      <c r="B216" t="s">
        <v>7</v>
      </c>
      <c r="C216" t="s">
        <v>33</v>
      </c>
      <c r="D216" t="s">
        <v>27</v>
      </c>
      <c r="E216" t="s">
        <v>10</v>
      </c>
      <c r="F216" t="s">
        <v>18</v>
      </c>
      <c r="G216" t="s">
        <v>12</v>
      </c>
    </row>
    <row r="217" spans="1:7">
      <c r="A217" t="str">
        <f t="shared" si="10"/>
        <v>EmergenciaMediaMedioNo3.</v>
      </c>
      <c r="B217" t="s">
        <v>7</v>
      </c>
      <c r="C217" t="s">
        <v>33</v>
      </c>
      <c r="D217" t="s">
        <v>27</v>
      </c>
      <c r="E217" t="s">
        <v>10</v>
      </c>
      <c r="F217" t="s">
        <v>19</v>
      </c>
      <c r="G217" t="s">
        <v>12</v>
      </c>
    </row>
    <row r="218" spans="1:7">
      <c r="A218" t="str">
        <f t="shared" si="10"/>
        <v>EmergenciaMediaMedioNo4.</v>
      </c>
      <c r="B218" t="s">
        <v>7</v>
      </c>
      <c r="C218" t="s">
        <v>33</v>
      </c>
      <c r="D218" t="s">
        <v>27</v>
      </c>
      <c r="E218" t="s">
        <v>10</v>
      </c>
      <c r="F218" t="s">
        <v>20</v>
      </c>
      <c r="G218" t="s">
        <v>12</v>
      </c>
    </row>
    <row r="219" spans="1:7">
      <c r="A219" t="s">
        <v>36</v>
      </c>
      <c r="B219" t="s">
        <v>7</v>
      </c>
      <c r="C219" t="s">
        <v>33</v>
      </c>
      <c r="D219" t="s">
        <v>27</v>
      </c>
      <c r="E219" t="s">
        <v>10</v>
      </c>
      <c r="F219" t="s">
        <v>21</v>
      </c>
      <c r="G219" t="s">
        <v>12</v>
      </c>
    </row>
    <row r="220" spans="1:7">
      <c r="A220" t="str">
        <f t="shared" ref="A220:A231" si="11">B220&amp;C220&amp;D220&amp;E220&amp;MID(F220,1,2)</f>
        <v>EmergenciaMediaMedioNo7.</v>
      </c>
      <c r="B220" t="s">
        <v>7</v>
      </c>
      <c r="C220" t="s">
        <v>33</v>
      </c>
      <c r="D220" t="s">
        <v>27</v>
      </c>
      <c r="E220" t="s">
        <v>10</v>
      </c>
      <c r="F220" t="s">
        <v>22</v>
      </c>
      <c r="G220" t="s">
        <v>12</v>
      </c>
    </row>
    <row r="221" spans="1:7">
      <c r="A221" t="str">
        <f t="shared" si="11"/>
        <v>EmergenciaMediaMedioNo8.</v>
      </c>
      <c r="B221" t="s">
        <v>7</v>
      </c>
      <c r="C221" t="s">
        <v>33</v>
      </c>
      <c r="D221" t="s">
        <v>27</v>
      </c>
      <c r="E221" t="s">
        <v>10</v>
      </c>
      <c r="F221" t="s">
        <v>23</v>
      </c>
      <c r="G221" t="s">
        <v>6</v>
      </c>
    </row>
    <row r="222" spans="1:7">
      <c r="A222" s="54" t="str">
        <f t="shared" si="11"/>
        <v>EmergenciaMediaMedioNo9.</v>
      </c>
      <c r="B222" t="s">
        <v>7</v>
      </c>
      <c r="C222" t="s">
        <v>33</v>
      </c>
      <c r="D222" t="s">
        <v>27</v>
      </c>
      <c r="E222" t="s">
        <v>10</v>
      </c>
      <c r="F222" t="s">
        <v>24</v>
      </c>
      <c r="G222" t="s">
        <v>12</v>
      </c>
    </row>
    <row r="223" spans="1:7">
      <c r="A223" t="str">
        <f t="shared" si="11"/>
        <v>EmergenciaMediaMedioSi1.</v>
      </c>
      <c r="B223" t="s">
        <v>7</v>
      </c>
      <c r="C223" t="s">
        <v>33</v>
      </c>
      <c r="D223" t="s">
        <v>27</v>
      </c>
      <c r="E223" t="s">
        <v>25</v>
      </c>
      <c r="F223" t="s">
        <v>11</v>
      </c>
      <c r="G223" t="s">
        <v>12</v>
      </c>
    </row>
    <row r="224" spans="1:7">
      <c r="A224" s="54" t="str">
        <f t="shared" si="11"/>
        <v>EmergenciaMediaMedioSi10</v>
      </c>
      <c r="B224" t="s">
        <v>7</v>
      </c>
      <c r="C224" t="s">
        <v>33</v>
      </c>
      <c r="D224" t="s">
        <v>27</v>
      </c>
      <c r="E224" t="s">
        <v>25</v>
      </c>
      <c r="F224" t="s">
        <v>13</v>
      </c>
      <c r="G224" t="s">
        <v>6</v>
      </c>
    </row>
    <row r="225" spans="1:7">
      <c r="A225" t="str">
        <f t="shared" si="11"/>
        <v>EmergenciaMediaMedioSi11</v>
      </c>
      <c r="B225" t="s">
        <v>7</v>
      </c>
      <c r="C225" t="s">
        <v>33</v>
      </c>
      <c r="D225" t="s">
        <v>27</v>
      </c>
      <c r="E225" t="s">
        <v>25</v>
      </c>
      <c r="F225" t="s">
        <v>14</v>
      </c>
      <c r="G225" t="s">
        <v>6</v>
      </c>
    </row>
    <row r="226" spans="1:7">
      <c r="A226" t="str">
        <f t="shared" si="11"/>
        <v>EmergenciaMediaMedioSi12</v>
      </c>
      <c r="B226" t="s">
        <v>7</v>
      </c>
      <c r="C226" t="s">
        <v>33</v>
      </c>
      <c r="D226" t="s">
        <v>27</v>
      </c>
      <c r="E226" t="s">
        <v>25</v>
      </c>
      <c r="F226" t="s">
        <v>15</v>
      </c>
      <c r="G226" t="s">
        <v>6</v>
      </c>
    </row>
    <row r="227" spans="1:7">
      <c r="A227" t="str">
        <f t="shared" si="11"/>
        <v>EmergenciaMediaMedioSi13</v>
      </c>
      <c r="B227" t="s">
        <v>7</v>
      </c>
      <c r="C227" t="s">
        <v>33</v>
      </c>
      <c r="D227" t="s">
        <v>27</v>
      </c>
      <c r="E227" t="s">
        <v>25</v>
      </c>
      <c r="F227" t="s">
        <v>16</v>
      </c>
      <c r="G227" t="s">
        <v>6</v>
      </c>
    </row>
    <row r="228" spans="1:7">
      <c r="A228" t="str">
        <f t="shared" si="11"/>
        <v>EmergenciaMediaMedioSi14</v>
      </c>
      <c r="B228" t="s">
        <v>7</v>
      </c>
      <c r="C228" t="s">
        <v>33</v>
      </c>
      <c r="D228" t="s">
        <v>27</v>
      </c>
      <c r="E228" t="s">
        <v>25</v>
      </c>
      <c r="F228" t="s">
        <v>17</v>
      </c>
      <c r="G228" t="s">
        <v>12</v>
      </c>
    </row>
    <row r="229" spans="1:7">
      <c r="A229" t="str">
        <f t="shared" si="11"/>
        <v>EmergenciaMediaMedioSi2.</v>
      </c>
      <c r="B229" t="s">
        <v>7</v>
      </c>
      <c r="C229" t="s">
        <v>33</v>
      </c>
      <c r="D229" t="s">
        <v>27</v>
      </c>
      <c r="E229" t="s">
        <v>25</v>
      </c>
      <c r="F229" t="s">
        <v>18</v>
      </c>
      <c r="G229" t="s">
        <v>12</v>
      </c>
    </row>
    <row r="230" spans="1:7">
      <c r="A230" t="str">
        <f t="shared" si="11"/>
        <v>EmergenciaMediaMedioSi3.</v>
      </c>
      <c r="B230" t="s">
        <v>7</v>
      </c>
      <c r="C230" t="s">
        <v>33</v>
      </c>
      <c r="D230" t="s">
        <v>27</v>
      </c>
      <c r="E230" t="s">
        <v>25</v>
      </c>
      <c r="F230" t="s">
        <v>19</v>
      </c>
      <c r="G230" t="s">
        <v>12</v>
      </c>
    </row>
    <row r="231" spans="1:7">
      <c r="A231" t="str">
        <f t="shared" si="11"/>
        <v>EmergenciaMediaMedioSi4.</v>
      </c>
      <c r="B231" t="s">
        <v>7</v>
      </c>
      <c r="C231" t="s">
        <v>33</v>
      </c>
      <c r="D231" t="s">
        <v>27</v>
      </c>
      <c r="E231" t="s">
        <v>25</v>
      </c>
      <c r="F231" t="s">
        <v>20</v>
      </c>
      <c r="G231" t="s">
        <v>6</v>
      </c>
    </row>
    <row r="232" spans="1:7">
      <c r="A232" t="s">
        <v>37</v>
      </c>
      <c r="B232" t="s">
        <v>7</v>
      </c>
      <c r="C232" t="s">
        <v>33</v>
      </c>
      <c r="D232" t="s">
        <v>27</v>
      </c>
      <c r="E232" t="s">
        <v>25</v>
      </c>
      <c r="F232" t="s">
        <v>21</v>
      </c>
      <c r="G232" t="s">
        <v>12</v>
      </c>
    </row>
    <row r="233" spans="1:7">
      <c r="A233" t="str">
        <f t="shared" ref="A233:A296" si="12">B233&amp;C233&amp;D233&amp;E233&amp;MID(F233,1,2)</f>
        <v>EmergenciaMediaMedioSi7.</v>
      </c>
      <c r="B233" t="s">
        <v>7</v>
      </c>
      <c r="C233" t="s">
        <v>33</v>
      </c>
      <c r="D233" t="s">
        <v>27</v>
      </c>
      <c r="E233" t="s">
        <v>25</v>
      </c>
      <c r="F233" t="s">
        <v>22</v>
      </c>
      <c r="G233" t="s">
        <v>12</v>
      </c>
    </row>
    <row r="234" spans="1:7">
      <c r="A234" t="str">
        <f t="shared" si="12"/>
        <v>EmergenciaMediaMedioSi8.</v>
      </c>
      <c r="B234" t="s">
        <v>7</v>
      </c>
      <c r="C234" t="s">
        <v>33</v>
      </c>
      <c r="D234" t="s">
        <v>27</v>
      </c>
      <c r="E234" t="s">
        <v>25</v>
      </c>
      <c r="F234" t="s">
        <v>23</v>
      </c>
      <c r="G234" t="s">
        <v>6</v>
      </c>
    </row>
    <row r="235" spans="1:7">
      <c r="A235" s="54" t="str">
        <f t="shared" si="12"/>
        <v>EmergenciaMediaMedioSi9.</v>
      </c>
      <c r="B235" t="s">
        <v>7</v>
      </c>
      <c r="C235" t="s">
        <v>33</v>
      </c>
      <c r="D235" t="s">
        <v>27</v>
      </c>
      <c r="E235" t="s">
        <v>25</v>
      </c>
      <c r="F235" t="s">
        <v>24</v>
      </c>
      <c r="G235" t="s">
        <v>12</v>
      </c>
    </row>
    <row r="236" spans="1:7">
      <c r="A236" t="str">
        <f t="shared" si="12"/>
        <v>NormalAltaAltoNo1.</v>
      </c>
      <c r="B236" t="s">
        <v>38</v>
      </c>
      <c r="C236" t="s">
        <v>8</v>
      </c>
      <c r="D236" t="s">
        <v>9</v>
      </c>
      <c r="E236" t="s">
        <v>10</v>
      </c>
      <c r="F236" t="s">
        <v>11</v>
      </c>
      <c r="G236" t="s">
        <v>6</v>
      </c>
    </row>
    <row r="237" spans="1:7">
      <c r="A237" s="54" t="str">
        <f t="shared" si="12"/>
        <v>NormalAltaAltoNo10</v>
      </c>
      <c r="B237" t="s">
        <v>38</v>
      </c>
      <c r="C237" t="s">
        <v>8</v>
      </c>
      <c r="D237" t="s">
        <v>9</v>
      </c>
      <c r="E237" t="s">
        <v>10</v>
      </c>
      <c r="F237" t="s">
        <v>13</v>
      </c>
      <c r="G237" t="s">
        <v>12</v>
      </c>
    </row>
    <row r="238" spans="1:7">
      <c r="A238" t="str">
        <f t="shared" si="12"/>
        <v>NormalAltaAltoNo11</v>
      </c>
      <c r="B238" t="s">
        <v>38</v>
      </c>
      <c r="C238" t="s">
        <v>8</v>
      </c>
      <c r="D238" t="s">
        <v>9</v>
      </c>
      <c r="E238" t="s">
        <v>10</v>
      </c>
      <c r="F238" t="s">
        <v>14</v>
      </c>
      <c r="G238" t="s">
        <v>6</v>
      </c>
    </row>
    <row r="239" spans="1:7">
      <c r="A239" t="str">
        <f t="shared" si="12"/>
        <v>NormalAltaAltoNo12</v>
      </c>
      <c r="B239" t="s">
        <v>38</v>
      </c>
      <c r="C239" t="s">
        <v>8</v>
      </c>
      <c r="D239" t="s">
        <v>9</v>
      </c>
      <c r="E239" t="s">
        <v>10</v>
      </c>
      <c r="F239" t="s">
        <v>15</v>
      </c>
      <c r="G239" t="s">
        <v>6</v>
      </c>
    </row>
    <row r="240" spans="1:7">
      <c r="A240" t="str">
        <f t="shared" si="12"/>
        <v>NormalAltaAltoNo13</v>
      </c>
      <c r="B240" t="s">
        <v>38</v>
      </c>
      <c r="C240" t="s">
        <v>8</v>
      </c>
      <c r="D240" t="s">
        <v>9</v>
      </c>
      <c r="E240" t="s">
        <v>10</v>
      </c>
      <c r="F240" t="s">
        <v>16</v>
      </c>
      <c r="G240" t="s">
        <v>6</v>
      </c>
    </row>
    <row r="241" spans="1:7">
      <c r="A241" t="str">
        <f t="shared" si="12"/>
        <v>NormalAltaAltoNo14</v>
      </c>
      <c r="B241" t="s">
        <v>38</v>
      </c>
      <c r="C241" t="s">
        <v>8</v>
      </c>
      <c r="D241" t="s">
        <v>9</v>
      </c>
      <c r="E241" t="s">
        <v>10</v>
      </c>
      <c r="F241" t="s">
        <v>17</v>
      </c>
      <c r="G241" t="s">
        <v>6</v>
      </c>
    </row>
    <row r="242" spans="1:7">
      <c r="A242" t="str">
        <f t="shared" si="12"/>
        <v>NormalAltaAltoNo2.</v>
      </c>
      <c r="B242" t="s">
        <v>38</v>
      </c>
      <c r="C242" t="s">
        <v>8</v>
      </c>
      <c r="D242" t="s">
        <v>9</v>
      </c>
      <c r="E242" t="s">
        <v>10</v>
      </c>
      <c r="F242" t="s">
        <v>18</v>
      </c>
      <c r="G242" t="s">
        <v>6</v>
      </c>
    </row>
    <row r="243" spans="1:7">
      <c r="A243" t="str">
        <f t="shared" si="12"/>
        <v>NormalAltaAltoNo3.</v>
      </c>
      <c r="B243" t="s">
        <v>38</v>
      </c>
      <c r="C243" t="s">
        <v>8</v>
      </c>
      <c r="D243" t="s">
        <v>9</v>
      </c>
      <c r="E243" t="s">
        <v>10</v>
      </c>
      <c r="F243" t="s">
        <v>19</v>
      </c>
      <c r="G243" t="s">
        <v>6</v>
      </c>
    </row>
    <row r="244" spans="1:7">
      <c r="A244" t="str">
        <f t="shared" si="12"/>
        <v>NormalAltaAltoNo4.</v>
      </c>
      <c r="B244" t="s">
        <v>38</v>
      </c>
      <c r="C244" t="s">
        <v>8</v>
      </c>
      <c r="D244" t="s">
        <v>9</v>
      </c>
      <c r="E244" t="s">
        <v>10</v>
      </c>
      <c r="F244" t="s">
        <v>20</v>
      </c>
      <c r="G244" t="s">
        <v>6</v>
      </c>
    </row>
    <row r="245" spans="1:7">
      <c r="A245" t="str">
        <f t="shared" si="12"/>
        <v>NormalAltaAltoNo6.</v>
      </c>
      <c r="B245" t="s">
        <v>38</v>
      </c>
      <c r="C245" t="s">
        <v>8</v>
      </c>
      <c r="D245" t="s">
        <v>9</v>
      </c>
      <c r="E245" t="s">
        <v>10</v>
      </c>
      <c r="F245" t="s">
        <v>21</v>
      </c>
      <c r="G245" t="s">
        <v>6</v>
      </c>
    </row>
    <row r="246" spans="1:7">
      <c r="A246" t="str">
        <f t="shared" si="12"/>
        <v>NormalAltaAltoNo7.</v>
      </c>
      <c r="B246" t="s">
        <v>38</v>
      </c>
      <c r="C246" t="s">
        <v>8</v>
      </c>
      <c r="D246" t="s">
        <v>9</v>
      </c>
      <c r="E246" t="s">
        <v>10</v>
      </c>
      <c r="F246" t="s">
        <v>22</v>
      </c>
      <c r="G246" t="s">
        <v>6</v>
      </c>
    </row>
    <row r="247" spans="1:7">
      <c r="A247" t="str">
        <f t="shared" si="12"/>
        <v>NormalAltaAltoNo8.</v>
      </c>
      <c r="B247" t="s">
        <v>38</v>
      </c>
      <c r="C247" t="s">
        <v>8</v>
      </c>
      <c r="D247" t="s">
        <v>9</v>
      </c>
      <c r="E247" t="s">
        <v>10</v>
      </c>
      <c r="F247" t="s">
        <v>23</v>
      </c>
      <c r="G247" t="s">
        <v>6</v>
      </c>
    </row>
    <row r="248" spans="1:7">
      <c r="A248" s="54" t="str">
        <f t="shared" si="12"/>
        <v>NormalAltaAltoNo9.</v>
      </c>
      <c r="B248" t="s">
        <v>38</v>
      </c>
      <c r="C248" t="s">
        <v>8</v>
      </c>
      <c r="D248" t="s">
        <v>9</v>
      </c>
      <c r="E248" t="s">
        <v>10</v>
      </c>
      <c r="F248" t="s">
        <v>24</v>
      </c>
      <c r="G248" t="s">
        <v>6</v>
      </c>
    </row>
    <row r="249" spans="1:7">
      <c r="A249" t="str">
        <f t="shared" si="12"/>
        <v>NormalAltaAltoSi1.</v>
      </c>
      <c r="B249" t="s">
        <v>38</v>
      </c>
      <c r="C249" t="s">
        <v>8</v>
      </c>
      <c r="D249" t="s">
        <v>9</v>
      </c>
      <c r="E249" t="s">
        <v>25</v>
      </c>
      <c r="F249" t="s">
        <v>11</v>
      </c>
      <c r="G249" t="s">
        <v>6</v>
      </c>
    </row>
    <row r="250" spans="1:7">
      <c r="A250" s="54" t="str">
        <f t="shared" si="12"/>
        <v>NormalAltaAltoSi10</v>
      </c>
      <c r="B250" t="s">
        <v>38</v>
      </c>
      <c r="C250" t="s">
        <v>8</v>
      </c>
      <c r="D250" t="s">
        <v>9</v>
      </c>
      <c r="E250" t="s">
        <v>25</v>
      </c>
      <c r="F250" t="s">
        <v>13</v>
      </c>
      <c r="G250" t="s">
        <v>12</v>
      </c>
    </row>
    <row r="251" spans="1:7">
      <c r="A251" t="str">
        <f t="shared" si="12"/>
        <v>NormalAltaAltoSi11</v>
      </c>
      <c r="B251" t="s">
        <v>38</v>
      </c>
      <c r="C251" t="s">
        <v>8</v>
      </c>
      <c r="D251" t="s">
        <v>9</v>
      </c>
      <c r="E251" t="s">
        <v>25</v>
      </c>
      <c r="F251" t="s">
        <v>14</v>
      </c>
      <c r="G251" t="s">
        <v>6</v>
      </c>
    </row>
    <row r="252" spans="1:7">
      <c r="A252" t="str">
        <f t="shared" si="12"/>
        <v>NormalAltaAltoSi12</v>
      </c>
      <c r="B252" t="s">
        <v>38</v>
      </c>
      <c r="C252" t="s">
        <v>8</v>
      </c>
      <c r="D252" t="s">
        <v>9</v>
      </c>
      <c r="E252" t="s">
        <v>25</v>
      </c>
      <c r="F252" t="s">
        <v>15</v>
      </c>
      <c r="G252" t="s">
        <v>6</v>
      </c>
    </row>
    <row r="253" spans="1:7">
      <c r="A253" t="str">
        <f t="shared" si="12"/>
        <v>NormalAltaAltoSi13</v>
      </c>
      <c r="B253" t="s">
        <v>38</v>
      </c>
      <c r="C253" t="s">
        <v>8</v>
      </c>
      <c r="D253" t="s">
        <v>9</v>
      </c>
      <c r="E253" t="s">
        <v>25</v>
      </c>
      <c r="F253" t="s">
        <v>16</v>
      </c>
      <c r="G253" t="s">
        <v>6</v>
      </c>
    </row>
    <row r="254" spans="1:7">
      <c r="A254" t="str">
        <f t="shared" si="12"/>
        <v>NormalAltaAltoSi14</v>
      </c>
      <c r="B254" t="s">
        <v>38</v>
      </c>
      <c r="C254" t="s">
        <v>8</v>
      </c>
      <c r="D254" t="s">
        <v>9</v>
      </c>
      <c r="E254" t="s">
        <v>25</v>
      </c>
      <c r="F254" t="s">
        <v>17</v>
      </c>
      <c r="G254" t="s">
        <v>6</v>
      </c>
    </row>
    <row r="255" spans="1:7">
      <c r="A255" t="str">
        <f t="shared" si="12"/>
        <v>NormalAltaAltoSi2.</v>
      </c>
      <c r="B255" t="s">
        <v>38</v>
      </c>
      <c r="C255" t="s">
        <v>8</v>
      </c>
      <c r="D255" t="s">
        <v>9</v>
      </c>
      <c r="E255" t="s">
        <v>25</v>
      </c>
      <c r="F255" t="s">
        <v>18</v>
      </c>
      <c r="G255" t="s">
        <v>6</v>
      </c>
    </row>
    <row r="256" spans="1:7">
      <c r="A256" t="str">
        <f t="shared" si="12"/>
        <v>NormalAltaAltoSi3.</v>
      </c>
      <c r="B256" t="s">
        <v>38</v>
      </c>
      <c r="C256" t="s">
        <v>8</v>
      </c>
      <c r="D256" t="s">
        <v>9</v>
      </c>
      <c r="E256" t="s">
        <v>25</v>
      </c>
      <c r="F256" t="s">
        <v>19</v>
      </c>
      <c r="G256" t="s">
        <v>6</v>
      </c>
    </row>
    <row r="257" spans="1:7">
      <c r="A257" t="str">
        <f t="shared" si="12"/>
        <v>NormalAltaAltoSi4.</v>
      </c>
      <c r="B257" t="s">
        <v>38</v>
      </c>
      <c r="C257" t="s">
        <v>8</v>
      </c>
      <c r="D257" t="s">
        <v>9</v>
      </c>
      <c r="E257" t="s">
        <v>25</v>
      </c>
      <c r="F257" t="s">
        <v>20</v>
      </c>
      <c r="G257" t="s">
        <v>6</v>
      </c>
    </row>
    <row r="258" spans="1:7">
      <c r="A258" t="str">
        <f t="shared" si="12"/>
        <v>NormalAltaAltoSi6.</v>
      </c>
      <c r="B258" t="s">
        <v>38</v>
      </c>
      <c r="C258" t="s">
        <v>8</v>
      </c>
      <c r="D258" t="s">
        <v>9</v>
      </c>
      <c r="E258" t="s">
        <v>25</v>
      </c>
      <c r="F258" t="s">
        <v>21</v>
      </c>
      <c r="G258" t="s">
        <v>6</v>
      </c>
    </row>
    <row r="259" spans="1:7">
      <c r="A259" t="str">
        <f t="shared" si="12"/>
        <v>NormalAltaAltoSi7.</v>
      </c>
      <c r="B259" t="s">
        <v>38</v>
      </c>
      <c r="C259" t="s">
        <v>8</v>
      </c>
      <c r="D259" t="s">
        <v>9</v>
      </c>
      <c r="E259" t="s">
        <v>25</v>
      </c>
      <c r="F259" t="s">
        <v>22</v>
      </c>
      <c r="G259" t="s">
        <v>6</v>
      </c>
    </row>
    <row r="260" spans="1:7">
      <c r="A260" t="str">
        <f t="shared" si="12"/>
        <v>NormalAltaAltoSi8.</v>
      </c>
      <c r="B260" t="s">
        <v>38</v>
      </c>
      <c r="C260" t="s">
        <v>8</v>
      </c>
      <c r="D260" t="s">
        <v>9</v>
      </c>
      <c r="E260" t="s">
        <v>25</v>
      </c>
      <c r="F260" t="s">
        <v>23</v>
      </c>
      <c r="G260" t="s">
        <v>6</v>
      </c>
    </row>
    <row r="261" spans="1:7">
      <c r="A261" s="54" t="str">
        <f t="shared" si="12"/>
        <v>NormalAltaAltoSi9.</v>
      </c>
      <c r="B261" t="s">
        <v>38</v>
      </c>
      <c r="C261" t="s">
        <v>8</v>
      </c>
      <c r="D261" t="s">
        <v>9</v>
      </c>
      <c r="E261" t="s">
        <v>25</v>
      </c>
      <c r="F261" t="s">
        <v>24</v>
      </c>
      <c r="G261" t="s">
        <v>6</v>
      </c>
    </row>
    <row r="262" spans="1:7">
      <c r="A262" t="str">
        <f t="shared" si="12"/>
        <v>NormalAltaBajoNo1.</v>
      </c>
      <c r="B262" t="s">
        <v>38</v>
      </c>
      <c r="C262" t="s">
        <v>8</v>
      </c>
      <c r="D262" t="s">
        <v>26</v>
      </c>
      <c r="E262" t="s">
        <v>10</v>
      </c>
      <c r="F262" t="s">
        <v>11</v>
      </c>
      <c r="G262" t="s">
        <v>6</v>
      </c>
    </row>
    <row r="263" spans="1:7">
      <c r="A263" s="54" t="str">
        <f t="shared" si="12"/>
        <v>NormalAltaBajoNo10</v>
      </c>
      <c r="B263" t="s">
        <v>38</v>
      </c>
      <c r="C263" t="s">
        <v>8</v>
      </c>
      <c r="D263" t="s">
        <v>26</v>
      </c>
      <c r="E263" t="s">
        <v>10</v>
      </c>
      <c r="F263" t="s">
        <v>13</v>
      </c>
      <c r="G263" t="s">
        <v>12</v>
      </c>
    </row>
    <row r="264" spans="1:7">
      <c r="A264" t="str">
        <f t="shared" si="12"/>
        <v>NormalAltaBajoNo11</v>
      </c>
      <c r="B264" t="s">
        <v>38</v>
      </c>
      <c r="C264" t="s">
        <v>8</v>
      </c>
      <c r="D264" t="s">
        <v>26</v>
      </c>
      <c r="E264" t="s">
        <v>10</v>
      </c>
      <c r="F264" t="s">
        <v>14</v>
      </c>
      <c r="G264" t="s">
        <v>6</v>
      </c>
    </row>
    <row r="265" spans="1:7">
      <c r="A265" t="str">
        <f t="shared" si="12"/>
        <v>NormalAltaBajoNo12</v>
      </c>
      <c r="B265" t="s">
        <v>38</v>
      </c>
      <c r="C265" t="s">
        <v>8</v>
      </c>
      <c r="D265" t="s">
        <v>26</v>
      </c>
      <c r="E265" t="s">
        <v>10</v>
      </c>
      <c r="F265" t="s">
        <v>15</v>
      </c>
      <c r="G265" t="s">
        <v>6</v>
      </c>
    </row>
    <row r="266" spans="1:7">
      <c r="A266" t="str">
        <f t="shared" si="12"/>
        <v>NormalAltaBajoNo13</v>
      </c>
      <c r="B266" t="s">
        <v>38</v>
      </c>
      <c r="C266" t="s">
        <v>8</v>
      </c>
      <c r="D266" t="s">
        <v>26</v>
      </c>
      <c r="E266" t="s">
        <v>10</v>
      </c>
      <c r="F266" t="s">
        <v>16</v>
      </c>
      <c r="G266" t="s">
        <v>6</v>
      </c>
    </row>
    <row r="267" spans="1:7">
      <c r="A267" t="str">
        <f t="shared" si="12"/>
        <v>NormalAltaBajoNo14</v>
      </c>
      <c r="B267" t="s">
        <v>38</v>
      </c>
      <c r="C267" t="s">
        <v>8</v>
      </c>
      <c r="D267" t="s">
        <v>26</v>
      </c>
      <c r="E267" t="s">
        <v>10</v>
      </c>
      <c r="F267" t="s">
        <v>17</v>
      </c>
      <c r="G267" t="s">
        <v>12</v>
      </c>
    </row>
    <row r="268" spans="1:7">
      <c r="A268" t="str">
        <f t="shared" si="12"/>
        <v>NormalAltaBajoNo2.</v>
      </c>
      <c r="B268" t="s">
        <v>38</v>
      </c>
      <c r="C268" t="s">
        <v>8</v>
      </c>
      <c r="D268" t="s">
        <v>26</v>
      </c>
      <c r="E268" t="s">
        <v>10</v>
      </c>
      <c r="F268" t="s">
        <v>18</v>
      </c>
      <c r="G268" t="s">
        <v>6</v>
      </c>
    </row>
    <row r="269" spans="1:7">
      <c r="A269" t="str">
        <f t="shared" si="12"/>
        <v>NormalAltaBajoNo3.</v>
      </c>
      <c r="B269" t="s">
        <v>38</v>
      </c>
      <c r="C269" t="s">
        <v>8</v>
      </c>
      <c r="D269" t="s">
        <v>26</v>
      </c>
      <c r="E269" t="s">
        <v>10</v>
      </c>
      <c r="F269" t="s">
        <v>19</v>
      </c>
      <c r="G269" t="s">
        <v>6</v>
      </c>
    </row>
    <row r="270" spans="1:7">
      <c r="A270" t="str">
        <f t="shared" si="12"/>
        <v>NormalAltaBajoNo4.</v>
      </c>
      <c r="B270" t="s">
        <v>38</v>
      </c>
      <c r="C270" t="s">
        <v>8</v>
      </c>
      <c r="D270" t="s">
        <v>26</v>
      </c>
      <c r="E270" t="s">
        <v>10</v>
      </c>
      <c r="F270" t="s">
        <v>20</v>
      </c>
      <c r="G270" t="s">
        <v>6</v>
      </c>
    </row>
    <row r="271" spans="1:7">
      <c r="A271" t="str">
        <f t="shared" si="12"/>
        <v>NormalAltaBajoNo6.</v>
      </c>
      <c r="B271" t="s">
        <v>38</v>
      </c>
      <c r="C271" t="s">
        <v>8</v>
      </c>
      <c r="D271" t="s">
        <v>26</v>
      </c>
      <c r="E271" t="s">
        <v>10</v>
      </c>
      <c r="F271" t="s">
        <v>21</v>
      </c>
      <c r="G271" t="s">
        <v>12</v>
      </c>
    </row>
    <row r="272" spans="1:7">
      <c r="A272" t="str">
        <f t="shared" si="12"/>
        <v>NormalAltaBajoNo7.</v>
      </c>
      <c r="B272" t="s">
        <v>38</v>
      </c>
      <c r="C272" t="s">
        <v>8</v>
      </c>
      <c r="D272" t="s">
        <v>26</v>
      </c>
      <c r="E272" t="s">
        <v>10</v>
      </c>
      <c r="F272" t="s">
        <v>22</v>
      </c>
      <c r="G272" t="s">
        <v>12</v>
      </c>
    </row>
    <row r="273" spans="1:7">
      <c r="A273" t="str">
        <f t="shared" si="12"/>
        <v>NormalAltaBajoNo8.</v>
      </c>
      <c r="B273" t="s">
        <v>38</v>
      </c>
      <c r="C273" t="s">
        <v>8</v>
      </c>
      <c r="D273" t="s">
        <v>26</v>
      </c>
      <c r="E273" t="s">
        <v>10</v>
      </c>
      <c r="F273" t="s">
        <v>23</v>
      </c>
      <c r="G273" t="s">
        <v>6</v>
      </c>
    </row>
    <row r="274" spans="1:7">
      <c r="A274" s="54" t="str">
        <f t="shared" si="12"/>
        <v>NormalAltaBajoNo9.</v>
      </c>
      <c r="B274" t="s">
        <v>38</v>
      </c>
      <c r="C274" t="s">
        <v>8</v>
      </c>
      <c r="D274" t="s">
        <v>26</v>
      </c>
      <c r="E274" t="s">
        <v>10</v>
      </c>
      <c r="F274" t="s">
        <v>24</v>
      </c>
      <c r="G274" t="s">
        <v>6</v>
      </c>
    </row>
    <row r="275" spans="1:7">
      <c r="A275" t="str">
        <f t="shared" si="12"/>
        <v>NormalAltaBajoSi1.</v>
      </c>
      <c r="B275" t="s">
        <v>38</v>
      </c>
      <c r="C275" t="s">
        <v>8</v>
      </c>
      <c r="D275" t="s">
        <v>26</v>
      </c>
      <c r="E275" t="s">
        <v>25</v>
      </c>
      <c r="F275" t="s">
        <v>11</v>
      </c>
      <c r="G275" t="s">
        <v>6</v>
      </c>
    </row>
    <row r="276" spans="1:7">
      <c r="A276" s="54" t="str">
        <f t="shared" si="12"/>
        <v>NormalAltaBajoSi10</v>
      </c>
      <c r="B276" t="s">
        <v>38</v>
      </c>
      <c r="C276" t="s">
        <v>8</v>
      </c>
      <c r="D276" t="s">
        <v>26</v>
      </c>
      <c r="E276" t="s">
        <v>25</v>
      </c>
      <c r="F276" t="s">
        <v>13</v>
      </c>
      <c r="G276" t="s">
        <v>12</v>
      </c>
    </row>
    <row r="277" spans="1:7">
      <c r="A277" t="str">
        <f t="shared" si="12"/>
        <v>NormalAltaBajoSi11</v>
      </c>
      <c r="B277" t="s">
        <v>38</v>
      </c>
      <c r="C277" t="s">
        <v>8</v>
      </c>
      <c r="D277" t="s">
        <v>26</v>
      </c>
      <c r="E277" t="s">
        <v>25</v>
      </c>
      <c r="F277" t="s">
        <v>14</v>
      </c>
      <c r="G277" t="s">
        <v>6</v>
      </c>
    </row>
    <row r="278" spans="1:7">
      <c r="A278" t="str">
        <f t="shared" si="12"/>
        <v>NormalAltaBajoSi12</v>
      </c>
      <c r="B278" t="s">
        <v>38</v>
      </c>
      <c r="C278" t="s">
        <v>8</v>
      </c>
      <c r="D278" t="s">
        <v>26</v>
      </c>
      <c r="E278" t="s">
        <v>25</v>
      </c>
      <c r="F278" t="s">
        <v>15</v>
      </c>
      <c r="G278" t="s">
        <v>6</v>
      </c>
    </row>
    <row r="279" spans="1:7">
      <c r="A279" t="str">
        <f t="shared" si="12"/>
        <v>NormalAltaBajoSi13</v>
      </c>
      <c r="B279" t="s">
        <v>38</v>
      </c>
      <c r="C279" t="s">
        <v>8</v>
      </c>
      <c r="D279" t="s">
        <v>26</v>
      </c>
      <c r="E279" t="s">
        <v>25</v>
      </c>
      <c r="F279" t="s">
        <v>16</v>
      </c>
      <c r="G279" t="s">
        <v>6</v>
      </c>
    </row>
    <row r="280" spans="1:7">
      <c r="A280" t="str">
        <f t="shared" si="12"/>
        <v>NormalAltaBajoSi14</v>
      </c>
      <c r="B280" t="s">
        <v>38</v>
      </c>
      <c r="C280" t="s">
        <v>8</v>
      </c>
      <c r="D280" t="s">
        <v>26</v>
      </c>
      <c r="E280" t="s">
        <v>25</v>
      </c>
      <c r="F280" t="s">
        <v>17</v>
      </c>
      <c r="G280" t="s">
        <v>12</v>
      </c>
    </row>
    <row r="281" spans="1:7">
      <c r="A281" t="str">
        <f t="shared" si="12"/>
        <v>NormalAltaBajoSi2.</v>
      </c>
      <c r="B281" t="s">
        <v>38</v>
      </c>
      <c r="C281" t="s">
        <v>8</v>
      </c>
      <c r="D281" t="s">
        <v>26</v>
      </c>
      <c r="E281" t="s">
        <v>25</v>
      </c>
      <c r="F281" t="s">
        <v>18</v>
      </c>
      <c r="G281" t="s">
        <v>6</v>
      </c>
    </row>
    <row r="282" spans="1:7">
      <c r="A282" t="str">
        <f t="shared" si="12"/>
        <v>NormalAltaBajoSi3.</v>
      </c>
      <c r="B282" t="s">
        <v>38</v>
      </c>
      <c r="C282" t="s">
        <v>8</v>
      </c>
      <c r="D282" t="s">
        <v>26</v>
      </c>
      <c r="E282" t="s">
        <v>25</v>
      </c>
      <c r="F282" t="s">
        <v>19</v>
      </c>
      <c r="G282" t="s">
        <v>6</v>
      </c>
    </row>
    <row r="283" spans="1:7">
      <c r="A283" t="str">
        <f t="shared" si="12"/>
        <v>NormalAltaBajoSi4.</v>
      </c>
      <c r="B283" t="s">
        <v>38</v>
      </c>
      <c r="C283" t="s">
        <v>8</v>
      </c>
      <c r="D283" t="s">
        <v>26</v>
      </c>
      <c r="E283" t="s">
        <v>25</v>
      </c>
      <c r="F283" t="s">
        <v>20</v>
      </c>
      <c r="G283" t="s">
        <v>6</v>
      </c>
    </row>
    <row r="284" spans="1:7">
      <c r="A284" t="str">
        <f t="shared" si="12"/>
        <v>NormalAltaBajoSi6.</v>
      </c>
      <c r="B284" t="s">
        <v>38</v>
      </c>
      <c r="C284" t="s">
        <v>8</v>
      </c>
      <c r="D284" t="s">
        <v>26</v>
      </c>
      <c r="E284" t="s">
        <v>25</v>
      </c>
      <c r="F284" t="s">
        <v>21</v>
      </c>
      <c r="G284" t="s">
        <v>12</v>
      </c>
    </row>
    <row r="285" spans="1:7">
      <c r="A285" t="str">
        <f t="shared" si="12"/>
        <v>NormalAltaBajoSi7.</v>
      </c>
      <c r="B285" t="s">
        <v>38</v>
      </c>
      <c r="C285" t="s">
        <v>8</v>
      </c>
      <c r="D285" t="s">
        <v>26</v>
      </c>
      <c r="E285" t="s">
        <v>25</v>
      </c>
      <c r="F285" t="s">
        <v>22</v>
      </c>
      <c r="G285" t="s">
        <v>12</v>
      </c>
    </row>
    <row r="286" spans="1:7">
      <c r="A286" t="str">
        <f t="shared" si="12"/>
        <v>NormalAltaBajoSi8.</v>
      </c>
      <c r="B286" t="s">
        <v>38</v>
      </c>
      <c r="C286" t="s">
        <v>8</v>
      </c>
      <c r="D286" t="s">
        <v>26</v>
      </c>
      <c r="E286" t="s">
        <v>25</v>
      </c>
      <c r="F286" t="s">
        <v>23</v>
      </c>
      <c r="G286" t="s">
        <v>6</v>
      </c>
    </row>
    <row r="287" spans="1:7">
      <c r="A287" s="54" t="str">
        <f t="shared" si="12"/>
        <v>NormalAltaBajoSi9.</v>
      </c>
      <c r="B287" t="s">
        <v>38</v>
      </c>
      <c r="C287" t="s">
        <v>8</v>
      </c>
      <c r="D287" t="s">
        <v>26</v>
      </c>
      <c r="E287" t="s">
        <v>25</v>
      </c>
      <c r="F287" t="s">
        <v>24</v>
      </c>
      <c r="G287" t="s">
        <v>6</v>
      </c>
    </row>
    <row r="288" spans="1:7">
      <c r="A288" t="str">
        <f t="shared" si="12"/>
        <v>NormalAltaMedioNo1.</v>
      </c>
      <c r="B288" t="s">
        <v>38</v>
      </c>
      <c r="C288" t="s">
        <v>8</v>
      </c>
      <c r="D288" t="s">
        <v>27</v>
      </c>
      <c r="E288" t="s">
        <v>10</v>
      </c>
      <c r="F288" t="s">
        <v>11</v>
      </c>
      <c r="G288" t="s">
        <v>6</v>
      </c>
    </row>
    <row r="289" spans="1:7">
      <c r="A289" s="54" t="str">
        <f t="shared" si="12"/>
        <v>NormalAltaMedioNo10</v>
      </c>
      <c r="B289" t="s">
        <v>38</v>
      </c>
      <c r="C289" t="s">
        <v>8</v>
      </c>
      <c r="D289" t="s">
        <v>27</v>
      </c>
      <c r="E289" t="s">
        <v>10</v>
      </c>
      <c r="F289" t="s">
        <v>13</v>
      </c>
      <c r="G289" t="s">
        <v>12</v>
      </c>
    </row>
    <row r="290" spans="1:7">
      <c r="A290" t="str">
        <f t="shared" si="12"/>
        <v>NormalAltaMedioNo11</v>
      </c>
      <c r="B290" t="s">
        <v>38</v>
      </c>
      <c r="C290" t="s">
        <v>8</v>
      </c>
      <c r="D290" t="s">
        <v>27</v>
      </c>
      <c r="E290" t="s">
        <v>10</v>
      </c>
      <c r="F290" t="s">
        <v>14</v>
      </c>
      <c r="G290" t="s">
        <v>6</v>
      </c>
    </row>
    <row r="291" spans="1:7">
      <c r="A291" t="str">
        <f t="shared" si="12"/>
        <v>NormalAltaMedioNo12</v>
      </c>
      <c r="B291" t="s">
        <v>38</v>
      </c>
      <c r="C291" t="s">
        <v>8</v>
      </c>
      <c r="D291" t="s">
        <v>27</v>
      </c>
      <c r="E291" t="s">
        <v>10</v>
      </c>
      <c r="F291" t="s">
        <v>15</v>
      </c>
      <c r="G291" t="s">
        <v>6</v>
      </c>
    </row>
    <row r="292" spans="1:7">
      <c r="A292" t="str">
        <f t="shared" si="12"/>
        <v>NormalAltaMedioNo13</v>
      </c>
      <c r="B292" t="s">
        <v>38</v>
      </c>
      <c r="C292" t="s">
        <v>8</v>
      </c>
      <c r="D292" t="s">
        <v>27</v>
      </c>
      <c r="E292" t="s">
        <v>10</v>
      </c>
      <c r="F292" t="s">
        <v>16</v>
      </c>
      <c r="G292" t="s">
        <v>6</v>
      </c>
    </row>
    <row r="293" spans="1:7">
      <c r="A293" t="str">
        <f t="shared" si="12"/>
        <v>NormalAltaMedioNo14</v>
      </c>
      <c r="B293" t="s">
        <v>38</v>
      </c>
      <c r="C293" t="s">
        <v>8</v>
      </c>
      <c r="D293" t="s">
        <v>27</v>
      </c>
      <c r="E293" t="s">
        <v>10</v>
      </c>
      <c r="F293" t="s">
        <v>17</v>
      </c>
      <c r="G293" t="s">
        <v>6</v>
      </c>
    </row>
    <row r="294" spans="1:7">
      <c r="A294" t="str">
        <f t="shared" si="12"/>
        <v>NormalAltaMedioNo2.</v>
      </c>
      <c r="B294" t="s">
        <v>38</v>
      </c>
      <c r="C294" t="s">
        <v>8</v>
      </c>
      <c r="D294" t="s">
        <v>27</v>
      </c>
      <c r="E294" t="s">
        <v>10</v>
      </c>
      <c r="F294" t="s">
        <v>18</v>
      </c>
      <c r="G294" t="s">
        <v>6</v>
      </c>
    </row>
    <row r="295" spans="1:7">
      <c r="A295" t="str">
        <f t="shared" si="12"/>
        <v>NormalAltaMedioNo3.</v>
      </c>
      <c r="B295" t="s">
        <v>38</v>
      </c>
      <c r="C295" t="s">
        <v>8</v>
      </c>
      <c r="D295" t="s">
        <v>27</v>
      </c>
      <c r="E295" t="s">
        <v>10</v>
      </c>
      <c r="F295" t="s">
        <v>19</v>
      </c>
      <c r="G295" t="s">
        <v>6</v>
      </c>
    </row>
    <row r="296" spans="1:7">
      <c r="A296" t="str">
        <f t="shared" si="12"/>
        <v>NormalAltaMedioNo4.</v>
      </c>
      <c r="B296" t="s">
        <v>38</v>
      </c>
      <c r="C296" t="s">
        <v>8</v>
      </c>
      <c r="D296" t="s">
        <v>27</v>
      </c>
      <c r="E296" t="s">
        <v>10</v>
      </c>
      <c r="F296" t="s">
        <v>20</v>
      </c>
      <c r="G296" t="s">
        <v>6</v>
      </c>
    </row>
    <row r="297" spans="1:7">
      <c r="A297" t="str">
        <f t="shared" ref="A297:A360" si="13">B297&amp;C297&amp;D297&amp;E297&amp;MID(F297,1,2)</f>
        <v>NormalAltaMedioNo6.</v>
      </c>
      <c r="B297" t="s">
        <v>38</v>
      </c>
      <c r="C297" t="s">
        <v>8</v>
      </c>
      <c r="D297" t="s">
        <v>27</v>
      </c>
      <c r="E297" t="s">
        <v>10</v>
      </c>
      <c r="F297" t="s">
        <v>21</v>
      </c>
      <c r="G297" t="s">
        <v>6</v>
      </c>
    </row>
    <row r="298" spans="1:7">
      <c r="A298" t="str">
        <f t="shared" si="13"/>
        <v>NormalAltaMedioNo7.</v>
      </c>
      <c r="B298" t="s">
        <v>38</v>
      </c>
      <c r="C298" t="s">
        <v>8</v>
      </c>
      <c r="D298" t="s">
        <v>27</v>
      </c>
      <c r="E298" t="s">
        <v>10</v>
      </c>
      <c r="F298" t="s">
        <v>22</v>
      </c>
      <c r="G298" t="s">
        <v>12</v>
      </c>
    </row>
    <row r="299" spans="1:7">
      <c r="A299" t="str">
        <f t="shared" si="13"/>
        <v>NormalAltaMedioNo8.</v>
      </c>
      <c r="B299" t="s">
        <v>38</v>
      </c>
      <c r="C299" t="s">
        <v>8</v>
      </c>
      <c r="D299" t="s">
        <v>27</v>
      </c>
      <c r="E299" t="s">
        <v>10</v>
      </c>
      <c r="F299" t="s">
        <v>23</v>
      </c>
      <c r="G299" t="s">
        <v>6</v>
      </c>
    </row>
    <row r="300" spans="1:7">
      <c r="A300" s="54" t="str">
        <f t="shared" si="13"/>
        <v>NormalAltaMedioNo9.</v>
      </c>
      <c r="B300" t="s">
        <v>38</v>
      </c>
      <c r="C300" t="s">
        <v>8</v>
      </c>
      <c r="D300" t="s">
        <v>27</v>
      </c>
      <c r="E300" t="s">
        <v>10</v>
      </c>
      <c r="F300" t="s">
        <v>24</v>
      </c>
      <c r="G300" t="s">
        <v>6</v>
      </c>
    </row>
    <row r="301" spans="1:7">
      <c r="A301" t="str">
        <f t="shared" si="13"/>
        <v>NormalAltaMedioSi1.</v>
      </c>
      <c r="B301" t="s">
        <v>38</v>
      </c>
      <c r="C301" t="s">
        <v>8</v>
      </c>
      <c r="D301" t="s">
        <v>27</v>
      </c>
      <c r="E301" t="s">
        <v>25</v>
      </c>
      <c r="F301" t="s">
        <v>11</v>
      </c>
      <c r="G301" t="s">
        <v>6</v>
      </c>
    </row>
    <row r="302" spans="1:7">
      <c r="A302" s="54" t="str">
        <f t="shared" si="13"/>
        <v>NormalAltaMedioSi10</v>
      </c>
      <c r="B302" t="s">
        <v>38</v>
      </c>
      <c r="C302" t="s">
        <v>8</v>
      </c>
      <c r="D302" t="s">
        <v>27</v>
      </c>
      <c r="E302" t="s">
        <v>25</v>
      </c>
      <c r="F302" t="s">
        <v>13</v>
      </c>
      <c r="G302" t="s">
        <v>12</v>
      </c>
    </row>
    <row r="303" spans="1:7">
      <c r="A303" t="str">
        <f t="shared" si="13"/>
        <v>NormalAltaMedioSi11</v>
      </c>
      <c r="B303" t="s">
        <v>38</v>
      </c>
      <c r="C303" t="s">
        <v>8</v>
      </c>
      <c r="D303" t="s">
        <v>27</v>
      </c>
      <c r="E303" t="s">
        <v>25</v>
      </c>
      <c r="F303" t="s">
        <v>14</v>
      </c>
      <c r="G303" t="s">
        <v>6</v>
      </c>
    </row>
    <row r="304" spans="1:7">
      <c r="A304" t="str">
        <f t="shared" si="13"/>
        <v>NormalAltaMedioSi12</v>
      </c>
      <c r="B304" t="s">
        <v>38</v>
      </c>
      <c r="C304" t="s">
        <v>8</v>
      </c>
      <c r="D304" t="s">
        <v>27</v>
      </c>
      <c r="E304" t="s">
        <v>25</v>
      </c>
      <c r="F304" t="s">
        <v>15</v>
      </c>
      <c r="G304" t="s">
        <v>6</v>
      </c>
    </row>
    <row r="305" spans="1:7">
      <c r="A305" t="str">
        <f t="shared" si="13"/>
        <v>NormalAltaMedioSi13</v>
      </c>
      <c r="B305" t="s">
        <v>38</v>
      </c>
      <c r="C305" t="s">
        <v>8</v>
      </c>
      <c r="D305" t="s">
        <v>27</v>
      </c>
      <c r="E305" t="s">
        <v>25</v>
      </c>
      <c r="F305" t="s">
        <v>16</v>
      </c>
      <c r="G305" t="s">
        <v>6</v>
      </c>
    </row>
    <row r="306" spans="1:7">
      <c r="A306" t="str">
        <f t="shared" si="13"/>
        <v>NormalAltaMedioSi14</v>
      </c>
      <c r="B306" t="s">
        <v>38</v>
      </c>
      <c r="C306" t="s">
        <v>8</v>
      </c>
      <c r="D306" t="s">
        <v>27</v>
      </c>
      <c r="E306" t="s">
        <v>25</v>
      </c>
      <c r="F306" t="s">
        <v>17</v>
      </c>
      <c r="G306" t="s">
        <v>6</v>
      </c>
    </row>
    <row r="307" spans="1:7">
      <c r="A307" t="str">
        <f t="shared" si="13"/>
        <v>NormalAltaMedioSi2.</v>
      </c>
      <c r="B307" t="s">
        <v>38</v>
      </c>
      <c r="C307" t="s">
        <v>8</v>
      </c>
      <c r="D307" t="s">
        <v>27</v>
      </c>
      <c r="E307" t="s">
        <v>25</v>
      </c>
      <c r="F307" t="s">
        <v>18</v>
      </c>
      <c r="G307" t="s">
        <v>6</v>
      </c>
    </row>
    <row r="308" spans="1:7">
      <c r="A308" t="str">
        <f t="shared" si="13"/>
        <v>NormalAltaMedioSi3.</v>
      </c>
      <c r="B308" t="s">
        <v>38</v>
      </c>
      <c r="C308" t="s">
        <v>8</v>
      </c>
      <c r="D308" t="s">
        <v>27</v>
      </c>
      <c r="E308" t="s">
        <v>25</v>
      </c>
      <c r="F308" t="s">
        <v>19</v>
      </c>
      <c r="G308" t="s">
        <v>6</v>
      </c>
    </row>
    <row r="309" spans="1:7">
      <c r="A309" t="str">
        <f t="shared" si="13"/>
        <v>NormalAltaMedioSi4.</v>
      </c>
      <c r="B309" t="s">
        <v>38</v>
      </c>
      <c r="C309" t="s">
        <v>8</v>
      </c>
      <c r="D309" t="s">
        <v>27</v>
      </c>
      <c r="E309" t="s">
        <v>25</v>
      </c>
      <c r="F309" t="s">
        <v>20</v>
      </c>
      <c r="G309" t="s">
        <v>6</v>
      </c>
    </row>
    <row r="310" spans="1:7">
      <c r="A310" t="str">
        <f t="shared" si="13"/>
        <v>NormalAltaMedioSi6.</v>
      </c>
      <c r="B310" t="s">
        <v>38</v>
      </c>
      <c r="C310" t="s">
        <v>8</v>
      </c>
      <c r="D310" t="s">
        <v>27</v>
      </c>
      <c r="E310" t="s">
        <v>25</v>
      </c>
      <c r="F310" t="s">
        <v>21</v>
      </c>
      <c r="G310" t="s">
        <v>6</v>
      </c>
    </row>
    <row r="311" spans="1:7">
      <c r="A311" t="str">
        <f t="shared" si="13"/>
        <v>NormalAltaMedioSi7.</v>
      </c>
      <c r="B311" t="s">
        <v>38</v>
      </c>
      <c r="C311" t="s">
        <v>8</v>
      </c>
      <c r="D311" t="s">
        <v>27</v>
      </c>
      <c r="E311" t="s">
        <v>25</v>
      </c>
      <c r="F311" t="s">
        <v>22</v>
      </c>
      <c r="G311" t="s">
        <v>12</v>
      </c>
    </row>
    <row r="312" spans="1:7">
      <c r="A312" t="str">
        <f t="shared" si="13"/>
        <v>NormalAltaMedioSi8.</v>
      </c>
      <c r="B312" t="s">
        <v>38</v>
      </c>
      <c r="C312" t="s">
        <v>8</v>
      </c>
      <c r="D312" t="s">
        <v>27</v>
      </c>
      <c r="E312" t="s">
        <v>25</v>
      </c>
      <c r="F312" t="s">
        <v>23</v>
      </c>
      <c r="G312" t="s">
        <v>6</v>
      </c>
    </row>
    <row r="313" spans="1:7">
      <c r="A313" s="54" t="str">
        <f t="shared" si="13"/>
        <v>NormalAltaMedioSi9.</v>
      </c>
      <c r="B313" t="s">
        <v>38</v>
      </c>
      <c r="C313" t="s">
        <v>8</v>
      </c>
      <c r="D313" t="s">
        <v>27</v>
      </c>
      <c r="E313" t="s">
        <v>25</v>
      </c>
      <c r="F313" t="s">
        <v>24</v>
      </c>
      <c r="G313" t="s">
        <v>6</v>
      </c>
    </row>
    <row r="314" spans="1:7">
      <c r="A314" t="str">
        <f t="shared" si="13"/>
        <v>NormalBajaAltoNo1.</v>
      </c>
      <c r="B314" t="s">
        <v>38</v>
      </c>
      <c r="C314" t="s">
        <v>28</v>
      </c>
      <c r="D314" t="s">
        <v>9</v>
      </c>
      <c r="E314" t="s">
        <v>10</v>
      </c>
      <c r="F314" t="s">
        <v>11</v>
      </c>
      <c r="G314" t="s">
        <v>6</v>
      </c>
    </row>
    <row r="315" spans="1:7">
      <c r="A315" s="54" t="str">
        <f t="shared" si="13"/>
        <v>NormalBajaAltoNo10</v>
      </c>
      <c r="B315" t="s">
        <v>38</v>
      </c>
      <c r="C315" t="s">
        <v>28</v>
      </c>
      <c r="D315" t="s">
        <v>9</v>
      </c>
      <c r="E315" t="s">
        <v>10</v>
      </c>
      <c r="F315" t="s">
        <v>13</v>
      </c>
      <c r="G315" t="s">
        <v>12</v>
      </c>
    </row>
    <row r="316" spans="1:7">
      <c r="A316" t="str">
        <f t="shared" si="13"/>
        <v>NormalBajaAltoNo11</v>
      </c>
      <c r="B316" t="s">
        <v>38</v>
      </c>
      <c r="C316" t="s">
        <v>28</v>
      </c>
      <c r="D316" t="s">
        <v>9</v>
      </c>
      <c r="E316" t="s">
        <v>10</v>
      </c>
      <c r="F316" t="s">
        <v>14</v>
      </c>
      <c r="G316" t="s">
        <v>12</v>
      </c>
    </row>
    <row r="317" spans="1:7">
      <c r="A317" t="str">
        <f t="shared" si="13"/>
        <v>NormalBajaAltoNo12</v>
      </c>
      <c r="B317" t="s">
        <v>38</v>
      </c>
      <c r="C317" t="s">
        <v>28</v>
      </c>
      <c r="D317" t="s">
        <v>9</v>
      </c>
      <c r="E317" t="s">
        <v>10</v>
      </c>
      <c r="F317" t="s">
        <v>15</v>
      </c>
      <c r="G317" t="s">
        <v>6</v>
      </c>
    </row>
    <row r="318" spans="1:7">
      <c r="A318" t="str">
        <f t="shared" si="13"/>
        <v>NormalBajaAltoNo13</v>
      </c>
      <c r="B318" t="s">
        <v>38</v>
      </c>
      <c r="C318" t="s">
        <v>28</v>
      </c>
      <c r="D318" t="s">
        <v>9</v>
      </c>
      <c r="E318" t="s">
        <v>10</v>
      </c>
      <c r="F318" t="s">
        <v>16</v>
      </c>
      <c r="G318" t="s">
        <v>6</v>
      </c>
    </row>
    <row r="319" spans="1:7">
      <c r="A319" t="str">
        <f t="shared" si="13"/>
        <v>NormalBajaAltoNo14</v>
      </c>
      <c r="B319" t="s">
        <v>38</v>
      </c>
      <c r="C319" t="s">
        <v>28</v>
      </c>
      <c r="D319" t="s">
        <v>9</v>
      </c>
      <c r="E319" t="s">
        <v>10</v>
      </c>
      <c r="F319" t="s">
        <v>17</v>
      </c>
      <c r="G319" t="s">
        <v>12</v>
      </c>
    </row>
    <row r="320" spans="1:7">
      <c r="A320" t="str">
        <f t="shared" si="13"/>
        <v>NormalBajaAltoNo2.</v>
      </c>
      <c r="B320" t="s">
        <v>38</v>
      </c>
      <c r="C320" t="s">
        <v>28</v>
      </c>
      <c r="D320" t="s">
        <v>9</v>
      </c>
      <c r="E320" t="s">
        <v>10</v>
      </c>
      <c r="F320" t="s">
        <v>18</v>
      </c>
      <c r="G320" t="s">
        <v>12</v>
      </c>
    </row>
    <row r="321" spans="1:7">
      <c r="A321" t="str">
        <f t="shared" si="13"/>
        <v>NormalBajaAltoNo3.</v>
      </c>
      <c r="B321" t="s">
        <v>38</v>
      </c>
      <c r="C321" t="s">
        <v>28</v>
      </c>
      <c r="D321" t="s">
        <v>9</v>
      </c>
      <c r="E321" t="s">
        <v>10</v>
      </c>
      <c r="F321" t="s">
        <v>19</v>
      </c>
      <c r="G321" t="s">
        <v>12</v>
      </c>
    </row>
    <row r="322" spans="1:7">
      <c r="A322" t="str">
        <f t="shared" si="13"/>
        <v>NormalBajaAltoNo4.</v>
      </c>
      <c r="B322" t="s">
        <v>38</v>
      </c>
      <c r="C322" t="s">
        <v>28</v>
      </c>
      <c r="D322" t="s">
        <v>9</v>
      </c>
      <c r="E322" t="s">
        <v>10</v>
      </c>
      <c r="F322" t="s">
        <v>20</v>
      </c>
      <c r="G322" t="s">
        <v>6</v>
      </c>
    </row>
    <row r="323" spans="1:7">
      <c r="A323" t="str">
        <f t="shared" si="13"/>
        <v>NormalBajaAltoNo6.</v>
      </c>
      <c r="B323" t="s">
        <v>38</v>
      </c>
      <c r="C323" t="s">
        <v>28</v>
      </c>
      <c r="D323" t="s">
        <v>9</v>
      </c>
      <c r="E323" t="s">
        <v>10</v>
      </c>
      <c r="F323" t="s">
        <v>21</v>
      </c>
      <c r="G323" t="s">
        <v>12</v>
      </c>
    </row>
    <row r="324" spans="1:7">
      <c r="A324" t="str">
        <f t="shared" si="13"/>
        <v>NormalBajaAltoNo7.</v>
      </c>
      <c r="B324" t="s">
        <v>38</v>
      </c>
      <c r="C324" t="s">
        <v>28</v>
      </c>
      <c r="D324" t="s">
        <v>9</v>
      </c>
      <c r="E324" t="s">
        <v>10</v>
      </c>
      <c r="F324" t="s">
        <v>22</v>
      </c>
      <c r="G324" t="s">
        <v>12</v>
      </c>
    </row>
    <row r="325" spans="1:7">
      <c r="A325" t="str">
        <f t="shared" si="13"/>
        <v>NormalBajaAltoNo8.</v>
      </c>
      <c r="B325" t="s">
        <v>38</v>
      </c>
      <c r="C325" t="s">
        <v>28</v>
      </c>
      <c r="D325" t="s">
        <v>9</v>
      </c>
      <c r="E325" t="s">
        <v>10</v>
      </c>
      <c r="F325" t="s">
        <v>23</v>
      </c>
      <c r="G325" t="s">
        <v>6</v>
      </c>
    </row>
    <row r="326" spans="1:7">
      <c r="A326" s="54" t="str">
        <f t="shared" si="13"/>
        <v>NormalBajaAltoNo9.</v>
      </c>
      <c r="B326" t="s">
        <v>38</v>
      </c>
      <c r="C326" t="s">
        <v>28</v>
      </c>
      <c r="D326" t="s">
        <v>9</v>
      </c>
      <c r="E326" t="s">
        <v>10</v>
      </c>
      <c r="F326" t="s">
        <v>24</v>
      </c>
      <c r="G326" t="s">
        <v>6</v>
      </c>
    </row>
    <row r="327" spans="1:7">
      <c r="A327" t="str">
        <f t="shared" si="13"/>
        <v>NormalBajaAltoSi1.</v>
      </c>
      <c r="B327" t="s">
        <v>38</v>
      </c>
      <c r="C327" t="s">
        <v>28</v>
      </c>
      <c r="D327" t="s">
        <v>9</v>
      </c>
      <c r="E327" t="s">
        <v>25</v>
      </c>
      <c r="F327" t="s">
        <v>11</v>
      </c>
      <c r="G327" t="s">
        <v>6</v>
      </c>
    </row>
    <row r="328" spans="1:7">
      <c r="A328" s="54" t="str">
        <f t="shared" si="13"/>
        <v>NormalBajaAltoSi10</v>
      </c>
      <c r="B328" t="s">
        <v>38</v>
      </c>
      <c r="C328" t="s">
        <v>28</v>
      </c>
      <c r="D328" t="s">
        <v>9</v>
      </c>
      <c r="E328" t="s">
        <v>25</v>
      </c>
      <c r="F328" t="s">
        <v>13</v>
      </c>
      <c r="G328" t="s">
        <v>12</v>
      </c>
    </row>
    <row r="329" spans="1:7">
      <c r="A329" t="str">
        <f t="shared" si="13"/>
        <v>NormalBajaAltoSi11</v>
      </c>
      <c r="B329" t="s">
        <v>38</v>
      </c>
      <c r="C329" t="s">
        <v>28</v>
      </c>
      <c r="D329" t="s">
        <v>9</v>
      </c>
      <c r="E329" t="s">
        <v>25</v>
      </c>
      <c r="F329" t="s">
        <v>14</v>
      </c>
      <c r="G329" t="s">
        <v>12</v>
      </c>
    </row>
    <row r="330" spans="1:7">
      <c r="A330" t="str">
        <f t="shared" si="13"/>
        <v>NormalBajaAltoSi12</v>
      </c>
      <c r="B330" t="s">
        <v>38</v>
      </c>
      <c r="C330" t="s">
        <v>28</v>
      </c>
      <c r="D330" t="s">
        <v>9</v>
      </c>
      <c r="E330" t="s">
        <v>25</v>
      </c>
      <c r="F330" t="s">
        <v>15</v>
      </c>
      <c r="G330" t="s">
        <v>6</v>
      </c>
    </row>
    <row r="331" spans="1:7">
      <c r="A331" t="str">
        <f t="shared" si="13"/>
        <v>NormalBajaAltoSi13</v>
      </c>
      <c r="B331" t="s">
        <v>38</v>
      </c>
      <c r="C331" t="s">
        <v>28</v>
      </c>
      <c r="D331" t="s">
        <v>9</v>
      </c>
      <c r="E331" t="s">
        <v>25</v>
      </c>
      <c r="F331" t="s">
        <v>16</v>
      </c>
      <c r="G331" t="s">
        <v>6</v>
      </c>
    </row>
    <row r="332" spans="1:7">
      <c r="A332" t="str">
        <f t="shared" si="13"/>
        <v>NormalBajaAltoSi14</v>
      </c>
      <c r="B332" t="s">
        <v>38</v>
      </c>
      <c r="C332" t="s">
        <v>28</v>
      </c>
      <c r="D332" t="s">
        <v>9</v>
      </c>
      <c r="E332" t="s">
        <v>25</v>
      </c>
      <c r="F332" t="s">
        <v>17</v>
      </c>
      <c r="G332" t="s">
        <v>12</v>
      </c>
    </row>
    <row r="333" spans="1:7">
      <c r="A333" t="str">
        <f t="shared" si="13"/>
        <v>NormalBajaAltoSi2.</v>
      </c>
      <c r="B333" t="s">
        <v>38</v>
      </c>
      <c r="C333" t="s">
        <v>28</v>
      </c>
      <c r="D333" t="s">
        <v>9</v>
      </c>
      <c r="E333" t="s">
        <v>25</v>
      </c>
      <c r="F333" t="s">
        <v>18</v>
      </c>
      <c r="G333" t="s">
        <v>12</v>
      </c>
    </row>
    <row r="334" spans="1:7">
      <c r="A334" t="str">
        <f t="shared" si="13"/>
        <v>NormalBajaAltoSi3.</v>
      </c>
      <c r="B334" t="s">
        <v>38</v>
      </c>
      <c r="C334" t="s">
        <v>28</v>
      </c>
      <c r="D334" t="s">
        <v>9</v>
      </c>
      <c r="E334" t="s">
        <v>25</v>
      </c>
      <c r="F334" t="s">
        <v>19</v>
      </c>
      <c r="G334" t="s">
        <v>12</v>
      </c>
    </row>
    <row r="335" spans="1:7">
      <c r="A335" t="str">
        <f t="shared" si="13"/>
        <v>NormalBajaAltoSi4.</v>
      </c>
      <c r="B335" t="s">
        <v>38</v>
      </c>
      <c r="C335" t="s">
        <v>28</v>
      </c>
      <c r="D335" t="s">
        <v>9</v>
      </c>
      <c r="E335" t="s">
        <v>25</v>
      </c>
      <c r="F335" t="s">
        <v>20</v>
      </c>
      <c r="G335" t="s">
        <v>6</v>
      </c>
    </row>
    <row r="336" spans="1:7">
      <c r="A336" t="str">
        <f t="shared" si="13"/>
        <v>NormalBajaAltoSi6.</v>
      </c>
      <c r="B336" t="s">
        <v>38</v>
      </c>
      <c r="C336" t="s">
        <v>28</v>
      </c>
      <c r="D336" t="s">
        <v>9</v>
      </c>
      <c r="E336" t="s">
        <v>25</v>
      </c>
      <c r="F336" t="s">
        <v>21</v>
      </c>
      <c r="G336" t="s">
        <v>12</v>
      </c>
    </row>
    <row r="337" spans="1:7">
      <c r="A337" t="str">
        <f t="shared" si="13"/>
        <v>NormalBajaAltoSi7.</v>
      </c>
      <c r="B337" t="s">
        <v>38</v>
      </c>
      <c r="C337" t="s">
        <v>28</v>
      </c>
      <c r="D337" t="s">
        <v>9</v>
      </c>
      <c r="E337" t="s">
        <v>25</v>
      </c>
      <c r="F337" t="s">
        <v>22</v>
      </c>
      <c r="G337" t="s">
        <v>12</v>
      </c>
    </row>
    <row r="338" spans="1:7">
      <c r="A338" t="str">
        <f t="shared" si="13"/>
        <v>NormalBajaAltoSi8.</v>
      </c>
      <c r="B338" t="s">
        <v>38</v>
      </c>
      <c r="C338" t="s">
        <v>28</v>
      </c>
      <c r="D338" t="s">
        <v>9</v>
      </c>
      <c r="E338" t="s">
        <v>25</v>
      </c>
      <c r="F338" t="s">
        <v>23</v>
      </c>
      <c r="G338" t="s">
        <v>6</v>
      </c>
    </row>
    <row r="339" spans="1:7">
      <c r="A339" s="54" t="str">
        <f t="shared" si="13"/>
        <v>NormalBajaAltoSi9.</v>
      </c>
      <c r="B339" t="s">
        <v>38</v>
      </c>
      <c r="C339" t="s">
        <v>28</v>
      </c>
      <c r="D339" t="s">
        <v>9</v>
      </c>
      <c r="E339" t="s">
        <v>25</v>
      </c>
      <c r="F339" t="s">
        <v>24</v>
      </c>
      <c r="G339" t="s">
        <v>6</v>
      </c>
    </row>
    <row r="340" spans="1:7">
      <c r="A340" t="str">
        <f t="shared" si="13"/>
        <v>NormalBajaBajoNo1.</v>
      </c>
      <c r="B340" t="s">
        <v>38</v>
      </c>
      <c r="C340" t="s">
        <v>28</v>
      </c>
      <c r="D340" t="s">
        <v>26</v>
      </c>
      <c r="E340" t="s">
        <v>10</v>
      </c>
      <c r="F340" t="s">
        <v>11</v>
      </c>
      <c r="G340" t="s">
        <v>6</v>
      </c>
    </row>
    <row r="341" spans="1:7">
      <c r="A341" s="54" t="str">
        <f t="shared" si="13"/>
        <v>NormalBajaBajoNo10</v>
      </c>
      <c r="B341" t="s">
        <v>38</v>
      </c>
      <c r="C341" t="s">
        <v>28</v>
      </c>
      <c r="D341" t="s">
        <v>26</v>
      </c>
      <c r="E341" t="s">
        <v>10</v>
      </c>
      <c r="F341" t="s">
        <v>13</v>
      </c>
      <c r="G341" t="s">
        <v>6</v>
      </c>
    </row>
    <row r="342" spans="1:7">
      <c r="A342" t="str">
        <f t="shared" si="13"/>
        <v>NormalBajaBajoNo11</v>
      </c>
      <c r="B342" t="s">
        <v>38</v>
      </c>
      <c r="C342" t="s">
        <v>28</v>
      </c>
      <c r="D342" t="s">
        <v>26</v>
      </c>
      <c r="E342" t="s">
        <v>10</v>
      </c>
      <c r="F342" t="s">
        <v>14</v>
      </c>
      <c r="G342" t="s">
        <v>12</v>
      </c>
    </row>
    <row r="343" spans="1:7">
      <c r="A343" t="str">
        <f t="shared" si="13"/>
        <v>NormalBajaBajoNo12</v>
      </c>
      <c r="B343" t="s">
        <v>38</v>
      </c>
      <c r="C343" t="s">
        <v>28</v>
      </c>
      <c r="D343" t="s">
        <v>26</v>
      </c>
      <c r="E343" t="s">
        <v>10</v>
      </c>
      <c r="F343" t="s">
        <v>15</v>
      </c>
      <c r="G343" t="s">
        <v>6</v>
      </c>
    </row>
    <row r="344" spans="1:7">
      <c r="A344" t="str">
        <f t="shared" si="13"/>
        <v>NormalBajaBajoNo13</v>
      </c>
      <c r="B344" t="s">
        <v>38</v>
      </c>
      <c r="C344" t="s">
        <v>28</v>
      </c>
      <c r="D344" t="s">
        <v>26</v>
      </c>
      <c r="E344" t="s">
        <v>10</v>
      </c>
      <c r="F344" t="s">
        <v>16</v>
      </c>
      <c r="G344" t="s">
        <v>6</v>
      </c>
    </row>
    <row r="345" spans="1:7">
      <c r="A345" t="str">
        <f t="shared" si="13"/>
        <v>NormalBajaBajoNo14</v>
      </c>
      <c r="B345" t="s">
        <v>38</v>
      </c>
      <c r="C345" t="s">
        <v>28</v>
      </c>
      <c r="D345" t="s">
        <v>26</v>
      </c>
      <c r="E345" t="s">
        <v>10</v>
      </c>
      <c r="F345" t="s">
        <v>17</v>
      </c>
      <c r="G345" t="s">
        <v>12</v>
      </c>
    </row>
    <row r="346" spans="1:7">
      <c r="A346" t="str">
        <f t="shared" si="13"/>
        <v>NormalBajaBajoNo2.</v>
      </c>
      <c r="B346" t="s">
        <v>38</v>
      </c>
      <c r="C346" t="s">
        <v>28</v>
      </c>
      <c r="D346" t="s">
        <v>26</v>
      </c>
      <c r="E346" t="s">
        <v>10</v>
      </c>
      <c r="F346" t="s">
        <v>18</v>
      </c>
      <c r="G346" t="s">
        <v>12</v>
      </c>
    </row>
    <row r="347" spans="1:7">
      <c r="A347" t="str">
        <f t="shared" si="13"/>
        <v>NormalBajaBajoNo3.</v>
      </c>
      <c r="B347" t="s">
        <v>38</v>
      </c>
      <c r="C347" t="s">
        <v>28</v>
      </c>
      <c r="D347" t="s">
        <v>26</v>
      </c>
      <c r="E347" t="s">
        <v>10</v>
      </c>
      <c r="F347" t="s">
        <v>19</v>
      </c>
      <c r="G347" t="s">
        <v>12</v>
      </c>
    </row>
    <row r="348" spans="1:7">
      <c r="A348" t="str">
        <f t="shared" si="13"/>
        <v>NormalBajaBajoNo4.</v>
      </c>
      <c r="B348" t="s">
        <v>38</v>
      </c>
      <c r="C348" t="s">
        <v>28</v>
      </c>
      <c r="D348" t="s">
        <v>26</v>
      </c>
      <c r="E348" t="s">
        <v>10</v>
      </c>
      <c r="F348" t="s">
        <v>20</v>
      </c>
      <c r="G348" t="s">
        <v>12</v>
      </c>
    </row>
    <row r="349" spans="1:7">
      <c r="A349" t="str">
        <f t="shared" si="13"/>
        <v>NormalBajaBajoNo6.</v>
      </c>
      <c r="B349" t="s">
        <v>38</v>
      </c>
      <c r="C349" t="s">
        <v>28</v>
      </c>
      <c r="D349" t="s">
        <v>26</v>
      </c>
      <c r="E349" t="s">
        <v>10</v>
      </c>
      <c r="F349" t="s">
        <v>21</v>
      </c>
      <c r="G349" t="s">
        <v>12</v>
      </c>
    </row>
    <row r="350" spans="1:7">
      <c r="A350" t="str">
        <f t="shared" si="13"/>
        <v>NormalBajaBajoNo7.</v>
      </c>
      <c r="B350" t="s">
        <v>38</v>
      </c>
      <c r="C350" t="s">
        <v>28</v>
      </c>
      <c r="D350" t="s">
        <v>26</v>
      </c>
      <c r="E350" t="s">
        <v>10</v>
      </c>
      <c r="F350" t="s">
        <v>22</v>
      </c>
      <c r="G350" t="s">
        <v>12</v>
      </c>
    </row>
    <row r="351" spans="1:7">
      <c r="A351" t="str">
        <f t="shared" si="13"/>
        <v>NormalBajaBajoNo8.</v>
      </c>
      <c r="B351" t="s">
        <v>38</v>
      </c>
      <c r="C351" t="s">
        <v>28</v>
      </c>
      <c r="D351" t="s">
        <v>26</v>
      </c>
      <c r="E351" t="s">
        <v>10</v>
      </c>
      <c r="F351" t="s">
        <v>23</v>
      </c>
      <c r="G351" t="s">
        <v>6</v>
      </c>
    </row>
    <row r="352" spans="1:7">
      <c r="A352" s="54" t="str">
        <f t="shared" si="13"/>
        <v>NormalBajaBajoNo9.</v>
      </c>
      <c r="B352" t="s">
        <v>38</v>
      </c>
      <c r="C352" t="s">
        <v>28</v>
      </c>
      <c r="D352" t="s">
        <v>26</v>
      </c>
      <c r="E352" t="s">
        <v>10</v>
      </c>
      <c r="F352" t="s">
        <v>24</v>
      </c>
      <c r="G352" t="s">
        <v>12</v>
      </c>
    </row>
    <row r="353" spans="1:7">
      <c r="A353" t="str">
        <f t="shared" si="13"/>
        <v>NormalBajaBajoSi1.</v>
      </c>
      <c r="B353" t="s">
        <v>38</v>
      </c>
      <c r="C353" t="s">
        <v>28</v>
      </c>
      <c r="D353" t="s">
        <v>26</v>
      </c>
      <c r="E353" t="s">
        <v>25</v>
      </c>
      <c r="F353" t="s">
        <v>11</v>
      </c>
      <c r="G353" t="s">
        <v>6</v>
      </c>
    </row>
    <row r="354" spans="1:7">
      <c r="A354" s="54" t="str">
        <f t="shared" si="13"/>
        <v>NormalBajaBajoSi10</v>
      </c>
      <c r="B354" t="s">
        <v>38</v>
      </c>
      <c r="C354" t="s">
        <v>28</v>
      </c>
      <c r="D354" t="s">
        <v>26</v>
      </c>
      <c r="E354" t="s">
        <v>25</v>
      </c>
      <c r="F354" t="s">
        <v>13</v>
      </c>
      <c r="G354" t="s">
        <v>6</v>
      </c>
    </row>
    <row r="355" spans="1:7">
      <c r="A355" t="str">
        <f t="shared" si="13"/>
        <v>NormalBajaBajoSi11</v>
      </c>
      <c r="B355" t="s">
        <v>38</v>
      </c>
      <c r="C355" t="s">
        <v>28</v>
      </c>
      <c r="D355" t="s">
        <v>26</v>
      </c>
      <c r="E355" t="s">
        <v>25</v>
      </c>
      <c r="F355" t="s">
        <v>14</v>
      </c>
      <c r="G355" t="s">
        <v>12</v>
      </c>
    </row>
    <row r="356" spans="1:7">
      <c r="A356" t="str">
        <f t="shared" si="13"/>
        <v>NormalBajaBajoSi12</v>
      </c>
      <c r="B356" t="s">
        <v>38</v>
      </c>
      <c r="C356" t="s">
        <v>28</v>
      </c>
      <c r="D356" t="s">
        <v>26</v>
      </c>
      <c r="E356" t="s">
        <v>25</v>
      </c>
      <c r="F356" t="s">
        <v>15</v>
      </c>
      <c r="G356" t="s">
        <v>6</v>
      </c>
    </row>
    <row r="357" spans="1:7">
      <c r="A357" t="str">
        <f t="shared" si="13"/>
        <v>NormalBajaBajoSi13</v>
      </c>
      <c r="B357" t="s">
        <v>38</v>
      </c>
      <c r="C357" t="s">
        <v>28</v>
      </c>
      <c r="D357" t="s">
        <v>26</v>
      </c>
      <c r="E357" t="s">
        <v>25</v>
      </c>
      <c r="F357" t="s">
        <v>16</v>
      </c>
      <c r="G357" t="s">
        <v>6</v>
      </c>
    </row>
    <row r="358" spans="1:7">
      <c r="A358" t="str">
        <f t="shared" si="13"/>
        <v>NormalBajaBajoSi14</v>
      </c>
      <c r="B358" t="s">
        <v>38</v>
      </c>
      <c r="C358" t="s">
        <v>28</v>
      </c>
      <c r="D358" t="s">
        <v>26</v>
      </c>
      <c r="E358" t="s">
        <v>25</v>
      </c>
      <c r="F358" t="s">
        <v>17</v>
      </c>
      <c r="G358" t="s">
        <v>12</v>
      </c>
    </row>
    <row r="359" spans="1:7">
      <c r="A359" t="str">
        <f t="shared" si="13"/>
        <v>NormalBajaBajoSi2.</v>
      </c>
      <c r="B359" t="s">
        <v>38</v>
      </c>
      <c r="C359" t="s">
        <v>28</v>
      </c>
      <c r="D359" t="s">
        <v>26</v>
      </c>
      <c r="E359" t="s">
        <v>25</v>
      </c>
      <c r="F359" t="s">
        <v>18</v>
      </c>
      <c r="G359" t="s">
        <v>12</v>
      </c>
    </row>
    <row r="360" spans="1:7">
      <c r="A360" t="str">
        <f t="shared" si="13"/>
        <v>NormalBajaBajoSi3.</v>
      </c>
      <c r="B360" t="s">
        <v>38</v>
      </c>
      <c r="C360" t="s">
        <v>28</v>
      </c>
      <c r="D360" t="s">
        <v>26</v>
      </c>
      <c r="E360" t="s">
        <v>25</v>
      </c>
      <c r="F360" t="s">
        <v>19</v>
      </c>
      <c r="G360" t="s">
        <v>12</v>
      </c>
    </row>
    <row r="361" spans="1:7">
      <c r="A361" t="str">
        <f t="shared" ref="A361:A424" si="14">B361&amp;C361&amp;D361&amp;E361&amp;MID(F361,1,2)</f>
        <v>NormalBajaBajoSi4.</v>
      </c>
      <c r="B361" t="s">
        <v>38</v>
      </c>
      <c r="C361" t="s">
        <v>28</v>
      </c>
      <c r="D361" t="s">
        <v>26</v>
      </c>
      <c r="E361" t="s">
        <v>25</v>
      </c>
      <c r="F361" t="s">
        <v>20</v>
      </c>
      <c r="G361" t="s">
        <v>6</v>
      </c>
    </row>
    <row r="362" spans="1:7">
      <c r="A362" t="str">
        <f t="shared" si="14"/>
        <v>NormalBajaBajoSi6.</v>
      </c>
      <c r="B362" t="s">
        <v>38</v>
      </c>
      <c r="C362" t="s">
        <v>28</v>
      </c>
      <c r="D362" t="s">
        <v>26</v>
      </c>
      <c r="E362" t="s">
        <v>25</v>
      </c>
      <c r="F362" t="s">
        <v>21</v>
      </c>
      <c r="G362" t="s">
        <v>12</v>
      </c>
    </row>
    <row r="363" spans="1:7">
      <c r="A363" t="str">
        <f t="shared" si="14"/>
        <v>NormalBajaBajoSi7.</v>
      </c>
      <c r="B363" t="s">
        <v>38</v>
      </c>
      <c r="C363" t="s">
        <v>28</v>
      </c>
      <c r="D363" t="s">
        <v>26</v>
      </c>
      <c r="E363" t="s">
        <v>25</v>
      </c>
      <c r="F363" t="s">
        <v>22</v>
      </c>
      <c r="G363" t="s">
        <v>12</v>
      </c>
    </row>
    <row r="364" spans="1:7">
      <c r="A364" t="str">
        <f t="shared" si="14"/>
        <v>NormalBajaBajoSi8.</v>
      </c>
      <c r="B364" t="s">
        <v>38</v>
      </c>
      <c r="C364" t="s">
        <v>28</v>
      </c>
      <c r="D364" t="s">
        <v>26</v>
      </c>
      <c r="E364" t="s">
        <v>25</v>
      </c>
      <c r="F364" t="s">
        <v>23</v>
      </c>
      <c r="G364" t="s">
        <v>6</v>
      </c>
    </row>
    <row r="365" spans="1:7">
      <c r="A365" s="54" t="str">
        <f t="shared" si="14"/>
        <v>NormalBajaBajoSi9.</v>
      </c>
      <c r="B365" t="s">
        <v>38</v>
      </c>
      <c r="C365" t="s">
        <v>28</v>
      </c>
      <c r="D365" t="s">
        <v>26</v>
      </c>
      <c r="E365" t="s">
        <v>25</v>
      </c>
      <c r="F365" t="s">
        <v>24</v>
      </c>
      <c r="G365" t="s">
        <v>12</v>
      </c>
    </row>
    <row r="366" spans="1:7">
      <c r="A366" t="str">
        <f t="shared" si="14"/>
        <v>NormalBajaMedioNo1.</v>
      </c>
      <c r="B366" t="s">
        <v>38</v>
      </c>
      <c r="C366" t="s">
        <v>28</v>
      </c>
      <c r="D366" t="s">
        <v>27</v>
      </c>
      <c r="E366" t="s">
        <v>10</v>
      </c>
      <c r="F366" t="s">
        <v>11</v>
      </c>
      <c r="G366" t="s">
        <v>6</v>
      </c>
    </row>
    <row r="367" spans="1:7">
      <c r="A367" s="54" t="str">
        <f t="shared" si="14"/>
        <v>NormalBajaMedioNo10</v>
      </c>
      <c r="B367" t="s">
        <v>38</v>
      </c>
      <c r="C367" t="s">
        <v>28</v>
      </c>
      <c r="D367" t="s">
        <v>27</v>
      </c>
      <c r="E367" t="s">
        <v>10</v>
      </c>
      <c r="F367" t="s">
        <v>13</v>
      </c>
      <c r="G367" t="s">
        <v>6</v>
      </c>
    </row>
    <row r="368" spans="1:7">
      <c r="A368" t="str">
        <f t="shared" si="14"/>
        <v>NormalBajaMedioNo11</v>
      </c>
      <c r="B368" t="s">
        <v>38</v>
      </c>
      <c r="C368" t="s">
        <v>28</v>
      </c>
      <c r="D368" t="s">
        <v>27</v>
      </c>
      <c r="E368" t="s">
        <v>10</v>
      </c>
      <c r="F368" t="s">
        <v>14</v>
      </c>
      <c r="G368" t="s">
        <v>12</v>
      </c>
    </row>
    <row r="369" spans="1:7">
      <c r="A369" t="str">
        <f t="shared" si="14"/>
        <v>NormalBajaMedioNo12</v>
      </c>
      <c r="B369" t="s">
        <v>38</v>
      </c>
      <c r="C369" t="s">
        <v>28</v>
      </c>
      <c r="D369" t="s">
        <v>27</v>
      </c>
      <c r="E369" t="s">
        <v>10</v>
      </c>
      <c r="F369" t="s">
        <v>15</v>
      </c>
      <c r="G369" t="s">
        <v>6</v>
      </c>
    </row>
    <row r="370" spans="1:7">
      <c r="A370" t="str">
        <f t="shared" si="14"/>
        <v>NormalBajaMedioNo13</v>
      </c>
      <c r="B370" t="s">
        <v>38</v>
      </c>
      <c r="C370" t="s">
        <v>28</v>
      </c>
      <c r="D370" t="s">
        <v>27</v>
      </c>
      <c r="E370" t="s">
        <v>10</v>
      </c>
      <c r="F370" t="s">
        <v>16</v>
      </c>
      <c r="G370" t="s">
        <v>6</v>
      </c>
    </row>
    <row r="371" spans="1:7">
      <c r="A371" t="str">
        <f t="shared" si="14"/>
        <v>NormalBajaMedioNo14</v>
      </c>
      <c r="B371" t="s">
        <v>38</v>
      </c>
      <c r="C371" t="s">
        <v>28</v>
      </c>
      <c r="D371" t="s">
        <v>27</v>
      </c>
      <c r="E371" t="s">
        <v>10</v>
      </c>
      <c r="F371" t="s">
        <v>17</v>
      </c>
      <c r="G371" t="s">
        <v>12</v>
      </c>
    </row>
    <row r="372" spans="1:7">
      <c r="A372" t="str">
        <f t="shared" si="14"/>
        <v>NormalBajaMedioNo2.</v>
      </c>
      <c r="B372" t="s">
        <v>38</v>
      </c>
      <c r="C372" t="s">
        <v>28</v>
      </c>
      <c r="D372" t="s">
        <v>27</v>
      </c>
      <c r="E372" t="s">
        <v>10</v>
      </c>
      <c r="F372" t="s">
        <v>18</v>
      </c>
      <c r="G372" t="s">
        <v>12</v>
      </c>
    </row>
    <row r="373" spans="1:7">
      <c r="A373" t="str">
        <f t="shared" si="14"/>
        <v>NormalBajaMedioNo3.</v>
      </c>
      <c r="B373" t="s">
        <v>38</v>
      </c>
      <c r="C373" t="s">
        <v>28</v>
      </c>
      <c r="D373" t="s">
        <v>27</v>
      </c>
      <c r="E373" t="s">
        <v>10</v>
      </c>
      <c r="F373" t="s">
        <v>19</v>
      </c>
      <c r="G373" t="s">
        <v>12</v>
      </c>
    </row>
    <row r="374" spans="1:7">
      <c r="A374" t="str">
        <f t="shared" si="14"/>
        <v>NormalBajaMedioNo4.</v>
      </c>
      <c r="B374" t="s">
        <v>38</v>
      </c>
      <c r="C374" t="s">
        <v>28</v>
      </c>
      <c r="D374" t="s">
        <v>27</v>
      </c>
      <c r="E374" t="s">
        <v>10</v>
      </c>
      <c r="F374" t="s">
        <v>20</v>
      </c>
      <c r="G374" t="s">
        <v>12</v>
      </c>
    </row>
    <row r="375" spans="1:7">
      <c r="A375" t="str">
        <f t="shared" si="14"/>
        <v>NormalBajaMedioNo6.</v>
      </c>
      <c r="B375" t="s">
        <v>38</v>
      </c>
      <c r="C375" t="s">
        <v>28</v>
      </c>
      <c r="D375" t="s">
        <v>27</v>
      </c>
      <c r="E375" t="s">
        <v>10</v>
      </c>
      <c r="F375" t="s">
        <v>21</v>
      </c>
      <c r="G375" t="s">
        <v>12</v>
      </c>
    </row>
    <row r="376" spans="1:7">
      <c r="A376" t="str">
        <f t="shared" si="14"/>
        <v>NormalBajaMedioNo7.</v>
      </c>
      <c r="B376" t="s">
        <v>38</v>
      </c>
      <c r="C376" t="s">
        <v>28</v>
      </c>
      <c r="D376" t="s">
        <v>27</v>
      </c>
      <c r="E376" t="s">
        <v>10</v>
      </c>
      <c r="F376" t="s">
        <v>22</v>
      </c>
      <c r="G376" t="s">
        <v>12</v>
      </c>
    </row>
    <row r="377" spans="1:7">
      <c r="A377" t="str">
        <f t="shared" si="14"/>
        <v>NormalBajaMedioNo8.</v>
      </c>
      <c r="B377" t="s">
        <v>38</v>
      </c>
      <c r="C377" t="s">
        <v>28</v>
      </c>
      <c r="D377" t="s">
        <v>27</v>
      </c>
      <c r="E377" t="s">
        <v>10</v>
      </c>
      <c r="F377" t="s">
        <v>23</v>
      </c>
      <c r="G377" t="s">
        <v>6</v>
      </c>
    </row>
    <row r="378" spans="1:7">
      <c r="A378" s="54" t="str">
        <f t="shared" si="14"/>
        <v>NormalBajaMedioNo9.</v>
      </c>
      <c r="B378" t="s">
        <v>38</v>
      </c>
      <c r="C378" t="s">
        <v>28</v>
      </c>
      <c r="D378" t="s">
        <v>27</v>
      </c>
      <c r="E378" t="s">
        <v>10</v>
      </c>
      <c r="F378" t="s">
        <v>24</v>
      </c>
      <c r="G378" t="s">
        <v>12</v>
      </c>
    </row>
    <row r="379" spans="1:7">
      <c r="A379" t="str">
        <f t="shared" si="14"/>
        <v>NormalBajaMedioSi1.</v>
      </c>
      <c r="B379" t="s">
        <v>38</v>
      </c>
      <c r="C379" t="s">
        <v>28</v>
      </c>
      <c r="D379" t="s">
        <v>27</v>
      </c>
      <c r="E379" t="s">
        <v>25</v>
      </c>
      <c r="F379" t="s">
        <v>11</v>
      </c>
      <c r="G379" t="s">
        <v>6</v>
      </c>
    </row>
    <row r="380" spans="1:7">
      <c r="A380" s="54" t="str">
        <f t="shared" si="14"/>
        <v>NormalBajaMedioSi10</v>
      </c>
      <c r="B380" t="s">
        <v>38</v>
      </c>
      <c r="C380" t="s">
        <v>28</v>
      </c>
      <c r="D380" t="s">
        <v>27</v>
      </c>
      <c r="E380" t="s">
        <v>25</v>
      </c>
      <c r="F380" t="s">
        <v>13</v>
      </c>
      <c r="G380" t="s">
        <v>6</v>
      </c>
    </row>
    <row r="381" spans="1:7">
      <c r="A381" t="str">
        <f t="shared" si="14"/>
        <v>NormalBajaMedioSi11</v>
      </c>
      <c r="B381" t="s">
        <v>38</v>
      </c>
      <c r="C381" t="s">
        <v>28</v>
      </c>
      <c r="D381" t="s">
        <v>27</v>
      </c>
      <c r="E381" t="s">
        <v>25</v>
      </c>
      <c r="F381" t="s">
        <v>14</v>
      </c>
      <c r="G381" t="s">
        <v>12</v>
      </c>
    </row>
    <row r="382" spans="1:7">
      <c r="A382" t="str">
        <f t="shared" si="14"/>
        <v>NormalBajaMedioSi12</v>
      </c>
      <c r="B382" t="s">
        <v>38</v>
      </c>
      <c r="C382" t="s">
        <v>28</v>
      </c>
      <c r="D382" t="s">
        <v>27</v>
      </c>
      <c r="E382" t="s">
        <v>25</v>
      </c>
      <c r="F382" t="s">
        <v>15</v>
      </c>
      <c r="G382" t="s">
        <v>6</v>
      </c>
    </row>
    <row r="383" spans="1:7">
      <c r="A383" t="str">
        <f t="shared" si="14"/>
        <v>NormalBajaMedioSi13</v>
      </c>
      <c r="B383" t="s">
        <v>38</v>
      </c>
      <c r="C383" t="s">
        <v>28</v>
      </c>
      <c r="D383" t="s">
        <v>27</v>
      </c>
      <c r="E383" t="s">
        <v>25</v>
      </c>
      <c r="F383" t="s">
        <v>16</v>
      </c>
      <c r="G383" t="s">
        <v>6</v>
      </c>
    </row>
    <row r="384" spans="1:7">
      <c r="A384" t="str">
        <f t="shared" si="14"/>
        <v>NormalBajaMedioSi14</v>
      </c>
      <c r="B384" t="s">
        <v>38</v>
      </c>
      <c r="C384" t="s">
        <v>28</v>
      </c>
      <c r="D384" t="s">
        <v>27</v>
      </c>
      <c r="E384" t="s">
        <v>25</v>
      </c>
      <c r="F384" t="s">
        <v>17</v>
      </c>
      <c r="G384" t="s">
        <v>12</v>
      </c>
    </row>
    <row r="385" spans="1:7">
      <c r="A385" t="str">
        <f t="shared" si="14"/>
        <v>NormalBajaMedioSi2.</v>
      </c>
      <c r="B385" t="s">
        <v>38</v>
      </c>
      <c r="C385" t="s">
        <v>28</v>
      </c>
      <c r="D385" t="s">
        <v>27</v>
      </c>
      <c r="E385" t="s">
        <v>25</v>
      </c>
      <c r="F385" t="s">
        <v>18</v>
      </c>
      <c r="G385" t="s">
        <v>12</v>
      </c>
    </row>
    <row r="386" spans="1:7">
      <c r="A386" t="str">
        <f t="shared" si="14"/>
        <v>NormalBajaMedioSi3.</v>
      </c>
      <c r="B386" t="s">
        <v>38</v>
      </c>
      <c r="C386" t="s">
        <v>28</v>
      </c>
      <c r="D386" t="s">
        <v>27</v>
      </c>
      <c r="E386" t="s">
        <v>25</v>
      </c>
      <c r="F386" t="s">
        <v>19</v>
      </c>
      <c r="G386" t="s">
        <v>12</v>
      </c>
    </row>
    <row r="387" spans="1:7">
      <c r="A387" t="str">
        <f t="shared" si="14"/>
        <v>NormalBajaMedioSi4.</v>
      </c>
      <c r="B387" t="s">
        <v>38</v>
      </c>
      <c r="C387" t="s">
        <v>28</v>
      </c>
      <c r="D387" t="s">
        <v>27</v>
      </c>
      <c r="E387" t="s">
        <v>25</v>
      </c>
      <c r="F387" t="s">
        <v>20</v>
      </c>
      <c r="G387" t="s">
        <v>6</v>
      </c>
    </row>
    <row r="388" spans="1:7">
      <c r="A388" t="str">
        <f t="shared" si="14"/>
        <v>NormalBajaMedioSi6.</v>
      </c>
      <c r="B388" t="s">
        <v>38</v>
      </c>
      <c r="C388" t="s">
        <v>28</v>
      </c>
      <c r="D388" t="s">
        <v>27</v>
      </c>
      <c r="E388" t="s">
        <v>25</v>
      </c>
      <c r="F388" t="s">
        <v>21</v>
      </c>
      <c r="G388" t="s">
        <v>12</v>
      </c>
    </row>
    <row r="389" spans="1:7">
      <c r="A389" t="str">
        <f t="shared" si="14"/>
        <v>NormalBajaMedioSi7.</v>
      </c>
      <c r="B389" t="s">
        <v>38</v>
      </c>
      <c r="C389" t="s">
        <v>28</v>
      </c>
      <c r="D389" t="s">
        <v>27</v>
      </c>
      <c r="E389" t="s">
        <v>25</v>
      </c>
      <c r="F389" t="s">
        <v>22</v>
      </c>
      <c r="G389" t="s">
        <v>12</v>
      </c>
    </row>
    <row r="390" spans="1:7">
      <c r="A390" t="str">
        <f t="shared" si="14"/>
        <v>NormalBajaMedioSi8.</v>
      </c>
      <c r="B390" t="s">
        <v>38</v>
      </c>
      <c r="C390" t="s">
        <v>28</v>
      </c>
      <c r="D390" t="s">
        <v>27</v>
      </c>
      <c r="E390" t="s">
        <v>25</v>
      </c>
      <c r="F390" t="s">
        <v>23</v>
      </c>
      <c r="G390" t="s">
        <v>6</v>
      </c>
    </row>
    <row r="391" spans="1:7">
      <c r="A391" s="54" t="str">
        <f t="shared" si="14"/>
        <v>NormalBajaMedioSi9.</v>
      </c>
      <c r="B391" t="s">
        <v>38</v>
      </c>
      <c r="C391" t="s">
        <v>28</v>
      </c>
      <c r="D391" t="s">
        <v>27</v>
      </c>
      <c r="E391" t="s">
        <v>25</v>
      </c>
      <c r="F391" t="s">
        <v>24</v>
      </c>
      <c r="G391" t="s">
        <v>12</v>
      </c>
    </row>
    <row r="392" spans="1:7">
      <c r="A392" t="str">
        <f t="shared" si="14"/>
        <v>NormalMediaAltoNo1.</v>
      </c>
      <c r="B392" t="s">
        <v>38</v>
      </c>
      <c r="C392" t="s">
        <v>33</v>
      </c>
      <c r="D392" t="s">
        <v>9</v>
      </c>
      <c r="E392" t="s">
        <v>10</v>
      </c>
      <c r="F392" t="s">
        <v>11</v>
      </c>
      <c r="G392" t="s">
        <v>6</v>
      </c>
    </row>
    <row r="393" spans="1:7">
      <c r="A393" s="54" t="str">
        <f t="shared" si="14"/>
        <v>NormalMediaAltoNo10</v>
      </c>
      <c r="B393" t="s">
        <v>38</v>
      </c>
      <c r="C393" t="s">
        <v>33</v>
      </c>
      <c r="D393" t="s">
        <v>9</v>
      </c>
      <c r="E393" t="s">
        <v>10</v>
      </c>
      <c r="F393" t="s">
        <v>13</v>
      </c>
      <c r="G393" t="s">
        <v>12</v>
      </c>
    </row>
    <row r="394" spans="1:7">
      <c r="A394" t="str">
        <f t="shared" si="14"/>
        <v>NormalMediaAltoNo11</v>
      </c>
      <c r="B394" t="s">
        <v>38</v>
      </c>
      <c r="C394" t="s">
        <v>33</v>
      </c>
      <c r="D394" t="s">
        <v>9</v>
      </c>
      <c r="E394" t="s">
        <v>10</v>
      </c>
      <c r="F394" t="s">
        <v>14</v>
      </c>
      <c r="G394" t="s">
        <v>12</v>
      </c>
    </row>
    <row r="395" spans="1:7">
      <c r="A395" t="str">
        <f t="shared" si="14"/>
        <v>NormalMediaAltoNo12</v>
      </c>
      <c r="B395" t="s">
        <v>38</v>
      </c>
      <c r="C395" t="s">
        <v>33</v>
      </c>
      <c r="D395" t="s">
        <v>9</v>
      </c>
      <c r="E395" t="s">
        <v>10</v>
      </c>
      <c r="F395" t="s">
        <v>15</v>
      </c>
      <c r="G395" t="s">
        <v>6</v>
      </c>
    </row>
    <row r="396" spans="1:7">
      <c r="A396" t="str">
        <f t="shared" si="14"/>
        <v>NormalMediaAltoNo13</v>
      </c>
      <c r="B396" t="s">
        <v>38</v>
      </c>
      <c r="C396" t="s">
        <v>33</v>
      </c>
      <c r="D396" t="s">
        <v>9</v>
      </c>
      <c r="E396" t="s">
        <v>10</v>
      </c>
      <c r="F396" t="s">
        <v>16</v>
      </c>
      <c r="G396" t="s">
        <v>6</v>
      </c>
    </row>
    <row r="397" spans="1:7">
      <c r="A397" t="str">
        <f t="shared" si="14"/>
        <v>NormalMediaAltoNo14</v>
      </c>
      <c r="B397" t="s">
        <v>38</v>
      </c>
      <c r="C397" t="s">
        <v>33</v>
      </c>
      <c r="D397" t="s">
        <v>9</v>
      </c>
      <c r="E397" t="s">
        <v>10</v>
      </c>
      <c r="F397" t="s">
        <v>17</v>
      </c>
      <c r="G397" t="s">
        <v>12</v>
      </c>
    </row>
    <row r="398" spans="1:7">
      <c r="A398" t="str">
        <f t="shared" si="14"/>
        <v>NormalMediaAltoNo2.</v>
      </c>
      <c r="B398" t="s">
        <v>38</v>
      </c>
      <c r="C398" t="s">
        <v>33</v>
      </c>
      <c r="D398" t="s">
        <v>9</v>
      </c>
      <c r="E398" t="s">
        <v>10</v>
      </c>
      <c r="F398" t="s">
        <v>18</v>
      </c>
      <c r="G398" t="s">
        <v>12</v>
      </c>
    </row>
    <row r="399" spans="1:7">
      <c r="A399" t="str">
        <f t="shared" si="14"/>
        <v>NormalMediaAltoNo3.</v>
      </c>
      <c r="B399" t="s">
        <v>38</v>
      </c>
      <c r="C399" t="s">
        <v>33</v>
      </c>
      <c r="D399" t="s">
        <v>9</v>
      </c>
      <c r="E399" t="s">
        <v>10</v>
      </c>
      <c r="F399" t="s">
        <v>19</v>
      </c>
      <c r="G399" t="s">
        <v>12</v>
      </c>
    </row>
    <row r="400" spans="1:7">
      <c r="A400" t="str">
        <f t="shared" si="14"/>
        <v>NormalMediaAltoNo4.</v>
      </c>
      <c r="B400" t="s">
        <v>38</v>
      </c>
      <c r="C400" t="s">
        <v>33</v>
      </c>
      <c r="D400" t="s">
        <v>9</v>
      </c>
      <c r="E400" t="s">
        <v>10</v>
      </c>
      <c r="F400" t="s">
        <v>20</v>
      </c>
      <c r="G400" t="s">
        <v>6</v>
      </c>
    </row>
    <row r="401" spans="1:7">
      <c r="A401" t="str">
        <f t="shared" si="14"/>
        <v>NormalMediaAltoNo6.</v>
      </c>
      <c r="B401" t="s">
        <v>38</v>
      </c>
      <c r="C401" t="s">
        <v>33</v>
      </c>
      <c r="D401" t="s">
        <v>9</v>
      </c>
      <c r="E401" t="s">
        <v>10</v>
      </c>
      <c r="F401" t="s">
        <v>21</v>
      </c>
      <c r="G401" t="s">
        <v>6</v>
      </c>
    </row>
    <row r="402" spans="1:7">
      <c r="A402" t="str">
        <f t="shared" si="14"/>
        <v>NormalMediaAltoNo7.</v>
      </c>
      <c r="B402" t="s">
        <v>38</v>
      </c>
      <c r="C402" t="s">
        <v>33</v>
      </c>
      <c r="D402" t="s">
        <v>9</v>
      </c>
      <c r="E402" t="s">
        <v>10</v>
      </c>
      <c r="F402" t="s">
        <v>22</v>
      </c>
      <c r="G402" t="s">
        <v>12</v>
      </c>
    </row>
    <row r="403" spans="1:7">
      <c r="A403" t="str">
        <f t="shared" si="14"/>
        <v>NormalMediaAltoNo8.</v>
      </c>
      <c r="B403" t="s">
        <v>38</v>
      </c>
      <c r="C403" t="s">
        <v>33</v>
      </c>
      <c r="D403" t="s">
        <v>9</v>
      </c>
      <c r="E403" t="s">
        <v>10</v>
      </c>
      <c r="F403" t="s">
        <v>23</v>
      </c>
      <c r="G403" t="s">
        <v>6</v>
      </c>
    </row>
    <row r="404" spans="1:7">
      <c r="A404" s="54" t="str">
        <f t="shared" si="14"/>
        <v>NormalMediaAltoNo9.</v>
      </c>
      <c r="B404" t="s">
        <v>38</v>
      </c>
      <c r="C404" t="s">
        <v>33</v>
      </c>
      <c r="D404" t="s">
        <v>9</v>
      </c>
      <c r="E404" t="s">
        <v>10</v>
      </c>
      <c r="F404" t="s">
        <v>24</v>
      </c>
      <c r="G404" t="s">
        <v>6</v>
      </c>
    </row>
    <row r="405" spans="1:7">
      <c r="A405" t="str">
        <f t="shared" si="14"/>
        <v>NormalMediaAltoSi1.</v>
      </c>
      <c r="B405" t="s">
        <v>38</v>
      </c>
      <c r="C405" t="s">
        <v>33</v>
      </c>
      <c r="D405" t="s">
        <v>9</v>
      </c>
      <c r="E405" t="s">
        <v>25</v>
      </c>
      <c r="F405" t="s">
        <v>11</v>
      </c>
      <c r="G405" t="s">
        <v>6</v>
      </c>
    </row>
    <row r="406" spans="1:7">
      <c r="A406" s="54" t="str">
        <f t="shared" si="14"/>
        <v>NormalMediaAltoSi10</v>
      </c>
      <c r="B406" t="s">
        <v>38</v>
      </c>
      <c r="C406" t="s">
        <v>33</v>
      </c>
      <c r="D406" t="s">
        <v>9</v>
      </c>
      <c r="E406" t="s">
        <v>25</v>
      </c>
      <c r="F406" t="s">
        <v>13</v>
      </c>
      <c r="G406" t="s">
        <v>12</v>
      </c>
    </row>
    <row r="407" spans="1:7">
      <c r="A407" t="str">
        <f t="shared" si="14"/>
        <v>NormalMediaAltoSi11</v>
      </c>
      <c r="B407" t="s">
        <v>38</v>
      </c>
      <c r="C407" t="s">
        <v>33</v>
      </c>
      <c r="D407" t="s">
        <v>9</v>
      </c>
      <c r="E407" t="s">
        <v>25</v>
      </c>
      <c r="F407" t="s">
        <v>14</v>
      </c>
      <c r="G407" t="s">
        <v>12</v>
      </c>
    </row>
    <row r="408" spans="1:7">
      <c r="A408" t="str">
        <f t="shared" si="14"/>
        <v>NormalMediaAltoSi12</v>
      </c>
      <c r="B408" t="s">
        <v>38</v>
      </c>
      <c r="C408" t="s">
        <v>33</v>
      </c>
      <c r="D408" t="s">
        <v>9</v>
      </c>
      <c r="E408" t="s">
        <v>25</v>
      </c>
      <c r="F408" t="s">
        <v>15</v>
      </c>
      <c r="G408" t="s">
        <v>6</v>
      </c>
    </row>
    <row r="409" spans="1:7">
      <c r="A409" t="str">
        <f t="shared" si="14"/>
        <v>NormalMediaAltoSi13</v>
      </c>
      <c r="B409" t="s">
        <v>38</v>
      </c>
      <c r="C409" t="s">
        <v>33</v>
      </c>
      <c r="D409" t="s">
        <v>9</v>
      </c>
      <c r="E409" t="s">
        <v>25</v>
      </c>
      <c r="F409" t="s">
        <v>16</v>
      </c>
      <c r="G409" t="s">
        <v>6</v>
      </c>
    </row>
    <row r="410" spans="1:7">
      <c r="A410" t="str">
        <f t="shared" si="14"/>
        <v>NormalMediaAltoSi14</v>
      </c>
      <c r="B410" t="s">
        <v>38</v>
      </c>
      <c r="C410" t="s">
        <v>33</v>
      </c>
      <c r="D410" t="s">
        <v>9</v>
      </c>
      <c r="E410" t="s">
        <v>25</v>
      </c>
      <c r="F410" t="s">
        <v>17</v>
      </c>
      <c r="G410" t="s">
        <v>12</v>
      </c>
    </row>
    <row r="411" spans="1:7">
      <c r="A411" t="str">
        <f t="shared" si="14"/>
        <v>NormalMediaAltoSi2.</v>
      </c>
      <c r="B411" t="s">
        <v>38</v>
      </c>
      <c r="C411" t="s">
        <v>33</v>
      </c>
      <c r="D411" t="s">
        <v>9</v>
      </c>
      <c r="E411" t="s">
        <v>25</v>
      </c>
      <c r="F411" t="s">
        <v>18</v>
      </c>
      <c r="G411" t="s">
        <v>12</v>
      </c>
    </row>
    <row r="412" spans="1:7">
      <c r="A412" t="str">
        <f t="shared" si="14"/>
        <v>NormalMediaAltoSi3.</v>
      </c>
      <c r="B412" t="s">
        <v>38</v>
      </c>
      <c r="C412" t="s">
        <v>33</v>
      </c>
      <c r="D412" t="s">
        <v>9</v>
      </c>
      <c r="E412" t="s">
        <v>25</v>
      </c>
      <c r="F412" t="s">
        <v>19</v>
      </c>
      <c r="G412" t="s">
        <v>12</v>
      </c>
    </row>
    <row r="413" spans="1:7">
      <c r="A413" t="str">
        <f t="shared" si="14"/>
        <v>NormalMediaAltoSi4.</v>
      </c>
      <c r="B413" t="s">
        <v>38</v>
      </c>
      <c r="C413" t="s">
        <v>33</v>
      </c>
      <c r="D413" t="s">
        <v>9</v>
      </c>
      <c r="E413" t="s">
        <v>25</v>
      </c>
      <c r="F413" t="s">
        <v>20</v>
      </c>
      <c r="G413" t="s">
        <v>6</v>
      </c>
    </row>
    <row r="414" spans="1:7">
      <c r="A414" t="str">
        <f t="shared" si="14"/>
        <v>NormalMediaAltoSi6.</v>
      </c>
      <c r="B414" t="s">
        <v>38</v>
      </c>
      <c r="C414" t="s">
        <v>33</v>
      </c>
      <c r="D414" t="s">
        <v>9</v>
      </c>
      <c r="E414" t="s">
        <v>25</v>
      </c>
      <c r="F414" t="s">
        <v>21</v>
      </c>
      <c r="G414" t="s">
        <v>6</v>
      </c>
    </row>
    <row r="415" spans="1:7">
      <c r="A415" t="str">
        <f t="shared" si="14"/>
        <v>NormalMediaAltoSi7.</v>
      </c>
      <c r="B415" t="s">
        <v>38</v>
      </c>
      <c r="C415" t="s">
        <v>33</v>
      </c>
      <c r="D415" t="s">
        <v>9</v>
      </c>
      <c r="E415" t="s">
        <v>25</v>
      </c>
      <c r="F415" t="s">
        <v>22</v>
      </c>
      <c r="G415" t="s">
        <v>12</v>
      </c>
    </row>
    <row r="416" spans="1:7">
      <c r="A416" t="str">
        <f t="shared" si="14"/>
        <v>NormalMediaAltoSi8.</v>
      </c>
      <c r="B416" t="s">
        <v>38</v>
      </c>
      <c r="C416" t="s">
        <v>33</v>
      </c>
      <c r="D416" t="s">
        <v>9</v>
      </c>
      <c r="E416" t="s">
        <v>25</v>
      </c>
      <c r="F416" t="s">
        <v>23</v>
      </c>
      <c r="G416" t="s">
        <v>6</v>
      </c>
    </row>
    <row r="417" spans="1:7">
      <c r="A417" s="54" t="str">
        <f t="shared" si="14"/>
        <v>NormalMediaAltoSi9.</v>
      </c>
      <c r="B417" t="s">
        <v>38</v>
      </c>
      <c r="C417" t="s">
        <v>33</v>
      </c>
      <c r="D417" t="s">
        <v>9</v>
      </c>
      <c r="E417" t="s">
        <v>25</v>
      </c>
      <c r="F417" t="s">
        <v>24</v>
      </c>
      <c r="G417" t="s">
        <v>6</v>
      </c>
    </row>
    <row r="418" spans="1:7">
      <c r="A418" t="str">
        <f t="shared" si="14"/>
        <v>NormalMediaBajoNo1.</v>
      </c>
      <c r="B418" t="s">
        <v>38</v>
      </c>
      <c r="C418" t="s">
        <v>33</v>
      </c>
      <c r="D418" t="s">
        <v>26</v>
      </c>
      <c r="E418" t="s">
        <v>10</v>
      </c>
      <c r="F418" t="s">
        <v>11</v>
      </c>
      <c r="G418" t="s">
        <v>6</v>
      </c>
    </row>
    <row r="419" spans="1:7">
      <c r="A419" s="54" t="str">
        <f t="shared" si="14"/>
        <v>NormalMediaBajoNo10</v>
      </c>
      <c r="B419" t="s">
        <v>38</v>
      </c>
      <c r="C419" t="s">
        <v>33</v>
      </c>
      <c r="D419" t="s">
        <v>26</v>
      </c>
      <c r="E419" t="s">
        <v>10</v>
      </c>
      <c r="F419" t="s">
        <v>13</v>
      </c>
      <c r="G419" t="s">
        <v>6</v>
      </c>
    </row>
    <row r="420" spans="1:7">
      <c r="A420" t="str">
        <f t="shared" si="14"/>
        <v>NormalMediaBajoNo11</v>
      </c>
      <c r="B420" t="s">
        <v>38</v>
      </c>
      <c r="C420" t="s">
        <v>33</v>
      </c>
      <c r="D420" t="s">
        <v>26</v>
      </c>
      <c r="E420" t="s">
        <v>10</v>
      </c>
      <c r="F420" t="s">
        <v>14</v>
      </c>
      <c r="G420" t="s">
        <v>12</v>
      </c>
    </row>
    <row r="421" spans="1:7">
      <c r="A421" t="str">
        <f t="shared" si="14"/>
        <v>NormalMediaBajoNo12</v>
      </c>
      <c r="B421" t="s">
        <v>38</v>
      </c>
      <c r="C421" t="s">
        <v>33</v>
      </c>
      <c r="D421" t="s">
        <v>26</v>
      </c>
      <c r="E421" t="s">
        <v>10</v>
      </c>
      <c r="F421" t="s">
        <v>15</v>
      </c>
      <c r="G421" t="s">
        <v>6</v>
      </c>
    </row>
    <row r="422" spans="1:7">
      <c r="A422" t="str">
        <f t="shared" si="14"/>
        <v>NormalMediaBajoNo13</v>
      </c>
      <c r="B422" t="s">
        <v>38</v>
      </c>
      <c r="C422" t="s">
        <v>33</v>
      </c>
      <c r="D422" t="s">
        <v>26</v>
      </c>
      <c r="E422" t="s">
        <v>10</v>
      </c>
      <c r="F422" t="s">
        <v>16</v>
      </c>
      <c r="G422" t="s">
        <v>6</v>
      </c>
    </row>
    <row r="423" spans="1:7">
      <c r="A423" t="str">
        <f t="shared" si="14"/>
        <v>NormalMediaBajoNo14</v>
      </c>
      <c r="B423" t="s">
        <v>38</v>
      </c>
      <c r="C423" t="s">
        <v>33</v>
      </c>
      <c r="D423" t="s">
        <v>26</v>
      </c>
      <c r="E423" t="s">
        <v>10</v>
      </c>
      <c r="F423" t="s">
        <v>17</v>
      </c>
      <c r="G423" t="s">
        <v>12</v>
      </c>
    </row>
    <row r="424" spans="1:7">
      <c r="A424" t="str">
        <f t="shared" si="14"/>
        <v>NormalMediaBajoNo2.</v>
      </c>
      <c r="B424" t="s">
        <v>38</v>
      </c>
      <c r="C424" t="s">
        <v>33</v>
      </c>
      <c r="D424" t="s">
        <v>26</v>
      </c>
      <c r="E424" t="s">
        <v>10</v>
      </c>
      <c r="F424" t="s">
        <v>18</v>
      </c>
      <c r="G424" t="s">
        <v>12</v>
      </c>
    </row>
    <row r="425" spans="1:7">
      <c r="A425" t="str">
        <f t="shared" ref="A425:A470" si="15">B425&amp;C425&amp;D425&amp;E425&amp;MID(F425,1,2)</f>
        <v>NormalMediaBajoNo3.</v>
      </c>
      <c r="B425" t="s">
        <v>38</v>
      </c>
      <c r="C425" t="s">
        <v>33</v>
      </c>
      <c r="D425" t="s">
        <v>26</v>
      </c>
      <c r="E425" t="s">
        <v>10</v>
      </c>
      <c r="F425" t="s">
        <v>19</v>
      </c>
      <c r="G425" t="s">
        <v>12</v>
      </c>
    </row>
    <row r="426" spans="1:7">
      <c r="A426" t="str">
        <f t="shared" si="15"/>
        <v>NormalMediaBajoNo4.</v>
      </c>
      <c r="B426" t="s">
        <v>38</v>
      </c>
      <c r="C426" t="s">
        <v>33</v>
      </c>
      <c r="D426" t="s">
        <v>26</v>
      </c>
      <c r="E426" t="s">
        <v>10</v>
      </c>
      <c r="F426" t="s">
        <v>20</v>
      </c>
      <c r="G426" t="s">
        <v>6</v>
      </c>
    </row>
    <row r="427" spans="1:7">
      <c r="A427" t="str">
        <f t="shared" si="15"/>
        <v>NormalMediaBajoNo6.</v>
      </c>
      <c r="B427" t="s">
        <v>38</v>
      </c>
      <c r="C427" t="s">
        <v>33</v>
      </c>
      <c r="D427" t="s">
        <v>26</v>
      </c>
      <c r="E427" t="s">
        <v>10</v>
      </c>
      <c r="F427" t="s">
        <v>21</v>
      </c>
      <c r="G427" t="s">
        <v>12</v>
      </c>
    </row>
    <row r="428" spans="1:7">
      <c r="A428" t="str">
        <f t="shared" si="15"/>
        <v>NormalMediaBajoNo7.</v>
      </c>
      <c r="B428" t="s">
        <v>38</v>
      </c>
      <c r="C428" t="s">
        <v>33</v>
      </c>
      <c r="D428" t="s">
        <v>26</v>
      </c>
      <c r="E428" t="s">
        <v>10</v>
      </c>
      <c r="F428" t="s">
        <v>22</v>
      </c>
      <c r="G428" t="s">
        <v>12</v>
      </c>
    </row>
    <row r="429" spans="1:7">
      <c r="A429" t="str">
        <f t="shared" si="15"/>
        <v>NormalMediaBajoNo8.</v>
      </c>
      <c r="B429" t="s">
        <v>38</v>
      </c>
      <c r="C429" t="s">
        <v>33</v>
      </c>
      <c r="D429" t="s">
        <v>26</v>
      </c>
      <c r="E429" t="s">
        <v>10</v>
      </c>
      <c r="F429" t="s">
        <v>23</v>
      </c>
      <c r="G429" t="s">
        <v>6</v>
      </c>
    </row>
    <row r="430" spans="1:7">
      <c r="A430" s="54" t="str">
        <f t="shared" si="15"/>
        <v>NormalMediaBajoNo9.</v>
      </c>
      <c r="B430" t="s">
        <v>38</v>
      </c>
      <c r="C430" t="s">
        <v>33</v>
      </c>
      <c r="D430" t="s">
        <v>26</v>
      </c>
      <c r="E430" t="s">
        <v>10</v>
      </c>
      <c r="F430" t="s">
        <v>24</v>
      </c>
      <c r="G430" t="s">
        <v>12</v>
      </c>
    </row>
    <row r="431" spans="1:7">
      <c r="A431" t="str">
        <f t="shared" si="15"/>
        <v>NormalMediaBajoSi1.</v>
      </c>
      <c r="B431" t="s">
        <v>38</v>
      </c>
      <c r="C431" t="s">
        <v>33</v>
      </c>
      <c r="D431" t="s">
        <v>26</v>
      </c>
      <c r="E431" t="s">
        <v>25</v>
      </c>
      <c r="F431" t="s">
        <v>11</v>
      </c>
      <c r="G431" t="s">
        <v>6</v>
      </c>
    </row>
    <row r="432" spans="1:7">
      <c r="A432" s="54" t="str">
        <f t="shared" si="15"/>
        <v>NormalMediaBajoSi10</v>
      </c>
      <c r="B432" t="s">
        <v>38</v>
      </c>
      <c r="C432" t="s">
        <v>33</v>
      </c>
      <c r="D432" t="s">
        <v>26</v>
      </c>
      <c r="E432" t="s">
        <v>25</v>
      </c>
      <c r="F432" t="s">
        <v>13</v>
      </c>
      <c r="G432" t="s">
        <v>6</v>
      </c>
    </row>
    <row r="433" spans="1:7">
      <c r="A433" t="str">
        <f t="shared" si="15"/>
        <v>NormalMediaBajoSi11</v>
      </c>
      <c r="B433" t="s">
        <v>38</v>
      </c>
      <c r="C433" t="s">
        <v>33</v>
      </c>
      <c r="D433" t="s">
        <v>26</v>
      </c>
      <c r="E433" t="s">
        <v>25</v>
      </c>
      <c r="F433" t="s">
        <v>14</v>
      </c>
      <c r="G433" t="s">
        <v>12</v>
      </c>
    </row>
    <row r="434" spans="1:7">
      <c r="A434" t="str">
        <f t="shared" si="15"/>
        <v>NormalMediaBajoSi12</v>
      </c>
      <c r="B434" t="s">
        <v>38</v>
      </c>
      <c r="C434" t="s">
        <v>33</v>
      </c>
      <c r="D434" t="s">
        <v>26</v>
      </c>
      <c r="E434" t="s">
        <v>25</v>
      </c>
      <c r="F434" t="s">
        <v>15</v>
      </c>
      <c r="G434" t="s">
        <v>6</v>
      </c>
    </row>
    <row r="435" spans="1:7">
      <c r="A435" t="str">
        <f t="shared" si="15"/>
        <v>NormalMediaBajoSi13</v>
      </c>
      <c r="B435" t="s">
        <v>38</v>
      </c>
      <c r="C435" t="s">
        <v>33</v>
      </c>
      <c r="D435" t="s">
        <v>26</v>
      </c>
      <c r="E435" t="s">
        <v>25</v>
      </c>
      <c r="F435" t="s">
        <v>16</v>
      </c>
      <c r="G435" t="s">
        <v>6</v>
      </c>
    </row>
    <row r="436" spans="1:7">
      <c r="A436" t="str">
        <f t="shared" si="15"/>
        <v>NormalMediaBajoSi14</v>
      </c>
      <c r="B436" t="s">
        <v>38</v>
      </c>
      <c r="C436" t="s">
        <v>33</v>
      </c>
      <c r="D436" t="s">
        <v>26</v>
      </c>
      <c r="E436" t="s">
        <v>25</v>
      </c>
      <c r="F436" t="s">
        <v>17</v>
      </c>
      <c r="G436" t="s">
        <v>12</v>
      </c>
    </row>
    <row r="437" spans="1:7">
      <c r="A437" t="str">
        <f t="shared" si="15"/>
        <v>NormalMediaBajoSi2.</v>
      </c>
      <c r="B437" t="s">
        <v>38</v>
      </c>
      <c r="C437" t="s">
        <v>33</v>
      </c>
      <c r="D437" t="s">
        <v>26</v>
      </c>
      <c r="E437" t="s">
        <v>25</v>
      </c>
      <c r="F437" t="s">
        <v>18</v>
      </c>
      <c r="G437" t="s">
        <v>12</v>
      </c>
    </row>
    <row r="438" spans="1:7">
      <c r="A438" t="str">
        <f t="shared" si="15"/>
        <v>NormalMediaBajoSi3.</v>
      </c>
      <c r="B438" t="s">
        <v>38</v>
      </c>
      <c r="C438" t="s">
        <v>33</v>
      </c>
      <c r="D438" t="s">
        <v>26</v>
      </c>
      <c r="E438" t="s">
        <v>25</v>
      </c>
      <c r="F438" t="s">
        <v>19</v>
      </c>
      <c r="G438" t="s">
        <v>12</v>
      </c>
    </row>
    <row r="439" spans="1:7">
      <c r="A439" t="str">
        <f t="shared" si="15"/>
        <v>NormalMediaBajoSi4.</v>
      </c>
      <c r="B439" t="s">
        <v>38</v>
      </c>
      <c r="C439" t="s">
        <v>33</v>
      </c>
      <c r="D439" t="s">
        <v>26</v>
      </c>
      <c r="E439" t="s">
        <v>25</v>
      </c>
      <c r="F439" t="s">
        <v>20</v>
      </c>
      <c r="G439" t="s">
        <v>6</v>
      </c>
    </row>
    <row r="440" spans="1:7">
      <c r="A440" t="str">
        <f t="shared" si="15"/>
        <v>NormalMediaBajoSi6.</v>
      </c>
      <c r="B440" t="s">
        <v>38</v>
      </c>
      <c r="C440" t="s">
        <v>33</v>
      </c>
      <c r="D440" t="s">
        <v>26</v>
      </c>
      <c r="E440" t="s">
        <v>25</v>
      </c>
      <c r="F440" t="s">
        <v>21</v>
      </c>
      <c r="G440" t="s">
        <v>12</v>
      </c>
    </row>
    <row r="441" spans="1:7">
      <c r="A441" t="str">
        <f t="shared" si="15"/>
        <v>NormalMediaBajoSi7.</v>
      </c>
      <c r="B441" t="s">
        <v>38</v>
      </c>
      <c r="C441" t="s">
        <v>33</v>
      </c>
      <c r="D441" t="s">
        <v>26</v>
      </c>
      <c r="E441" t="s">
        <v>25</v>
      </c>
      <c r="F441" t="s">
        <v>22</v>
      </c>
      <c r="G441" t="s">
        <v>12</v>
      </c>
    </row>
    <row r="442" spans="1:7">
      <c r="A442" t="str">
        <f t="shared" si="15"/>
        <v>NormalMediaBajoSi8.</v>
      </c>
      <c r="B442" t="s">
        <v>38</v>
      </c>
      <c r="C442" t="s">
        <v>33</v>
      </c>
      <c r="D442" t="s">
        <v>26</v>
      </c>
      <c r="E442" t="s">
        <v>25</v>
      </c>
      <c r="F442" t="s">
        <v>23</v>
      </c>
      <c r="G442" t="s">
        <v>6</v>
      </c>
    </row>
    <row r="443" spans="1:7">
      <c r="A443" s="54" t="str">
        <f t="shared" si="15"/>
        <v>NormalMediaBajoSi9.</v>
      </c>
      <c r="B443" t="s">
        <v>38</v>
      </c>
      <c r="C443" t="s">
        <v>33</v>
      </c>
      <c r="D443" t="s">
        <v>26</v>
      </c>
      <c r="E443" t="s">
        <v>25</v>
      </c>
      <c r="F443" t="s">
        <v>24</v>
      </c>
      <c r="G443" t="s">
        <v>12</v>
      </c>
    </row>
    <row r="444" spans="1:7">
      <c r="A444" t="str">
        <f t="shared" si="15"/>
        <v>NormalMediaMedioNo1.</v>
      </c>
      <c r="B444" t="s">
        <v>38</v>
      </c>
      <c r="C444" t="s">
        <v>33</v>
      </c>
      <c r="D444" t="s">
        <v>27</v>
      </c>
      <c r="E444" t="s">
        <v>10</v>
      </c>
      <c r="F444" t="s">
        <v>11</v>
      </c>
      <c r="G444" t="s">
        <v>6</v>
      </c>
    </row>
    <row r="445" spans="1:7">
      <c r="A445" s="54" t="str">
        <f t="shared" si="15"/>
        <v>NormalMediaMedioNo10</v>
      </c>
      <c r="B445" t="s">
        <v>38</v>
      </c>
      <c r="C445" t="s">
        <v>33</v>
      </c>
      <c r="D445" t="s">
        <v>27</v>
      </c>
      <c r="E445" t="s">
        <v>10</v>
      </c>
      <c r="F445" t="s">
        <v>13</v>
      </c>
      <c r="G445" t="s">
        <v>6</v>
      </c>
    </row>
    <row r="446" spans="1:7">
      <c r="A446" t="str">
        <f t="shared" si="15"/>
        <v>NormalMediaMedioNo11</v>
      </c>
      <c r="B446" t="s">
        <v>38</v>
      </c>
      <c r="C446" t="s">
        <v>33</v>
      </c>
      <c r="D446" t="s">
        <v>27</v>
      </c>
      <c r="E446" t="s">
        <v>10</v>
      </c>
      <c r="F446" t="s">
        <v>14</v>
      </c>
      <c r="G446" t="s">
        <v>12</v>
      </c>
    </row>
    <row r="447" spans="1:7">
      <c r="A447" t="str">
        <f t="shared" si="15"/>
        <v>NormalMediaMedioNo12</v>
      </c>
      <c r="B447" t="s">
        <v>38</v>
      </c>
      <c r="C447" t="s">
        <v>33</v>
      </c>
      <c r="D447" t="s">
        <v>27</v>
      </c>
      <c r="E447" t="s">
        <v>10</v>
      </c>
      <c r="F447" t="s">
        <v>15</v>
      </c>
      <c r="G447" t="s">
        <v>6</v>
      </c>
    </row>
    <row r="448" spans="1:7">
      <c r="A448" t="str">
        <f t="shared" si="15"/>
        <v>NormalMediaMedioNo13</v>
      </c>
      <c r="B448" t="s">
        <v>38</v>
      </c>
      <c r="C448" t="s">
        <v>33</v>
      </c>
      <c r="D448" t="s">
        <v>27</v>
      </c>
      <c r="E448" t="s">
        <v>10</v>
      </c>
      <c r="F448" t="s">
        <v>16</v>
      </c>
      <c r="G448" t="s">
        <v>6</v>
      </c>
    </row>
    <row r="449" spans="1:7">
      <c r="A449" t="str">
        <f t="shared" si="15"/>
        <v>NormalMediaMedioNo14</v>
      </c>
      <c r="B449" t="s">
        <v>38</v>
      </c>
      <c r="C449" t="s">
        <v>33</v>
      </c>
      <c r="D449" t="s">
        <v>27</v>
      </c>
      <c r="E449" t="s">
        <v>10</v>
      </c>
      <c r="F449" t="s">
        <v>17</v>
      </c>
      <c r="G449" t="s">
        <v>12</v>
      </c>
    </row>
    <row r="450" spans="1:7">
      <c r="A450" t="str">
        <f t="shared" si="15"/>
        <v>NormalMediaMedioNo2.</v>
      </c>
      <c r="B450" t="s">
        <v>38</v>
      </c>
      <c r="C450" t="s">
        <v>33</v>
      </c>
      <c r="D450" t="s">
        <v>27</v>
      </c>
      <c r="E450" t="s">
        <v>10</v>
      </c>
      <c r="F450" t="s">
        <v>18</v>
      </c>
      <c r="G450" t="s">
        <v>12</v>
      </c>
    </row>
    <row r="451" spans="1:7">
      <c r="A451" t="str">
        <f t="shared" si="15"/>
        <v>NormalMediaMedioNo3.</v>
      </c>
      <c r="B451" t="s">
        <v>38</v>
      </c>
      <c r="C451" t="s">
        <v>33</v>
      </c>
      <c r="D451" t="s">
        <v>27</v>
      </c>
      <c r="E451" t="s">
        <v>10</v>
      </c>
      <c r="F451" t="s">
        <v>19</v>
      </c>
      <c r="G451" t="s">
        <v>12</v>
      </c>
    </row>
    <row r="452" spans="1:7">
      <c r="A452" t="str">
        <f t="shared" si="15"/>
        <v>NormalMediaMedioNo4.</v>
      </c>
      <c r="B452" t="s">
        <v>38</v>
      </c>
      <c r="C452" t="s">
        <v>33</v>
      </c>
      <c r="D452" t="s">
        <v>27</v>
      </c>
      <c r="E452" t="s">
        <v>10</v>
      </c>
      <c r="F452" t="s">
        <v>20</v>
      </c>
      <c r="G452" t="s">
        <v>6</v>
      </c>
    </row>
    <row r="453" spans="1:7">
      <c r="A453" t="str">
        <f t="shared" si="15"/>
        <v>NormalMediaMedioNo6.</v>
      </c>
      <c r="B453" t="s">
        <v>38</v>
      </c>
      <c r="C453" t="s">
        <v>33</v>
      </c>
      <c r="D453" t="s">
        <v>27</v>
      </c>
      <c r="E453" t="s">
        <v>10</v>
      </c>
      <c r="F453" t="s">
        <v>21</v>
      </c>
      <c r="G453" t="s">
        <v>12</v>
      </c>
    </row>
    <row r="454" spans="1:7">
      <c r="A454" t="str">
        <f t="shared" si="15"/>
        <v>NormalMediaMedioNo7.</v>
      </c>
      <c r="B454" t="s">
        <v>38</v>
      </c>
      <c r="C454" t="s">
        <v>33</v>
      </c>
      <c r="D454" t="s">
        <v>27</v>
      </c>
      <c r="E454" t="s">
        <v>10</v>
      </c>
      <c r="F454" t="s">
        <v>22</v>
      </c>
      <c r="G454" t="s">
        <v>12</v>
      </c>
    </row>
    <row r="455" spans="1:7">
      <c r="A455" t="str">
        <f t="shared" si="15"/>
        <v>NormalMediaMedioNo8.</v>
      </c>
      <c r="B455" t="s">
        <v>38</v>
      </c>
      <c r="C455" t="s">
        <v>33</v>
      </c>
      <c r="D455" t="s">
        <v>27</v>
      </c>
      <c r="E455" t="s">
        <v>10</v>
      </c>
      <c r="F455" t="s">
        <v>23</v>
      </c>
      <c r="G455" t="s">
        <v>6</v>
      </c>
    </row>
    <row r="456" spans="1:7">
      <c r="A456" s="54" t="str">
        <f t="shared" si="15"/>
        <v>NormalMediaMedioNo9.</v>
      </c>
      <c r="B456" t="s">
        <v>38</v>
      </c>
      <c r="C456" t="s">
        <v>33</v>
      </c>
      <c r="D456" t="s">
        <v>27</v>
      </c>
      <c r="E456" t="s">
        <v>10</v>
      </c>
      <c r="F456" t="s">
        <v>24</v>
      </c>
      <c r="G456" t="s">
        <v>12</v>
      </c>
    </row>
    <row r="457" spans="1:7">
      <c r="A457" t="str">
        <f t="shared" si="15"/>
        <v>NormalMediaMedioSi1.</v>
      </c>
      <c r="B457" t="s">
        <v>38</v>
      </c>
      <c r="C457" t="s">
        <v>33</v>
      </c>
      <c r="D457" t="s">
        <v>27</v>
      </c>
      <c r="E457" t="s">
        <v>25</v>
      </c>
      <c r="F457" t="s">
        <v>11</v>
      </c>
      <c r="G457" t="s">
        <v>6</v>
      </c>
    </row>
    <row r="458" spans="1:7">
      <c r="A458" s="54" t="str">
        <f t="shared" si="15"/>
        <v>NormalMediaMedioSi10</v>
      </c>
      <c r="B458" t="s">
        <v>38</v>
      </c>
      <c r="C458" t="s">
        <v>33</v>
      </c>
      <c r="D458" t="s">
        <v>27</v>
      </c>
      <c r="E458" t="s">
        <v>25</v>
      </c>
      <c r="F458" t="s">
        <v>13</v>
      </c>
      <c r="G458" t="s">
        <v>6</v>
      </c>
    </row>
    <row r="459" spans="1:7">
      <c r="A459" t="str">
        <f t="shared" si="15"/>
        <v>NormalMediaMedioSi11</v>
      </c>
      <c r="B459" t="s">
        <v>38</v>
      </c>
      <c r="C459" t="s">
        <v>33</v>
      </c>
      <c r="D459" t="s">
        <v>27</v>
      </c>
      <c r="E459" t="s">
        <v>25</v>
      </c>
      <c r="F459" t="s">
        <v>14</v>
      </c>
      <c r="G459" t="s">
        <v>12</v>
      </c>
    </row>
    <row r="460" spans="1:7">
      <c r="A460" t="str">
        <f t="shared" si="15"/>
        <v>NormalMediaMedioSi12</v>
      </c>
      <c r="B460" t="s">
        <v>38</v>
      </c>
      <c r="C460" t="s">
        <v>33</v>
      </c>
      <c r="D460" t="s">
        <v>27</v>
      </c>
      <c r="E460" t="s">
        <v>25</v>
      </c>
      <c r="F460" t="s">
        <v>15</v>
      </c>
      <c r="G460" t="s">
        <v>6</v>
      </c>
    </row>
    <row r="461" spans="1:7">
      <c r="A461" t="str">
        <f t="shared" si="15"/>
        <v>NormalMediaMedioSi13</v>
      </c>
      <c r="B461" t="s">
        <v>38</v>
      </c>
      <c r="C461" t="s">
        <v>33</v>
      </c>
      <c r="D461" t="s">
        <v>27</v>
      </c>
      <c r="E461" t="s">
        <v>25</v>
      </c>
      <c r="F461" t="s">
        <v>16</v>
      </c>
      <c r="G461" t="s">
        <v>6</v>
      </c>
    </row>
    <row r="462" spans="1:7">
      <c r="A462" t="str">
        <f t="shared" si="15"/>
        <v>NormalMediaMedioSi14</v>
      </c>
      <c r="B462" t="s">
        <v>38</v>
      </c>
      <c r="C462" t="s">
        <v>33</v>
      </c>
      <c r="D462" t="s">
        <v>27</v>
      </c>
      <c r="E462" t="s">
        <v>25</v>
      </c>
      <c r="F462" t="s">
        <v>17</v>
      </c>
      <c r="G462" t="s">
        <v>12</v>
      </c>
    </row>
    <row r="463" spans="1:7">
      <c r="A463" t="str">
        <f t="shared" si="15"/>
        <v>NormalMediaMedioSi2.</v>
      </c>
      <c r="B463" t="s">
        <v>38</v>
      </c>
      <c r="C463" t="s">
        <v>33</v>
      </c>
      <c r="D463" t="s">
        <v>27</v>
      </c>
      <c r="E463" t="s">
        <v>25</v>
      </c>
      <c r="F463" t="s">
        <v>18</v>
      </c>
      <c r="G463" t="s">
        <v>12</v>
      </c>
    </row>
    <row r="464" spans="1:7">
      <c r="A464" t="str">
        <f t="shared" si="15"/>
        <v>NormalMediaMedioSi3.</v>
      </c>
      <c r="B464" t="s">
        <v>38</v>
      </c>
      <c r="C464" t="s">
        <v>33</v>
      </c>
      <c r="D464" t="s">
        <v>27</v>
      </c>
      <c r="E464" t="s">
        <v>25</v>
      </c>
      <c r="F464" t="s">
        <v>19</v>
      </c>
      <c r="G464" t="s">
        <v>12</v>
      </c>
    </row>
    <row r="465" spans="1:7">
      <c r="A465" t="str">
        <f t="shared" si="15"/>
        <v>NormalMediaMedioSi4.</v>
      </c>
      <c r="B465" t="s">
        <v>38</v>
      </c>
      <c r="C465" t="s">
        <v>33</v>
      </c>
      <c r="D465" t="s">
        <v>27</v>
      </c>
      <c r="E465" t="s">
        <v>25</v>
      </c>
      <c r="F465" t="s">
        <v>20</v>
      </c>
      <c r="G465" t="s">
        <v>6</v>
      </c>
    </row>
    <row r="466" spans="1:7">
      <c r="A466" t="str">
        <f t="shared" si="15"/>
        <v>NormalMediaMedioSi6.</v>
      </c>
      <c r="B466" t="s">
        <v>38</v>
      </c>
      <c r="C466" t="s">
        <v>33</v>
      </c>
      <c r="D466" t="s">
        <v>27</v>
      </c>
      <c r="E466" t="s">
        <v>25</v>
      </c>
      <c r="F466" t="s">
        <v>21</v>
      </c>
      <c r="G466" t="s">
        <v>12</v>
      </c>
    </row>
    <row r="467" spans="1:7">
      <c r="A467" t="str">
        <f t="shared" si="15"/>
        <v>NormalMediaMedioSi7.</v>
      </c>
      <c r="B467" t="s">
        <v>38</v>
      </c>
      <c r="C467" t="s">
        <v>33</v>
      </c>
      <c r="D467" t="s">
        <v>27</v>
      </c>
      <c r="E467" t="s">
        <v>25</v>
      </c>
      <c r="F467" t="s">
        <v>22</v>
      </c>
      <c r="G467" t="s">
        <v>12</v>
      </c>
    </row>
    <row r="468" spans="1:7">
      <c r="A468" t="str">
        <f t="shared" si="15"/>
        <v>NormalMediaMedioSi8.</v>
      </c>
      <c r="B468" t="s">
        <v>38</v>
      </c>
      <c r="C468" t="s">
        <v>33</v>
      </c>
      <c r="D468" t="s">
        <v>27</v>
      </c>
      <c r="E468" t="s">
        <v>25</v>
      </c>
      <c r="F468" t="s">
        <v>23</v>
      </c>
      <c r="G468" t="s">
        <v>6</v>
      </c>
    </row>
    <row r="469" spans="1:7">
      <c r="A469" s="54" t="str">
        <f t="shared" si="15"/>
        <v>NormalMediaMedioSi9.</v>
      </c>
      <c r="B469" t="s">
        <v>38</v>
      </c>
      <c r="C469" t="s">
        <v>33</v>
      </c>
      <c r="D469" t="s">
        <v>27</v>
      </c>
      <c r="E469" t="s">
        <v>25</v>
      </c>
      <c r="F469" t="s">
        <v>24</v>
      </c>
      <c r="G469" t="s">
        <v>12</v>
      </c>
    </row>
    <row r="470" spans="1:7">
      <c r="A470" t="str">
        <f t="shared" si="15"/>
        <v>PreaprobadoBajaBajoNo1.</v>
      </c>
      <c r="B470" t="s">
        <v>39</v>
      </c>
      <c r="C470" t="s">
        <v>28</v>
      </c>
      <c r="D470" t="s">
        <v>26</v>
      </c>
      <c r="E470" t="s">
        <v>10</v>
      </c>
      <c r="F470" t="s">
        <v>11</v>
      </c>
      <c r="G470" t="s">
        <v>6</v>
      </c>
    </row>
    <row r="475" spans="1:2">
      <c r="A475" s="53" t="s">
        <v>40</v>
      </c>
      <c r="B475" s="266" t="s">
        <v>41</v>
      </c>
    </row>
    <row r="476" spans="1:2">
      <c r="A476" s="54" t="s">
        <v>42</v>
      </c>
      <c r="B476" t="s">
        <v>8</v>
      </c>
    </row>
    <row r="477" spans="1:2">
      <c r="A477" s="54" t="s">
        <v>43</v>
      </c>
      <c r="B477" t="s">
        <v>33</v>
      </c>
    </row>
    <row r="478" spans="1:2">
      <c r="A478" s="54" t="s">
        <v>44</v>
      </c>
      <c r="B478" t="s">
        <v>28</v>
      </c>
    </row>
    <row r="485" spans="1:2">
      <c r="A485" s="53" t="s">
        <v>45</v>
      </c>
      <c r="B485" s="266" t="s">
        <v>3</v>
      </c>
    </row>
    <row r="486" spans="1:2">
      <c r="A486" s="54" t="s">
        <v>46</v>
      </c>
      <c r="B486" t="s">
        <v>9</v>
      </c>
    </row>
    <row r="487" spans="1:2">
      <c r="A487" s="54" t="s">
        <v>47</v>
      </c>
      <c r="B487" t="s">
        <v>9</v>
      </c>
    </row>
    <row r="488" spans="1:2">
      <c r="A488" s="54" t="s">
        <v>48</v>
      </c>
      <c r="B488" t="s">
        <v>27</v>
      </c>
    </row>
    <row r="489" spans="1:2">
      <c r="A489" s="54" t="s">
        <v>49</v>
      </c>
      <c r="B489" t="s">
        <v>26</v>
      </c>
    </row>
    <row r="490" spans="1:2">
      <c r="A490" s="54" t="s">
        <v>50</v>
      </c>
      <c r="B490" t="s">
        <v>9</v>
      </c>
    </row>
    <row r="491" spans="1:2">
      <c r="A491" s="54" t="s">
        <v>51</v>
      </c>
      <c r="B491" t="s">
        <v>27</v>
      </c>
    </row>
    <row r="492" spans="1:2">
      <c r="A492" s="54" t="s">
        <v>52</v>
      </c>
      <c r="B492" t="s">
        <v>26</v>
      </c>
    </row>
    <row r="493" spans="1:2">
      <c r="A493" s="54" t="s">
        <v>53</v>
      </c>
      <c r="B493" t="s">
        <v>9</v>
      </c>
    </row>
    <row r="494" spans="1:2">
      <c r="A494" s="54" t="s">
        <v>54</v>
      </c>
      <c r="B494" t="s">
        <v>27</v>
      </c>
    </row>
    <row r="495" spans="1:2">
      <c r="A495" s="54" t="s">
        <v>55</v>
      </c>
      <c r="B495" t="s">
        <v>26</v>
      </c>
    </row>
    <row r="498" spans="1:4">
      <c r="A498" s="53" t="s">
        <v>56</v>
      </c>
      <c r="B498" s="266" t="s">
        <v>2</v>
      </c>
      <c r="C498" s="266" t="s">
        <v>3</v>
      </c>
      <c r="D498" s="266" t="s">
        <v>57</v>
      </c>
    </row>
    <row r="499" spans="1:4">
      <c r="A499" s="54" t="str">
        <f>B499&amp;C499</f>
        <v>AltaAlto</v>
      </c>
      <c r="B499" t="s">
        <v>8</v>
      </c>
      <c r="C499" t="s">
        <v>9</v>
      </c>
      <c r="D499" t="s">
        <v>58</v>
      </c>
    </row>
    <row r="500" spans="1:4">
      <c r="A500" s="54" t="str">
        <f t="shared" ref="A500:A507" si="16">B500&amp;C500</f>
        <v>AltaMedio</v>
      </c>
      <c r="B500" t="s">
        <v>8</v>
      </c>
      <c r="C500" t="s">
        <v>27</v>
      </c>
      <c r="D500" t="s">
        <v>58</v>
      </c>
    </row>
    <row r="501" spans="1:4">
      <c r="A501" s="54" t="str">
        <f t="shared" si="16"/>
        <v>AltaBajo</v>
      </c>
      <c r="B501" t="s">
        <v>8</v>
      </c>
      <c r="C501" t="s">
        <v>26</v>
      </c>
      <c r="D501" t="s">
        <v>59</v>
      </c>
    </row>
    <row r="502" spans="1:4">
      <c r="A502" s="54" t="str">
        <f t="shared" si="16"/>
        <v>MediaAlto</v>
      </c>
      <c r="B502" t="s">
        <v>33</v>
      </c>
      <c r="C502" t="s">
        <v>9</v>
      </c>
      <c r="D502" t="s">
        <v>58</v>
      </c>
    </row>
    <row r="503" spans="1:4">
      <c r="A503" s="54" t="str">
        <f t="shared" si="16"/>
        <v>MediaMedio</v>
      </c>
      <c r="B503" t="s">
        <v>33</v>
      </c>
      <c r="C503" t="s">
        <v>27</v>
      </c>
      <c r="D503" t="s">
        <v>59</v>
      </c>
    </row>
    <row r="504" spans="1:4">
      <c r="A504" s="54" t="str">
        <f t="shared" si="16"/>
        <v>MediaBajo</v>
      </c>
      <c r="B504" t="s">
        <v>33</v>
      </c>
      <c r="C504" t="s">
        <v>26</v>
      </c>
      <c r="D504" t="s">
        <v>60</v>
      </c>
    </row>
    <row r="505" spans="1:4">
      <c r="A505" s="54" t="str">
        <f t="shared" si="16"/>
        <v>BajaAlto</v>
      </c>
      <c r="B505" t="s">
        <v>28</v>
      </c>
      <c r="C505" t="s">
        <v>9</v>
      </c>
      <c r="D505" t="s">
        <v>59</v>
      </c>
    </row>
    <row r="506" spans="1:4">
      <c r="A506" s="54" t="str">
        <f t="shared" si="16"/>
        <v>BajaMedio</v>
      </c>
      <c r="B506" t="s">
        <v>28</v>
      </c>
      <c r="C506" t="s">
        <v>27</v>
      </c>
      <c r="D506" t="s">
        <v>60</v>
      </c>
    </row>
    <row r="507" spans="1:4">
      <c r="A507" s="54" t="str">
        <f t="shared" si="16"/>
        <v>BajaBajo</v>
      </c>
      <c r="B507" t="s">
        <v>28</v>
      </c>
      <c r="C507" t="s">
        <v>26</v>
      </c>
      <c r="D507" t="s">
        <v>60</v>
      </c>
    </row>
    <row r="511" spans="1:1">
      <c r="A511" s="53" t="s">
        <v>61</v>
      </c>
    </row>
    <row r="512" spans="1:1">
      <c r="A512" s="267" t="s">
        <v>62</v>
      </c>
    </row>
    <row r="513" spans="1:2">
      <c r="A513" s="54" t="s">
        <v>63</v>
      </c>
      <c r="B513">
        <v>5</v>
      </c>
    </row>
    <row r="514" spans="1:2">
      <c r="A514" s="54" t="s">
        <v>64</v>
      </c>
      <c r="B514">
        <v>3</v>
      </c>
    </row>
    <row r="515" spans="1:2">
      <c r="A515" s="54" t="s">
        <v>65</v>
      </c>
      <c r="B515">
        <v>2</v>
      </c>
    </row>
    <row r="516" spans="1:2">
      <c r="A516" s="54" t="s">
        <v>66</v>
      </c>
      <c r="B516">
        <v>1</v>
      </c>
    </row>
    <row r="517" spans="1:1">
      <c r="A517" s="267" t="s">
        <v>67</v>
      </c>
    </row>
    <row r="518" spans="1:2">
      <c r="A518" s="54" t="s">
        <v>68</v>
      </c>
      <c r="B518">
        <v>5</v>
      </c>
    </row>
    <row r="519" spans="1:2">
      <c r="A519" s="54" t="s">
        <v>69</v>
      </c>
      <c r="B519">
        <v>3</v>
      </c>
    </row>
    <row r="520" spans="1:2">
      <c r="A520" s="54" t="s">
        <v>70</v>
      </c>
      <c r="B520">
        <v>2</v>
      </c>
    </row>
    <row r="521" spans="1:2">
      <c r="A521" s="54" t="s">
        <v>71</v>
      </c>
      <c r="B521">
        <v>1</v>
      </c>
    </row>
    <row r="522" spans="1:1">
      <c r="A522" s="267" t="s">
        <v>72</v>
      </c>
    </row>
    <row r="523" spans="1:2">
      <c r="A523" s="54" t="s">
        <v>73</v>
      </c>
      <c r="B523">
        <v>5</v>
      </c>
    </row>
    <row r="524" spans="1:2">
      <c r="A524" s="54" t="s">
        <v>74</v>
      </c>
      <c r="B524">
        <v>3</v>
      </c>
    </row>
    <row r="525" spans="1:2">
      <c r="A525" s="54" t="s">
        <v>75</v>
      </c>
      <c r="B525">
        <v>2</v>
      </c>
    </row>
    <row r="526" spans="1:2">
      <c r="A526" s="54" t="s">
        <v>76</v>
      </c>
      <c r="B526">
        <v>1</v>
      </c>
    </row>
    <row r="527" spans="1:1">
      <c r="A527" s="267" t="s">
        <v>77</v>
      </c>
    </row>
    <row r="528" spans="1:2">
      <c r="A528" s="54" t="s">
        <v>78</v>
      </c>
      <c r="B528">
        <v>5</v>
      </c>
    </row>
    <row r="529" spans="1:2">
      <c r="A529" s="54" t="s">
        <v>79</v>
      </c>
      <c r="B529">
        <v>4</v>
      </c>
    </row>
    <row r="530" spans="1:2">
      <c r="A530" s="54" t="s">
        <v>80</v>
      </c>
      <c r="B530">
        <v>3</v>
      </c>
    </row>
    <row r="531" spans="1:2">
      <c r="A531" s="54" t="s">
        <v>81</v>
      </c>
      <c r="B531">
        <v>2</v>
      </c>
    </row>
    <row r="532" spans="1:2">
      <c r="A532" s="54" t="s">
        <v>82</v>
      </c>
      <c r="B532">
        <v>1</v>
      </c>
    </row>
    <row r="533" spans="1:1">
      <c r="A533" s="267" t="s">
        <v>83</v>
      </c>
    </row>
    <row r="534" spans="1:2">
      <c r="A534" s="54" t="s">
        <v>84</v>
      </c>
      <c r="B534">
        <v>5</v>
      </c>
    </row>
    <row r="535" spans="1:2">
      <c r="A535" s="54" t="s">
        <v>79</v>
      </c>
      <c r="B535">
        <v>3</v>
      </c>
    </row>
    <row r="536" spans="1:2">
      <c r="A536" s="54" t="s">
        <v>85</v>
      </c>
      <c r="B536">
        <v>2</v>
      </c>
    </row>
    <row r="537" spans="1:2">
      <c r="A537" s="54" t="s">
        <v>86</v>
      </c>
      <c r="B537">
        <v>1</v>
      </c>
    </row>
    <row r="541" spans="1:1">
      <c r="A541" s="54" t="s">
        <v>87</v>
      </c>
    </row>
    <row r="542" spans="1:1">
      <c r="A542" s="54" t="s">
        <v>88</v>
      </c>
    </row>
    <row r="543" spans="1:1">
      <c r="A543" s="54" t="s">
        <v>89</v>
      </c>
    </row>
    <row r="544" spans="1:1">
      <c r="A544" s="54" t="s">
        <v>90</v>
      </c>
    </row>
    <row r="545" spans="1:1">
      <c r="A545" s="54" t="s">
        <v>91</v>
      </c>
    </row>
  </sheetData>
  <sortState ref="A2:G470">
    <sortCondition ref="B2:B470"/>
    <sortCondition ref="C2:C470"/>
    <sortCondition ref="D2:D470"/>
    <sortCondition ref="E2:E470"/>
    <sortCondition ref="F2:F470"/>
  </sortState>
  <pageMargins left="0.7" right="0.7" top="0.75" bottom="0.75" header="0.3" footer="0.3"/>
  <pageSetup paperSize="1" orientation="portrait" verticalDpi="2"/>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2">
    <tabColor rgb="FF00B050"/>
  </sheetPr>
  <dimension ref="A1:H132"/>
  <sheetViews>
    <sheetView workbookViewId="0">
      <selection activeCell="C14" sqref="C14"/>
    </sheetView>
  </sheetViews>
  <sheetFormatPr defaultColWidth="10.8571428571429" defaultRowHeight="15" outlineLevelCol="7"/>
  <cols>
    <col min="1" max="1" width="5.14285714285714" style="214" customWidth="1"/>
    <col min="2" max="2" width="67.4285714285714" style="176" customWidth="1"/>
    <col min="3" max="3" width="21.2857142857143" style="176" customWidth="1"/>
    <col min="4" max="4" width="61.7142857142857" customWidth="1"/>
    <col min="5" max="14" width="10.8571428571429" style="213"/>
  </cols>
  <sheetData>
    <row r="1" ht="15.75" spans="2:4">
      <c r="B1" s="215" t="s">
        <v>92</v>
      </c>
      <c r="C1" s="214"/>
      <c r="D1" s="213"/>
    </row>
    <row r="2" spans="3:4">
      <c r="C2" s="214"/>
      <c r="D2" s="213"/>
    </row>
    <row r="3" spans="2:4">
      <c r="B3" s="214" t="s">
        <v>93</v>
      </c>
      <c r="C3" s="214"/>
      <c r="D3" s="213"/>
    </row>
    <row r="4" spans="2:4">
      <c r="B4" s="176" t="s">
        <v>94</v>
      </c>
      <c r="C4" s="214"/>
      <c r="D4" s="213"/>
    </row>
    <row r="5" spans="2:4">
      <c r="B5" s="216"/>
      <c r="C5" s="216" t="str">
        <f>IF(OR(ISBLANK(C11),ISBLANK(C14),ISBLANK(C20),ISBLANK(B25),ISBLANK(B28),ISBLANK(B31),ISBLANK(C33),ISBLANK(C36),ISBLANK(C38),ISBLANK(C42),ISBLANK(C69),ISBLANK(C122),ISBLANK(#REF!),ISBLANK(C57)),"Pendiente")</f>
        <v>Pendiente</v>
      </c>
      <c r="D5" s="213"/>
    </row>
    <row r="6" spans="2:4">
      <c r="B6" s="214"/>
      <c r="C6" s="214"/>
      <c r="D6" s="213"/>
    </row>
    <row r="7" spans="1:4">
      <c r="A7" s="217" t="s">
        <v>95</v>
      </c>
      <c r="B7" s="218" t="s">
        <v>96</v>
      </c>
      <c r="C7" s="219" t="s">
        <v>38</v>
      </c>
      <c r="D7" s="213"/>
    </row>
    <row r="8" spans="2:4">
      <c r="B8" s="214"/>
      <c r="C8" s="214"/>
      <c r="D8" s="213"/>
    </row>
    <row r="9" spans="1:4">
      <c r="A9" s="217" t="s">
        <v>97</v>
      </c>
      <c r="B9" s="218" t="s">
        <v>98</v>
      </c>
      <c r="C9" s="219" t="s">
        <v>99</v>
      </c>
      <c r="D9" s="213"/>
    </row>
    <row r="10" spans="2:4">
      <c r="B10" s="214"/>
      <c r="C10" s="214"/>
      <c r="D10" s="213"/>
    </row>
    <row r="11" spans="1:6">
      <c r="A11" s="217" t="s">
        <v>100</v>
      </c>
      <c r="B11" s="218" t="s">
        <v>101</v>
      </c>
      <c r="C11" s="220" t="s">
        <v>10</v>
      </c>
      <c r="E11" s="221"/>
      <c r="F11" s="221"/>
    </row>
    <row r="12" spans="2:6">
      <c r="B12" s="214" t="str">
        <f>IF(C11="Si","Indique qué Ordenes de cambio se encuentran relacionadas:","")</f>
        <v/>
      </c>
      <c r="C12" s="222"/>
      <c r="D12" s="213"/>
      <c r="E12" s="221"/>
      <c r="F12" s="221"/>
    </row>
    <row r="13" spans="2:6">
      <c r="B13" s="214"/>
      <c r="C13" s="214"/>
      <c r="D13" s="213"/>
      <c r="E13" s="221"/>
      <c r="F13" s="221"/>
    </row>
    <row r="14" spans="1:6">
      <c r="A14" s="217" t="s">
        <v>102</v>
      </c>
      <c r="B14" s="223" t="s">
        <v>103</v>
      </c>
      <c r="C14" s="220" t="s">
        <v>104</v>
      </c>
      <c r="D14" s="213"/>
      <c r="E14" s="221"/>
      <c r="F14" s="221"/>
    </row>
    <row r="15" spans="2:6">
      <c r="B15" s="214" t="s">
        <v>105</v>
      </c>
      <c r="C15" s="214"/>
      <c r="D15" s="213"/>
      <c r="E15" s="221"/>
      <c r="F15" s="221"/>
    </row>
    <row r="16" spans="2:6">
      <c r="B16" s="214" t="str">
        <f>IF(C14="Host","Expedientes, Panagon,Puntos de reinicio, Control-M, Connect, Vertificación Post pase, Rollback y Documentación","Panagon,Puntos de reinicio, Control-M, Vertificación Post pase, Rollback y Documentación")</f>
        <v>Panagon,Puntos de reinicio, Control-M, Vertificación Post pase, Rollback y Documentación</v>
      </c>
      <c r="C16" s="214"/>
      <c r="D16" s="213"/>
      <c r="E16" s="221"/>
      <c r="F16" s="221"/>
    </row>
    <row r="17" spans="2:6">
      <c r="B17" s="214"/>
      <c r="C17" s="214"/>
      <c r="D17" s="213"/>
      <c r="E17" s="221"/>
      <c r="F17" s="221"/>
    </row>
    <row r="18" spans="1:6">
      <c r="A18" s="217" t="s">
        <v>106</v>
      </c>
      <c r="B18" s="218" t="s">
        <v>107</v>
      </c>
      <c r="C18" s="220" t="s">
        <v>10</v>
      </c>
      <c r="D18" s="213"/>
      <c r="E18" s="221"/>
      <c r="F18" s="221"/>
    </row>
    <row r="19" spans="2:6">
      <c r="B19" s="214"/>
      <c r="C19" s="214"/>
      <c r="D19" s="213"/>
      <c r="E19" s="221"/>
      <c r="F19" s="221"/>
    </row>
    <row r="20" ht="25.5" spans="1:6">
      <c r="A20" s="224" t="s">
        <v>108</v>
      </c>
      <c r="B20" s="225" t="s">
        <v>109</v>
      </c>
      <c r="C20" s="226"/>
      <c r="D20" s="213"/>
      <c r="E20" s="221"/>
      <c r="F20" s="221"/>
    </row>
    <row r="21" spans="2:6">
      <c r="B21" s="214" t="s">
        <v>110</v>
      </c>
      <c r="C21" s="227" t="s">
        <v>91</v>
      </c>
      <c r="D21" s="213"/>
      <c r="E21" s="221"/>
      <c r="F21" s="221"/>
    </row>
    <row r="22" spans="2:6">
      <c r="B22" s="214" t="s">
        <v>111</v>
      </c>
      <c r="C22" s="213"/>
      <c r="D22" s="213"/>
      <c r="E22" s="221"/>
      <c r="F22" s="221"/>
    </row>
    <row r="23" spans="2:4">
      <c r="B23" s="214"/>
      <c r="C23" s="214"/>
      <c r="D23" s="213"/>
    </row>
    <row r="24" spans="1:4">
      <c r="A24" s="217" t="s">
        <v>112</v>
      </c>
      <c r="B24" s="228" t="s">
        <v>113</v>
      </c>
      <c r="C24" s="229"/>
      <c r="D24" s="213"/>
    </row>
    <row r="25" spans="1:4">
      <c r="A25" s="230"/>
      <c r="B25" s="231" t="s">
        <v>114</v>
      </c>
      <c r="C25" s="232"/>
      <c r="D25" s="213"/>
    </row>
    <row r="26" spans="2:4">
      <c r="B26" s="214"/>
      <c r="C26" s="214"/>
      <c r="D26" s="213"/>
    </row>
    <row r="27" spans="1:4">
      <c r="A27" s="217" t="s">
        <v>115</v>
      </c>
      <c r="B27" s="228" t="s">
        <v>116</v>
      </c>
      <c r="C27" s="229"/>
      <c r="D27" s="213"/>
    </row>
    <row r="28" spans="1:4">
      <c r="A28" s="230"/>
      <c r="B28" s="231" t="s">
        <v>117</v>
      </c>
      <c r="C28" s="232"/>
      <c r="D28" s="213"/>
    </row>
    <row r="29" spans="2:4">
      <c r="B29" s="214"/>
      <c r="C29" s="214"/>
      <c r="D29" s="213"/>
    </row>
    <row r="30" spans="1:4">
      <c r="A30" s="217" t="s">
        <v>118</v>
      </c>
      <c r="B30" s="225" t="s">
        <v>119</v>
      </c>
      <c r="C30" s="233"/>
      <c r="D30" s="213"/>
    </row>
    <row r="31" spans="1:4">
      <c r="A31" s="230"/>
      <c r="B31" s="234" t="s">
        <v>117</v>
      </c>
      <c r="C31" s="235"/>
      <c r="D31" s="236"/>
    </row>
    <row r="32" spans="2:4">
      <c r="B32" s="214"/>
      <c r="C32" s="214"/>
      <c r="D32" s="213"/>
    </row>
    <row r="33" spans="1:4">
      <c r="A33" s="217" t="s">
        <v>120</v>
      </c>
      <c r="B33" s="218" t="s">
        <v>121</v>
      </c>
      <c r="C33" s="220" t="s">
        <v>122</v>
      </c>
      <c r="D33" s="213"/>
    </row>
    <row r="34" spans="2:4">
      <c r="B34" s="214" t="str">
        <f>"Indicar el nombre de"&amp;IF(C33="Batch","l job afectado:"," la transacción afectada:")</f>
        <v>Indicar el nombre de la transacción afectada:</v>
      </c>
      <c r="C34" s="237" t="s">
        <v>123</v>
      </c>
      <c r="D34" s="213"/>
    </row>
    <row r="35" spans="2:4">
      <c r="B35" s="214"/>
      <c r="C35" s="214"/>
      <c r="D35" s="213"/>
    </row>
    <row r="36" spans="1:4">
      <c r="A36" s="217" t="s">
        <v>124</v>
      </c>
      <c r="B36" s="218" t="s">
        <v>125</v>
      </c>
      <c r="C36" s="220" t="s">
        <v>10</v>
      </c>
      <c r="D36" s="213"/>
    </row>
    <row r="37" spans="2:4">
      <c r="B37" s="214"/>
      <c r="C37" s="214"/>
      <c r="D37" s="213"/>
    </row>
    <row r="38" spans="1:4">
      <c r="A38" s="217" t="s">
        <v>126</v>
      </c>
      <c r="B38" s="218" t="s">
        <v>127</v>
      </c>
      <c r="C38" s="220" t="s">
        <v>63</v>
      </c>
      <c r="D38" s="213"/>
    </row>
    <row r="39" spans="2:4">
      <c r="B39" s="214" t="s">
        <v>128</v>
      </c>
      <c r="D39" s="213"/>
    </row>
    <row r="40" spans="2:4">
      <c r="B40" s="238" t="s">
        <v>129</v>
      </c>
      <c r="C40" s="239"/>
      <c r="D40" s="213"/>
    </row>
    <row r="41" spans="2:4">
      <c r="B41" s="214"/>
      <c r="C41" s="214"/>
      <c r="D41" s="213"/>
    </row>
    <row r="42" spans="1:4">
      <c r="A42" s="217" t="s">
        <v>130</v>
      </c>
      <c r="B42" s="240" t="s">
        <v>131</v>
      </c>
      <c r="C42" s="227" t="s">
        <v>25</v>
      </c>
      <c r="D42" s="236"/>
    </row>
    <row r="43" spans="2:4">
      <c r="B43" s="214"/>
      <c r="C43" s="214"/>
      <c r="D43" s="213"/>
    </row>
    <row r="44" spans="1:4">
      <c r="A44" s="217" t="s">
        <v>132</v>
      </c>
      <c r="B44" s="241" t="s">
        <v>133</v>
      </c>
      <c r="C44" s="214"/>
      <c r="D44" s="213"/>
    </row>
    <row r="45" spans="2:4">
      <c r="B45" s="242" t="s">
        <v>134</v>
      </c>
      <c r="C45" s="237"/>
      <c r="D45" s="213"/>
    </row>
    <row r="46" spans="2:4">
      <c r="B46" s="242" t="s">
        <v>135</v>
      </c>
      <c r="C46" s="237"/>
      <c r="D46" s="213"/>
    </row>
    <row r="47" spans="2:4">
      <c r="B47" s="242" t="s">
        <v>136</v>
      </c>
      <c r="C47" s="237"/>
      <c r="D47" s="213"/>
    </row>
    <row r="48" spans="2:4">
      <c r="B48" s="242" t="s">
        <v>137</v>
      </c>
      <c r="C48" s="237"/>
      <c r="D48" s="213"/>
    </row>
    <row r="49" spans="2:4">
      <c r="B49" s="242" t="s">
        <v>138</v>
      </c>
      <c r="C49" s="237" t="s">
        <v>139</v>
      </c>
      <c r="D49" s="213"/>
    </row>
    <row r="50" spans="2:4">
      <c r="B50" s="242" t="s">
        <v>104</v>
      </c>
      <c r="C50" s="237"/>
      <c r="D50" s="213"/>
    </row>
    <row r="51" spans="2:4">
      <c r="B51" s="242" t="s">
        <v>140</v>
      </c>
      <c r="C51" s="237"/>
      <c r="D51" s="213"/>
    </row>
    <row r="52" spans="2:4">
      <c r="B52" s="242" t="s">
        <v>141</v>
      </c>
      <c r="C52" s="237"/>
      <c r="D52" s="213"/>
    </row>
    <row r="53" spans="2:4">
      <c r="B53" s="242" t="s">
        <v>142</v>
      </c>
      <c r="C53" s="237"/>
      <c r="D53" s="213"/>
    </row>
    <row r="54" spans="2:4">
      <c r="B54" s="242" t="s">
        <v>143</v>
      </c>
      <c r="C54" s="237"/>
      <c r="D54" s="213"/>
    </row>
    <row r="55" spans="2:4">
      <c r="B55" s="242" t="s">
        <v>144</v>
      </c>
      <c r="C55" s="237"/>
      <c r="D55" s="213"/>
    </row>
    <row r="56" spans="2:4">
      <c r="B56" s="243"/>
      <c r="C56" s="214"/>
      <c r="D56" s="213"/>
    </row>
    <row r="57" s="213" customFormat="1" spans="1:2">
      <c r="A57" s="217" t="s">
        <v>145</v>
      </c>
      <c r="B57" s="244" t="s">
        <v>146</v>
      </c>
    </row>
    <row r="58" s="213" customFormat="1" spans="1:3">
      <c r="A58" s="217"/>
      <c r="B58" s="245" t="s">
        <v>147</v>
      </c>
      <c r="C58" s="246"/>
    </row>
    <row r="59" s="213" customFormat="1" spans="1:3">
      <c r="A59" s="217"/>
      <c r="B59" s="247" t="s">
        <v>148</v>
      </c>
      <c r="C59" s="227" t="s">
        <v>10</v>
      </c>
    </row>
    <row r="60" s="213" customFormat="1" spans="1:3">
      <c r="A60" s="217"/>
      <c r="B60" s="245" t="s">
        <v>149</v>
      </c>
      <c r="C60" s="246"/>
    </row>
    <row r="61" s="213" customFormat="1" spans="1:3">
      <c r="A61" s="217"/>
      <c r="B61" s="248" t="s">
        <v>150</v>
      </c>
      <c r="C61" s="227" t="s">
        <v>25</v>
      </c>
    </row>
    <row r="62" s="213" customFormat="1" spans="1:3">
      <c r="A62" s="217"/>
      <c r="B62" s="244" t="s">
        <v>151</v>
      </c>
      <c r="C62" s="249" t="str">
        <f>IF(OR(C59="Si",C61="Si"),"Si","No")</f>
        <v>Si</v>
      </c>
    </row>
    <row r="63" spans="2:4">
      <c r="B63" s="214"/>
      <c r="C63" s="214"/>
      <c r="D63" s="213"/>
    </row>
    <row r="64" spans="1:4">
      <c r="A64" s="217" t="s">
        <v>152</v>
      </c>
      <c r="B64" s="241" t="s">
        <v>153</v>
      </c>
      <c r="C64" s="214"/>
      <c r="D64" s="213"/>
    </row>
    <row r="65" spans="2:4">
      <c r="B65" s="244" t="s">
        <v>154</v>
      </c>
      <c r="C65" s="250" t="s">
        <v>155</v>
      </c>
      <c r="D65" s="213"/>
    </row>
    <row r="66" ht="16.5" customHeight="1" spans="2:4">
      <c r="B66" s="242" t="s">
        <v>156</v>
      </c>
      <c r="C66" s="237"/>
      <c r="D66" s="213"/>
    </row>
    <row r="67" spans="2:4">
      <c r="B67" s="242" t="s">
        <v>43</v>
      </c>
      <c r="C67" s="237"/>
      <c r="D67" s="213"/>
    </row>
    <row r="68" spans="2:4">
      <c r="B68" s="242" t="s">
        <v>44</v>
      </c>
      <c r="C68" s="237" t="s">
        <v>157</v>
      </c>
      <c r="D68" s="213"/>
    </row>
    <row r="69" spans="2:4">
      <c r="B69" s="244" t="s">
        <v>158</v>
      </c>
      <c r="C69" s="249" t="str">
        <f>IF(NOT(ISBLANK(C66)),"Alta",IF(NOT(ISBLANK(C67)),"Media",IF(NOT(ISBLANK(C68)),"Baja","Sin evaluar")))</f>
        <v>Baja</v>
      </c>
      <c r="D69" s="213"/>
    </row>
    <row r="70" spans="2:4">
      <c r="B70" s="251"/>
      <c r="C70" s="251"/>
      <c r="D70" s="213"/>
    </row>
    <row r="71" spans="2:4">
      <c r="B71" s="252" t="s">
        <v>159</v>
      </c>
      <c r="C71" s="253"/>
      <c r="D71" s="213"/>
    </row>
    <row r="72" ht="12" customHeight="1" spans="2:4">
      <c r="B72" s="254" t="s">
        <v>160</v>
      </c>
      <c r="C72" s="254" t="s">
        <v>161</v>
      </c>
      <c r="D72" s="255"/>
    </row>
    <row r="73" ht="12" customHeight="1" spans="2:4">
      <c r="B73" s="253" t="s">
        <v>162</v>
      </c>
      <c r="C73" s="256" t="s">
        <v>163</v>
      </c>
      <c r="D73" s="257"/>
    </row>
    <row r="74" ht="12" customHeight="1" spans="2:8">
      <c r="B74" s="253" t="s">
        <v>164</v>
      </c>
      <c r="C74" s="256" t="s">
        <v>165</v>
      </c>
      <c r="D74" s="257"/>
      <c r="H74" s="256"/>
    </row>
    <row r="75" ht="12" customHeight="1" spans="2:8">
      <c r="B75" s="253" t="s">
        <v>166</v>
      </c>
      <c r="C75" s="256" t="s">
        <v>167</v>
      </c>
      <c r="D75" s="257"/>
      <c r="H75" s="256"/>
    </row>
    <row r="76" ht="12" customHeight="1" spans="2:8">
      <c r="B76" s="253" t="s">
        <v>168</v>
      </c>
      <c r="C76" s="256" t="s">
        <v>169</v>
      </c>
      <c r="D76" s="257"/>
      <c r="H76" s="256"/>
    </row>
    <row r="77" ht="12" customHeight="1" spans="2:8">
      <c r="B77" s="253" t="s">
        <v>170</v>
      </c>
      <c r="C77" s="256" t="s">
        <v>171</v>
      </c>
      <c r="D77" s="257"/>
      <c r="H77" s="256"/>
    </row>
    <row r="78" ht="12" customHeight="1" spans="2:8">
      <c r="B78" s="253" t="s">
        <v>172</v>
      </c>
      <c r="C78" s="256" t="s">
        <v>173</v>
      </c>
      <c r="D78" s="257"/>
      <c r="H78" s="256"/>
    </row>
    <row r="79" ht="12" customHeight="1" spans="2:8">
      <c r="B79" s="253" t="s">
        <v>174</v>
      </c>
      <c r="C79" s="256" t="s">
        <v>175</v>
      </c>
      <c r="D79" s="257"/>
      <c r="H79" s="256"/>
    </row>
    <row r="80" ht="12" customHeight="1" spans="2:8">
      <c r="B80" s="253" t="s">
        <v>176</v>
      </c>
      <c r="C80" s="256" t="s">
        <v>177</v>
      </c>
      <c r="D80" s="257"/>
      <c r="H80" s="256"/>
    </row>
    <row r="81" ht="12" customHeight="1" spans="2:8">
      <c r="B81" s="253" t="s">
        <v>178</v>
      </c>
      <c r="C81" s="256" t="s">
        <v>179</v>
      </c>
      <c r="D81" s="257"/>
      <c r="H81" s="256"/>
    </row>
    <row r="82" ht="12" customHeight="1" spans="2:8">
      <c r="B82" s="253"/>
      <c r="C82" s="256" t="s">
        <v>180</v>
      </c>
      <c r="D82" s="257"/>
      <c r="H82" s="256"/>
    </row>
    <row r="83" ht="12" customHeight="1" spans="2:8">
      <c r="B83" s="258" t="s">
        <v>161</v>
      </c>
      <c r="C83" s="256" t="s">
        <v>181</v>
      </c>
      <c r="D83" s="257"/>
      <c r="H83" s="256"/>
    </row>
    <row r="84" ht="12" customHeight="1" spans="2:8">
      <c r="B84" s="256" t="s">
        <v>182</v>
      </c>
      <c r="C84" s="256" t="s">
        <v>183</v>
      </c>
      <c r="D84" s="257"/>
      <c r="H84" s="256"/>
    </row>
    <row r="85" ht="12" customHeight="1" spans="2:8">
      <c r="B85" s="256" t="s">
        <v>184</v>
      </c>
      <c r="C85" s="256" t="s">
        <v>185</v>
      </c>
      <c r="D85" s="257"/>
      <c r="H85" s="256"/>
    </row>
    <row r="86" ht="12" customHeight="1" spans="2:8">
      <c r="B86" s="256" t="s">
        <v>186</v>
      </c>
      <c r="C86" s="256" t="s">
        <v>187</v>
      </c>
      <c r="D86" s="257"/>
      <c r="H86" s="256"/>
    </row>
    <row r="87" ht="12" customHeight="1" spans="2:8">
      <c r="B87" s="256" t="s">
        <v>188</v>
      </c>
      <c r="C87" s="256" t="s">
        <v>189</v>
      </c>
      <c r="D87" s="257"/>
      <c r="H87" s="256"/>
    </row>
    <row r="88" ht="12" customHeight="1" spans="2:8">
      <c r="B88" s="256" t="s">
        <v>190</v>
      </c>
      <c r="C88" s="256" t="s">
        <v>191</v>
      </c>
      <c r="D88" s="257"/>
      <c r="H88" s="256"/>
    </row>
    <row r="89" ht="12" customHeight="1" spans="2:8">
      <c r="B89" s="256" t="s">
        <v>192</v>
      </c>
      <c r="C89" s="256" t="s">
        <v>193</v>
      </c>
      <c r="D89" s="257"/>
      <c r="H89" s="256"/>
    </row>
    <row r="90" ht="12" customHeight="1" spans="2:8">
      <c r="B90" s="256" t="s">
        <v>194</v>
      </c>
      <c r="C90" s="256" t="s">
        <v>195</v>
      </c>
      <c r="D90" s="257"/>
      <c r="H90" s="256"/>
    </row>
    <row r="91" ht="12" customHeight="1" spans="2:8">
      <c r="B91" s="256" t="s">
        <v>196</v>
      </c>
      <c r="C91" s="256" t="s">
        <v>197</v>
      </c>
      <c r="D91" s="257"/>
      <c r="H91" s="256"/>
    </row>
    <row r="92" ht="12" customHeight="1" spans="2:8">
      <c r="B92" s="256" t="s">
        <v>198</v>
      </c>
      <c r="C92" s="256" t="s">
        <v>199</v>
      </c>
      <c r="D92" s="257"/>
      <c r="H92" s="256"/>
    </row>
    <row r="93" ht="12" customHeight="1" spans="2:8">
      <c r="B93" s="256" t="s">
        <v>200</v>
      </c>
      <c r="C93" s="256" t="s">
        <v>201</v>
      </c>
      <c r="D93" s="257"/>
      <c r="H93" s="256"/>
    </row>
    <row r="94" ht="12" customHeight="1" spans="2:8">
      <c r="B94" s="256" t="s">
        <v>202</v>
      </c>
      <c r="C94" s="256" t="s">
        <v>203</v>
      </c>
      <c r="D94" s="257"/>
      <c r="H94" s="256"/>
    </row>
    <row r="95" ht="12" customHeight="1" spans="2:8">
      <c r="B95" s="256" t="s">
        <v>204</v>
      </c>
      <c r="D95" s="257"/>
      <c r="H95" s="256"/>
    </row>
    <row r="96" ht="12" customHeight="1" spans="2:8">
      <c r="B96" s="256" t="s">
        <v>205</v>
      </c>
      <c r="C96" s="259" t="s">
        <v>206</v>
      </c>
      <c r="D96" s="257"/>
      <c r="H96" s="256"/>
    </row>
    <row r="97" ht="12" customHeight="1" spans="2:8">
      <c r="B97" s="256" t="s">
        <v>207</v>
      </c>
      <c r="C97" s="256" t="s">
        <v>208</v>
      </c>
      <c r="D97" s="260"/>
      <c r="H97" s="256"/>
    </row>
    <row r="98" ht="12" customHeight="1" spans="2:8">
      <c r="B98" s="256" t="s">
        <v>209</v>
      </c>
      <c r="C98" s="256" t="s">
        <v>210</v>
      </c>
      <c r="D98" s="257"/>
      <c r="H98" s="256"/>
    </row>
    <row r="99" ht="12" customHeight="1" spans="2:8">
      <c r="B99" s="256" t="s">
        <v>211</v>
      </c>
      <c r="C99" s="256" t="s">
        <v>212</v>
      </c>
      <c r="D99" s="257"/>
      <c r="H99" s="256"/>
    </row>
    <row r="100" ht="12" customHeight="1" spans="2:8">
      <c r="B100" s="256" t="s">
        <v>213</v>
      </c>
      <c r="C100" s="256" t="s">
        <v>214</v>
      </c>
      <c r="D100" s="257"/>
      <c r="H100" s="256"/>
    </row>
    <row r="101" ht="12" customHeight="1" spans="2:8">
      <c r="B101" s="256" t="s">
        <v>215</v>
      </c>
      <c r="C101" s="256" t="s">
        <v>216</v>
      </c>
      <c r="D101" s="257"/>
      <c r="H101" s="256"/>
    </row>
    <row r="102" ht="12" customHeight="1" spans="2:8">
      <c r="B102" s="256" t="s">
        <v>217</v>
      </c>
      <c r="C102" s="256" t="s">
        <v>218</v>
      </c>
      <c r="D102" s="257"/>
      <c r="H102" s="256"/>
    </row>
    <row r="103" ht="12" customHeight="1" spans="2:8">
      <c r="B103" s="256" t="s">
        <v>219</v>
      </c>
      <c r="C103" s="256" t="s">
        <v>220</v>
      </c>
      <c r="D103" s="257"/>
      <c r="H103" s="256"/>
    </row>
    <row r="104" spans="2:4">
      <c r="B104" s="243"/>
      <c r="C104" s="214"/>
      <c r="D104" s="213"/>
    </row>
    <row r="105" spans="1:4">
      <c r="A105" s="217" t="s">
        <v>221</v>
      </c>
      <c r="B105" s="241" t="s">
        <v>222</v>
      </c>
      <c r="C105" s="214"/>
      <c r="D105" s="213"/>
    </row>
    <row r="106" spans="2:4">
      <c r="B106" s="244" t="s">
        <v>223</v>
      </c>
      <c r="C106" s="250" t="s">
        <v>155</v>
      </c>
      <c r="D106" s="213"/>
    </row>
    <row r="107" spans="2:4">
      <c r="B107" s="245" t="s">
        <v>224</v>
      </c>
      <c r="C107" s="246" t="str">
        <f>IF(OR(NOT(ISBLANK(C108)),NOT(ISBLANK(C109))),"Alto",IF(NOT(ISBLANK(C110)),"Medio",IF(NOT(ISBLANK(C111)),"Bajo","Sin evaluar")))</f>
        <v>Alto</v>
      </c>
      <c r="D107" s="213"/>
    </row>
    <row r="108" spans="2:4">
      <c r="B108" s="248" t="s">
        <v>46</v>
      </c>
      <c r="C108" s="239" t="s">
        <v>157</v>
      </c>
      <c r="D108" s="213"/>
    </row>
    <row r="109" ht="25.5" spans="2:4">
      <c r="B109" s="248" t="s">
        <v>47</v>
      </c>
      <c r="C109" s="239"/>
      <c r="D109" s="213"/>
    </row>
    <row r="110" spans="2:4">
      <c r="B110" s="248" t="s">
        <v>48</v>
      </c>
      <c r="C110" s="239"/>
      <c r="D110" s="213"/>
    </row>
    <row r="111" spans="2:4">
      <c r="B111" s="247" t="s">
        <v>49</v>
      </c>
      <c r="C111" s="239"/>
      <c r="D111" s="213"/>
    </row>
    <row r="112" spans="2:4">
      <c r="B112" s="245" t="s">
        <v>225</v>
      </c>
      <c r="C112" s="246" t="str">
        <f>IF(D112&gt;19,"ALTO",IF(D112&gt;13,"MEDIO","BAJO"))</f>
        <v>BAJO</v>
      </c>
      <c r="D112" s="261">
        <f>VLOOKUP(C113,Parametros!$A$512:$B$537,2,FALSE)+VLOOKUP(C114,Parametros!$A$512:$B$537,2,FALSE)+VLOOKUP(C115,Parametros!$A$512:$B$537,2,FALSE)+VLOOKUP(C116,Parametros!$A$512:$B$537,2,FALSE)+VLOOKUP(C117,Parametros!$A$512:$B$537,2,FALSE)</f>
        <v>9</v>
      </c>
    </row>
    <row r="113" spans="2:4">
      <c r="B113" s="248" t="str">
        <f>Parametros!A512</f>
        <v>Indisponibilidad de los servicios durante la ventana</v>
      </c>
      <c r="C113" s="262" t="s">
        <v>66</v>
      </c>
      <c r="D113" s="213"/>
    </row>
    <row r="114" spans="2:4">
      <c r="B114" s="248" t="str">
        <f>Parametros!A517</f>
        <v>Recursos requeridos para la planificación e implementación</v>
      </c>
      <c r="C114" s="262" t="s">
        <v>71</v>
      </c>
      <c r="D114" s="213"/>
    </row>
    <row r="115" spans="2:4">
      <c r="B115" s="248" t="str">
        <f>Parametros!A522</f>
        <v>Esfuerzo de preparación del plan de trabajo (Hoja de Instrucciones)</v>
      </c>
      <c r="C115" s="262" t="s">
        <v>76</v>
      </c>
      <c r="D115" s="213"/>
    </row>
    <row r="116" spans="2:4">
      <c r="B116" s="248" t="str">
        <f>Parametros!A527</f>
        <v>Duración de la Implementación</v>
      </c>
      <c r="C116" s="262" t="s">
        <v>82</v>
      </c>
      <c r="D116" s="213"/>
    </row>
    <row r="117" spans="2:4">
      <c r="B117" s="247" t="str">
        <f>Parametros!A533</f>
        <v>Dificultad para revertir el cambio (Rollback)</v>
      </c>
      <c r="C117" s="262" t="s">
        <v>84</v>
      </c>
      <c r="D117" s="213"/>
    </row>
    <row r="118" spans="2:4">
      <c r="B118" s="245" t="s">
        <v>226</v>
      </c>
      <c r="C118" s="246" t="str">
        <f>IF(NOT(ISBLANK(C119)),"Alto",IF(NOT(ISBLANK(C120)),"Medio",IF(NOT(ISBLANK(C121)),"Bajo","Sin evaluar")))</f>
        <v>Bajo</v>
      </c>
      <c r="D118" s="213"/>
    </row>
    <row r="119" spans="2:4">
      <c r="B119" s="248" t="s">
        <v>53</v>
      </c>
      <c r="C119" s="239"/>
      <c r="D119" s="213"/>
    </row>
    <row r="120" spans="2:4">
      <c r="B120" s="248" t="s">
        <v>54</v>
      </c>
      <c r="C120" s="239"/>
      <c r="D120" s="213"/>
    </row>
    <row r="121" spans="2:4">
      <c r="B121" s="247" t="s">
        <v>55</v>
      </c>
      <c r="C121" s="239" t="s">
        <v>157</v>
      </c>
      <c r="D121" s="213"/>
    </row>
    <row r="122" spans="2:4">
      <c r="B122" s="244" t="s">
        <v>227</v>
      </c>
      <c r="C122" s="249" t="str">
        <f>IF(OR(C107="Alto",C112="Alto",C118="Alto"),"Alto",IF(OR(C107="Medio",C112="Medio",C118="Medio"),"Medio",IF(OR(C107="Bajo",C112="Bajo",C118="Bajo"),"Bajo","Sin evaluar")))</f>
        <v>Alto</v>
      </c>
      <c r="D122" s="213"/>
    </row>
    <row r="123" spans="2:3">
      <c r="B123" s="214"/>
      <c r="C123" s="214"/>
    </row>
    <row r="124" ht="46.5" customHeight="1" spans="2:4">
      <c r="B124" s="263" t="str">
        <f>"RESULTADO DE LA EVALUACIÓN DE RIESGOS:
"&amp;"Criticidad "&amp;VLOOKUP(C69&amp;C122,matriz_riesgo,2,FALSE)&amp;"
Impacto "&amp;VLOOKUP(C69&amp;C122,matriz_riesgo,3,FALSE)</f>
        <v>RESULTADO DE LA EVALUACIÓN DE RIESGOS:
Criticidad Baja
Impacto Alto</v>
      </c>
      <c r="C124" s="264" t="str">
        <f>VLOOKUP(C69&amp;C122,matriz_riesgo,4,FALSE)</f>
        <v>Riesgo Medio</v>
      </c>
      <c r="D124" s="213"/>
    </row>
    <row r="125" spans="2:4">
      <c r="B125" s="214"/>
      <c r="C125" s="214"/>
      <c r="D125" s="213"/>
    </row>
    <row r="126" spans="1:4">
      <c r="A126" s="217" t="s">
        <v>228</v>
      </c>
      <c r="B126" s="241" t="s">
        <v>229</v>
      </c>
      <c r="C126" s="214"/>
      <c r="D126" s="213"/>
    </row>
    <row r="127" spans="2:4">
      <c r="B127" s="244" t="s">
        <v>230</v>
      </c>
      <c r="C127" s="250" t="s">
        <v>155</v>
      </c>
      <c r="D127" s="213"/>
    </row>
    <row r="128" ht="25.5" spans="2:4">
      <c r="B128" s="242" t="s">
        <v>231</v>
      </c>
      <c r="C128" s="237" t="s">
        <v>157</v>
      </c>
      <c r="D128" s="213"/>
    </row>
    <row r="129" ht="25.5" spans="2:4">
      <c r="B129" s="242" t="s">
        <v>232</v>
      </c>
      <c r="C129" s="237"/>
      <c r="D129" s="213"/>
    </row>
    <row r="130" ht="38.25" spans="2:4">
      <c r="B130" s="242" t="s">
        <v>233</v>
      </c>
      <c r="C130" s="237"/>
      <c r="D130" s="213"/>
    </row>
    <row r="131" spans="2:4">
      <c r="B131" s="244" t="s">
        <v>234</v>
      </c>
      <c r="C131" s="265" t="str">
        <f>IF(OR(NOT(ISBLANK(C128)),NOT(ISBLANK(C129)),NOT(ISBLANK(C130)),VLOOKUP(C69&amp;C122,matriz_riesgo,4,FALSE)="Riesgo Medio",VLOOKUP(C69&amp;C122,matriz_riesgo,4,FALSE)="Riesgo Alto"),"Requiere","No requiere")</f>
        <v>Requiere</v>
      </c>
      <c r="D131" s="213"/>
    </row>
    <row r="132" spans="2:3">
      <c r="B132" s="214"/>
      <c r="C132" s="214"/>
    </row>
  </sheetData>
  <mergeCells count="1">
    <mergeCell ref="B70:C70"/>
  </mergeCells>
  <conditionalFormatting sqref="B5">
    <cfRule type="expression" dxfId="0" priority="8">
      <formula>$C$5="Pendiente"</formula>
    </cfRule>
  </conditionalFormatting>
  <conditionalFormatting sqref="C12">
    <cfRule type="expression" dxfId="1" priority="7">
      <formula>$C$11="Si"</formula>
    </cfRule>
  </conditionalFormatting>
  <conditionalFormatting sqref="A30">
    <cfRule type="expression" dxfId="2" priority="5">
      <formula>C9="Infraestructura"</formula>
    </cfRule>
  </conditionalFormatting>
  <conditionalFormatting sqref="B30">
    <cfRule type="expression" dxfId="3" priority="6">
      <formula>C9="Infraestructura"</formula>
    </cfRule>
  </conditionalFormatting>
  <conditionalFormatting sqref="B31">
    <cfRule type="expression" dxfId="4" priority="3">
      <formula>C9="Aplicación"</formula>
    </cfRule>
  </conditionalFormatting>
  <conditionalFormatting sqref="C31">
    <cfRule type="expression" dxfId="5" priority="4">
      <formula>C9="Aplicación"</formula>
    </cfRule>
  </conditionalFormatting>
  <conditionalFormatting sqref="A33">
    <cfRule type="expression" dxfId="2" priority="2">
      <formula>C12="Infraestructura"</formula>
    </cfRule>
  </conditionalFormatting>
  <dataValidations count="12">
    <dataValidation type="list" allowBlank="1" showInputMessage="1" showErrorMessage="1" sqref="C9">
      <formula1>"Aplicación, Infraestructura"</formula1>
    </dataValidation>
    <dataValidation type="list" allowBlank="1" showInputMessage="1" showErrorMessage="1" sqref="C7">
      <formula1>"Normal,Emergencia,Preaprobado"</formula1>
    </dataValidation>
    <dataValidation type="list" allowBlank="1" showInputMessage="1" showErrorMessage="1" sqref="C11;C18;C36;C42;C59;C61">
      <formula1>"Si,No"</formula1>
    </dataValidation>
    <dataValidation type="list" allowBlank="1" showInputMessage="1" showErrorMessage="1" sqref="C14">
      <formula1>"Mainframe,Tandem,Windows,Aix,Linux,Base de Datos,Middleware,Storage,Backups,Comunicación,Cross"</formula1>
    </dataValidation>
    <dataValidation type="list" allowBlank="1" showInputMessage="1" showErrorMessage="1" sqref="C113">
      <formula1>Parametros!$A$513:$A$516</formula1>
    </dataValidation>
    <dataValidation type="list" allowBlank="1" showInputMessage="1" showErrorMessage="1" sqref="C38">
      <formula1>"Total,Parcial"</formula1>
    </dataValidation>
    <dataValidation type="list" allowBlank="1" showInputMessage="1" showErrorMessage="1" sqref="C21">
      <formula1>Operaciones</formula1>
    </dataValidation>
    <dataValidation type="list" allowBlank="1" showInputMessage="1" showErrorMessage="1" sqref="C33">
      <formula1>"Batch,Online"</formula1>
    </dataValidation>
    <dataValidation type="list" allowBlank="1" showInputMessage="1" showErrorMessage="1" sqref="C114">
      <formula1>Parametros!$A$518:$A$521</formula1>
    </dataValidation>
    <dataValidation type="list" allowBlank="1" showInputMessage="1" showErrorMessage="1" sqref="C115">
      <formula1>Parametros!$A$523:$A$526</formula1>
    </dataValidation>
    <dataValidation type="list" allowBlank="1" showInputMessage="1" showErrorMessage="1" sqref="C116">
      <formula1>Parametros!$A$528:$A$532</formula1>
    </dataValidation>
    <dataValidation type="list" allowBlank="1" showInputMessage="1" showErrorMessage="1" sqref="C117">
      <formula1>Parametros!$A$534:$A$537</formula1>
    </dataValidation>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3">
    <tabColor rgb="FF00B050"/>
  </sheetPr>
  <dimension ref="A1:H50"/>
  <sheetViews>
    <sheetView tabSelected="1" zoomScale="85" zoomScaleNormal="85" topLeftCell="A15" workbookViewId="0">
      <selection activeCell="C27" sqref="C27:F27"/>
    </sheetView>
  </sheetViews>
  <sheetFormatPr defaultColWidth="11.4285714285714" defaultRowHeight="14.25" outlineLevelCol="7"/>
  <cols>
    <col min="1" max="1" width="8.71428571428571" style="173" customWidth="1"/>
    <col min="2" max="2" width="32.8571428571429" style="173" customWidth="1"/>
    <col min="3" max="3" width="23.2857142857143" style="173" customWidth="1"/>
    <col min="4" max="4" width="17" style="173" customWidth="1"/>
    <col min="5" max="5" width="17.2857142857143" style="173" customWidth="1"/>
    <col min="6" max="6" width="48.5714285714286" style="173" customWidth="1"/>
    <col min="7" max="7" width="28" style="173" customWidth="1"/>
    <col min="8" max="8" width="16.2857142857143" style="173" customWidth="1"/>
    <col min="9" max="16384" width="11.4285714285714" style="173"/>
  </cols>
  <sheetData>
    <row r="1" ht="15" spans="1:7">
      <c r="A1" s="174" t="s">
        <v>235</v>
      </c>
      <c r="B1" s="174"/>
      <c r="C1" s="174"/>
      <c r="D1" s="174"/>
      <c r="E1" s="174"/>
      <c r="F1" s="174"/>
      <c r="G1" s="175"/>
    </row>
    <row r="2" ht="23.25" customHeight="1" spans="1:8">
      <c r="A2" s="10" t="s">
        <v>236</v>
      </c>
      <c r="B2" s="10"/>
      <c r="C2" s="10"/>
      <c r="D2" s="10"/>
      <c r="E2" s="10"/>
      <c r="F2" s="10"/>
      <c r="G2" s="10"/>
      <c r="H2" s="10"/>
    </row>
    <row r="3" ht="18" spans="1:7">
      <c r="A3" s="69" t="s">
        <v>237</v>
      </c>
      <c r="B3" s="69"/>
      <c r="C3" s="69"/>
      <c r="D3" s="69"/>
      <c r="E3" s="69"/>
      <c r="F3" s="69"/>
      <c r="G3" s="69"/>
    </row>
    <row r="4" spans="4:7">
      <c r="D4" s="176"/>
      <c r="E4" s="176"/>
      <c r="F4" s="176"/>
      <c r="G4" s="176"/>
    </row>
    <row r="5" spans="2:7">
      <c r="B5" s="177" t="s">
        <v>238</v>
      </c>
      <c r="C5" s="178" t="s">
        <v>239</v>
      </c>
      <c r="D5" s="176"/>
      <c r="E5" s="176"/>
      <c r="F5" s="176"/>
      <c r="G5" s="176"/>
    </row>
    <row r="6" spans="2:8">
      <c r="B6" s="179" t="s">
        <v>240</v>
      </c>
      <c r="C6" s="180" t="s">
        <v>241</v>
      </c>
      <c r="D6" s="180"/>
      <c r="E6" s="180"/>
      <c r="F6" s="180"/>
      <c r="G6" s="180"/>
      <c r="H6" s="180"/>
    </row>
    <row r="7" spans="2:7">
      <c r="B7" s="177" t="s">
        <v>242</v>
      </c>
      <c r="C7" s="181" t="s">
        <v>243</v>
      </c>
      <c r="D7" s="176"/>
      <c r="E7" s="176"/>
      <c r="F7" s="176"/>
      <c r="G7" s="176"/>
    </row>
    <row r="8" spans="2:8">
      <c r="B8" s="179" t="s">
        <v>244</v>
      </c>
      <c r="C8" s="180" t="s">
        <v>241</v>
      </c>
      <c r="D8" s="180"/>
      <c r="E8" s="180"/>
      <c r="F8" s="180"/>
      <c r="G8" s="180"/>
      <c r="H8" s="180"/>
    </row>
    <row r="9" spans="2:8">
      <c r="B9" s="177" t="s">
        <v>242</v>
      </c>
      <c r="C9" s="182" t="s">
        <v>243</v>
      </c>
      <c r="D9" s="183"/>
      <c r="E9" s="183"/>
      <c r="F9" s="184"/>
      <c r="G9" s="185"/>
      <c r="H9" s="186"/>
    </row>
    <row r="10" spans="2:8">
      <c r="B10" s="179" t="s">
        <v>245</v>
      </c>
      <c r="C10" s="180" t="s">
        <v>246</v>
      </c>
      <c r="D10" s="180"/>
      <c r="E10" s="180"/>
      <c r="F10" s="180"/>
      <c r="G10" s="180"/>
      <c r="H10" s="180"/>
    </row>
    <row r="11" ht="13.5" customHeight="1" spans="1:7">
      <c r="A11" s="10"/>
      <c r="B11" s="10"/>
      <c r="C11" s="10"/>
      <c r="D11" s="10"/>
      <c r="E11" s="10"/>
      <c r="F11" s="10"/>
      <c r="G11" s="10"/>
    </row>
    <row r="12" ht="18" spans="1:7">
      <c r="A12" s="69" t="s">
        <v>247</v>
      </c>
      <c r="B12" s="69"/>
      <c r="C12" s="69"/>
      <c r="D12" s="69"/>
      <c r="E12" s="69"/>
      <c r="F12" s="69"/>
      <c r="G12" s="69"/>
    </row>
    <row r="13" ht="18" spans="1:7">
      <c r="A13" s="69"/>
      <c r="B13" s="69"/>
      <c r="C13" s="69"/>
      <c r="D13" s="69"/>
      <c r="E13" s="69"/>
      <c r="F13" s="69"/>
      <c r="G13" s="69"/>
    </row>
    <row r="14" ht="18" spans="1:7">
      <c r="A14" s="69"/>
      <c r="B14" s="187" t="s">
        <v>248</v>
      </c>
      <c r="C14" s="187" t="s">
        <v>249</v>
      </c>
      <c r="D14" s="187" t="s">
        <v>250</v>
      </c>
      <c r="E14" s="187" t="s">
        <v>251</v>
      </c>
      <c r="F14" s="69"/>
      <c r="G14" s="69"/>
    </row>
    <row r="15" ht="18" spans="1:7">
      <c r="A15" s="69"/>
      <c r="B15" s="188">
        <v>1</v>
      </c>
      <c r="C15" s="189" t="s">
        <v>252</v>
      </c>
      <c r="D15" s="169" t="s">
        <v>253</v>
      </c>
      <c r="E15" s="188" t="s">
        <v>254</v>
      </c>
      <c r="F15" s="69"/>
      <c r="G15" s="69"/>
    </row>
    <row r="16" ht="18" spans="1:7">
      <c r="A16" s="69"/>
      <c r="B16" s="188"/>
      <c r="C16" s="188"/>
      <c r="D16" s="169" t="s">
        <v>255</v>
      </c>
      <c r="E16" s="188"/>
      <c r="F16" s="69"/>
      <c r="G16" s="69"/>
    </row>
    <row r="17" ht="18" spans="1:7">
      <c r="A17" s="69"/>
      <c r="B17" s="188"/>
      <c r="C17" s="188"/>
      <c r="D17" s="188"/>
      <c r="E17" s="188"/>
      <c r="F17" s="69"/>
      <c r="G17" s="69"/>
    </row>
    <row r="18" ht="13.5" customHeight="1" spans="1:7">
      <c r="A18" s="69"/>
      <c r="B18" s="69"/>
      <c r="C18" s="69"/>
      <c r="D18" s="69"/>
      <c r="E18" s="69"/>
      <c r="F18" s="69"/>
      <c r="G18" s="69"/>
    </row>
    <row r="19" customFormat="1" ht="23.25" customHeight="1" spans="1:7">
      <c r="A19" s="69" t="s">
        <v>256</v>
      </c>
      <c r="B19" s="69"/>
      <c r="C19" s="69"/>
      <c r="D19" s="69"/>
      <c r="E19" s="69"/>
      <c r="F19" s="69"/>
      <c r="G19" s="69"/>
    </row>
    <row r="20" customFormat="1" ht="13.5" customHeight="1" spans="1:7">
      <c r="A20" s="10"/>
      <c r="B20" s="70" t="s">
        <v>257</v>
      </c>
      <c r="C20" s="70" t="s">
        <v>258</v>
      </c>
      <c r="D20" s="70"/>
      <c r="E20" s="70"/>
      <c r="F20" s="70"/>
      <c r="G20" s="70"/>
    </row>
    <row r="21" s="7" customFormat="1" ht="13.5" customHeight="1" spans="1:7">
      <c r="A21" s="6"/>
      <c r="B21" s="81"/>
      <c r="C21" s="190"/>
      <c r="D21" s="190"/>
      <c r="E21" s="190"/>
      <c r="F21" s="190"/>
      <c r="G21" s="190"/>
    </row>
    <row r="22" s="7" customFormat="1" ht="13.5" customHeight="1" spans="1:7">
      <c r="A22" s="6"/>
      <c r="B22" s="81"/>
      <c r="C22" s="190"/>
      <c r="D22" s="190"/>
      <c r="E22" s="190"/>
      <c r="F22" s="190"/>
      <c r="G22" s="190"/>
    </row>
    <row r="23" customFormat="1" ht="13.5" customHeight="1" spans="1:7">
      <c r="A23" s="10"/>
      <c r="B23" s="10"/>
      <c r="C23" s="10"/>
      <c r="D23" s="10"/>
      <c r="E23" s="10"/>
      <c r="F23" s="10"/>
      <c r="G23" s="10"/>
    </row>
    <row r="24" ht="20.25" customHeight="1" spans="1:7">
      <c r="A24" s="69" t="s">
        <v>259</v>
      </c>
      <c r="B24" s="69"/>
      <c r="C24" s="69"/>
      <c r="D24" s="69"/>
      <c r="E24" s="69"/>
      <c r="F24" s="69"/>
      <c r="G24" s="69"/>
    </row>
    <row r="25" ht="23.25" spans="1:8">
      <c r="A25" s="10"/>
      <c r="B25" s="70" t="s">
        <v>257</v>
      </c>
      <c r="C25" s="187" t="s">
        <v>258</v>
      </c>
      <c r="D25" s="187"/>
      <c r="E25" s="187"/>
      <c r="F25" s="187"/>
      <c r="G25" s="187" t="s">
        <v>260</v>
      </c>
      <c r="H25" s="191" t="s">
        <v>261</v>
      </c>
    </row>
    <row r="26" ht="49.5" customHeight="1" spans="1:8">
      <c r="A26" s="10"/>
      <c r="B26" s="81">
        <v>1</v>
      </c>
      <c r="C26" s="192" t="s">
        <v>262</v>
      </c>
      <c r="D26" s="193"/>
      <c r="E26" s="193"/>
      <c r="F26" s="193"/>
      <c r="G26" s="194" t="s">
        <v>263</v>
      </c>
      <c r="H26" s="195">
        <v>10</v>
      </c>
    </row>
    <row r="27" ht="54.75" customHeight="1" spans="2:8">
      <c r="B27" s="81">
        <v>2</v>
      </c>
      <c r="C27" s="196" t="s">
        <v>264</v>
      </c>
      <c r="D27" s="197"/>
      <c r="E27" s="197"/>
      <c r="F27" s="198"/>
      <c r="G27" s="194" t="s">
        <v>263</v>
      </c>
      <c r="H27" s="195">
        <v>10</v>
      </c>
    </row>
    <row r="28" ht="42" customHeight="1" spans="2:8">
      <c r="B28" s="81">
        <v>3</v>
      </c>
      <c r="C28" s="199" t="s">
        <v>265</v>
      </c>
      <c r="D28" s="200"/>
      <c r="E28" s="200"/>
      <c r="F28" s="200"/>
      <c r="G28" s="194" t="s">
        <v>263</v>
      </c>
      <c r="H28" s="194">
        <v>10</v>
      </c>
    </row>
    <row r="29" ht="15" spans="2:8">
      <c r="B29" s="81">
        <v>3</v>
      </c>
      <c r="C29" s="199" t="s">
        <v>265</v>
      </c>
      <c r="D29" s="200"/>
      <c r="E29" s="200"/>
      <c r="F29" s="200"/>
      <c r="G29" s="194" t="s">
        <v>263</v>
      </c>
      <c r="H29" s="194">
        <v>10</v>
      </c>
    </row>
    <row r="32" ht="18.75" spans="1:1">
      <c r="A32" s="201" t="s">
        <v>266</v>
      </c>
    </row>
    <row r="33" ht="15" spans="2:6">
      <c r="B33" s="105" t="s">
        <v>257</v>
      </c>
      <c r="C33" s="202" t="s">
        <v>267</v>
      </c>
      <c r="D33" s="202" t="s">
        <v>268</v>
      </c>
      <c r="E33" s="202" t="s">
        <v>269</v>
      </c>
      <c r="F33" s="203" t="s">
        <v>270</v>
      </c>
    </row>
    <row r="34" ht="15" spans="2:6">
      <c r="B34" s="204">
        <v>1</v>
      </c>
      <c r="C34" s="82" t="s">
        <v>241</v>
      </c>
      <c r="D34" s="82" t="s">
        <v>271</v>
      </c>
      <c r="E34" s="82" t="s">
        <v>272</v>
      </c>
      <c r="F34" s="83">
        <v>959177783</v>
      </c>
    </row>
    <row r="35" ht="15" spans="2:6">
      <c r="B35" s="205">
        <v>2</v>
      </c>
      <c r="C35" s="206" t="s">
        <v>246</v>
      </c>
      <c r="D35" s="206" t="s">
        <v>273</v>
      </c>
      <c r="E35" s="206" t="s">
        <v>274</v>
      </c>
      <c r="F35" s="207">
        <v>940435259</v>
      </c>
    </row>
    <row r="36" ht="15" spans="2:6">
      <c r="B36" s="205">
        <v>3</v>
      </c>
      <c r="C36" s="206"/>
      <c r="D36" s="206"/>
      <c r="E36" s="206"/>
      <c r="F36" s="208"/>
    </row>
    <row r="37" ht="15.75" spans="2:6">
      <c r="B37" s="209">
        <v>4</v>
      </c>
      <c r="C37" s="210"/>
      <c r="D37" s="210"/>
      <c r="E37" s="210"/>
      <c r="F37" s="211"/>
    </row>
    <row r="50" ht="18" spans="2:2">
      <c r="B50" s="212"/>
    </row>
  </sheetData>
  <mergeCells count="18">
    <mergeCell ref="A1:F1"/>
    <mergeCell ref="A2:H2"/>
    <mergeCell ref="A3:G3"/>
    <mergeCell ref="C6:H6"/>
    <mergeCell ref="C8:H8"/>
    <mergeCell ref="F9:H9"/>
    <mergeCell ref="C10:H10"/>
    <mergeCell ref="A12:G12"/>
    <mergeCell ref="A19:G19"/>
    <mergeCell ref="C20:G20"/>
    <mergeCell ref="C21:G21"/>
    <mergeCell ref="C22:G22"/>
    <mergeCell ref="A24:G24"/>
    <mergeCell ref="C25:F25"/>
    <mergeCell ref="C26:F26"/>
    <mergeCell ref="C27:F27"/>
    <mergeCell ref="C28:F28"/>
    <mergeCell ref="C29:F29"/>
  </mergeCells>
  <pageMargins left="0.7" right="0.7"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4"/>
  <dimension ref="A1:E17"/>
  <sheetViews>
    <sheetView workbookViewId="0">
      <selection activeCell="A1" sqref="A1:E1"/>
    </sheetView>
  </sheetViews>
  <sheetFormatPr defaultColWidth="11.4285714285714" defaultRowHeight="11.25" outlineLevelCol="4"/>
  <cols>
    <col min="1" max="1" width="12.4285714285714" style="6" customWidth="1"/>
    <col min="2" max="2" width="9.71428571428571" style="6" customWidth="1"/>
    <col min="3" max="3" width="10.4285714285714" style="6" customWidth="1"/>
    <col min="4" max="4" width="72.1428571428571" style="7" customWidth="1"/>
    <col min="5" max="5" width="20" style="165" customWidth="1"/>
    <col min="6" max="16384" width="11.4285714285714" style="7"/>
  </cols>
  <sheetData>
    <row r="1" customFormat="1" ht="23.25" customHeight="1" spans="1:5">
      <c r="A1" s="68" t="s">
        <v>235</v>
      </c>
      <c r="B1" s="68"/>
      <c r="C1" s="68"/>
      <c r="D1" s="68"/>
      <c r="E1" s="68"/>
    </row>
    <row r="2" customFormat="1" ht="23.25" customHeight="1" spans="1:5">
      <c r="A2" s="119" t="s">
        <v>275</v>
      </c>
      <c r="B2" s="119"/>
      <c r="C2" s="119"/>
      <c r="D2" s="119"/>
      <c r="E2" s="119"/>
    </row>
    <row r="3" s="3" customFormat="1" ht="23.25" customHeight="1" spans="1:5">
      <c r="A3" s="166"/>
      <c r="B3" s="166"/>
      <c r="C3" s="166"/>
      <c r="D3" s="166"/>
      <c r="E3" s="166"/>
    </row>
    <row r="4" s="163" customFormat="1" ht="16.5" customHeight="1" spans="1:5">
      <c r="A4" s="167" t="s">
        <v>276</v>
      </c>
      <c r="B4" s="167" t="s">
        <v>277</v>
      </c>
      <c r="C4" s="167" t="s">
        <v>278</v>
      </c>
      <c r="D4" s="167" t="s">
        <v>279</v>
      </c>
      <c r="E4" s="167" t="s">
        <v>280</v>
      </c>
    </row>
    <row r="5" s="3" customFormat="1" ht="12.75" spans="1:5">
      <c r="A5" s="168">
        <v>1</v>
      </c>
      <c r="B5" s="169"/>
      <c r="C5" s="168"/>
      <c r="D5" s="169"/>
      <c r="E5" s="170"/>
    </row>
    <row r="6" s="164" customFormat="1" ht="12.75" spans="1:5">
      <c r="A6" s="171"/>
      <c r="B6" s="171"/>
      <c r="C6" s="171"/>
      <c r="E6" s="172"/>
    </row>
    <row r="7" s="164" customFormat="1" ht="12.75" spans="1:5">
      <c r="A7" s="171"/>
      <c r="B7" s="171"/>
      <c r="C7" s="171"/>
      <c r="E7" s="172"/>
    </row>
    <row r="8" s="164" customFormat="1" ht="12.75" spans="1:5">
      <c r="A8" s="171"/>
      <c r="B8" s="171"/>
      <c r="C8" s="171"/>
      <c r="E8" s="172"/>
    </row>
    <row r="9" s="164" customFormat="1" ht="12.75" spans="1:5">
      <c r="A9" s="171"/>
      <c r="B9" s="171"/>
      <c r="C9" s="171"/>
      <c r="E9" s="172"/>
    </row>
    <row r="10" s="164" customFormat="1" ht="12.75" spans="1:5">
      <c r="A10" s="171"/>
      <c r="B10" s="171"/>
      <c r="C10" s="171"/>
      <c r="E10" s="172"/>
    </row>
    <row r="11" s="164" customFormat="1" ht="12.75" spans="1:5">
      <c r="A11" s="171"/>
      <c r="B11" s="171"/>
      <c r="C11" s="171"/>
      <c r="E11" s="172"/>
    </row>
    <row r="12" s="164" customFormat="1" ht="12.75" spans="1:5">
      <c r="A12" s="171"/>
      <c r="B12" s="171"/>
      <c r="C12" s="171"/>
      <c r="E12" s="172"/>
    </row>
    <row r="13" s="164" customFormat="1" ht="12.75" spans="1:5">
      <c r="A13" s="171"/>
      <c r="B13" s="171"/>
      <c r="C13" s="171"/>
      <c r="E13" s="172"/>
    </row>
    <row r="14" s="164" customFormat="1" ht="12.75" spans="1:5">
      <c r="A14" s="171"/>
      <c r="B14" s="171"/>
      <c r="C14" s="171"/>
      <c r="E14" s="172"/>
    </row>
    <row r="15" s="164" customFormat="1" ht="12.75" spans="1:5">
      <c r="A15" s="171"/>
      <c r="B15" s="171"/>
      <c r="C15" s="171"/>
      <c r="E15" s="172"/>
    </row>
    <row r="16" s="164" customFormat="1" ht="12.75" spans="1:5">
      <c r="A16" s="171"/>
      <c r="B16" s="171"/>
      <c r="C16" s="171"/>
      <c r="E16" s="172"/>
    </row>
    <row r="17" s="164" customFormat="1" ht="12.75" spans="1:5">
      <c r="A17" s="171"/>
      <c r="B17" s="171"/>
      <c r="C17" s="171"/>
      <c r="E17" s="172"/>
    </row>
  </sheetData>
  <mergeCells count="2">
    <mergeCell ref="A1:E1"/>
    <mergeCell ref="A2:E2"/>
  </mergeCells>
  <pageMargins left="0.7" right="0.7" top="0.75" bottom="0.75" header="0.3" footer="0.3"/>
  <pageSetup paperSize="9"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5"/>
  <dimension ref="A1:I7"/>
  <sheetViews>
    <sheetView workbookViewId="0">
      <selection activeCell="F30" sqref="F30"/>
    </sheetView>
  </sheetViews>
  <sheetFormatPr defaultColWidth="10.2857142857143" defaultRowHeight="11.25" outlineLevelRow="6"/>
  <cols>
    <col min="1" max="1" width="11.1428571428571" style="142" customWidth="1"/>
    <col min="2" max="2" width="10.8571428571429" style="142" customWidth="1"/>
    <col min="3" max="3" width="58.5714285714286" style="142" customWidth="1"/>
    <col min="4" max="4" width="12.8571428571429" style="142" customWidth="1"/>
    <col min="5" max="5" width="10.2857142857143" style="143" customWidth="1"/>
    <col min="6" max="6" width="24.2857142857143" style="142" customWidth="1"/>
    <col min="7" max="7" width="10.1428571428571" style="142" customWidth="1"/>
    <col min="8" max="8" width="6.42857142857143" style="142" customWidth="1"/>
    <col min="9" max="9" width="6.14285714285714" style="142" customWidth="1"/>
    <col min="10" max="16384" width="10.2857142857143" style="142"/>
  </cols>
  <sheetData>
    <row r="1" customFormat="1" ht="23.25" customHeight="1" spans="1:9">
      <c r="A1" s="68" t="s">
        <v>235</v>
      </c>
      <c r="B1" s="68"/>
      <c r="C1" s="68"/>
      <c r="D1" s="68"/>
      <c r="E1" s="68"/>
      <c r="F1" s="68"/>
      <c r="G1" s="68"/>
      <c r="H1" s="68"/>
      <c r="I1" s="68"/>
    </row>
    <row r="2" customFormat="1" ht="23.25" customHeight="1" spans="1:9">
      <c r="A2" s="10" t="s">
        <v>281</v>
      </c>
      <c r="B2" s="10"/>
      <c r="C2" s="10"/>
      <c r="D2" s="10"/>
      <c r="E2" s="10"/>
      <c r="F2" s="10"/>
      <c r="G2" s="10"/>
      <c r="H2" s="10"/>
      <c r="I2" s="10"/>
    </row>
    <row r="3" ht="12"/>
    <row r="4" ht="13.5" spans="1:9">
      <c r="A4" s="144"/>
      <c r="B4" s="144"/>
      <c r="C4" s="144"/>
      <c r="D4" s="145"/>
      <c r="E4" s="146" t="s">
        <v>282</v>
      </c>
      <c r="F4" s="147"/>
      <c r="G4" s="148" t="s">
        <v>283</v>
      </c>
      <c r="H4" s="149"/>
      <c r="I4" s="159"/>
    </row>
    <row r="5" ht="13.5" spans="1:9">
      <c r="A5" s="150" t="s">
        <v>284</v>
      </c>
      <c r="B5" s="150" t="s">
        <v>285</v>
      </c>
      <c r="C5" s="150" t="s">
        <v>286</v>
      </c>
      <c r="D5" s="150" t="s">
        <v>287</v>
      </c>
      <c r="E5" s="150" t="s">
        <v>288</v>
      </c>
      <c r="F5" s="146" t="s">
        <v>289</v>
      </c>
      <c r="G5" s="151" t="s">
        <v>290</v>
      </c>
      <c r="H5" s="152" t="s">
        <v>291</v>
      </c>
      <c r="I5" s="160" t="s">
        <v>292</v>
      </c>
    </row>
    <row r="6" s="3" customFormat="1" ht="12.75" spans="1:9">
      <c r="A6" s="153"/>
      <c r="B6" s="154"/>
      <c r="C6" s="154"/>
      <c r="D6" s="154"/>
      <c r="E6" s="155"/>
      <c r="F6" s="154"/>
      <c r="G6" s="154"/>
      <c r="H6" s="154"/>
      <c r="I6" s="161"/>
    </row>
    <row r="7" s="3" customFormat="1" ht="13.5" spans="1:9">
      <c r="A7" s="156"/>
      <c r="B7" s="157"/>
      <c r="C7" s="157"/>
      <c r="D7" s="157"/>
      <c r="E7" s="158"/>
      <c r="F7" s="157"/>
      <c r="G7" s="157"/>
      <c r="H7" s="157"/>
      <c r="I7" s="162"/>
    </row>
  </sheetData>
  <mergeCells count="4">
    <mergeCell ref="A1:I1"/>
    <mergeCell ref="A2:I2"/>
    <mergeCell ref="E4:F4"/>
    <mergeCell ref="G4:I4"/>
  </mergeCells>
  <pageMargins left="0.7" right="0.7" top="0.75" bottom="0.75" header="0.3" footer="0.3"/>
  <pageSetup paperSize="9"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7"/>
  <dimension ref="A1:H43"/>
  <sheetViews>
    <sheetView workbookViewId="0">
      <selection activeCell="B23" sqref="B23"/>
    </sheetView>
  </sheetViews>
  <sheetFormatPr defaultColWidth="11.4285714285714" defaultRowHeight="11.25" outlineLevelCol="7"/>
  <cols>
    <col min="1" max="1" width="20.5714285714286" style="117" customWidth="1"/>
    <col min="2" max="2" width="27.1428571428571" style="117" customWidth="1"/>
    <col min="3" max="4" width="17" style="117" customWidth="1"/>
    <col min="5" max="5" width="8.71428571428571" style="117" customWidth="1"/>
    <col min="6" max="6" width="11.7142857142857" style="118" customWidth="1"/>
    <col min="7" max="16384" width="11.4285714285714" style="117"/>
  </cols>
  <sheetData>
    <row r="1" customFormat="1" ht="23.25" customHeight="1" spans="1:8">
      <c r="A1" s="68" t="s">
        <v>235</v>
      </c>
      <c r="B1" s="68"/>
      <c r="C1" s="68"/>
      <c r="D1" s="68"/>
      <c r="E1" s="68"/>
      <c r="F1" s="68"/>
      <c r="G1" s="112"/>
      <c r="H1" s="112"/>
    </row>
    <row r="2" customFormat="1" ht="23.25" customHeight="1" spans="1:8">
      <c r="A2" s="119" t="s">
        <v>293</v>
      </c>
      <c r="B2" s="119"/>
      <c r="C2" s="119"/>
      <c r="D2" s="119"/>
      <c r="E2" s="119"/>
      <c r="F2" s="119"/>
      <c r="G2" s="11"/>
      <c r="H2" s="11"/>
    </row>
    <row r="4" ht="12.75" spans="3:6">
      <c r="C4" s="120" t="s">
        <v>294</v>
      </c>
      <c r="D4" s="120" t="s">
        <v>284</v>
      </c>
      <c r="E4" s="120" t="s">
        <v>295</v>
      </c>
      <c r="F4" s="120" t="s">
        <v>296</v>
      </c>
    </row>
    <row r="5" ht="12.75" spans="2:6">
      <c r="B5" s="3"/>
      <c r="C5" s="121"/>
      <c r="D5" s="121"/>
      <c r="E5" s="122"/>
      <c r="F5" s="122"/>
    </row>
    <row r="6" ht="12.75" spans="1:6">
      <c r="A6" s="123" t="s">
        <v>297</v>
      </c>
      <c r="B6" s="124"/>
      <c r="C6" s="125" t="s">
        <v>255</v>
      </c>
      <c r="D6" s="125"/>
      <c r="E6" s="125" t="s">
        <v>255</v>
      </c>
      <c r="F6" s="125" t="s">
        <v>255</v>
      </c>
    </row>
    <row r="7" ht="12.75" spans="1:6">
      <c r="A7" s="123" t="s">
        <v>298</v>
      </c>
      <c r="B7" s="126"/>
      <c r="C7" s="125"/>
      <c r="D7" s="125"/>
      <c r="E7" s="125" t="s">
        <v>255</v>
      </c>
      <c r="F7" s="125" t="s">
        <v>255</v>
      </c>
    </row>
    <row r="8" ht="12.75" spans="1:6">
      <c r="A8" s="123" t="s">
        <v>299</v>
      </c>
      <c r="B8" s="126"/>
      <c r="C8" s="125"/>
      <c r="D8" s="125"/>
      <c r="E8" s="125"/>
      <c r="F8" s="125"/>
    </row>
    <row r="9" ht="12.75" spans="1:6">
      <c r="A9" s="123" t="s">
        <v>300</v>
      </c>
      <c r="B9" s="126"/>
      <c r="C9" s="125"/>
      <c r="D9" s="125"/>
      <c r="E9" s="125"/>
      <c r="F9" s="125"/>
    </row>
    <row r="10" ht="12.75" spans="1:6">
      <c r="A10" s="123" t="s">
        <v>301</v>
      </c>
      <c r="B10" s="126"/>
      <c r="C10" s="125"/>
      <c r="D10" s="125"/>
      <c r="E10" s="125"/>
      <c r="F10" s="125"/>
    </row>
    <row r="11" ht="12.75" spans="1:6">
      <c r="A11" s="123" t="s">
        <v>302</v>
      </c>
      <c r="B11" s="126"/>
      <c r="C11" s="125"/>
      <c r="D11" s="125"/>
      <c r="E11" s="125"/>
      <c r="F11" s="125"/>
    </row>
    <row r="12" ht="12.75" spans="1:6">
      <c r="A12" s="123" t="s">
        <v>303</v>
      </c>
      <c r="B12" s="125"/>
      <c r="C12" s="125"/>
      <c r="D12" s="125"/>
      <c r="E12" s="125"/>
      <c r="F12" s="125" t="s">
        <v>255</v>
      </c>
    </row>
    <row r="13" ht="12.75" spans="1:6">
      <c r="A13" s="123"/>
      <c r="B13" s="125"/>
      <c r="C13" s="125"/>
      <c r="D13" s="125"/>
      <c r="E13" s="125" t="s">
        <v>255</v>
      </c>
      <c r="F13" s="125" t="s">
        <v>255</v>
      </c>
    </row>
    <row r="14" ht="12.75" customHeight="1" spans="1:6">
      <c r="A14" s="127"/>
      <c r="B14" s="128"/>
      <c r="C14" s="128"/>
      <c r="D14" s="128"/>
      <c r="E14" s="128"/>
      <c r="F14" s="129"/>
    </row>
    <row r="15" ht="13.5" spans="2:6">
      <c r="B15" s="3"/>
      <c r="C15" s="122"/>
      <c r="D15" s="122"/>
      <c r="E15" s="122"/>
      <c r="F15" s="122"/>
    </row>
    <row r="16" ht="12.75" spans="1:6">
      <c r="A16" s="130" t="s">
        <v>297</v>
      </c>
      <c r="B16" s="131"/>
      <c r="C16" s="132"/>
      <c r="D16" s="132"/>
      <c r="E16" s="132"/>
      <c r="F16" s="133"/>
    </row>
    <row r="17" ht="13.5" spans="1:6">
      <c r="A17" s="134" t="s">
        <v>298</v>
      </c>
      <c r="B17" s="135"/>
      <c r="C17" s="136"/>
      <c r="D17" s="136"/>
      <c r="E17" s="136"/>
      <c r="F17" s="137"/>
    </row>
    <row r="18" ht="12.75" spans="1:6">
      <c r="A18" s="130" t="s">
        <v>303</v>
      </c>
      <c r="B18" s="132" t="s">
        <v>255</v>
      </c>
      <c r="C18" s="132"/>
      <c r="D18" s="132"/>
      <c r="E18" s="132"/>
      <c r="F18" s="133"/>
    </row>
    <row r="19" ht="13.5" spans="1:6">
      <c r="A19" s="134"/>
      <c r="B19" s="136" t="s">
        <v>255</v>
      </c>
      <c r="C19" s="136"/>
      <c r="D19" s="136"/>
      <c r="E19" s="136"/>
      <c r="F19" s="137"/>
    </row>
    <row r="20" ht="12.75" customHeight="1" spans="1:6">
      <c r="A20" s="138"/>
      <c r="B20" s="139"/>
      <c r="C20" s="139"/>
      <c r="D20" s="139"/>
      <c r="E20" s="139"/>
      <c r="F20" s="140"/>
    </row>
    <row r="21" ht="12.75" spans="2:6">
      <c r="B21" s="3"/>
      <c r="C21" s="3"/>
      <c r="D21" s="3"/>
      <c r="E21" s="3"/>
      <c r="F21" s="141"/>
    </row>
    <row r="22" ht="12.75" spans="2:6">
      <c r="B22" s="3"/>
      <c r="C22" s="3"/>
      <c r="D22" s="3"/>
      <c r="E22" s="3"/>
      <c r="F22" s="141"/>
    </row>
    <row r="23" ht="12.75" spans="2:6">
      <c r="B23" s="3"/>
      <c r="C23" s="3"/>
      <c r="D23" s="3"/>
      <c r="E23" s="3"/>
      <c r="F23" s="141"/>
    </row>
    <row r="24" ht="12.75" spans="2:6">
      <c r="B24" s="3"/>
      <c r="C24" s="3"/>
      <c r="D24" s="3"/>
      <c r="E24" s="3"/>
      <c r="F24" s="141"/>
    </row>
    <row r="25" ht="12.75" spans="2:6">
      <c r="B25" s="3"/>
      <c r="C25" s="3"/>
      <c r="D25" s="3"/>
      <c r="E25" s="3"/>
      <c r="F25" s="141"/>
    </row>
    <row r="26" ht="12.75" spans="2:6">
      <c r="B26" s="3"/>
      <c r="C26" s="3"/>
      <c r="D26" s="3"/>
      <c r="E26" s="3"/>
      <c r="F26" s="141"/>
    </row>
    <row r="27" ht="12.75" spans="2:6">
      <c r="B27" s="3"/>
      <c r="C27" s="3"/>
      <c r="D27" s="3"/>
      <c r="E27" s="3"/>
      <c r="F27" s="141"/>
    </row>
    <row r="28" ht="12.75" spans="2:6">
      <c r="B28" s="3"/>
      <c r="C28" s="3"/>
      <c r="D28" s="3"/>
      <c r="E28" s="3"/>
      <c r="F28" s="141"/>
    </row>
    <row r="29" ht="12.75" spans="2:6">
      <c r="B29" s="3"/>
      <c r="C29" s="3"/>
      <c r="D29" s="3"/>
      <c r="E29" s="3"/>
      <c r="F29" s="141"/>
    </row>
    <row r="30" ht="12.75" spans="2:6">
      <c r="B30" s="3"/>
      <c r="C30" s="3"/>
      <c r="D30" s="3"/>
      <c r="E30" s="3"/>
      <c r="F30" s="141"/>
    </row>
    <row r="31" ht="12.75" spans="2:6">
      <c r="B31" s="3"/>
      <c r="C31" s="3"/>
      <c r="D31" s="3"/>
      <c r="E31" s="3"/>
      <c r="F31" s="141"/>
    </row>
    <row r="32" ht="12.75" spans="2:6">
      <c r="B32" s="3"/>
      <c r="C32" s="3"/>
      <c r="D32" s="3"/>
      <c r="E32" s="3"/>
      <c r="F32" s="141"/>
    </row>
    <row r="33" ht="12.75" spans="2:6">
      <c r="B33" s="3"/>
      <c r="C33" s="3"/>
      <c r="D33" s="3"/>
      <c r="E33" s="3"/>
      <c r="F33" s="141"/>
    </row>
    <row r="34" ht="12.75" spans="2:6">
      <c r="B34" s="3"/>
      <c r="C34" s="3"/>
      <c r="D34" s="3"/>
      <c r="E34" s="3"/>
      <c r="F34" s="141"/>
    </row>
    <row r="35" ht="12.75" spans="2:6">
      <c r="B35" s="3"/>
      <c r="C35" s="3"/>
      <c r="D35" s="3"/>
      <c r="E35" s="3"/>
      <c r="F35" s="141"/>
    </row>
    <row r="36" ht="12.75" spans="2:6">
      <c r="B36" s="3"/>
      <c r="C36" s="3"/>
      <c r="D36" s="3"/>
      <c r="E36" s="3"/>
      <c r="F36" s="141"/>
    </row>
    <row r="37" ht="12.75" spans="2:6">
      <c r="B37" s="3"/>
      <c r="C37" s="3"/>
      <c r="D37" s="3"/>
      <c r="E37" s="3"/>
      <c r="F37" s="141"/>
    </row>
    <row r="38" ht="12.75" spans="2:6">
      <c r="B38" s="3"/>
      <c r="C38" s="3"/>
      <c r="D38" s="3"/>
      <c r="E38" s="3"/>
      <c r="F38" s="141"/>
    </row>
    <row r="39" ht="12.75" spans="2:6">
      <c r="B39" s="3"/>
      <c r="C39" s="3"/>
      <c r="D39" s="3"/>
      <c r="E39" s="3"/>
      <c r="F39" s="141"/>
    </row>
    <row r="40" ht="12.75" spans="2:6">
      <c r="B40" s="3"/>
      <c r="C40" s="3"/>
      <c r="D40" s="3"/>
      <c r="E40" s="3"/>
      <c r="F40" s="141"/>
    </row>
    <row r="41" ht="12.75" spans="2:6">
      <c r="B41" s="3"/>
      <c r="C41" s="3"/>
      <c r="D41" s="3"/>
      <c r="E41" s="3"/>
      <c r="F41" s="141"/>
    </row>
    <row r="42" ht="12.75" spans="2:6">
      <c r="B42" s="3"/>
      <c r="C42" s="3"/>
      <c r="D42" s="3"/>
      <c r="E42" s="3"/>
      <c r="F42" s="141"/>
    </row>
    <row r="43" ht="12.75" spans="2:6">
      <c r="B43" s="3"/>
      <c r="C43" s="3"/>
      <c r="D43" s="3"/>
      <c r="E43" s="3"/>
      <c r="F43" s="141"/>
    </row>
  </sheetData>
  <mergeCells count="4">
    <mergeCell ref="A1:F1"/>
    <mergeCell ref="A2:F2"/>
    <mergeCell ref="A14:F14"/>
    <mergeCell ref="A20:F20"/>
  </mergeCells>
  <pageMargins left="0.7" right="0.7" top="0.75" bottom="0.75" header="0.3" footer="0.3"/>
  <pageSetup paperSize="9"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8"/>
  <dimension ref="A1:N6"/>
  <sheetViews>
    <sheetView topLeftCell="B1" workbookViewId="0">
      <selection activeCell="G17" sqref="G17"/>
    </sheetView>
  </sheetViews>
  <sheetFormatPr defaultColWidth="11.4285714285714" defaultRowHeight="11.25" outlineLevelRow="5"/>
  <cols>
    <col min="1" max="1" width="9" style="103" customWidth="1"/>
    <col min="2" max="2" width="5.71428571428571" style="103" customWidth="1"/>
    <col min="3" max="3" width="38.8571428571429" style="104" customWidth="1"/>
    <col min="4" max="5" width="16.1428571428571" style="103" customWidth="1"/>
    <col min="6" max="6" width="12.7142857142857" style="104" customWidth="1"/>
    <col min="7" max="7" width="24.7142857142857" style="104" customWidth="1"/>
    <col min="8" max="8" width="12.7142857142857" style="104" customWidth="1"/>
    <col min="9" max="9" width="12.5714285714286" style="104" customWidth="1"/>
    <col min="10" max="10" width="24.7142857142857" style="104" customWidth="1"/>
    <col min="11" max="11" width="35" style="104" customWidth="1"/>
    <col min="12" max="16384" width="11.4285714285714" style="104"/>
  </cols>
  <sheetData>
    <row r="1" customFormat="1" ht="23.25" customHeight="1" spans="1:14">
      <c r="A1" s="68" t="s">
        <v>235</v>
      </c>
      <c r="B1" s="68"/>
      <c r="C1" s="68"/>
      <c r="D1" s="68"/>
      <c r="E1" s="68"/>
      <c r="F1" s="68"/>
      <c r="G1" s="68"/>
      <c r="H1" s="68"/>
      <c r="I1" s="68"/>
      <c r="J1" s="68"/>
      <c r="K1" s="68"/>
      <c r="L1" s="112"/>
      <c r="M1" s="112"/>
      <c r="N1" s="112"/>
    </row>
    <row r="2" customFormat="1" ht="23.25" customHeight="1" spans="1:14">
      <c r="A2" s="10" t="s">
        <v>304</v>
      </c>
      <c r="B2" s="10"/>
      <c r="C2" s="10"/>
      <c r="D2" s="10"/>
      <c r="E2" s="10"/>
      <c r="F2" s="10"/>
      <c r="G2" s="10"/>
      <c r="H2" s="10"/>
      <c r="I2" s="10"/>
      <c r="J2" s="10"/>
      <c r="K2" s="10"/>
      <c r="L2" s="11"/>
      <c r="M2" s="11"/>
      <c r="N2" s="11"/>
    </row>
    <row r="3" ht="12"/>
    <row r="4" ht="13.5" spans="4:11">
      <c r="D4" s="105" t="s">
        <v>305</v>
      </c>
      <c r="E4" s="106" t="s">
        <v>294</v>
      </c>
      <c r="F4" s="106" t="s">
        <v>306</v>
      </c>
      <c r="G4" s="106" t="s">
        <v>307</v>
      </c>
      <c r="H4" s="106" t="s">
        <v>308</v>
      </c>
      <c r="I4" s="113" t="s">
        <v>309</v>
      </c>
      <c r="J4" s="105" t="s">
        <v>307</v>
      </c>
      <c r="K4" s="106" t="s">
        <v>310</v>
      </c>
    </row>
    <row r="5" ht="13.5" spans="4:11">
      <c r="D5" s="107"/>
      <c r="E5" s="108"/>
      <c r="F5" s="109"/>
      <c r="G5" s="110"/>
      <c r="H5" s="109"/>
      <c r="I5" s="109"/>
      <c r="J5" s="114"/>
      <c r="K5" s="115"/>
    </row>
    <row r="6" ht="15" spans="4:11">
      <c r="D6" s="111" t="s">
        <v>311</v>
      </c>
      <c r="E6" s="111"/>
      <c r="F6" s="111"/>
      <c r="G6" s="111"/>
      <c r="H6" s="111"/>
      <c r="I6" s="111"/>
      <c r="J6" s="116"/>
      <c r="K6" s="116"/>
    </row>
  </sheetData>
  <mergeCells count="3">
    <mergeCell ref="A1:K1"/>
    <mergeCell ref="A2:K2"/>
    <mergeCell ref="D6:I6"/>
  </mergeCells>
  <pageMargins left="0.7" right="0.7" top="0.75" bottom="0.75" header="0.3" footer="0.3"/>
  <pageSetup paperSize="9"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9">
    <tabColor rgb="FF00B050"/>
  </sheetPr>
  <dimension ref="A1:H33"/>
  <sheetViews>
    <sheetView zoomScale="85" zoomScaleNormal="85" workbookViewId="0">
      <selection activeCell="B7" sqref="B7:H7"/>
    </sheetView>
  </sheetViews>
  <sheetFormatPr defaultColWidth="9.14285714285714" defaultRowHeight="15" outlineLevelCol="7"/>
  <cols>
    <col min="1" max="1" width="20.8571428571429" customWidth="1"/>
    <col min="2" max="2" width="12.1428571428571" customWidth="1"/>
    <col min="3" max="5" width="9.14285714285714" customWidth="1"/>
    <col min="6" max="7" width="42" customWidth="1"/>
    <col min="8" max="8" width="21.8571428571429" customWidth="1"/>
  </cols>
  <sheetData>
    <row r="1" ht="23.25" customHeight="1" spans="1:8">
      <c r="A1" s="68" t="s">
        <v>235</v>
      </c>
      <c r="B1" s="68"/>
      <c r="C1" s="68"/>
      <c r="D1" s="68"/>
      <c r="E1" s="68"/>
      <c r="F1" s="68"/>
      <c r="G1" s="68"/>
      <c r="H1" s="68"/>
    </row>
    <row r="2" ht="23.25" customHeight="1" spans="1:8">
      <c r="A2" s="10" t="s">
        <v>312</v>
      </c>
      <c r="B2" s="10"/>
      <c r="C2" s="10"/>
      <c r="D2" s="10"/>
      <c r="E2" s="10"/>
      <c r="F2" s="10"/>
      <c r="G2" s="10"/>
      <c r="H2" s="10"/>
    </row>
    <row r="4" ht="77.25" customHeight="1" spans="1:8">
      <c r="A4" s="86" t="s">
        <v>313</v>
      </c>
      <c r="B4" s="87"/>
      <c r="C4" s="87"/>
      <c r="D4" s="87"/>
      <c r="E4" s="87"/>
      <c r="F4" s="87"/>
      <c r="G4" s="87"/>
      <c r="H4" s="87"/>
    </row>
    <row r="5" ht="26.1" customHeight="1" spans="1:8">
      <c r="A5" s="70" t="s">
        <v>314</v>
      </c>
      <c r="B5" s="88" t="s">
        <v>315</v>
      </c>
      <c r="C5" s="89"/>
      <c r="D5" s="89"/>
      <c r="E5" s="89"/>
      <c r="F5" s="89"/>
      <c r="G5" s="89"/>
      <c r="H5" s="90"/>
    </row>
    <row r="6" ht="26.1" customHeight="1" spans="1:8">
      <c r="A6" s="70" t="s">
        <v>316</v>
      </c>
      <c r="B6" s="91" t="s">
        <v>241</v>
      </c>
      <c r="C6" s="92"/>
      <c r="D6" s="92"/>
      <c r="E6" s="92"/>
      <c r="F6" s="92"/>
      <c r="G6" s="92"/>
      <c r="H6" s="93"/>
    </row>
    <row r="7" ht="26.1" customHeight="1" spans="1:8">
      <c r="A7" s="94" t="s">
        <v>317</v>
      </c>
      <c r="B7" s="88" t="s">
        <v>318</v>
      </c>
      <c r="C7" s="89"/>
      <c r="D7" s="89"/>
      <c r="E7" s="89"/>
      <c r="F7" s="89"/>
      <c r="G7" s="89"/>
      <c r="H7" s="90"/>
    </row>
    <row r="8" ht="26.1" customHeight="1" spans="1:8">
      <c r="A8" s="70" t="s">
        <v>319</v>
      </c>
      <c r="B8" s="91" t="s">
        <v>241</v>
      </c>
      <c r="C8" s="92"/>
      <c r="D8" s="92"/>
      <c r="E8" s="92"/>
      <c r="F8" s="92"/>
      <c r="G8" s="92"/>
      <c r="H8" s="93"/>
    </row>
    <row r="9" ht="26.1" customHeight="1" spans="1:8">
      <c r="A9" s="94" t="s">
        <v>320</v>
      </c>
      <c r="B9" s="88" t="s">
        <v>318</v>
      </c>
      <c r="C9" s="89"/>
      <c r="D9" s="89"/>
      <c r="E9" s="89"/>
      <c r="F9" s="89"/>
      <c r="G9" s="89"/>
      <c r="H9" s="90"/>
    </row>
    <row r="10" ht="24" customHeight="1"/>
    <row r="11" spans="1:2">
      <c r="A11" s="95" t="s">
        <v>321</v>
      </c>
      <c r="B11" s="73"/>
    </row>
    <row r="12" spans="1:8">
      <c r="A12" s="70" t="s">
        <v>322</v>
      </c>
      <c r="B12" s="71" t="s">
        <v>323</v>
      </c>
      <c r="C12" s="72"/>
      <c r="D12" s="72"/>
      <c r="E12" s="72"/>
      <c r="F12" s="73"/>
      <c r="G12" s="73" t="s">
        <v>324</v>
      </c>
      <c r="H12" s="70" t="s">
        <v>325</v>
      </c>
    </row>
    <row r="13" ht="12" customHeight="1" spans="1:8">
      <c r="A13" s="81">
        <v>1</v>
      </c>
      <c r="B13" s="96" t="s">
        <v>326</v>
      </c>
      <c r="C13" s="97"/>
      <c r="D13" s="97"/>
      <c r="E13" s="97"/>
      <c r="F13" s="98"/>
      <c r="G13" s="98" t="s">
        <v>241</v>
      </c>
      <c r="H13" s="99">
        <v>20</v>
      </c>
    </row>
    <row r="14" spans="1:8">
      <c r="A14" s="81">
        <v>2</v>
      </c>
      <c r="B14" s="100"/>
      <c r="C14" s="97"/>
      <c r="D14" s="97"/>
      <c r="E14" s="97"/>
      <c r="F14" s="98"/>
      <c r="G14" s="98"/>
      <c r="H14" s="99"/>
    </row>
    <row r="15" spans="1:8">
      <c r="A15" s="81">
        <v>3</v>
      </c>
      <c r="B15" s="101"/>
      <c r="C15" s="97"/>
      <c r="D15" s="97"/>
      <c r="E15" s="97"/>
      <c r="F15" s="98"/>
      <c r="G15" s="98"/>
      <c r="H15" s="99"/>
    </row>
    <row r="16" spans="1:8">
      <c r="A16" s="81">
        <v>4</v>
      </c>
      <c r="B16" s="101"/>
      <c r="C16" s="97"/>
      <c r="D16" s="97"/>
      <c r="E16" s="97"/>
      <c r="F16" s="98"/>
      <c r="G16" s="98"/>
      <c r="H16" s="99"/>
    </row>
    <row r="17" spans="1:8">
      <c r="A17" s="81">
        <v>5</v>
      </c>
      <c r="B17" s="101"/>
      <c r="C17" s="97"/>
      <c r="D17" s="97"/>
      <c r="E17" s="97"/>
      <c r="F17" s="98"/>
      <c r="G17" s="98"/>
      <c r="H17" s="99"/>
    </row>
    <row r="18" spans="1:8">
      <c r="A18" s="81">
        <v>6</v>
      </c>
      <c r="B18" s="101"/>
      <c r="C18" s="97"/>
      <c r="D18" s="97"/>
      <c r="E18" s="97"/>
      <c r="F18" s="98"/>
      <c r="G18" s="98"/>
      <c r="H18" s="99"/>
    </row>
    <row r="19" spans="1:8">
      <c r="A19" s="81">
        <v>7</v>
      </c>
      <c r="B19" s="101"/>
      <c r="C19" s="97"/>
      <c r="D19" s="97"/>
      <c r="E19" s="97"/>
      <c r="F19" s="98"/>
      <c r="G19" s="98"/>
      <c r="H19" s="99"/>
    </row>
    <row r="20" spans="1:8">
      <c r="A20" s="81">
        <v>8</v>
      </c>
      <c r="B20" s="101"/>
      <c r="C20" s="97"/>
      <c r="D20" s="97"/>
      <c r="E20" s="97"/>
      <c r="F20" s="98"/>
      <c r="G20" s="98"/>
      <c r="H20" s="99"/>
    </row>
    <row r="21" spans="1:8">
      <c r="A21" s="81">
        <v>9</v>
      </c>
      <c r="B21" s="101"/>
      <c r="C21" s="97"/>
      <c r="D21" s="97"/>
      <c r="E21" s="97"/>
      <c r="F21" s="98"/>
      <c r="G21" s="98"/>
      <c r="H21" s="99"/>
    </row>
    <row r="23" spans="1:2">
      <c r="A23" s="102" t="s">
        <v>327</v>
      </c>
      <c r="B23" s="70"/>
    </row>
    <row r="24" spans="1:8">
      <c r="A24" s="70" t="s">
        <v>322</v>
      </c>
      <c r="B24" s="71" t="s">
        <v>323</v>
      </c>
      <c r="C24" s="72"/>
      <c r="D24" s="72"/>
      <c r="E24" s="72"/>
      <c r="F24" s="73"/>
      <c r="G24" s="73" t="s">
        <v>324</v>
      </c>
      <c r="H24" s="70" t="s">
        <v>325</v>
      </c>
    </row>
    <row r="25" spans="1:8">
      <c r="A25" s="81">
        <v>1</v>
      </c>
      <c r="B25" s="96" t="s">
        <v>326</v>
      </c>
      <c r="C25" s="97"/>
      <c r="D25" s="97"/>
      <c r="E25" s="97"/>
      <c r="F25" s="98"/>
      <c r="G25" s="98" t="s">
        <v>241</v>
      </c>
      <c r="H25" s="99">
        <v>15</v>
      </c>
    </row>
    <row r="26" spans="1:8">
      <c r="A26" s="81">
        <v>2</v>
      </c>
      <c r="B26" s="100"/>
      <c r="C26" s="97"/>
      <c r="D26" s="97"/>
      <c r="E26" s="97"/>
      <c r="F26" s="98"/>
      <c r="G26" s="98"/>
      <c r="H26" s="99"/>
    </row>
    <row r="27" spans="1:8">
      <c r="A27" s="81">
        <v>3</v>
      </c>
      <c r="B27" s="101"/>
      <c r="C27" s="97"/>
      <c r="D27" s="97"/>
      <c r="E27" s="97"/>
      <c r="F27" s="98"/>
      <c r="G27" s="98"/>
      <c r="H27" s="99"/>
    </row>
    <row r="28" spans="1:8">
      <c r="A28" s="81">
        <v>4</v>
      </c>
      <c r="B28" s="101"/>
      <c r="C28" s="97"/>
      <c r="D28" s="97"/>
      <c r="E28" s="97"/>
      <c r="F28" s="98"/>
      <c r="G28" s="98"/>
      <c r="H28" s="99"/>
    </row>
    <row r="29" spans="1:8">
      <c r="A29" s="81">
        <v>5</v>
      </c>
      <c r="B29" s="101"/>
      <c r="C29" s="97"/>
      <c r="D29" s="97"/>
      <c r="E29" s="97"/>
      <c r="F29" s="98"/>
      <c r="G29" s="98"/>
      <c r="H29" s="99"/>
    </row>
    <row r="30" spans="1:8">
      <c r="A30" s="81">
        <v>6</v>
      </c>
      <c r="B30" s="101"/>
      <c r="C30" s="97"/>
      <c r="D30" s="97"/>
      <c r="E30" s="97"/>
      <c r="F30" s="98"/>
      <c r="G30" s="98"/>
      <c r="H30" s="99"/>
    </row>
    <row r="31" spans="1:8">
      <c r="A31" s="81">
        <v>7</v>
      </c>
      <c r="B31" s="101"/>
      <c r="C31" s="97"/>
      <c r="D31" s="97"/>
      <c r="E31" s="97"/>
      <c r="F31" s="98"/>
      <c r="G31" s="98"/>
      <c r="H31" s="99"/>
    </row>
    <row r="32" spans="1:8">
      <c r="A32" s="81">
        <v>8</v>
      </c>
      <c r="B32" s="101"/>
      <c r="C32" s="97"/>
      <c r="D32" s="97"/>
      <c r="E32" s="97"/>
      <c r="F32" s="98"/>
      <c r="G32" s="98"/>
      <c r="H32" s="99"/>
    </row>
    <row r="33" spans="1:8">
      <c r="A33" s="81">
        <v>9</v>
      </c>
      <c r="B33" s="101"/>
      <c r="C33" s="97"/>
      <c r="D33" s="97"/>
      <c r="E33" s="97"/>
      <c r="F33" s="98"/>
      <c r="G33" s="98"/>
      <c r="H33" s="99"/>
    </row>
  </sheetData>
  <mergeCells count="10">
    <mergeCell ref="A1:H1"/>
    <mergeCell ref="A2:H2"/>
    <mergeCell ref="A4:H4"/>
    <mergeCell ref="B5:H5"/>
    <mergeCell ref="B6:H6"/>
    <mergeCell ref="B7:H7"/>
    <mergeCell ref="B8:H8"/>
    <mergeCell ref="B9:H9"/>
    <mergeCell ref="B12:F12"/>
    <mergeCell ref="B24:F24"/>
  </mergeCells>
  <pageMargins left="0.7" right="0.7" top="0.75" bottom="0.75" header="0.3" footer="0.3"/>
  <pageSetup paperSize="9" orientation="portrait"/>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10">
    <tabColor rgb="FF00B050"/>
  </sheetPr>
  <dimension ref="A1:H15"/>
  <sheetViews>
    <sheetView zoomScale="85" zoomScaleNormal="85" workbookViewId="0">
      <selection activeCell="F16" sqref="F16"/>
    </sheetView>
  </sheetViews>
  <sheetFormatPr defaultColWidth="11.4285714285714" defaultRowHeight="13.5" customHeight="1" outlineLevelCol="7"/>
  <cols>
    <col min="1" max="1" width="11.4285714285714" style="6"/>
    <col min="2" max="2" width="23.1428571428571" style="6" customWidth="1"/>
    <col min="3" max="3" width="38.2857142857143" style="7" customWidth="1"/>
    <col min="4" max="4" width="22.4285714285714" style="7" customWidth="1"/>
    <col min="5" max="5" width="25" style="7" customWidth="1"/>
    <col min="6" max="6" width="28.2857142857143" style="7" customWidth="1"/>
    <col min="7" max="7" width="31.4285714285714" style="7" customWidth="1"/>
    <col min="8" max="8" width="26.8571428571429" style="7" customWidth="1"/>
    <col min="9" max="9" width="22.7142857142857" style="7" customWidth="1"/>
    <col min="10" max="10" width="11.4285714285714" style="7"/>
    <col min="11" max="11" width="20.4285714285714" style="7" customWidth="1"/>
    <col min="12" max="12" width="18.2857142857143" style="7" customWidth="1"/>
    <col min="13" max="13" width="11.4285714285714" style="7"/>
    <col min="14" max="14" width="21.5714285714286" style="7" customWidth="1"/>
    <col min="15" max="15" width="7.57142857142857" style="7" customWidth="1"/>
    <col min="16" max="16" width="34.1428571428571" style="7" customWidth="1"/>
    <col min="17" max="16384" width="11.4285714285714" style="7"/>
  </cols>
  <sheetData>
    <row r="1" customFormat="1" ht="23.25" customHeight="1" spans="1:8">
      <c r="A1" s="68" t="s">
        <v>235</v>
      </c>
      <c r="B1" s="68"/>
      <c r="C1" s="68"/>
      <c r="D1" s="68"/>
      <c r="E1" s="68"/>
      <c r="F1" s="68"/>
      <c r="G1" s="68"/>
      <c r="H1" s="68"/>
    </row>
    <row r="2" customFormat="1" ht="23.25" customHeight="1" spans="1:8">
      <c r="A2" s="10" t="s">
        <v>328</v>
      </c>
      <c r="B2" s="10"/>
      <c r="C2" s="10"/>
      <c r="D2" s="10"/>
      <c r="E2" s="10"/>
      <c r="F2" s="10"/>
      <c r="G2" s="10"/>
      <c r="H2" s="10"/>
    </row>
    <row r="3" customFormat="1" customHeight="1" spans="1:8">
      <c r="A3" s="10"/>
      <c r="B3" s="10"/>
      <c r="C3" s="10"/>
      <c r="D3" s="10"/>
      <c r="E3" s="10"/>
      <c r="F3" s="10"/>
      <c r="G3" s="10"/>
      <c r="H3" s="10"/>
    </row>
    <row r="4" customFormat="1" ht="23.25" customHeight="1" spans="1:8">
      <c r="A4" s="69" t="s">
        <v>329</v>
      </c>
      <c r="B4" s="69"/>
      <c r="C4" s="69"/>
      <c r="D4" s="69"/>
      <c r="E4" s="69"/>
      <c r="F4" s="69"/>
      <c r="G4" s="69"/>
      <c r="H4" s="69"/>
    </row>
    <row r="5" customHeight="1" spans="2:3">
      <c r="B5" s="70" t="s">
        <v>330</v>
      </c>
      <c r="C5" s="70">
        <v>0</v>
      </c>
    </row>
    <row r="6" customHeight="1" spans="2:2">
      <c r="B6" s="7"/>
    </row>
    <row r="7" customHeight="1" spans="2:8">
      <c r="B7" s="70" t="s">
        <v>331</v>
      </c>
      <c r="C7" s="71" t="s">
        <v>332</v>
      </c>
      <c r="D7" s="72"/>
      <c r="E7" s="72"/>
      <c r="F7" s="73"/>
      <c r="G7" s="73" t="s">
        <v>333</v>
      </c>
      <c r="H7" s="70" t="s">
        <v>334</v>
      </c>
    </row>
    <row r="8" ht="54" customHeight="1" spans="2:8">
      <c r="B8" s="74"/>
      <c r="C8" s="75"/>
      <c r="D8" s="76"/>
      <c r="E8" s="76"/>
      <c r="F8" s="77"/>
      <c r="G8" s="78"/>
      <c r="H8" s="79"/>
    </row>
    <row r="10" customHeight="1" spans="1:8">
      <c r="A10" s="69" t="s">
        <v>335</v>
      </c>
      <c r="B10" s="69"/>
      <c r="C10" s="69"/>
      <c r="D10" s="69"/>
      <c r="E10" s="69"/>
      <c r="F10" s="69"/>
      <c r="G10" s="69"/>
      <c r="H10" s="69"/>
    </row>
    <row r="11" customHeight="1" spans="1:8">
      <c r="A11" s="10"/>
      <c r="B11" s="70" t="s">
        <v>257</v>
      </c>
      <c r="C11" s="80" t="s">
        <v>336</v>
      </c>
      <c r="D11" s="80" t="s">
        <v>268</v>
      </c>
      <c r="E11" s="80" t="s">
        <v>269</v>
      </c>
      <c r="F11" s="80" t="s">
        <v>337</v>
      </c>
      <c r="G11" s="10"/>
      <c r="H11" s="10"/>
    </row>
    <row r="12" customHeight="1" spans="1:8">
      <c r="A12" s="10"/>
      <c r="B12" s="81">
        <v>1</v>
      </c>
      <c r="C12" s="82" t="s">
        <v>241</v>
      </c>
      <c r="D12" s="82" t="s">
        <v>271</v>
      </c>
      <c r="E12" s="82" t="s">
        <v>272</v>
      </c>
      <c r="F12" s="83">
        <v>959177783</v>
      </c>
      <c r="G12" s="10"/>
      <c r="H12" s="10"/>
    </row>
    <row r="13" customHeight="1" spans="2:6">
      <c r="B13" s="81">
        <v>2</v>
      </c>
      <c r="C13" s="84" t="s">
        <v>246</v>
      </c>
      <c r="D13" s="84" t="s">
        <v>273</v>
      </c>
      <c r="E13" s="84" t="s">
        <v>274</v>
      </c>
      <c r="F13" s="84">
        <v>940435259</v>
      </c>
    </row>
    <row r="14" customHeight="1" spans="2:6">
      <c r="B14" s="81">
        <v>3</v>
      </c>
      <c r="C14" s="84"/>
      <c r="D14" s="84"/>
      <c r="E14" s="84"/>
      <c r="F14" s="84"/>
    </row>
    <row r="15" customHeight="1" spans="2:6">
      <c r="B15" s="81">
        <v>4</v>
      </c>
      <c r="C15" s="84"/>
      <c r="D15" s="84"/>
      <c r="E15" s="85"/>
      <c r="F15" s="84"/>
    </row>
  </sheetData>
  <mergeCells count="6">
    <mergeCell ref="A1:H1"/>
    <mergeCell ref="A2:H2"/>
    <mergeCell ref="A4:H4"/>
    <mergeCell ref="C7:F7"/>
    <mergeCell ref="C8:F8"/>
    <mergeCell ref="A10:H10"/>
  </mergeCells>
  <pageMargins left="0.7" right="0.7" top="0.75" bottom="0.75" header="0.3" footer="0.3"/>
  <pageSetup paperSize="1" orientation="portrait"/>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
  <sheetViews>
    <sheetView workbookViewId="0">
      <selection activeCell="H15" sqref="H15"/>
    </sheetView>
  </sheetViews>
  <sheetFormatPr defaultColWidth="11.4285714285714" defaultRowHeight="15" outlineLevelRow="6"/>
  <sheetData>
    <row r="1" ht="18.75" spans="1:19">
      <c r="A1" s="41" t="s">
        <v>338</v>
      </c>
      <c r="B1" s="41"/>
      <c r="C1" s="41"/>
      <c r="D1" s="41"/>
      <c r="E1" s="41"/>
      <c r="F1" s="41"/>
      <c r="G1" s="41"/>
      <c r="H1" s="41"/>
      <c r="I1" s="41"/>
      <c r="J1" s="41"/>
      <c r="K1" s="41"/>
      <c r="L1" s="41"/>
      <c r="M1" s="41"/>
      <c r="N1" s="41"/>
      <c r="O1" s="41"/>
      <c r="P1" s="56"/>
      <c r="Q1" s="54"/>
      <c r="R1" s="54"/>
      <c r="S1" s="54"/>
    </row>
    <row r="2" ht="15.75" spans="1:19">
      <c r="A2" s="42">
        <v>1</v>
      </c>
      <c r="B2" s="43" t="s">
        <v>339</v>
      </c>
      <c r="C2" s="43"/>
      <c r="D2" s="43"/>
      <c r="E2" s="43"/>
      <c r="F2" s="43"/>
      <c r="G2" s="43"/>
      <c r="H2" s="43"/>
      <c r="I2" s="43"/>
      <c r="J2" s="43"/>
      <c r="K2" s="43"/>
      <c r="L2" s="43"/>
      <c r="M2" s="43"/>
      <c r="N2" s="43"/>
      <c r="O2" s="43"/>
      <c r="P2" s="43"/>
      <c r="Q2" s="43"/>
      <c r="R2" s="43"/>
      <c r="S2" s="54"/>
    </row>
    <row r="3" spans="1:19">
      <c r="A3" s="44" t="s">
        <v>340</v>
      </c>
      <c r="B3" s="44" t="s">
        <v>341</v>
      </c>
      <c r="C3" s="45" t="s">
        <v>342</v>
      </c>
      <c r="D3" s="45" t="s">
        <v>343</v>
      </c>
      <c r="E3" s="45" t="s">
        <v>344</v>
      </c>
      <c r="F3" s="45" t="s">
        <v>345</v>
      </c>
      <c r="G3" s="45"/>
      <c r="H3" s="45" t="s">
        <v>346</v>
      </c>
      <c r="I3" s="45" t="s">
        <v>347</v>
      </c>
      <c r="J3" s="45" t="s">
        <v>277</v>
      </c>
      <c r="K3" s="45" t="s">
        <v>310</v>
      </c>
      <c r="L3" s="45" t="s">
        <v>348</v>
      </c>
      <c r="M3" s="45" t="s">
        <v>349</v>
      </c>
      <c r="N3" s="57" t="s">
        <v>350</v>
      </c>
      <c r="O3" s="58" t="s">
        <v>351</v>
      </c>
      <c r="P3" s="59"/>
      <c r="Q3" s="65" t="s">
        <v>352</v>
      </c>
      <c r="R3" s="65" t="s">
        <v>353</v>
      </c>
      <c r="S3" s="54"/>
    </row>
    <row r="4" spans="1:19">
      <c r="A4" s="46"/>
      <c r="B4" s="46"/>
      <c r="C4" s="45"/>
      <c r="D4" s="45"/>
      <c r="E4" s="45"/>
      <c r="F4" s="45" t="s">
        <v>354</v>
      </c>
      <c r="G4" s="45" t="s">
        <v>355</v>
      </c>
      <c r="H4" s="45"/>
      <c r="I4" s="45"/>
      <c r="J4" s="45"/>
      <c r="K4" s="45"/>
      <c r="L4" s="45"/>
      <c r="M4" s="45"/>
      <c r="N4" s="57"/>
      <c r="O4" s="60"/>
      <c r="P4" s="59"/>
      <c r="Q4" s="66"/>
      <c r="R4" s="66"/>
      <c r="S4" s="54"/>
    </row>
    <row r="5" spans="1:19">
      <c r="A5" s="47"/>
      <c r="B5" s="48">
        <v>1</v>
      </c>
      <c r="C5" s="48"/>
      <c r="D5" s="49"/>
      <c r="E5" s="50"/>
      <c r="F5" s="48"/>
      <c r="G5" s="48"/>
      <c r="H5" s="51"/>
      <c r="I5" s="51"/>
      <c r="J5" s="51"/>
      <c r="K5" s="51"/>
      <c r="L5" s="61"/>
      <c r="M5" s="50"/>
      <c r="N5" s="62"/>
      <c r="O5" s="61"/>
      <c r="P5" s="63"/>
      <c r="Q5" s="48"/>
      <c r="R5" s="50"/>
      <c r="S5" s="54"/>
    </row>
    <row r="6" spans="1:19">
      <c r="A6" s="52"/>
      <c r="B6" s="48">
        <v>2</v>
      </c>
      <c r="C6" s="48"/>
      <c r="D6" s="49"/>
      <c r="E6" s="50"/>
      <c r="F6" s="48"/>
      <c r="G6" s="48"/>
      <c r="H6" s="51"/>
      <c r="I6" s="51"/>
      <c r="J6" s="51"/>
      <c r="K6" s="51"/>
      <c r="L6" s="61"/>
      <c r="M6" s="50"/>
      <c r="N6" s="62"/>
      <c r="O6" s="61"/>
      <c r="P6" s="64"/>
      <c r="Q6" s="48"/>
      <c r="R6" s="50"/>
      <c r="S6" s="67"/>
    </row>
    <row r="7" spans="1:19">
      <c r="A7" s="53"/>
      <c r="B7" s="54"/>
      <c r="C7" s="54"/>
      <c r="D7" s="55"/>
      <c r="E7" s="55"/>
      <c r="F7" s="55"/>
      <c r="G7" s="54"/>
      <c r="H7" s="54"/>
      <c r="I7" s="55"/>
      <c r="J7" s="55"/>
      <c r="K7" s="56"/>
      <c r="L7" s="54"/>
      <c r="M7" s="55"/>
      <c r="N7" s="54"/>
      <c r="O7" s="54"/>
      <c r="P7" s="56"/>
      <c r="Q7" s="54"/>
      <c r="R7" s="54"/>
      <c r="S7" s="54"/>
    </row>
  </sheetData>
  <mergeCells count="19">
    <mergeCell ref="A1:O1"/>
    <mergeCell ref="B2:R2"/>
    <mergeCell ref="F3:G3"/>
    <mergeCell ref="A3:A4"/>
    <mergeCell ref="A5:A6"/>
    <mergeCell ref="B3:B4"/>
    <mergeCell ref="C3:C4"/>
    <mergeCell ref="D3:D4"/>
    <mergeCell ref="E3:E4"/>
    <mergeCell ref="H3:H4"/>
    <mergeCell ref="I3:I4"/>
    <mergeCell ref="J3:J4"/>
    <mergeCell ref="K3:K4"/>
    <mergeCell ref="L3:L4"/>
    <mergeCell ref="M3:M4"/>
    <mergeCell ref="N3:N4"/>
    <mergeCell ref="O3:O4"/>
    <mergeCell ref="Q3:Q4"/>
    <mergeCell ref="R3:R4"/>
  </mergeCells>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11"/>
  <dimension ref="A1:K18"/>
  <sheetViews>
    <sheetView workbookViewId="0">
      <selection activeCell="G7" sqref="G7"/>
    </sheetView>
  </sheetViews>
  <sheetFormatPr defaultColWidth="0" defaultRowHeight="12.75" customHeight="1" zeroHeight="1"/>
  <cols>
    <col min="1" max="1" width="7.42857142857143" style="34" customWidth="1"/>
    <col min="2" max="2" width="18.8571428571429" style="34" customWidth="1"/>
    <col min="3" max="3" width="23.4285714285714" style="34" customWidth="1"/>
    <col min="4" max="4" width="20.8571428571429" style="34" customWidth="1"/>
    <col min="5" max="7" width="13.8571428571429" style="34" customWidth="1"/>
    <col min="8" max="8" width="17.5714285714286" style="34" customWidth="1"/>
    <col min="9" max="9" width="11.5714285714286" style="34" customWidth="1"/>
    <col min="10" max="11" width="13.2857142857143" style="34" customWidth="1"/>
    <col min="12" max="16384" width="0" style="34" hidden="1"/>
  </cols>
  <sheetData>
    <row r="1" ht="30.75" customHeight="1" spans="1:11">
      <c r="A1" s="35" t="s">
        <v>235</v>
      </c>
      <c r="B1" s="35"/>
      <c r="C1" s="35"/>
      <c r="D1" s="35"/>
      <c r="E1" s="35"/>
      <c r="F1" s="35"/>
      <c r="G1" s="35"/>
      <c r="H1" s="35"/>
      <c r="I1" s="35"/>
      <c r="J1" s="35"/>
      <c r="K1" s="35"/>
    </row>
    <row r="2" ht="30.75" customHeight="1" spans="1:11">
      <c r="A2" s="10" t="s">
        <v>356</v>
      </c>
      <c r="B2" s="10"/>
      <c r="C2" s="10"/>
      <c r="D2" s="10"/>
      <c r="E2" s="10"/>
      <c r="F2" s="10"/>
      <c r="G2" s="10"/>
      <c r="H2" s="10"/>
      <c r="I2" s="10"/>
      <c r="J2" s="10"/>
      <c r="K2" s="10"/>
    </row>
    <row r="3" s="32" customFormat="1" ht="51" spans="1:11">
      <c r="A3" s="36" t="s">
        <v>257</v>
      </c>
      <c r="B3" s="36" t="s">
        <v>357</v>
      </c>
      <c r="C3" s="36" t="s">
        <v>358</v>
      </c>
      <c r="D3" s="36" t="s">
        <v>359</v>
      </c>
      <c r="E3" s="36" t="s">
        <v>99</v>
      </c>
      <c r="F3" s="36" t="s">
        <v>345</v>
      </c>
      <c r="G3" s="36" t="s">
        <v>360</v>
      </c>
      <c r="H3" s="37" t="s">
        <v>361</v>
      </c>
      <c r="I3" s="36" t="s">
        <v>362</v>
      </c>
      <c r="J3" s="40" t="s">
        <v>363</v>
      </c>
      <c r="K3" s="40" t="s">
        <v>364</v>
      </c>
    </row>
    <row r="4" spans="1:11">
      <c r="A4" s="38"/>
      <c r="B4" s="38"/>
      <c r="C4" s="39"/>
      <c r="D4" s="39"/>
      <c r="E4" s="38"/>
      <c r="F4" s="38"/>
      <c r="G4" s="38"/>
      <c r="H4" s="38"/>
      <c r="I4" s="38"/>
      <c r="J4" s="38"/>
      <c r="K4" s="38"/>
    </row>
    <row r="5" spans="1:11">
      <c r="A5" s="38"/>
      <c r="B5" s="38"/>
      <c r="C5" s="39"/>
      <c r="D5" s="39"/>
      <c r="E5" s="38"/>
      <c r="F5" s="38"/>
      <c r="G5" s="38"/>
      <c r="H5" s="38"/>
      <c r="I5" s="38"/>
      <c r="J5" s="38"/>
      <c r="K5" s="38"/>
    </row>
    <row r="6" spans="1:11">
      <c r="A6" s="38"/>
      <c r="B6" s="38"/>
      <c r="C6" s="38"/>
      <c r="D6" s="38"/>
      <c r="E6" s="38"/>
      <c r="F6" s="38"/>
      <c r="G6" s="38"/>
      <c r="H6" s="38"/>
      <c r="I6" s="38"/>
      <c r="J6" s="38"/>
      <c r="K6" s="38"/>
    </row>
    <row r="7" spans="1:11">
      <c r="A7" s="38"/>
      <c r="B7" s="38"/>
      <c r="C7" s="38"/>
      <c r="D7" s="38"/>
      <c r="E7" s="38"/>
      <c r="F7" s="38"/>
      <c r="G7" s="38"/>
      <c r="H7" s="38"/>
      <c r="I7" s="38"/>
      <c r="J7" s="38"/>
      <c r="K7" s="38"/>
    </row>
    <row r="8" spans="1:11">
      <c r="A8" s="38"/>
      <c r="B8" s="38"/>
      <c r="C8" s="38"/>
      <c r="D8" s="38"/>
      <c r="E8" s="38"/>
      <c r="F8" s="38"/>
      <c r="G8" s="38"/>
      <c r="H8" s="38"/>
      <c r="I8" s="38"/>
      <c r="J8" s="38"/>
      <c r="K8" s="38"/>
    </row>
    <row r="9" spans="1:11">
      <c r="A9" s="38"/>
      <c r="B9" s="38"/>
      <c r="C9" s="38"/>
      <c r="D9" s="38"/>
      <c r="E9" s="38"/>
      <c r="F9" s="38"/>
      <c r="G9" s="38"/>
      <c r="H9" s="38"/>
      <c r="I9" s="38"/>
      <c r="J9" s="38"/>
      <c r="K9" s="38"/>
    </row>
    <row r="10" spans="1:11">
      <c r="A10" s="38"/>
      <c r="B10" s="38"/>
      <c r="C10" s="38"/>
      <c r="D10" s="38"/>
      <c r="E10" s="38"/>
      <c r="F10" s="38"/>
      <c r="G10" s="38"/>
      <c r="H10" s="38"/>
      <c r="I10" s="38"/>
      <c r="J10" s="38"/>
      <c r="K10" s="38"/>
    </row>
    <row r="11" spans="1:11">
      <c r="A11" s="38"/>
      <c r="B11" s="38"/>
      <c r="C11" s="38"/>
      <c r="D11" s="38"/>
      <c r="E11" s="38"/>
      <c r="F11" s="38"/>
      <c r="G11" s="38"/>
      <c r="H11" s="38"/>
      <c r="I11" s="38"/>
      <c r="J11" s="38"/>
      <c r="K11" s="38"/>
    </row>
    <row r="12" spans="1:11">
      <c r="A12" s="38"/>
      <c r="B12" s="38"/>
      <c r="C12" s="38"/>
      <c r="D12" s="38"/>
      <c r="E12" s="38"/>
      <c r="F12" s="38"/>
      <c r="G12" s="38"/>
      <c r="H12" s="38"/>
      <c r="I12" s="38"/>
      <c r="J12" s="38"/>
      <c r="K12" s="38"/>
    </row>
    <row r="13" spans="1:11">
      <c r="A13" s="38"/>
      <c r="B13" s="38"/>
      <c r="C13" s="38"/>
      <c r="D13" s="38"/>
      <c r="E13" s="38"/>
      <c r="F13" s="38"/>
      <c r="G13" s="38"/>
      <c r="H13" s="38"/>
      <c r="I13" s="38"/>
      <c r="J13" s="38"/>
      <c r="K13" s="38"/>
    </row>
    <row r="14" spans="1:11">
      <c r="A14" s="38"/>
      <c r="B14" s="38"/>
      <c r="C14" s="38"/>
      <c r="D14" s="38"/>
      <c r="E14" s="38"/>
      <c r="F14" s="38"/>
      <c r="G14" s="38"/>
      <c r="H14" s="38"/>
      <c r="I14" s="38"/>
      <c r="J14" s="38"/>
      <c r="K14" s="38"/>
    </row>
    <row r="15" spans="1:11">
      <c r="A15" s="38"/>
      <c r="B15" s="38"/>
      <c r="C15" s="38"/>
      <c r="D15" s="38"/>
      <c r="E15" s="38"/>
      <c r="F15" s="38"/>
      <c r="G15" s="38"/>
      <c r="H15" s="38"/>
      <c r="I15" s="38"/>
      <c r="J15" s="38"/>
      <c r="K15" s="38"/>
    </row>
    <row r="16" spans="1:11">
      <c r="A16" s="38"/>
      <c r="B16" s="38"/>
      <c r="C16" s="38"/>
      <c r="D16" s="38"/>
      <c r="E16" s="38"/>
      <c r="F16" s="38"/>
      <c r="G16" s="38"/>
      <c r="H16" s="38"/>
      <c r="I16" s="38"/>
      <c r="J16" s="38"/>
      <c r="K16" s="38"/>
    </row>
    <row r="17" spans="1:11">
      <c r="A17" s="38"/>
      <c r="B17" s="38"/>
      <c r="C17" s="38"/>
      <c r="D17" s="38"/>
      <c r="E17" s="38"/>
      <c r="F17" s="38"/>
      <c r="G17" s="38"/>
      <c r="H17" s="38"/>
      <c r="I17" s="38"/>
      <c r="J17" s="38"/>
      <c r="K17" s="38"/>
    </row>
    <row r="18" s="33" customFormat="1"/>
  </sheetData>
  <mergeCells count="2">
    <mergeCell ref="A1:K1"/>
    <mergeCell ref="A2:K2"/>
  </mergeCells>
  <pageMargins left="0.7" right="0.7" top="0.75" bottom="0.75" header="0.3" footer="0.3"/>
  <pageSetup paperSize="9" orientation="portrait"/>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111"/>
  <dimension ref="A1:I9"/>
  <sheetViews>
    <sheetView workbookViewId="0">
      <selection activeCell="D36" sqref="D36"/>
    </sheetView>
  </sheetViews>
  <sheetFormatPr defaultColWidth="11.4285714285714" defaultRowHeight="11.25"/>
  <cols>
    <col min="1" max="1" width="35.7142857142857" style="5" customWidth="1"/>
    <col min="2" max="2" width="18.7142857142857" style="6" customWidth="1"/>
    <col min="3" max="3" width="25.8571428571429" style="7" customWidth="1"/>
    <col min="4" max="4" width="19.8571428571429" style="6" customWidth="1"/>
    <col min="5" max="5" width="26" style="7" customWidth="1"/>
    <col min="6" max="6" width="35" style="7" customWidth="1"/>
    <col min="7" max="16384" width="11.4285714285714" style="7"/>
  </cols>
  <sheetData>
    <row r="1" s="3" customFormat="1" ht="30" customHeight="1" spans="1:9">
      <c r="A1" s="8" t="s">
        <v>235</v>
      </c>
      <c r="B1" s="8"/>
      <c r="C1" s="8"/>
      <c r="D1" s="8"/>
      <c r="E1" s="8"/>
      <c r="F1" s="8"/>
      <c r="G1" s="9"/>
      <c r="H1" s="9"/>
      <c r="I1" s="9"/>
    </row>
    <row r="2" s="3" customFormat="1" ht="23.25" customHeight="1" spans="1:9">
      <c r="A2" s="10" t="s">
        <v>365</v>
      </c>
      <c r="B2" s="10"/>
      <c r="C2" s="10"/>
      <c r="D2" s="10"/>
      <c r="E2" s="10"/>
      <c r="F2" s="10"/>
      <c r="G2" s="11"/>
      <c r="H2" s="11"/>
      <c r="I2" s="11"/>
    </row>
    <row r="3" ht="12"/>
    <row r="4" s="4" customFormat="1" ht="13.5" spans="1:6">
      <c r="A4" s="12" t="s">
        <v>366</v>
      </c>
      <c r="B4" s="13" t="s">
        <v>306</v>
      </c>
      <c r="C4" s="14" t="s">
        <v>289</v>
      </c>
      <c r="D4" s="15" t="s">
        <v>308</v>
      </c>
      <c r="E4" s="14" t="s">
        <v>289</v>
      </c>
      <c r="F4" s="16" t="s">
        <v>310</v>
      </c>
    </row>
    <row r="5" ht="25.5" spans="1:6">
      <c r="A5" s="17" t="s">
        <v>367</v>
      </c>
      <c r="B5" s="18"/>
      <c r="C5" s="19"/>
      <c r="D5" s="20"/>
      <c r="E5" s="19"/>
      <c r="F5" s="21"/>
    </row>
    <row r="6" ht="25.5" spans="1:6">
      <c r="A6" s="22" t="s">
        <v>368</v>
      </c>
      <c r="B6" s="23"/>
      <c r="C6" s="24"/>
      <c r="D6" s="25"/>
      <c r="E6" s="24"/>
      <c r="F6" s="26"/>
    </row>
    <row r="7" ht="25.5" spans="1:6">
      <c r="A7" s="22" t="s">
        <v>369</v>
      </c>
      <c r="B7" s="23"/>
      <c r="C7" s="24"/>
      <c r="D7" s="25"/>
      <c r="E7" s="24"/>
      <c r="F7" s="26"/>
    </row>
    <row r="8" ht="12.75" spans="1:6">
      <c r="A8" s="22"/>
      <c r="B8" s="23"/>
      <c r="C8" s="24"/>
      <c r="D8" s="25"/>
      <c r="E8" s="24"/>
      <c r="F8" s="26"/>
    </row>
    <row r="9" ht="12" spans="1:6">
      <c r="A9" s="27"/>
      <c r="B9" s="28"/>
      <c r="C9" s="29"/>
      <c r="D9" s="30"/>
      <c r="E9" s="29"/>
      <c r="F9" s="31"/>
    </row>
  </sheetData>
  <mergeCells count="2">
    <mergeCell ref="A1:F1"/>
    <mergeCell ref="A2:F2"/>
  </mergeCells>
  <pageMargins left="0.7" right="0.7" top="0.75" bottom="0.75" header="0.3" footer="0.3"/>
  <pageSetup paperSize="9" orientation="portrait"/>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Hoja12"/>
  <dimension ref="A1:C13"/>
  <sheetViews>
    <sheetView workbookViewId="0">
      <selection activeCell="E16" sqref="E16"/>
    </sheetView>
  </sheetViews>
  <sheetFormatPr defaultColWidth="11.4285714285714" defaultRowHeight="15" outlineLevelCol="2"/>
  <cols>
    <col min="1" max="1" width="20.8571428571429" customWidth="1"/>
    <col min="2" max="2" width="50.1428571428571" customWidth="1"/>
    <col min="3" max="3" width="17.1428571428571" customWidth="1"/>
  </cols>
  <sheetData>
    <row r="1" spans="1:3">
      <c r="A1" s="1" t="s">
        <v>370</v>
      </c>
      <c r="B1" s="1" t="s">
        <v>358</v>
      </c>
      <c r="C1" s="1" t="s">
        <v>250</v>
      </c>
    </row>
    <row r="2" ht="30" customHeight="1" spans="1:3">
      <c r="A2" s="1" t="s">
        <v>371</v>
      </c>
      <c r="B2" s="2" t="s">
        <v>372</v>
      </c>
      <c r="C2" s="1" t="s">
        <v>373</v>
      </c>
    </row>
    <row r="3" ht="30" customHeight="1" spans="1:3">
      <c r="A3" s="1" t="s">
        <v>374</v>
      </c>
      <c r="B3" s="2" t="s">
        <v>375</v>
      </c>
      <c r="C3" s="1" t="s">
        <v>373</v>
      </c>
    </row>
    <row r="4" ht="30" customHeight="1" spans="1:3">
      <c r="A4" s="1" t="s">
        <v>376</v>
      </c>
      <c r="B4" s="2" t="s">
        <v>377</v>
      </c>
      <c r="C4" s="1" t="s">
        <v>378</v>
      </c>
    </row>
    <row r="5" ht="30" customHeight="1" spans="1:3">
      <c r="A5" s="1" t="s">
        <v>379</v>
      </c>
      <c r="B5" s="2" t="s">
        <v>380</v>
      </c>
      <c r="C5" s="1" t="s">
        <v>381</v>
      </c>
    </row>
    <row r="6" ht="30" customHeight="1" spans="1:3">
      <c r="A6" s="1" t="s">
        <v>382</v>
      </c>
      <c r="B6" s="2" t="s">
        <v>383</v>
      </c>
      <c r="C6" s="1" t="s">
        <v>378</v>
      </c>
    </row>
    <row r="7" ht="30" customHeight="1" spans="1:3">
      <c r="A7" s="1" t="s">
        <v>384</v>
      </c>
      <c r="B7" s="2" t="s">
        <v>385</v>
      </c>
      <c r="C7" s="1" t="s">
        <v>381</v>
      </c>
    </row>
    <row r="8" ht="30" customHeight="1" spans="1:3">
      <c r="A8" s="1" t="s">
        <v>304</v>
      </c>
      <c r="B8" s="2" t="s">
        <v>386</v>
      </c>
      <c r="C8" s="1" t="s">
        <v>381</v>
      </c>
    </row>
    <row r="9" ht="30" customHeight="1" spans="1:3">
      <c r="A9" s="1" t="s">
        <v>387</v>
      </c>
      <c r="B9" s="2" t="s">
        <v>388</v>
      </c>
      <c r="C9" s="1" t="s">
        <v>373</v>
      </c>
    </row>
    <row r="10" ht="30" customHeight="1" spans="1:3">
      <c r="A10" s="1" t="s">
        <v>389</v>
      </c>
      <c r="B10" s="2" t="s">
        <v>390</v>
      </c>
      <c r="C10" s="1" t="s">
        <v>373</v>
      </c>
    </row>
    <row r="11" ht="30" customHeight="1" spans="1:3">
      <c r="A11" s="1" t="s">
        <v>391</v>
      </c>
      <c r="B11" s="2" t="s">
        <v>392</v>
      </c>
      <c r="C11" s="1" t="s">
        <v>381</v>
      </c>
    </row>
    <row r="12" ht="30" customHeight="1" spans="1:3">
      <c r="A12" s="1" t="s">
        <v>393</v>
      </c>
      <c r="B12" s="2" t="s">
        <v>394</v>
      </c>
      <c r="C12" s="1" t="s">
        <v>395</v>
      </c>
    </row>
    <row r="13" ht="30" spans="1:3">
      <c r="A13" s="1" t="s">
        <v>396</v>
      </c>
      <c r="B13" s="2" t="s">
        <v>397</v>
      </c>
      <c r="C13" s="1" t="s">
        <v>373</v>
      </c>
    </row>
  </sheetData>
  <pageMargins left="0.7" right="0.7" top="0.75" bottom="0.75" header="0.3" footer="0.3"/>
  <pageSetup paperSize="9" orientation="portrait"/>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54869A44-C619-4A6B-B294-D4FBC8A57388}">
  <ds:schemaRefs/>
</ds:datastoreItem>
</file>

<file path=customXml/itemProps2.xml><?xml version="1.0" encoding="utf-8"?>
<ds:datastoreItem xmlns:ds="http://schemas.openxmlformats.org/officeDocument/2006/customXml" ds:itemID="{000462E0-A977-4DF2-AF6A-2D7D4E37729F}">
  <ds:schemaRefs/>
</ds:datastoreItem>
</file>

<file path=customXml/itemProps3.xml><?xml version="1.0" encoding="utf-8"?>
<ds:datastoreItem xmlns:ds="http://schemas.openxmlformats.org/officeDocument/2006/customXml" ds:itemID="{996CFAFB-12CB-4587-9C35-E214FF8AC6C2}">
  <ds:schemaRefs/>
</ds:datastoreItem>
</file>

<file path=docProps/app.xml><?xml version="1.0" encoding="utf-8"?>
<Properties xmlns="http://schemas.openxmlformats.org/officeDocument/2006/extended-properties" xmlns:vt="http://schemas.openxmlformats.org/officeDocument/2006/docPropsVTypes">
  <Company>Interbank</Company>
  <Application>Microsoft Excel</Application>
  <HeadingPairs>
    <vt:vector size="2" baseType="variant">
      <vt:variant>
        <vt:lpstr>工作表</vt:lpstr>
      </vt:variant>
      <vt:variant>
        <vt:i4>13</vt:i4>
      </vt:variant>
    </vt:vector>
  </HeadingPairs>
  <TitlesOfParts>
    <vt:vector size="13" baseType="lpstr">
      <vt:lpstr>Parametros</vt:lpstr>
      <vt:lpstr>Información</vt:lpstr>
      <vt:lpstr>Instrucciones</vt:lpstr>
      <vt:lpstr>Expedientes</vt:lpstr>
      <vt:lpstr>Panagon</vt:lpstr>
      <vt:lpstr>Control-M</vt:lpstr>
      <vt:lpstr>AFT</vt:lpstr>
      <vt:lpstr>Verificación-Post pase</vt:lpstr>
      <vt:lpstr>Rollback</vt:lpstr>
      <vt:lpstr>Checklist</vt:lpstr>
      <vt:lpstr>Usuario Privilegiados</vt:lpstr>
      <vt:lpstr>Documentación</vt:lpstr>
      <vt:lpstr>Leyenda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s17860</dc:creator>
  <cp:lastModifiedBy>Synopsis</cp:lastModifiedBy>
  <dcterms:created xsi:type="dcterms:W3CDTF">2018-06-15T21:16:00Z</dcterms:created>
  <dcterms:modified xsi:type="dcterms:W3CDTF">2021-04-13T16:22:41Z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3082-11.2.0.10017</vt:lpwstr>
  </property>
</Properties>
</file>