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al\Google Drive\Does CogSci Exist_\supp\"/>
    </mc:Choice>
  </mc:AlternateContent>
  <xr:revisionPtr revIDLastSave="0" documentId="13_ncr:1_{F0628A6F-8568-40C8-AF1A-A9A7FEAFC847}" xr6:coauthVersionLast="40" xr6:coauthVersionMax="40" xr10:uidLastSave="{00000000-0000-0000-0000-000000000000}"/>
  <bookViews>
    <workbookView xWindow="5640" yWindow="1590" windowWidth="12600" windowHeight="7215" activeTab="2" xr2:uid="{00000000-000D-0000-FFFF-FFFF00000000}"/>
  </bookViews>
  <sheets>
    <sheet name="Schools" sheetId="1" r:id="rId1"/>
    <sheet name="CORE" sheetId="2" r:id="rId2"/>
    <sheet name="Prop CogSci" sheetId="4" r:id="rId3"/>
    <sheet name="Char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4" l="1"/>
  <c r="AK14" i="2" l="1"/>
  <c r="AK13" i="2"/>
  <c r="AK12" i="2"/>
  <c r="AK11" i="2"/>
  <c r="AK10" i="2"/>
  <c r="AK9" i="2"/>
  <c r="AK8" i="2"/>
  <c r="AK7" i="2"/>
  <c r="AK6" i="2"/>
  <c r="AK5" i="2"/>
  <c r="AK4" i="2"/>
  <c r="AK3" i="2"/>
  <c r="AK2" i="2"/>
  <c r="AI2" i="2"/>
  <c r="AH16" i="2" l="1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J14" i="2" l="1"/>
  <c r="AJ13" i="2"/>
  <c r="AJ12" i="2"/>
  <c r="AJ11" i="2"/>
  <c r="AJ10" i="2"/>
  <c r="AJ9" i="2"/>
  <c r="AJ8" i="2"/>
  <c r="AJ7" i="2"/>
  <c r="AJ6" i="2"/>
  <c r="AJ5" i="2"/>
  <c r="AJ4" i="2"/>
  <c r="AJ3" i="2"/>
  <c r="AJ2" i="2"/>
  <c r="AI14" i="2"/>
  <c r="AI13" i="2"/>
  <c r="AI12" i="2"/>
  <c r="AI11" i="2"/>
  <c r="AI10" i="2"/>
  <c r="AI9" i="2"/>
  <c r="AI8" i="2"/>
  <c r="AI7" i="2"/>
  <c r="AI6" i="2"/>
  <c r="AI5" i="2"/>
  <c r="AI4" i="2"/>
  <c r="AI3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D37" i="2" l="1"/>
  <c r="D47" i="2"/>
  <c r="D46" i="2"/>
  <c r="D45" i="2"/>
  <c r="D44" i="2"/>
  <c r="D43" i="2"/>
  <c r="D42" i="2"/>
  <c r="D41" i="2"/>
  <c r="D40" i="2"/>
  <c r="H37" i="2"/>
  <c r="H47" i="2"/>
  <c r="H46" i="2"/>
  <c r="H45" i="2"/>
  <c r="H44" i="2"/>
  <c r="H43" i="2"/>
  <c r="H42" i="2"/>
  <c r="H41" i="2"/>
  <c r="H40" i="2"/>
  <c r="L35" i="2"/>
  <c r="L45" i="2"/>
  <c r="L44" i="2"/>
  <c r="L43" i="2"/>
  <c r="L42" i="2"/>
  <c r="L41" i="2"/>
  <c r="L40" i="2"/>
  <c r="L47" i="2"/>
  <c r="L46" i="2"/>
  <c r="P33" i="2"/>
  <c r="P47" i="2"/>
  <c r="P46" i="2"/>
  <c r="P45" i="2"/>
  <c r="P44" i="2"/>
  <c r="P43" i="2"/>
  <c r="P42" i="2"/>
  <c r="P41" i="2"/>
  <c r="P40" i="2"/>
  <c r="T37" i="2"/>
  <c r="T47" i="2"/>
  <c r="T46" i="2"/>
  <c r="T45" i="2"/>
  <c r="T44" i="2"/>
  <c r="T43" i="2"/>
  <c r="T42" i="2"/>
  <c r="T41" i="2"/>
  <c r="T40" i="2"/>
  <c r="X37" i="2"/>
  <c r="X47" i="2"/>
  <c r="X46" i="2"/>
  <c r="X45" i="2"/>
  <c r="X44" i="2"/>
  <c r="X43" i="2"/>
  <c r="X42" i="2"/>
  <c r="X41" i="2"/>
  <c r="X40" i="2"/>
  <c r="AB37" i="2"/>
  <c r="AB44" i="2"/>
  <c r="AB43" i="2"/>
  <c r="AB42" i="2"/>
  <c r="AB41" i="2"/>
  <c r="AB40" i="2"/>
  <c r="AB47" i="2"/>
  <c r="AB46" i="2"/>
  <c r="AB45" i="2"/>
  <c r="AF33" i="2"/>
  <c r="AF47" i="2"/>
  <c r="AF46" i="2"/>
  <c r="AF45" i="2"/>
  <c r="AF44" i="2"/>
  <c r="AF43" i="2"/>
  <c r="AF42" i="2"/>
  <c r="AF41" i="2"/>
  <c r="AF40" i="2"/>
  <c r="E47" i="2"/>
  <c r="E46" i="2"/>
  <c r="E45" i="2"/>
  <c r="E44" i="2"/>
  <c r="E43" i="2"/>
  <c r="E42" i="2"/>
  <c r="E41" i="2"/>
  <c r="E40" i="2"/>
  <c r="I47" i="2"/>
  <c r="I46" i="2"/>
  <c r="I45" i="2"/>
  <c r="I44" i="2"/>
  <c r="I43" i="2"/>
  <c r="I42" i="2"/>
  <c r="I41" i="2"/>
  <c r="I40" i="2"/>
  <c r="M47" i="2"/>
  <c r="M46" i="2"/>
  <c r="M45" i="2"/>
  <c r="M44" i="2"/>
  <c r="M43" i="2"/>
  <c r="M42" i="2"/>
  <c r="M41" i="2"/>
  <c r="M40" i="2"/>
  <c r="Q47" i="2"/>
  <c r="Q46" i="2"/>
  <c r="Q45" i="2"/>
  <c r="Q44" i="2"/>
  <c r="Q43" i="2"/>
  <c r="Q42" i="2"/>
  <c r="Q41" i="2"/>
  <c r="Q40" i="2"/>
  <c r="U47" i="2"/>
  <c r="U46" i="2"/>
  <c r="U45" i="2"/>
  <c r="U44" i="2"/>
  <c r="U43" i="2"/>
  <c r="U42" i="2"/>
  <c r="U41" i="2"/>
  <c r="U40" i="2"/>
  <c r="Y47" i="2"/>
  <c r="Y46" i="2"/>
  <c r="Y45" i="2"/>
  <c r="Y44" i="2"/>
  <c r="Y43" i="2"/>
  <c r="Y42" i="2"/>
  <c r="Y41" i="2"/>
  <c r="Y40" i="2"/>
  <c r="AC47" i="2"/>
  <c r="AC46" i="2"/>
  <c r="AC45" i="2"/>
  <c r="AC44" i="2"/>
  <c r="AC43" i="2"/>
  <c r="AC42" i="2"/>
  <c r="AC41" i="2"/>
  <c r="AC40" i="2"/>
  <c r="AG47" i="2"/>
  <c r="AG46" i="2"/>
  <c r="AG45" i="2"/>
  <c r="AG44" i="2"/>
  <c r="AG43" i="2"/>
  <c r="AG42" i="2"/>
  <c r="AG41" i="2"/>
  <c r="AG40" i="2"/>
  <c r="B30" i="2"/>
  <c r="B47" i="2"/>
  <c r="B43" i="2"/>
  <c r="B42" i="2"/>
  <c r="B46" i="2"/>
  <c r="B41" i="2"/>
  <c r="B45" i="2"/>
  <c r="B40" i="2"/>
  <c r="B44" i="2"/>
  <c r="F30" i="2"/>
  <c r="F47" i="2"/>
  <c r="F46" i="2"/>
  <c r="F45" i="2"/>
  <c r="F44" i="2"/>
  <c r="F43" i="2"/>
  <c r="F42" i="2"/>
  <c r="F41" i="2"/>
  <c r="F40" i="2"/>
  <c r="J30" i="2"/>
  <c r="J47" i="2"/>
  <c r="J46" i="2"/>
  <c r="J45" i="2"/>
  <c r="J44" i="2"/>
  <c r="J43" i="2"/>
  <c r="J42" i="2"/>
  <c r="J41" i="2"/>
  <c r="J40" i="2"/>
  <c r="N30" i="2"/>
  <c r="N47" i="2"/>
  <c r="N46" i="2"/>
  <c r="N45" i="2"/>
  <c r="N44" i="2"/>
  <c r="N43" i="2"/>
  <c r="N42" i="2"/>
  <c r="N41" i="2"/>
  <c r="N40" i="2"/>
  <c r="R30" i="2"/>
  <c r="R47" i="2"/>
  <c r="R46" i="2"/>
  <c r="R45" i="2"/>
  <c r="R44" i="2"/>
  <c r="R43" i="2"/>
  <c r="R42" i="2"/>
  <c r="R41" i="2"/>
  <c r="R40" i="2"/>
  <c r="V30" i="2"/>
  <c r="V47" i="2"/>
  <c r="V46" i="2"/>
  <c r="V45" i="2"/>
  <c r="V44" i="2"/>
  <c r="V43" i="2"/>
  <c r="V42" i="2"/>
  <c r="V41" i="2"/>
  <c r="V40" i="2"/>
  <c r="Z30" i="2"/>
  <c r="Z47" i="2"/>
  <c r="Z46" i="2"/>
  <c r="Z45" i="2"/>
  <c r="Z44" i="2"/>
  <c r="Z43" i="2"/>
  <c r="Z42" i="2"/>
  <c r="Z41" i="2"/>
  <c r="Z40" i="2"/>
  <c r="AD30" i="2"/>
  <c r="AD47" i="2"/>
  <c r="AD46" i="2"/>
  <c r="AD45" i="2"/>
  <c r="AD44" i="2"/>
  <c r="AD43" i="2"/>
  <c r="AD42" i="2"/>
  <c r="AD41" i="2"/>
  <c r="AD40" i="2"/>
  <c r="AH30" i="2"/>
  <c r="AH47" i="2"/>
  <c r="AH46" i="2"/>
  <c r="AH45" i="2"/>
  <c r="AH44" i="2"/>
  <c r="AH43" i="2"/>
  <c r="AH42" i="2"/>
  <c r="AH41" i="2"/>
  <c r="AH40" i="2"/>
  <c r="C37" i="2"/>
  <c r="C45" i="2"/>
  <c r="C44" i="2"/>
  <c r="C43" i="2"/>
  <c r="C42" i="2"/>
  <c r="C41" i="2"/>
  <c r="C40" i="2"/>
  <c r="C47" i="2"/>
  <c r="C46" i="2"/>
  <c r="G37" i="2"/>
  <c r="G47" i="2"/>
  <c r="G46" i="2"/>
  <c r="G45" i="2"/>
  <c r="G44" i="2"/>
  <c r="G43" i="2"/>
  <c r="G42" i="2"/>
  <c r="G41" i="2"/>
  <c r="G40" i="2"/>
  <c r="K37" i="2"/>
  <c r="K45" i="2"/>
  <c r="K44" i="2"/>
  <c r="K43" i="2"/>
  <c r="K42" i="2"/>
  <c r="K41" i="2"/>
  <c r="K40" i="2"/>
  <c r="K47" i="2"/>
  <c r="K46" i="2"/>
  <c r="O37" i="2"/>
  <c r="O47" i="2"/>
  <c r="O46" i="2"/>
  <c r="O45" i="2"/>
  <c r="O44" i="2"/>
  <c r="O43" i="2"/>
  <c r="O42" i="2"/>
  <c r="O41" i="2"/>
  <c r="O40" i="2"/>
  <c r="S37" i="2"/>
  <c r="S45" i="2"/>
  <c r="S44" i="2"/>
  <c r="S43" i="2"/>
  <c r="S42" i="2"/>
  <c r="S41" i="2"/>
  <c r="S40" i="2"/>
  <c r="S47" i="2"/>
  <c r="S46" i="2"/>
  <c r="W37" i="2"/>
  <c r="W47" i="2"/>
  <c r="W46" i="2"/>
  <c r="W45" i="2"/>
  <c r="W44" i="2"/>
  <c r="W43" i="2"/>
  <c r="W42" i="2"/>
  <c r="W41" i="2"/>
  <c r="W40" i="2"/>
  <c r="AA37" i="2"/>
  <c r="AA44" i="2"/>
  <c r="AA43" i="2"/>
  <c r="AA42" i="2"/>
  <c r="AA41" i="2"/>
  <c r="AA40" i="2"/>
  <c r="AA47" i="2"/>
  <c r="AA46" i="2"/>
  <c r="AA45" i="2"/>
  <c r="AE37" i="2"/>
  <c r="AE47" i="2"/>
  <c r="AE46" i="2"/>
  <c r="AE45" i="2"/>
  <c r="AE44" i="2"/>
  <c r="AE43" i="2"/>
  <c r="AE42" i="2"/>
  <c r="AE41" i="2"/>
  <c r="AE40" i="2"/>
  <c r="V31" i="2"/>
  <c r="S32" i="2"/>
  <c r="S30" i="2"/>
  <c r="AH34" i="2"/>
  <c r="B34" i="2"/>
  <c r="O36" i="2"/>
  <c r="AE30" i="2"/>
  <c r="AD31" i="2"/>
  <c r="AA32" i="2"/>
  <c r="J34" i="2"/>
  <c r="P35" i="2"/>
  <c r="W36" i="2"/>
  <c r="F31" i="2"/>
  <c r="C32" i="2"/>
  <c r="D33" i="2"/>
  <c r="R34" i="2"/>
  <c r="AF35" i="2"/>
  <c r="AE36" i="2"/>
  <c r="H30" i="2"/>
  <c r="N31" i="2"/>
  <c r="K32" i="2"/>
  <c r="T33" i="2"/>
  <c r="Z34" i="2"/>
  <c r="G36" i="2"/>
  <c r="L37" i="2"/>
  <c r="K30" i="2"/>
  <c r="W30" i="2"/>
  <c r="AF30" i="2"/>
  <c r="G31" i="2"/>
  <c r="O31" i="2"/>
  <c r="W31" i="2"/>
  <c r="AE31" i="2"/>
  <c r="F32" i="2"/>
  <c r="N32" i="2"/>
  <c r="V32" i="2"/>
  <c r="AD32" i="2"/>
  <c r="H33" i="2"/>
  <c r="X33" i="2"/>
  <c r="C34" i="2"/>
  <c r="K34" i="2"/>
  <c r="S34" i="2"/>
  <c r="AA34" i="2"/>
  <c r="D35" i="2"/>
  <c r="T35" i="2"/>
  <c r="B36" i="2"/>
  <c r="J36" i="2"/>
  <c r="R36" i="2"/>
  <c r="Z36" i="2"/>
  <c r="AH36" i="2"/>
  <c r="C30" i="2"/>
  <c r="O30" i="2"/>
  <c r="X30" i="2"/>
  <c r="B31" i="2"/>
  <c r="J31" i="2"/>
  <c r="R31" i="2"/>
  <c r="Z31" i="2"/>
  <c r="AH31" i="2"/>
  <c r="G32" i="2"/>
  <c r="O32" i="2"/>
  <c r="W32" i="2"/>
  <c r="AE32" i="2"/>
  <c r="L33" i="2"/>
  <c r="AB33" i="2"/>
  <c r="F34" i="2"/>
  <c r="N34" i="2"/>
  <c r="V34" i="2"/>
  <c r="AD34" i="2"/>
  <c r="H35" i="2"/>
  <c r="X35" i="2"/>
  <c r="C36" i="2"/>
  <c r="K36" i="2"/>
  <c r="S36" i="2"/>
  <c r="AA36" i="2"/>
  <c r="G30" i="2"/>
  <c r="P30" i="2"/>
  <c r="AA30" i="2"/>
  <c r="C31" i="2"/>
  <c r="K31" i="2"/>
  <c r="S31" i="2"/>
  <c r="AA31" i="2"/>
  <c r="B32" i="2"/>
  <c r="J32" i="2"/>
  <c r="R32" i="2"/>
  <c r="Z32" i="2"/>
  <c r="AH32" i="2"/>
  <c r="G34" i="2"/>
  <c r="O34" i="2"/>
  <c r="W34" i="2"/>
  <c r="AE34" i="2"/>
  <c r="AB35" i="2"/>
  <c r="F36" i="2"/>
  <c r="N36" i="2"/>
  <c r="V36" i="2"/>
  <c r="AD36" i="2"/>
  <c r="E36" i="2"/>
  <c r="E34" i="2"/>
  <c r="E32" i="2"/>
  <c r="E30" i="2"/>
  <c r="I36" i="2"/>
  <c r="I34" i="2"/>
  <c r="I32" i="2"/>
  <c r="I30" i="2"/>
  <c r="M36" i="2"/>
  <c r="M34" i="2"/>
  <c r="M32" i="2"/>
  <c r="M30" i="2"/>
  <c r="M37" i="2"/>
  <c r="Q36" i="2"/>
  <c r="Q34" i="2"/>
  <c r="Q32" i="2"/>
  <c r="Q30" i="2"/>
  <c r="Q37" i="2"/>
  <c r="U36" i="2"/>
  <c r="U34" i="2"/>
  <c r="U32" i="2"/>
  <c r="U37" i="2"/>
  <c r="U30" i="2"/>
  <c r="Y36" i="2"/>
  <c r="Y34" i="2"/>
  <c r="Y32" i="2"/>
  <c r="Y30" i="2"/>
  <c r="Y37" i="2"/>
  <c r="AC36" i="2"/>
  <c r="AC34" i="2"/>
  <c r="AC32" i="2"/>
  <c r="AC30" i="2"/>
  <c r="AC37" i="2"/>
  <c r="AG36" i="2"/>
  <c r="AG34" i="2"/>
  <c r="AG32" i="2"/>
  <c r="AG37" i="2"/>
  <c r="AG30" i="2"/>
  <c r="I31" i="2"/>
  <c r="Y31" i="2"/>
  <c r="E31" i="2"/>
  <c r="U31" i="2"/>
  <c r="I33" i="2"/>
  <c r="Q33" i="2"/>
  <c r="Y33" i="2"/>
  <c r="AG33" i="2"/>
  <c r="E35" i="2"/>
  <c r="M35" i="2"/>
  <c r="U35" i="2"/>
  <c r="AC35" i="2"/>
  <c r="I37" i="2"/>
  <c r="Q31" i="2"/>
  <c r="AG31" i="2"/>
  <c r="D31" i="2"/>
  <c r="D34" i="2"/>
  <c r="D32" i="2"/>
  <c r="D36" i="2"/>
  <c r="H31" i="2"/>
  <c r="H36" i="2"/>
  <c r="H34" i="2"/>
  <c r="H32" i="2"/>
  <c r="L31" i="2"/>
  <c r="L36" i="2"/>
  <c r="L34" i="2"/>
  <c r="L32" i="2"/>
  <c r="P31" i="2"/>
  <c r="P34" i="2"/>
  <c r="P32" i="2"/>
  <c r="P36" i="2"/>
  <c r="T31" i="2"/>
  <c r="T36" i="2"/>
  <c r="T34" i="2"/>
  <c r="T32" i="2"/>
  <c r="X31" i="2"/>
  <c r="X32" i="2"/>
  <c r="X36" i="2"/>
  <c r="X34" i="2"/>
  <c r="AB31" i="2"/>
  <c r="AB34" i="2"/>
  <c r="AB36" i="2"/>
  <c r="AB32" i="2"/>
  <c r="AF31" i="2"/>
  <c r="AF32" i="2"/>
  <c r="AF36" i="2"/>
  <c r="AF34" i="2"/>
  <c r="D30" i="2"/>
  <c r="L30" i="2"/>
  <c r="T30" i="2"/>
  <c r="AB30" i="2"/>
  <c r="M31" i="2"/>
  <c r="AC31" i="2"/>
  <c r="E33" i="2"/>
  <c r="M33" i="2"/>
  <c r="U33" i="2"/>
  <c r="AC33" i="2"/>
  <c r="I35" i="2"/>
  <c r="Q35" i="2"/>
  <c r="Y35" i="2"/>
  <c r="AG35" i="2"/>
  <c r="E37" i="2"/>
  <c r="P37" i="2"/>
  <c r="AF37" i="2"/>
  <c r="B33" i="2"/>
  <c r="F33" i="2"/>
  <c r="N33" i="2"/>
  <c r="V33" i="2"/>
  <c r="AD33" i="2"/>
  <c r="AH33" i="2"/>
  <c r="B35" i="2"/>
  <c r="F35" i="2"/>
  <c r="J35" i="2"/>
  <c r="N35" i="2"/>
  <c r="R35" i="2"/>
  <c r="V35" i="2"/>
  <c r="Z35" i="2"/>
  <c r="AD35" i="2"/>
  <c r="B37" i="2"/>
  <c r="F37" i="2"/>
  <c r="J37" i="2"/>
  <c r="N37" i="2"/>
  <c r="R37" i="2"/>
  <c r="V37" i="2"/>
  <c r="Z37" i="2"/>
  <c r="AD37" i="2"/>
  <c r="AH37" i="2"/>
  <c r="J33" i="2"/>
  <c r="R33" i="2"/>
  <c r="Z33" i="2"/>
  <c r="AH35" i="2"/>
  <c r="C33" i="2"/>
  <c r="G33" i="2"/>
  <c r="K33" i="2"/>
  <c r="O33" i="2"/>
  <c r="S33" i="2"/>
  <c r="W33" i="2"/>
  <c r="AA33" i="2"/>
  <c r="AE33" i="2"/>
  <c r="C35" i="2"/>
  <c r="G35" i="2"/>
  <c r="K35" i="2"/>
  <c r="O35" i="2"/>
  <c r="S35" i="2"/>
  <c r="W35" i="2"/>
  <c r="AA35" i="2"/>
  <c r="AE35" i="2"/>
  <c r="AJ36" i="2" l="1"/>
  <c r="AI30" i="2"/>
  <c r="AJ31" i="2"/>
  <c r="AJ34" i="2"/>
  <c r="AJ32" i="2"/>
  <c r="AJ33" i="2"/>
  <c r="AI37" i="2"/>
  <c r="AJ35" i="2"/>
  <c r="AI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Michael Allen</author>
  </authors>
  <commentList>
    <comment ref="E1" authorId="0" shapeId="0" xr:uid="{00000000-0006-0000-0100-000001000000}">
      <text>
        <r>
          <rPr>
            <sz val="12"/>
            <color rgb="FF000000"/>
            <rFont val="Calibri"/>
            <family val="2"/>
          </rPr>
          <t>Michael Allen:
"The Cognitive Science major is designed to encourage students to explore any aspect of human higher-order cognition"</t>
        </r>
      </text>
    </comment>
    <comment ref="AF2" authorId="0" shapeId="0" xr:uid="{00000000-0006-0000-0100-000002000000}">
      <text>
        <r>
          <rPr>
            <sz val="12"/>
            <color rgb="FF000000"/>
            <rFont val="Calibri"/>
            <family val="2"/>
          </rPr>
          <t>Michael Allen:
1 is the cog sci option in NS</t>
        </r>
      </text>
    </comment>
    <comment ref="AC3" authorId="0" shapeId="0" xr:uid="{00000000-0006-0000-0100-000003000000}">
      <text>
        <r>
          <rPr>
            <sz val="12"/>
            <color rgb="FF000000"/>
            <rFont val="Calibri"/>
            <family val="2"/>
          </rPr>
          <t>Michael Allen:
cgs 'cognitive psychology'</t>
        </r>
      </text>
    </comment>
    <comment ref="B4" authorId="1" shapeId="0" xr:uid="{E596A3D6-FE9A-4BBD-A3AF-92B2125D9351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E4" authorId="1" shapeId="0" xr:uid="{1F728670-B410-447A-9B8A-6C917C14B9F3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G4" authorId="1" shapeId="0" xr:uid="{B97F712E-8243-41C7-AC4A-2A6FF2D5FC40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L4" authorId="1" shapeId="0" xr:uid="{865E1A7D-BF31-4311-8EFA-91B95E630186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Q4" authorId="1" shapeId="0" xr:uid="{5D645751-1785-410E-98CB-AF1D8D52C109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T4" authorId="1" shapeId="0" xr:uid="{612282F8-399C-4E09-A0E7-43160FEBBA7A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Z4" authorId="1" shapeId="0" xr:uid="{3CEA684A-D877-4611-B818-CF35B3A6C820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AA4" authorId="1" shapeId="0" xr:uid="{18282F78-C551-454B-9D7C-D36B37F90074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AD4" authorId="1" shapeId="0" xr:uid="{CE92CE63-9BC2-426C-B7DE-6F5DE7F7824A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AF4" authorId="1" shapeId="0" xr:uid="{3B4740C5-C41C-43B6-B7B6-69F3F6FB0A84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(cog, psy, neuro)</t>
        </r>
      </text>
    </comment>
    <comment ref="AG4" authorId="1" shapeId="0" xr:uid="{BD321D55-7D07-4D4A-B428-3673456D1933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Q5" authorId="0" shapeId="0" xr:uid="{00000000-0006-0000-0100-000007000000}">
      <text>
        <r>
          <rPr>
            <sz val="12"/>
            <color rgb="FF000000"/>
            <rFont val="Calibri"/>
            <family val="2"/>
          </rPr>
          <t>Michael Allen:
1 in cogs</t>
        </r>
      </text>
    </comment>
    <comment ref="L8" authorId="0" shapeId="0" xr:uid="{00000000-0006-0000-0100-000008000000}">
      <text>
        <r>
          <rPr>
            <sz val="12"/>
            <color rgb="FF000000"/>
            <rFont val="Calibri"/>
            <family val="2"/>
          </rPr>
          <t>Michael Allen:
(cogs/ling/psy)</t>
        </r>
      </text>
    </comment>
    <comment ref="B9" authorId="1" shapeId="0" xr:uid="{5D55FEE4-3B74-437C-8B89-3971BCEB7C4D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C9" authorId="1" shapeId="0" xr:uid="{E5B22A85-7965-458C-8AB9-11F040FB67BA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G9" authorId="1" shapeId="0" xr:uid="{6F909395-01FF-4BCA-B285-60B991444784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H9" authorId="1" shapeId="0" xr:uid="{38B412F6-6225-4C30-AA86-CB5BE4107583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K9" authorId="1" shapeId="0" xr:uid="{0C31B035-904B-403A-AB6D-3BE8602B21CA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 or math</t>
        </r>
      </text>
    </comment>
    <comment ref="P9" authorId="1" shapeId="0" xr:uid="{8FB391B9-D5F9-46C4-86D0-102245C1CF90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T9" authorId="1" shapeId="0" xr:uid="{34503AE0-B033-4452-BBA9-F88F18F0AB27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U9" authorId="1" shapeId="0" xr:uid="{EC45DF97-03F5-4713-9591-6BF0ADA521E1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(stats, psych)</t>
        </r>
      </text>
    </comment>
    <comment ref="V9" authorId="1" shapeId="0" xr:uid="{15ACDA8C-907F-4E97-963E-494F100B1181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(math,psy,soc,stat)</t>
        </r>
      </text>
    </comment>
    <comment ref="AA9" authorId="1" shapeId="0" xr:uid="{D85D10CC-F2E4-4A9E-B99E-72220D37E00D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
</t>
        </r>
      </text>
    </comment>
    <comment ref="AB9" authorId="1" shapeId="0" xr:uid="{E38F02A6-8231-4410-8BD8-F7CFB76829F4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
</t>
        </r>
      </text>
    </comment>
    <comment ref="AC9" authorId="1" shapeId="0" xr:uid="{FF68D66A-A5A0-4146-8A54-3B6E4F8D847F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(1psy,cs)</t>
        </r>
      </text>
    </comment>
    <comment ref="AD9" authorId="1" shapeId="0" xr:uid="{CD998158-0D42-4D57-AAB5-1D3FED69DB28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(stat/psych)</t>
        </r>
      </text>
    </comment>
    <comment ref="AE9" authorId="1" shapeId="0" xr:uid="{613B09A4-3F24-4AE1-B152-EB32CBBFAFCB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(1psy, 1cogs)</t>
        </r>
      </text>
    </comment>
    <comment ref="AG9" authorId="1" shapeId="0" xr:uid="{1B53590B-8C5B-4B5F-ADC0-9D7ED4DD9932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
</t>
        </r>
      </text>
    </comment>
    <comment ref="AH9" authorId="1" shapeId="0" xr:uid="{5B636A76-CF6A-4187-91CC-5B6C654B27BA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psych</t>
        </r>
      </text>
    </comment>
    <comment ref="H10" authorId="1" shapeId="0" xr:uid="{546F5D28-3B54-4796-9C63-C9CA118CEB38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T10" authorId="1" shapeId="0" xr:uid="{E4CF62A3-F836-40DD-BAEB-6945A56FF7B2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A11" authorId="1" shapeId="0" xr:uid="{238F22C8-4008-45E9-86C0-368138F70B13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Not counting towards core</t>
        </r>
      </text>
    </comment>
    <comment ref="H12" authorId="1" shapeId="0" xr:uid="{EFA2114D-BA3A-4355-96CF-AAAE531A2DD2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H13" authorId="1" shapeId="0" xr:uid="{E09EC48C-9E16-4ED1-BDB9-414A7AFF87A7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K13" authorId="1" shapeId="0" xr:uid="{B56EF2B5-20DC-41D4-B3D5-E8DD0F7E8A0B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(logic - comp, math, phil)</t>
        </r>
      </text>
    </comment>
    <comment ref="U13" authorId="1" shapeId="0" xr:uid="{40587A62-6FE6-46EA-949E-9240ABEB2FF2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phil</t>
        </r>
      </text>
    </comment>
    <comment ref="W13" authorId="1" shapeId="0" xr:uid="{5C4D8778-DFCE-480A-9564-870CCCCE8AFC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phil
</t>
        </r>
      </text>
    </comment>
    <comment ref="X13" authorId="1" shapeId="0" xr:uid="{CBC09AF1-8B94-4037-831D-D2BA80C820CD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phil
</t>
        </r>
      </text>
    </comment>
    <comment ref="AG13" authorId="1" shapeId="0" xr:uid="{96B03B95-CBF6-4AB6-B590-DC1188630E82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1 phil</t>
        </r>
      </text>
    </comment>
    <comment ref="T14" authorId="1" shapeId="0" xr:uid="{D625E94D-5F2B-481D-BFDB-A61A58076164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cogs</t>
        </r>
      </text>
    </comment>
    <comment ref="V14" authorId="1" shapeId="0" xr:uid="{BDF33F45-0677-4DD3-B459-52AFE9BFB100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bio</t>
        </r>
      </text>
    </comment>
    <comment ref="AF14" authorId="1" shapeId="0" xr:uid="{5F38F342-7387-462E-A058-F5B1709C6650}">
      <text>
        <r>
          <rPr>
            <b/>
            <sz val="9"/>
            <color indexed="81"/>
            <rFont val="Tahoma"/>
            <family val="2"/>
          </rPr>
          <t>Michael Allen:</t>
        </r>
        <r>
          <rPr>
            <sz val="9"/>
            <color indexed="81"/>
            <rFont val="Tahoma"/>
            <family val="2"/>
          </rPr>
          <t xml:space="preserve">
econ</t>
        </r>
      </text>
    </comment>
  </commentList>
</comments>
</file>

<file path=xl/sharedStrings.xml><?xml version="1.0" encoding="utf-8"?>
<sst xmlns="http://schemas.openxmlformats.org/spreadsheetml/2006/main" count="194" uniqueCount="117">
  <si>
    <t>Institution</t>
  </si>
  <si>
    <t>CSU Fresno</t>
  </si>
  <si>
    <t>Carleton</t>
  </si>
  <si>
    <t>Carnegie Mellon</t>
  </si>
  <si>
    <t>Case Western</t>
  </si>
  <si>
    <t>Dartmouth</t>
  </si>
  <si>
    <t>George Fox</t>
  </si>
  <si>
    <t xml:space="preserve">Indiana </t>
  </si>
  <si>
    <t>Johns Hopkins</t>
  </si>
  <si>
    <t>Lehigh</t>
  </si>
  <si>
    <t>McGill</t>
  </si>
  <si>
    <t>Occidental</t>
  </si>
  <si>
    <t>Pomona</t>
  </si>
  <si>
    <t>Queen's university</t>
  </si>
  <si>
    <t>Simon Fraser</t>
  </si>
  <si>
    <t>SUNY Oswego</t>
  </si>
  <si>
    <t>UC Berkeley</t>
  </si>
  <si>
    <t>UCLA</t>
  </si>
  <si>
    <t>UC Merced</t>
  </si>
  <si>
    <t>UCSD</t>
  </si>
  <si>
    <t>UC Davis</t>
  </si>
  <si>
    <t>U of Delaware</t>
  </si>
  <si>
    <t>U of Evansville</t>
  </si>
  <si>
    <t>U of Georgia</t>
  </si>
  <si>
    <t>U Michigan</t>
  </si>
  <si>
    <t>Upenn</t>
  </si>
  <si>
    <t>U Richmond</t>
  </si>
  <si>
    <t>USC</t>
  </si>
  <si>
    <t>UT Dallas</t>
  </si>
  <si>
    <t>U Toronto</t>
  </si>
  <si>
    <t>Vassar</t>
  </si>
  <si>
    <t>Yale</t>
  </si>
  <si>
    <t>Rensselaer</t>
  </si>
  <si>
    <t>UC Santa Cruz</t>
  </si>
  <si>
    <t>Website</t>
  </si>
  <si>
    <t>Date Accessed</t>
  </si>
  <si>
    <t>http://www.fresnostate.edu/catalog/subjects/linguistics/cog-sci.html#requirements</t>
  </si>
  <si>
    <t>Carleton College</t>
  </si>
  <si>
    <t>https://apps.carleton.edu/curricular/cgsc/students/SpecialMajorTemplate/</t>
  </si>
  <si>
    <t>https://www.cmu.edu/dietrich/psychology/undergraduate/prospective-students/academics/cognitive-science/index.html</t>
  </si>
  <si>
    <t>http://cognitivescience.case.edu/undergraduate/bachelor-of-arts/</t>
  </si>
  <si>
    <t>https://cognitive-science.dartmouth.edu/undergraduate/about-major</t>
  </si>
  <si>
    <t>George Fox University</t>
  </si>
  <si>
    <t>https://www.georgefox.edu/catalog/undergrad/departments/psychology/cogsci_major.html</t>
  </si>
  <si>
    <t>http://cogs.indiana.edu/undergraduate/degrees/bachelor-of-arts.php</t>
  </si>
  <si>
    <t>http://e-catalog.jhu.edu/departments-program-requirements-and-courses/arts-sciences/cognitive-science/#undergraduatetext</t>
  </si>
  <si>
    <t>Lehigh University</t>
  </si>
  <si>
    <t>http://catalog.lehigh.edu/coursesprogramsandcurricula/artsandsciences/cognitivescience/#undergraduatetext</t>
  </si>
  <si>
    <t>https://www.mcgill.ca/cogsci/interfaculty</t>
  </si>
  <si>
    <t>AI</t>
  </si>
  <si>
    <t>https://www.oxy.edu/cognitive-science/courses-requirements</t>
  </si>
  <si>
    <t>http://catalog.pomona.edu/preview_entity.php?catoid=24&amp;ent_oid=1405&amp;returnto=4880</t>
  </si>
  <si>
    <t>Queen's University</t>
  </si>
  <si>
    <t>http://www.cs.queensu.ca/students/undergraduate/cogscience/</t>
  </si>
  <si>
    <t>Stats/Methods</t>
  </si>
  <si>
    <t>https://www.sfu.ca/students/calendar/2017/fall/programs/cognitive-science/major/bachelor-of-arts.html</t>
  </si>
  <si>
    <t>SUNY at Oswego</t>
  </si>
  <si>
    <t>http://catalog.oswego.edu/preview_program.php?catoid=34&amp;poid=3914</t>
  </si>
  <si>
    <t>http://cogsci.berkeley.edu/requirements</t>
  </si>
  <si>
    <t>http://catalog.ucmerced.edu/preview_program.php?catoid=8&amp;poid=879&amp;returnto=775</t>
  </si>
  <si>
    <t>Computation/Modeling</t>
  </si>
  <si>
    <t>Math/Logic</t>
  </si>
  <si>
    <t>Other</t>
  </si>
  <si>
    <t>http://www.cogsci.ucsd.edu/undergraduates/major/ba-cogsci.html#Major-Requirements</t>
  </si>
  <si>
    <t>http://cogsci.ucdavis.edu/uploads/5/7/3/9/57394369/cog_sci_ba_new.pdf</t>
  </si>
  <si>
    <t>University of Delaware</t>
  </si>
  <si>
    <t>https://www.lingcogsci.udel.edu/undergrad/cognitive-science-major</t>
  </si>
  <si>
    <t>University of Evansville</t>
  </si>
  <si>
    <t>https://www.evansville.edu/majors/cognitivescience/programs.cfm</t>
  </si>
  <si>
    <t>University of Georgia</t>
  </si>
  <si>
    <t>University of Michigan</t>
  </si>
  <si>
    <t>https://lsa.umich.edu/weinberginstitute/undergraduates/cognitive-science-major-overview/curriculum.html</t>
  </si>
  <si>
    <t>University of Pennsylvania</t>
  </si>
  <si>
    <t>https://web.sas.upenn.edu/cogsci/program/major/</t>
  </si>
  <si>
    <t>University of Richmond</t>
  </si>
  <si>
    <t>https://psychology.richmond.edu/major-minor/cognitive.html</t>
  </si>
  <si>
    <t>http://catalogue.usc.edu/preview_program.php?catoid=2&amp;poid=1300</t>
  </si>
  <si>
    <t>University of Texas at Dallas</t>
  </si>
  <si>
    <t>https://catalog.utdallas.edu/2017/undergraduate/programs/bbs/cognitive-science#degree-requirements</t>
  </si>
  <si>
    <t>University of Toronto</t>
  </si>
  <si>
    <t>http://calendar.artsci.utoronto.ca/crs_uni.htm#ASMAJ1445</t>
  </si>
  <si>
    <t>http://catalog.vassar.edu/preview_program.php?catoid=25&amp;poid=9646&amp;returnto=4842</t>
  </si>
  <si>
    <t>http://catalog.yale.edu/ycps/subjects-of-instruction/cognitive-science/</t>
  </si>
  <si>
    <t>Rensselaer Polytechnic</t>
  </si>
  <si>
    <t>http://catalog.rpi.edu/preview_program.php?catoid=16&amp;poid=3543&amp;returnto=388</t>
  </si>
  <si>
    <t xml:space="preserve">IN COGS </t>
  </si>
  <si>
    <t>PSYCH</t>
  </si>
  <si>
    <t>NS</t>
  </si>
  <si>
    <t>ANT</t>
  </si>
  <si>
    <t>PHIL</t>
  </si>
  <si>
    <t>LING</t>
  </si>
  <si>
    <t>CS</t>
  </si>
  <si>
    <t>MATH</t>
  </si>
  <si>
    <t>STATS</t>
  </si>
  <si>
    <t>OTHER</t>
  </si>
  <si>
    <t>BAR</t>
  </si>
  <si>
    <t>HEX</t>
  </si>
  <si>
    <t>Proportion</t>
  </si>
  <si>
    <t>Discipline</t>
  </si>
  <si>
    <t>Average Core</t>
  </si>
  <si>
    <t>Psychology</t>
  </si>
  <si>
    <t>Neuroscience</t>
  </si>
  <si>
    <t>Anthropology</t>
  </si>
  <si>
    <t>Philosophy</t>
  </si>
  <si>
    <t>Linguistics</t>
  </si>
  <si>
    <t>CompSci/Programming</t>
  </si>
  <si>
    <t>Project</t>
  </si>
  <si>
    <t>Cognitive Science</t>
  </si>
  <si>
    <t>CORE (Auto, check vs 16)</t>
  </si>
  <si>
    <t>OUTSOURCING DATA: CogSci in-house vs outsourced to subfields</t>
  </si>
  <si>
    <t>Indiana University Bloomington</t>
  </si>
  <si>
    <t>https://www.psych.ucla.edu/undergraduate/undergraduate-student-services/majors-minors/</t>
  </si>
  <si>
    <t>http://www.ai.uga.edu/sites/default/files/documents/</t>
  </si>
  <si>
    <t>Total Core</t>
  </si>
  <si>
    <t>NULL COUNT</t>
  </si>
  <si>
    <t>Content:</t>
  </si>
  <si>
    <t>Outsourcing: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</si>
</sst>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sz val="12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6AA84F"/>
      <name val="Calibri"/>
      <family val="2"/>
    </font>
    <font>
      <b/>
      <sz val="12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4" tint="0.79998168889431442"/>
      </patternFill>
    </fill>
    <fill>
      <patternFill patternType="darkGray">
        <fgColor theme="0"/>
        <bgColor rgb="FFF4CCCC"/>
      </patternFill>
    </fill>
    <fill>
      <patternFill patternType="darkGray">
        <fgColor theme="0"/>
      </patternFill>
    </fill>
    <fill>
      <patternFill patternType="darkGray">
        <fgColor theme="0"/>
        <bgColor theme="5"/>
      </patternFill>
    </fill>
    <fill>
      <patternFill patternType="darkGray">
        <fgColor theme="0"/>
        <bgColor theme="7"/>
      </patternFill>
    </fill>
    <fill>
      <patternFill patternType="darkGray">
        <fgColor theme="0"/>
        <bgColor rgb="FFF2DBDB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2" fillId="0" borderId="0" xfId="0" applyFont="1"/>
    <xf numFmtId="14" fontId="0" fillId="0" borderId="0" xfId="0" applyNumberFormat="1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0" fillId="0" borderId="0" xfId="0" applyFont="1" applyAlignment="1"/>
    <xf numFmtId="0" fontId="0" fillId="0" borderId="1" xfId="0" applyFont="1" applyBorder="1" applyAlignment="1"/>
    <xf numFmtId="0" fontId="1" fillId="2" borderId="0" xfId="0" applyFont="1" applyFill="1"/>
    <xf numFmtId="0" fontId="1" fillId="4" borderId="0" xfId="0" applyFont="1" applyFill="1"/>
    <xf numFmtId="0" fontId="5" fillId="0" borderId="0" xfId="0" applyFont="1"/>
    <xf numFmtId="0" fontId="0" fillId="4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1" fillId="4" borderId="0" xfId="0" applyFont="1" applyFill="1" applyAlignme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0" borderId="0" xfId="0" applyFont="1" applyFill="1" applyAlignment="1"/>
    <xf numFmtId="0" fontId="3" fillId="0" borderId="0" xfId="0" applyFont="1" applyFill="1"/>
    <xf numFmtId="0" fontId="1" fillId="0" borderId="0" xfId="0" applyFont="1" applyFill="1" applyAlignment="1"/>
    <xf numFmtId="0" fontId="0" fillId="7" borderId="1" xfId="0" applyFont="1" applyFill="1" applyBorder="1"/>
    <xf numFmtId="0" fontId="0" fillId="7" borderId="0" xfId="0" applyFont="1" applyFill="1"/>
    <xf numFmtId="0" fontId="0" fillId="7" borderId="0" xfId="0" applyFont="1" applyFill="1" applyAlignment="1"/>
    <xf numFmtId="0" fontId="0" fillId="7" borderId="1" xfId="0" applyFont="1" applyFill="1" applyBorder="1" applyAlignment="1"/>
    <xf numFmtId="0" fontId="7" fillId="2" borderId="0" xfId="0" applyFont="1" applyFill="1" applyAlignment="1"/>
    <xf numFmtId="0" fontId="1" fillId="8" borderId="0" xfId="0" applyFont="1" applyFill="1"/>
    <xf numFmtId="0" fontId="1" fillId="8" borderId="0" xfId="0" applyFont="1" applyFill="1" applyAlignment="1"/>
    <xf numFmtId="0" fontId="0" fillId="9" borderId="0" xfId="0" applyFont="1" applyFill="1" applyAlignment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 applyAlignment="1"/>
    <xf numFmtId="0" fontId="7" fillId="0" borderId="0" xfId="0" applyFont="1" applyAlignment="1"/>
    <xf numFmtId="0" fontId="1" fillId="10" borderId="0" xfId="0" applyFont="1" applyFill="1" applyAlignment="1"/>
    <xf numFmtId="0" fontId="0" fillId="10" borderId="0" xfId="0" applyFont="1" applyFill="1"/>
    <xf numFmtId="0" fontId="1" fillId="11" borderId="0" xfId="0" applyFont="1" applyFill="1" applyAlignment="1"/>
    <xf numFmtId="0" fontId="0" fillId="11" borderId="0" xfId="0" applyFont="1" applyFill="1"/>
    <xf numFmtId="0" fontId="1" fillId="0" borderId="8" xfId="0" applyFont="1" applyBorder="1" applyAlignment="1"/>
    <xf numFmtId="0" fontId="1" fillId="0" borderId="2" xfId="0" applyFont="1" applyBorder="1" applyAlignment="1"/>
    <xf numFmtId="0" fontId="0" fillId="0" borderId="2" xfId="0" applyFont="1" applyBorder="1"/>
    <xf numFmtId="0" fontId="0" fillId="0" borderId="9" xfId="0" applyFont="1" applyBorder="1" applyAlignment="1"/>
    <xf numFmtId="0" fontId="5" fillId="0" borderId="8" xfId="0" applyFont="1" applyBorder="1"/>
    <xf numFmtId="0" fontId="5" fillId="0" borderId="2" xfId="0" applyFont="1" applyBorder="1"/>
    <xf numFmtId="0" fontId="5" fillId="0" borderId="9" xfId="0" applyFont="1" applyBorder="1"/>
    <xf numFmtId="0" fontId="5" fillId="5" borderId="2" xfId="0" applyFont="1" applyFill="1" applyBorder="1"/>
    <xf numFmtId="0" fontId="5" fillId="0" borderId="14" xfId="0" applyFont="1" applyBorder="1"/>
    <xf numFmtId="0" fontId="5" fillId="0" borderId="15" xfId="0" applyFont="1" applyBorder="1"/>
    <xf numFmtId="0" fontId="1" fillId="4" borderId="15" xfId="0" applyFont="1" applyFill="1" applyBorder="1" applyAlignment="1"/>
    <xf numFmtId="0" fontId="5" fillId="0" borderId="16" xfId="0" applyFont="1" applyBorder="1"/>
    <xf numFmtId="0" fontId="1" fillId="12" borderId="11" xfId="0" applyFont="1" applyFill="1" applyBorder="1"/>
    <xf numFmtId="0" fontId="1" fillId="12" borderId="9" xfId="0" applyFont="1" applyFill="1" applyBorder="1"/>
    <xf numFmtId="0" fontId="1" fillId="12" borderId="13" xfId="0" applyFont="1" applyFill="1" applyBorder="1"/>
    <xf numFmtId="0" fontId="12" fillId="0" borderId="17" xfId="0" applyFont="1" applyBorder="1" applyAlignment="1">
      <alignment vertical="center"/>
    </xf>
    <xf numFmtId="14" fontId="12" fillId="0" borderId="17" xfId="0" applyNumberFormat="1" applyFont="1" applyBorder="1" applyAlignment="1">
      <alignment horizontal="right" vertical="center"/>
    </xf>
    <xf numFmtId="0" fontId="6" fillId="0" borderId="17" xfId="1" applyBorder="1" applyAlignment="1">
      <alignment vertical="center"/>
    </xf>
    <xf numFmtId="0" fontId="11" fillId="0" borderId="17" xfId="0" applyFont="1" applyBorder="1" applyAlignment="1"/>
    <xf numFmtId="0" fontId="0" fillId="0" borderId="0" xfId="0"/>
    <xf numFmtId="0" fontId="0" fillId="6" borderId="0" xfId="0" applyFill="1"/>
    <xf numFmtId="0" fontId="7" fillId="0" borderId="0" xfId="0" applyFont="1"/>
    <xf numFmtId="0" fontId="5" fillId="0" borderId="10" xfId="0" applyFont="1" applyBorder="1" applyAlignment="1">
      <alignment vertical="center"/>
    </xf>
    <xf numFmtId="0" fontId="0" fillId="0" borderId="8" xfId="0" applyFont="1" applyBorder="1" applyAlignment="1"/>
    <xf numFmtId="0" fontId="1" fillId="0" borderId="12" xfId="0" applyFont="1" applyBorder="1"/>
    <xf numFmtId="0" fontId="1" fillId="4" borderId="3" xfId="0" applyFont="1" applyFill="1" applyBorder="1" applyAlignment="1">
      <alignment vertical="center"/>
    </xf>
    <xf numFmtId="0" fontId="0" fillId="0" borderId="2" xfId="0" applyFont="1" applyBorder="1" applyAlignment="1"/>
    <xf numFmtId="0" fontId="1" fillId="0" borderId="4" xfId="0" applyFont="1" applyBorder="1"/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13" borderId="0" xfId="0" applyFont="1" applyFill="1" applyAlignment="1"/>
    <xf numFmtId="2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Required Coursework </a:t>
            </a:r>
          </a:p>
          <a:p>
            <a:pPr>
              <a:defRPr/>
            </a:pPr>
            <a:r>
              <a:rPr lang="en-US" baseline="0"/>
              <a:t>in Cognitive Science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accent1"/>
              </a:solidFill>
            </a:ln>
            <a:effectLst/>
          </c:spPr>
          <c:invertIfNegative val="0"/>
          <c:cat>
            <c:strRef>
              <c:f>'Prop CogSci'!$A$1:$A$33</c:f>
              <c:strCache>
                <c:ptCount val="33"/>
                <c:pt idx="0">
                  <c:v>Carnegie Mellon</c:v>
                </c:pt>
                <c:pt idx="1">
                  <c:v>George Fox</c:v>
                </c:pt>
                <c:pt idx="2">
                  <c:v>McGill</c:v>
                </c:pt>
                <c:pt idx="3">
                  <c:v>UCLA</c:v>
                </c:pt>
                <c:pt idx="4">
                  <c:v>U Richmond</c:v>
                </c:pt>
                <c:pt idx="5">
                  <c:v>USC</c:v>
                </c:pt>
                <c:pt idx="6">
                  <c:v>UC Santa Cruz</c:v>
                </c:pt>
                <c:pt idx="7">
                  <c:v>CSU Fresno</c:v>
                </c:pt>
                <c:pt idx="8">
                  <c:v>UC Davis</c:v>
                </c:pt>
                <c:pt idx="9">
                  <c:v>Lehigh</c:v>
                </c:pt>
                <c:pt idx="10">
                  <c:v>U of Georgia</c:v>
                </c:pt>
                <c:pt idx="11">
                  <c:v>Carleton</c:v>
                </c:pt>
                <c:pt idx="12">
                  <c:v>Dartmouth</c:v>
                </c:pt>
                <c:pt idx="13">
                  <c:v>Rensselaer</c:v>
                </c:pt>
                <c:pt idx="14">
                  <c:v>UT Dallas</c:v>
                </c:pt>
                <c:pt idx="15">
                  <c:v>Upenn</c:v>
                </c:pt>
                <c:pt idx="16">
                  <c:v>Queen's university</c:v>
                </c:pt>
                <c:pt idx="17">
                  <c:v>U Toronto</c:v>
                </c:pt>
                <c:pt idx="18">
                  <c:v>U of Evansville</c:v>
                </c:pt>
                <c:pt idx="19">
                  <c:v>Pomona</c:v>
                </c:pt>
                <c:pt idx="20">
                  <c:v>Simon Fraser</c:v>
                </c:pt>
                <c:pt idx="21">
                  <c:v>UC Berkeley</c:v>
                </c:pt>
                <c:pt idx="22">
                  <c:v>U of Delaware</c:v>
                </c:pt>
                <c:pt idx="23">
                  <c:v>SUNY Oswego</c:v>
                </c:pt>
                <c:pt idx="24">
                  <c:v>Yale</c:v>
                </c:pt>
                <c:pt idx="25">
                  <c:v>Occidental</c:v>
                </c:pt>
                <c:pt idx="26">
                  <c:v>UC Merced</c:v>
                </c:pt>
                <c:pt idx="27">
                  <c:v>UCSD</c:v>
                </c:pt>
                <c:pt idx="28">
                  <c:v>Case Western</c:v>
                </c:pt>
                <c:pt idx="29">
                  <c:v>Vassar</c:v>
                </c:pt>
                <c:pt idx="30">
                  <c:v>Indiana </c:v>
                </c:pt>
                <c:pt idx="31">
                  <c:v>Johns Hopkins</c:v>
                </c:pt>
                <c:pt idx="32">
                  <c:v>U Michigan</c:v>
                </c:pt>
              </c:strCache>
            </c:strRef>
          </c:cat>
          <c:val>
            <c:numRef>
              <c:f>'Prop CogSci'!$B$1:$B$33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8.3333333333333321</c:v>
                </c:pt>
                <c:pt idx="8">
                  <c:v>10</c:v>
                </c:pt>
                <c:pt idx="9">
                  <c:v>11.111111111111111</c:v>
                </c:pt>
                <c:pt idx="10">
                  <c:v>11.111111111111111</c:v>
                </c:pt>
                <c:pt idx="11">
                  <c:v>16.666666666666664</c:v>
                </c:pt>
                <c:pt idx="12">
                  <c:v>16.666666666666664</c:v>
                </c:pt>
                <c:pt idx="13">
                  <c:v>16.666666666666664</c:v>
                </c:pt>
                <c:pt idx="14">
                  <c:v>18.181818181818183</c:v>
                </c:pt>
                <c:pt idx="15">
                  <c:v>20</c:v>
                </c:pt>
                <c:pt idx="16">
                  <c:v>23.52941176470588</c:v>
                </c:pt>
                <c:pt idx="17">
                  <c:v>25</c:v>
                </c:pt>
                <c:pt idx="18">
                  <c:v>30.76923076923077</c:v>
                </c:pt>
                <c:pt idx="19">
                  <c:v>33.333333333333329</c:v>
                </c:pt>
                <c:pt idx="20">
                  <c:v>33.333333333333329</c:v>
                </c:pt>
                <c:pt idx="21">
                  <c:v>33.333333333333329</c:v>
                </c:pt>
                <c:pt idx="22">
                  <c:v>33.333333333333329</c:v>
                </c:pt>
                <c:pt idx="23">
                  <c:v>35.294117647058826</c:v>
                </c:pt>
                <c:pt idx="24">
                  <c:v>37.5</c:v>
                </c:pt>
                <c:pt idx="25">
                  <c:v>50</c:v>
                </c:pt>
                <c:pt idx="26">
                  <c:v>58.333333333333336</c:v>
                </c:pt>
                <c:pt idx="27">
                  <c:v>70</c:v>
                </c:pt>
                <c:pt idx="28">
                  <c:v>80</c:v>
                </c:pt>
                <c:pt idx="29">
                  <c:v>85.714285714285708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0-4E3F-9188-B2E64B4A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5680"/>
        <c:axId val="537506008"/>
      </c:barChart>
      <c:catAx>
        <c:axId val="5375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6008"/>
        <c:crosses val="autoZero"/>
        <c:auto val="1"/>
        <c:lblAlgn val="ctr"/>
        <c:lblOffset val="100"/>
        <c:noMultiLvlLbl val="0"/>
      </c:catAx>
      <c:valAx>
        <c:axId val="537506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schools with discipline in the core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CORE!$AI$1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CORE!$A$2:$A$14</c:f>
              <c:strCache>
                <c:ptCount val="13"/>
                <c:pt idx="0">
                  <c:v>Cognitive Science</c:v>
                </c:pt>
                <c:pt idx="1">
                  <c:v>Psychology</c:v>
                </c:pt>
                <c:pt idx="2">
                  <c:v>Neuroscience</c:v>
                </c:pt>
                <c:pt idx="3">
                  <c:v>AI</c:v>
                </c:pt>
                <c:pt idx="4">
                  <c:v>Anthropology</c:v>
                </c:pt>
                <c:pt idx="5">
                  <c:v>Philosophy</c:v>
                </c:pt>
                <c:pt idx="6">
                  <c:v>Linguistics</c:v>
                </c:pt>
                <c:pt idx="7">
                  <c:v>Stats/Methods</c:v>
                </c:pt>
                <c:pt idx="8">
                  <c:v>CompSci/Programming</c:v>
                </c:pt>
                <c:pt idx="9">
                  <c:v>Project</c:v>
                </c:pt>
                <c:pt idx="10">
                  <c:v>Computation/Modeling</c:v>
                </c:pt>
                <c:pt idx="11">
                  <c:v>Math/Logic</c:v>
                </c:pt>
                <c:pt idx="12">
                  <c:v>Other</c:v>
                </c:pt>
              </c:strCache>
            </c:strRef>
          </c:cat>
          <c:val>
            <c:numRef>
              <c:f>CORE!$AI$2:$AI$14</c:f>
              <c:numCache>
                <c:formatCode>General</c:formatCode>
                <c:ptCount val="13"/>
                <c:pt idx="0">
                  <c:v>0.78787878787878785</c:v>
                </c:pt>
                <c:pt idx="1">
                  <c:v>0.72727272727272729</c:v>
                </c:pt>
                <c:pt idx="2">
                  <c:v>0.45454545454545453</c:v>
                </c:pt>
                <c:pt idx="3">
                  <c:v>0.15151515151515152</c:v>
                </c:pt>
                <c:pt idx="4">
                  <c:v>0</c:v>
                </c:pt>
                <c:pt idx="5">
                  <c:v>0.48484848484848486</c:v>
                </c:pt>
                <c:pt idx="6">
                  <c:v>0.45454545454545453</c:v>
                </c:pt>
                <c:pt idx="7">
                  <c:v>0.72727272727272729</c:v>
                </c:pt>
                <c:pt idx="8">
                  <c:v>0.60606060606060608</c:v>
                </c:pt>
                <c:pt idx="9">
                  <c:v>0.12121212121212122</c:v>
                </c:pt>
                <c:pt idx="10">
                  <c:v>6.0606060606060608E-2</c:v>
                </c:pt>
                <c:pt idx="11">
                  <c:v>0.48484848484848486</c:v>
                </c:pt>
                <c:pt idx="12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4793-9CB8-A9BB32E7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55864"/>
        <c:axId val="576754552"/>
      </c:barChart>
      <c:catAx>
        <c:axId val="5767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4552"/>
        <c:crosses val="autoZero"/>
        <c:auto val="1"/>
        <c:lblAlgn val="ctr"/>
        <c:lblOffset val="100"/>
        <c:noMultiLvlLbl val="0"/>
      </c:catAx>
      <c:valAx>
        <c:axId val="5767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REPRESENTATION IN Core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6364169246899"/>
          <c:y val="0.14069935668633021"/>
          <c:w val="0.48985306666378975"/>
          <c:h val="0.7777063111685889"/>
        </c:manualLayout>
      </c:layout>
      <c:pieChart>
        <c:varyColors val="1"/>
        <c:ser>
          <c:idx val="0"/>
          <c:order val="0"/>
          <c:tx>
            <c:strRef>
              <c:f>CORE!$AJ$1</c:f>
              <c:strCache>
                <c:ptCount val="1"/>
                <c:pt idx="0">
                  <c:v>Average 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E0-474C-8817-2C92C2010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E0-474C-8817-2C92C20105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E0-474C-8817-2C92C20105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E0-474C-8817-2C92C20105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E0-474C-8817-2C92C20105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E0-474C-8817-2C92C20105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E0-474C-8817-2C92C20105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E0-474C-8817-2C92C20105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FE0-474C-8817-2C92C20105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FE0-474C-8817-2C92C20105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FE0-474C-8817-2C92C20105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FE0-474C-8817-2C92C20105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FE0-474C-8817-2C92C2010567}"/>
              </c:ext>
            </c:extLst>
          </c:dPt>
          <c:dLbls>
            <c:dLbl>
              <c:idx val="0"/>
              <c:layout>
                <c:manualLayout>
                  <c:x val="2.6097736021399188E-3"/>
                  <c:y val="-1.86451181518136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E0-474C-8817-2C92C2010567}"/>
                </c:ext>
              </c:extLst>
            </c:dLbl>
            <c:dLbl>
              <c:idx val="1"/>
              <c:layout>
                <c:manualLayout>
                  <c:x val="6.5244340053499401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E0-474C-8817-2C92C2010567}"/>
                </c:ext>
              </c:extLst>
            </c:dLbl>
            <c:dLbl>
              <c:idx val="2"/>
              <c:layout>
                <c:manualLayout>
                  <c:x val="1.3048868010699115E-3"/>
                  <c:y val="1.45017585625217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0-474C-8817-2C92C2010567}"/>
                </c:ext>
              </c:extLst>
            </c:dLbl>
            <c:dLbl>
              <c:idx val="3"/>
              <c:layout>
                <c:manualLayout>
                  <c:x val="2.740262282247014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E0-474C-8817-2C92C2010567}"/>
                </c:ext>
              </c:extLst>
            </c:dLbl>
            <c:dLbl>
              <c:idx val="4"/>
              <c:layout>
                <c:manualLayout>
                  <c:x val="-4.0451490833170269E-2"/>
                  <c:y val="4.14335958929192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E0-474C-8817-2C92C2010567}"/>
                </c:ext>
              </c:extLst>
            </c:dLbl>
            <c:dLbl>
              <c:idx val="5"/>
              <c:layout>
                <c:manualLayout>
                  <c:x val="-3.0012396424610212E-2"/>
                  <c:y val="-1.24300787678757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E0-474C-8817-2C92C2010567}"/>
                </c:ext>
              </c:extLst>
            </c:dLbl>
            <c:dLbl>
              <c:idx val="6"/>
              <c:layout>
                <c:manualLayout>
                  <c:x val="-1.043909440856005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E0-474C-8817-2C92C2010567}"/>
                </c:ext>
              </c:extLst>
            </c:dLbl>
            <c:dLbl>
              <c:idx val="7"/>
              <c:layout>
                <c:manualLayout>
                  <c:x val="-2.3922648329808561E-17"/>
                  <c:y val="1.2430078767875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E0-474C-8817-2C92C2010567}"/>
                </c:ext>
              </c:extLst>
            </c:dLbl>
            <c:dLbl>
              <c:idx val="8"/>
              <c:layout>
                <c:manualLayout>
                  <c:x val="-2.6097736021400263E-3"/>
                  <c:y val="8.28671917858381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E0-474C-8817-2C92C2010567}"/>
                </c:ext>
              </c:extLst>
            </c:dLbl>
            <c:dLbl>
              <c:idx val="9"/>
              <c:layout>
                <c:manualLayout>
                  <c:x val="-1.5658641612840109E-2"/>
                  <c:y val="2.27884777411056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E0-474C-8817-2C92C2010567}"/>
                </c:ext>
              </c:extLst>
            </c:dLbl>
            <c:dLbl>
              <c:idx val="10"/>
              <c:layout>
                <c:manualLayout>
                  <c:x val="5.2195472042800284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E0-474C-8817-2C92C2010567}"/>
                </c:ext>
              </c:extLst>
            </c:dLbl>
            <c:dLbl>
              <c:idx val="11"/>
              <c:layout>
                <c:manualLayout>
                  <c:x val="-3.914660403210069E-3"/>
                  <c:y val="-1.8645118151813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E0-474C-8817-2C92C2010567}"/>
                </c:ext>
              </c:extLst>
            </c:dLbl>
            <c:dLbl>
              <c:idx val="12"/>
              <c:layout>
                <c:manualLayout>
                  <c:x val="-9.5690593319234244E-17"/>
                  <c:y val="-1.24300787678757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E0-474C-8817-2C92C201056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CORE!$A$2:$A$14</c:f>
              <c:strCache>
                <c:ptCount val="13"/>
                <c:pt idx="0">
                  <c:v>Cognitive Science</c:v>
                </c:pt>
                <c:pt idx="1">
                  <c:v>Psychology</c:v>
                </c:pt>
                <c:pt idx="2">
                  <c:v>Neuroscience</c:v>
                </c:pt>
                <c:pt idx="3">
                  <c:v>AI</c:v>
                </c:pt>
                <c:pt idx="4">
                  <c:v>Anthropology</c:v>
                </c:pt>
                <c:pt idx="5">
                  <c:v>Philosophy</c:v>
                </c:pt>
                <c:pt idx="6">
                  <c:v>Linguistics</c:v>
                </c:pt>
                <c:pt idx="7">
                  <c:v>Stats/Methods</c:v>
                </c:pt>
                <c:pt idx="8">
                  <c:v>CompSci/Programming</c:v>
                </c:pt>
                <c:pt idx="9">
                  <c:v>Project</c:v>
                </c:pt>
                <c:pt idx="10">
                  <c:v>Computation/Modeling</c:v>
                </c:pt>
                <c:pt idx="11">
                  <c:v>Math/Logic</c:v>
                </c:pt>
                <c:pt idx="12">
                  <c:v>Other</c:v>
                </c:pt>
              </c:strCache>
            </c:strRef>
          </c:cat>
          <c:val>
            <c:numRef>
              <c:f>CORE!$AJ$2:$AJ$14</c:f>
              <c:numCache>
                <c:formatCode>General</c:formatCode>
                <c:ptCount val="13"/>
                <c:pt idx="0">
                  <c:v>0.25430398478526817</c:v>
                </c:pt>
                <c:pt idx="1">
                  <c:v>0.1774119770109075</c:v>
                </c:pt>
                <c:pt idx="2">
                  <c:v>7.1173439355257537E-2</c:v>
                </c:pt>
                <c:pt idx="3">
                  <c:v>1.5547633194692018E-2</c:v>
                </c:pt>
                <c:pt idx="4">
                  <c:v>0</c:v>
                </c:pt>
                <c:pt idx="5">
                  <c:v>7.6847281259045955E-2</c:v>
                </c:pt>
                <c:pt idx="6">
                  <c:v>6.2304416716181428E-2</c:v>
                </c:pt>
                <c:pt idx="7">
                  <c:v>0.13334400794293844</c:v>
                </c:pt>
                <c:pt idx="8">
                  <c:v>9.9115486414951659E-2</c:v>
                </c:pt>
                <c:pt idx="9">
                  <c:v>3.2085561497326207E-2</c:v>
                </c:pt>
                <c:pt idx="10">
                  <c:v>1.2121212121212121E-2</c:v>
                </c:pt>
                <c:pt idx="11">
                  <c:v>7.9396217765201713E-2</c:v>
                </c:pt>
                <c:pt idx="12">
                  <c:v>1.8434343434343432E-2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E0-474C-8817-2C92C201056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180975</xdr:rowOff>
    </xdr:from>
    <xdr:to>
      <xdr:col>15</xdr:col>
      <xdr:colOff>581025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4397C-BEE5-4648-8DA0-D272655A4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158115</xdr:rowOff>
    </xdr:from>
    <xdr:to>
      <xdr:col>10</xdr:col>
      <xdr:colOff>275273</xdr:colOff>
      <xdr:row>21</xdr:row>
      <xdr:rowOff>59049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064A6-72C5-479E-9419-110AA755C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173353</xdr:rowOff>
    </xdr:from>
    <xdr:to>
      <xdr:col>25</xdr:col>
      <xdr:colOff>295275</xdr:colOff>
      <xdr:row>31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9CB1C-AD55-4CB6-A6EB-B216DC4B1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xy.edu/cognitive-science/courses-requirements" TargetMode="External"/><Relationship Id="rId2" Type="http://schemas.openxmlformats.org/officeDocument/2006/relationships/hyperlink" Target="http://cogs.indiana.edu/undergraduate/degrees/bachelor-of-arts.php" TargetMode="External"/><Relationship Id="rId1" Type="http://schemas.openxmlformats.org/officeDocument/2006/relationships/hyperlink" Target="https://cognitive-science.dartmouth.edu/undergraduate/about-major" TargetMode="External"/><Relationship Id="rId6" Type="http://schemas.openxmlformats.org/officeDocument/2006/relationships/hyperlink" Target="http://cogsci.berkeley.edu/requirements" TargetMode="External"/><Relationship Id="rId5" Type="http://schemas.openxmlformats.org/officeDocument/2006/relationships/hyperlink" Target="http://catalog.oswego.edu/preview_program.php?catoid=34&amp;poid=3914" TargetMode="External"/><Relationship Id="rId4" Type="http://schemas.openxmlformats.org/officeDocument/2006/relationships/hyperlink" Target="https://www.sfu.ca/students/calendar/2017/fall/programs/cognitive-science/major/bachelor-of-art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8"/>
  <sheetViews>
    <sheetView workbookViewId="0">
      <selection activeCell="B18" sqref="B18"/>
    </sheetView>
  </sheetViews>
  <sheetFormatPr defaultColWidth="11.25" defaultRowHeight="15" customHeight="1" x14ac:dyDescent="0.25"/>
  <cols>
    <col min="1" max="1" width="37" customWidth="1"/>
    <col min="2" max="2" width="37.25" customWidth="1"/>
    <col min="3" max="3" width="12.5" customWidth="1"/>
    <col min="4" max="25" width="11" customWidth="1"/>
  </cols>
  <sheetData>
    <row r="1" spans="1:4" ht="15.75" customHeight="1" x14ac:dyDescent="0.25">
      <c r="A1" s="1" t="s">
        <v>0</v>
      </c>
      <c r="B1" t="s">
        <v>34</v>
      </c>
      <c r="C1" t="s">
        <v>35</v>
      </c>
    </row>
    <row r="2" spans="1:4" ht="15.75" customHeight="1" x14ac:dyDescent="0.25">
      <c r="A2" s="56" t="s">
        <v>37</v>
      </c>
      <c r="B2" s="56" t="s">
        <v>38</v>
      </c>
      <c r="C2" s="57">
        <v>43234</v>
      </c>
      <c r="D2" s="60"/>
    </row>
    <row r="3" spans="1:4" ht="15.75" customHeight="1" x14ac:dyDescent="0.25">
      <c r="A3" s="56" t="s">
        <v>3</v>
      </c>
      <c r="B3" s="56" t="s">
        <v>39</v>
      </c>
      <c r="C3" s="57">
        <v>43234</v>
      </c>
      <c r="D3" s="60"/>
    </row>
    <row r="4" spans="1:4" ht="15.75" customHeight="1" x14ac:dyDescent="0.25">
      <c r="A4" s="56" t="s">
        <v>4</v>
      </c>
      <c r="B4" s="56" t="s">
        <v>40</v>
      </c>
      <c r="C4" s="57">
        <v>43234</v>
      </c>
      <c r="D4" s="60"/>
    </row>
    <row r="5" spans="1:4" ht="15.75" customHeight="1" x14ac:dyDescent="0.25">
      <c r="A5" s="56" t="s">
        <v>1</v>
      </c>
      <c r="B5" s="56" t="s">
        <v>36</v>
      </c>
      <c r="C5" s="57">
        <v>43234</v>
      </c>
      <c r="D5" s="60"/>
    </row>
    <row r="6" spans="1:4" ht="15.75" customHeight="1" x14ac:dyDescent="0.25">
      <c r="A6" s="56" t="s">
        <v>5</v>
      </c>
      <c r="B6" s="58" t="s">
        <v>41</v>
      </c>
      <c r="C6" s="57">
        <v>43234</v>
      </c>
      <c r="D6" s="60"/>
    </row>
    <row r="7" spans="1:4" ht="15.75" customHeight="1" x14ac:dyDescent="0.25">
      <c r="A7" s="56" t="s">
        <v>42</v>
      </c>
      <c r="B7" s="56" t="s">
        <v>43</v>
      </c>
      <c r="C7" s="57">
        <v>43234</v>
      </c>
      <c r="D7" s="60"/>
    </row>
    <row r="8" spans="1:4" ht="15.75" customHeight="1" x14ac:dyDescent="0.25">
      <c r="A8" s="56" t="s">
        <v>110</v>
      </c>
      <c r="B8" s="58" t="s">
        <v>44</v>
      </c>
      <c r="C8" s="57">
        <v>43234</v>
      </c>
      <c r="D8" s="60"/>
    </row>
    <row r="9" spans="1:4" ht="15.75" customHeight="1" x14ac:dyDescent="0.25">
      <c r="A9" s="56" t="s">
        <v>8</v>
      </c>
      <c r="B9" s="56" t="s">
        <v>45</v>
      </c>
      <c r="C9" s="57">
        <v>43234</v>
      </c>
      <c r="D9" s="60"/>
    </row>
    <row r="10" spans="1:4" ht="15.75" customHeight="1" x14ac:dyDescent="0.25">
      <c r="A10" s="56" t="s">
        <v>46</v>
      </c>
      <c r="B10" s="56" t="s">
        <v>47</v>
      </c>
      <c r="C10" s="57">
        <v>43234</v>
      </c>
      <c r="D10" s="60"/>
    </row>
    <row r="11" spans="1:4" ht="15.75" customHeight="1" x14ac:dyDescent="0.25">
      <c r="A11" s="56" t="s">
        <v>10</v>
      </c>
      <c r="B11" s="56" t="s">
        <v>48</v>
      </c>
      <c r="C11" s="57">
        <v>43234</v>
      </c>
      <c r="D11" s="60"/>
    </row>
    <row r="12" spans="1:4" ht="15.75" customHeight="1" x14ac:dyDescent="0.25">
      <c r="A12" s="56" t="s">
        <v>11</v>
      </c>
      <c r="B12" s="58" t="s">
        <v>50</v>
      </c>
      <c r="C12" s="57">
        <v>43234</v>
      </c>
      <c r="D12" s="60"/>
    </row>
    <row r="13" spans="1:4" ht="15.75" customHeight="1" x14ac:dyDescent="0.25">
      <c r="A13" s="56" t="s">
        <v>12</v>
      </c>
      <c r="B13" s="56" t="s">
        <v>51</v>
      </c>
      <c r="C13" s="57">
        <v>43234</v>
      </c>
      <c r="D13" s="60"/>
    </row>
    <row r="14" spans="1:4" ht="15.75" customHeight="1" x14ac:dyDescent="0.25">
      <c r="A14" s="56" t="s">
        <v>52</v>
      </c>
      <c r="B14" s="56" t="s">
        <v>53</v>
      </c>
      <c r="C14" s="57">
        <v>43234</v>
      </c>
      <c r="D14" s="60"/>
    </row>
    <row r="15" spans="1:4" ht="15.75" customHeight="1" x14ac:dyDescent="0.25">
      <c r="A15" s="56" t="s">
        <v>83</v>
      </c>
      <c r="B15" s="56" t="s">
        <v>84</v>
      </c>
      <c r="C15" s="57">
        <v>43248</v>
      </c>
      <c r="D15" s="60"/>
    </row>
    <row r="16" spans="1:4" ht="15.75" customHeight="1" x14ac:dyDescent="0.25">
      <c r="A16" s="56" t="s">
        <v>14</v>
      </c>
      <c r="B16" s="58" t="s">
        <v>55</v>
      </c>
      <c r="C16" s="57">
        <v>43234</v>
      </c>
      <c r="D16" s="60"/>
    </row>
    <row r="17" spans="1:4" ht="15.75" customHeight="1" x14ac:dyDescent="0.25">
      <c r="A17" s="56" t="s">
        <v>56</v>
      </c>
      <c r="B17" s="58" t="s">
        <v>57</v>
      </c>
      <c r="C17" s="57">
        <v>43234</v>
      </c>
      <c r="D17" s="61"/>
    </row>
    <row r="18" spans="1:4" ht="15.75" customHeight="1" x14ac:dyDescent="0.25">
      <c r="A18" s="56" t="s">
        <v>16</v>
      </c>
      <c r="B18" s="58" t="s">
        <v>58</v>
      </c>
      <c r="C18" s="57">
        <v>43234</v>
      </c>
      <c r="D18" s="60"/>
    </row>
    <row r="19" spans="1:4" ht="15.75" customHeight="1" x14ac:dyDescent="0.25">
      <c r="A19" s="56" t="s">
        <v>20</v>
      </c>
      <c r="B19" s="56" t="s">
        <v>64</v>
      </c>
      <c r="C19" s="57">
        <v>43248</v>
      </c>
      <c r="D19" s="60"/>
    </row>
    <row r="20" spans="1:4" ht="15.75" customHeight="1" x14ac:dyDescent="0.25">
      <c r="A20" s="56" t="s">
        <v>18</v>
      </c>
      <c r="B20" s="56" t="s">
        <v>59</v>
      </c>
      <c r="C20" s="57">
        <v>43234</v>
      </c>
      <c r="D20" s="60"/>
    </row>
    <row r="21" spans="1:4" ht="15.75" customHeight="1" x14ac:dyDescent="0.25">
      <c r="A21" s="56" t="s">
        <v>33</v>
      </c>
      <c r="B21" s="59"/>
      <c r="C21" s="57">
        <v>43248</v>
      </c>
      <c r="D21" s="60"/>
    </row>
    <row r="22" spans="1:4" ht="15.75" customHeight="1" x14ac:dyDescent="0.25">
      <c r="A22" s="56" t="s">
        <v>17</v>
      </c>
      <c r="B22" s="56" t="s">
        <v>111</v>
      </c>
      <c r="C22" s="57">
        <v>43234</v>
      </c>
      <c r="D22" s="60"/>
    </row>
    <row r="23" spans="1:4" ht="15.75" customHeight="1" x14ac:dyDescent="0.25">
      <c r="A23" s="56" t="s">
        <v>19</v>
      </c>
      <c r="B23" s="56" t="s">
        <v>63</v>
      </c>
      <c r="C23" s="57">
        <v>43248</v>
      </c>
      <c r="D23" s="62"/>
    </row>
    <row r="24" spans="1:4" ht="15.75" customHeight="1" x14ac:dyDescent="0.25">
      <c r="A24" s="56" t="s">
        <v>65</v>
      </c>
      <c r="B24" s="56" t="s">
        <v>66</v>
      </c>
      <c r="C24" s="57">
        <v>43248</v>
      </c>
      <c r="D24" s="62"/>
    </row>
    <row r="25" spans="1:4" ht="15.75" customHeight="1" x14ac:dyDescent="0.25">
      <c r="A25" s="56" t="s">
        <v>67</v>
      </c>
      <c r="B25" s="56" t="s">
        <v>68</v>
      </c>
      <c r="C25" s="57">
        <v>43248</v>
      </c>
      <c r="D25" s="62"/>
    </row>
    <row r="26" spans="1:4" ht="15.75" customHeight="1" x14ac:dyDescent="0.25">
      <c r="A26" s="56" t="s">
        <v>69</v>
      </c>
      <c r="B26" s="56" t="s">
        <v>112</v>
      </c>
      <c r="C26" s="57">
        <v>43248</v>
      </c>
      <c r="D26" s="62"/>
    </row>
    <row r="27" spans="1:4" ht="15.75" customHeight="1" x14ac:dyDescent="0.25">
      <c r="A27" s="56" t="s">
        <v>70</v>
      </c>
      <c r="B27" s="56" t="s">
        <v>71</v>
      </c>
      <c r="C27" s="57">
        <v>43248</v>
      </c>
      <c r="D27" s="62"/>
    </row>
    <row r="28" spans="1:4" ht="15.75" customHeight="1" x14ac:dyDescent="0.25">
      <c r="A28" s="56" t="s">
        <v>72</v>
      </c>
      <c r="B28" s="56" t="s">
        <v>73</v>
      </c>
      <c r="C28" s="57">
        <v>43248</v>
      </c>
      <c r="D28" s="60"/>
    </row>
    <row r="29" spans="1:4" ht="15.75" customHeight="1" x14ac:dyDescent="0.25">
      <c r="A29" s="56" t="s">
        <v>74</v>
      </c>
      <c r="B29" s="56" t="s">
        <v>75</v>
      </c>
      <c r="C29" s="57">
        <v>43248</v>
      </c>
      <c r="D29" s="60"/>
    </row>
    <row r="30" spans="1:4" ht="15.75" customHeight="1" x14ac:dyDescent="0.25">
      <c r="A30" s="56" t="s">
        <v>77</v>
      </c>
      <c r="B30" s="56" t="s">
        <v>78</v>
      </c>
      <c r="C30" s="57">
        <v>43248</v>
      </c>
      <c r="D30" s="60"/>
    </row>
    <row r="31" spans="1:4" ht="15.75" customHeight="1" x14ac:dyDescent="0.25">
      <c r="A31" s="56" t="s">
        <v>79</v>
      </c>
      <c r="B31" s="56" t="s">
        <v>80</v>
      </c>
      <c r="C31" s="57">
        <v>43248</v>
      </c>
      <c r="D31" s="60"/>
    </row>
    <row r="32" spans="1:4" ht="15.75" customHeight="1" x14ac:dyDescent="0.25">
      <c r="A32" s="56" t="s">
        <v>27</v>
      </c>
      <c r="B32" s="56" t="s">
        <v>76</v>
      </c>
      <c r="C32" s="57">
        <v>43248</v>
      </c>
      <c r="D32" s="60"/>
    </row>
    <row r="33" spans="1:3" ht="15.75" customHeight="1" x14ac:dyDescent="0.25">
      <c r="A33" s="56" t="s">
        <v>30</v>
      </c>
      <c r="B33" s="56" t="s">
        <v>81</v>
      </c>
      <c r="C33" s="57">
        <v>43248</v>
      </c>
    </row>
    <row r="34" spans="1:3" ht="15.75" customHeight="1" x14ac:dyDescent="0.25">
      <c r="A34" s="56" t="s">
        <v>31</v>
      </c>
      <c r="B34" s="56" t="s">
        <v>82</v>
      </c>
      <c r="C34" s="57">
        <v>43248</v>
      </c>
    </row>
    <row r="35" spans="1:3" ht="15.75" customHeight="1" x14ac:dyDescent="0.25">
      <c r="A35" s="6"/>
      <c r="C35" s="4"/>
    </row>
    <row r="36" spans="1:3" ht="15.75" customHeight="1" x14ac:dyDescent="0.25">
      <c r="A36" s="1"/>
      <c r="C36" s="4"/>
    </row>
    <row r="37" spans="1:3" ht="15.75" customHeight="1" x14ac:dyDescent="0.25">
      <c r="A37" s="1"/>
      <c r="C37" s="4"/>
    </row>
    <row r="38" spans="1:3" ht="15.75" customHeight="1" x14ac:dyDescent="0.25">
      <c r="A38" s="1"/>
      <c r="C38" s="4"/>
    </row>
    <row r="39" spans="1:3" ht="15.75" customHeight="1" x14ac:dyDescent="0.25">
      <c r="A39" s="1"/>
      <c r="C39" s="4"/>
    </row>
    <row r="40" spans="1:3" ht="15.75" customHeight="1" x14ac:dyDescent="0.25">
      <c r="A40" s="1"/>
      <c r="C40" s="4"/>
    </row>
    <row r="41" spans="1:3" ht="15.75" customHeight="1" x14ac:dyDescent="0.25">
      <c r="A41" s="1"/>
      <c r="C41" s="4"/>
    </row>
    <row r="42" spans="1:3" ht="15.75" customHeight="1" x14ac:dyDescent="0.25">
      <c r="A42" s="1"/>
      <c r="C42" s="4"/>
    </row>
    <row r="43" spans="1:3" ht="15.75" customHeight="1" x14ac:dyDescent="0.25">
      <c r="A43" s="5"/>
      <c r="C43" s="4"/>
    </row>
    <row r="44" spans="1:3" ht="15.75" customHeight="1" x14ac:dyDescent="0.25">
      <c r="A44" s="5"/>
      <c r="C44" s="4"/>
    </row>
    <row r="45" spans="1:3" ht="15.75" customHeight="1" x14ac:dyDescent="0.25">
      <c r="A45" s="6"/>
      <c r="C45" s="4"/>
    </row>
    <row r="46" spans="1:3" ht="15.75" customHeight="1" x14ac:dyDescent="0.25">
      <c r="A46" s="1"/>
      <c r="C46" s="4"/>
    </row>
    <row r="47" spans="1:3" ht="15.75" customHeight="1" x14ac:dyDescent="0.25">
      <c r="A47" s="6"/>
      <c r="C47" s="4"/>
    </row>
    <row r="48" spans="1:3" ht="15.75" customHeight="1" x14ac:dyDescent="0.25">
      <c r="A48" s="3"/>
      <c r="C48" s="4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/>
    <row r="53" spans="1:1" ht="15.75" customHeight="1" x14ac:dyDescent="0.25"/>
    <row r="54" spans="1:1" ht="15.75" customHeight="1" x14ac:dyDescent="0.25"/>
    <row r="55" spans="1:1" ht="15.75" customHeight="1" x14ac:dyDescent="0.25"/>
    <row r="56" spans="1:1" ht="15.75" customHeight="1" x14ac:dyDescent="0.25"/>
    <row r="57" spans="1:1" ht="15.75" customHeight="1" x14ac:dyDescent="0.25"/>
    <row r="58" spans="1:1" ht="15.75" customHeight="1" x14ac:dyDescent="0.25"/>
    <row r="59" spans="1:1" ht="15.75" customHeight="1" x14ac:dyDescent="0.25"/>
    <row r="60" spans="1:1" ht="15.75" customHeight="1" x14ac:dyDescent="0.25"/>
    <row r="61" spans="1:1" ht="15.75" customHeight="1" x14ac:dyDescent="0.25"/>
    <row r="62" spans="1:1" ht="15.75" customHeight="1" x14ac:dyDescent="0.25"/>
    <row r="63" spans="1:1" ht="15.75" customHeight="1" x14ac:dyDescent="0.25"/>
    <row r="64" spans="1:1" ht="15.75" customHeight="1" x14ac:dyDescent="0.25"/>
    <row r="65" spans="1:1" ht="15.75" customHeight="1" x14ac:dyDescent="0.25"/>
    <row r="66" spans="1:1" ht="15.75" customHeight="1" x14ac:dyDescent="0.25"/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</sheetData>
  <sortState xmlns:xlrd2="http://schemas.microsoft.com/office/spreadsheetml/2017/richdata2" ref="D2:D33">
    <sortCondition ref="D2"/>
  </sortState>
  <hyperlinks>
    <hyperlink ref="B6" r:id="rId1" xr:uid="{0803ABE6-D77E-4F2A-881B-4909F67CC984}"/>
    <hyperlink ref="B8" r:id="rId2" xr:uid="{738C3704-4D9A-45E6-8D1B-BE5C1E14974D}"/>
    <hyperlink ref="B12" r:id="rId3" xr:uid="{D03DBC9F-2C6D-4DB4-ACDC-034BDBE05653}"/>
    <hyperlink ref="B16" r:id="rId4" xr:uid="{97A3E4D0-2BAF-42B1-B132-87CDF93BF8A5}"/>
    <hyperlink ref="B17" r:id="rId5" xr:uid="{D0CEA3F1-80F2-4ECA-AC69-3CD4435EB16B}"/>
    <hyperlink ref="B18" r:id="rId6" xr:uid="{AF7A4FDB-FEDB-44A2-B55A-B31A6B9A0B0E}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9"/>
  <sheetViews>
    <sheetView workbookViewId="0">
      <pane xSplit="1" ySplit="1" topLeftCell="AG23" activePane="bottomRight" state="frozen"/>
      <selection pane="topRight" activeCell="B1" sqref="B1"/>
      <selection pane="bottomLeft" activeCell="A2" sqref="A2"/>
      <selection pane="bottomRight" activeCell="AN30" sqref="AN30"/>
    </sheetView>
  </sheetViews>
  <sheetFormatPr defaultColWidth="11.25" defaultRowHeight="15" customHeight="1" x14ac:dyDescent="0.25"/>
  <cols>
    <col min="1" max="1" width="22.25" customWidth="1"/>
    <col min="2" max="4" width="12.25" customWidth="1"/>
    <col min="5" max="6" width="12.375" customWidth="1"/>
    <col min="7" max="7" width="12.25" customWidth="1"/>
    <col min="8" max="8" width="11.875" customWidth="1"/>
    <col min="9" max="9" width="11.25" customWidth="1"/>
    <col min="10" max="10" width="12" customWidth="1"/>
    <col min="11" max="12" width="12.125" customWidth="1"/>
    <col min="13" max="13" width="11.25" customWidth="1"/>
    <col min="14" max="14" width="11.875" customWidth="1"/>
    <col min="15" max="15" width="10.875" customWidth="1"/>
    <col min="16" max="17" width="10" customWidth="1"/>
    <col min="18" max="18" width="13" customWidth="1"/>
    <col min="19" max="19" width="12.125" customWidth="1"/>
    <col min="20" max="20" width="12.375" customWidth="1"/>
    <col min="21" max="21" width="12" customWidth="1"/>
    <col min="22" max="22" width="11.375" customWidth="1"/>
    <col min="23" max="23" width="11.75" customWidth="1"/>
    <col min="24" max="24" width="10.875" customWidth="1"/>
    <col min="25" max="25" width="11.25" customWidth="1"/>
    <col min="26" max="34" width="11" customWidth="1"/>
    <col min="35" max="35" width="14.75" customWidth="1"/>
    <col min="36" max="36" width="15.625" customWidth="1"/>
    <col min="37" max="37" width="11" customWidth="1"/>
    <col min="38" max="38" width="26.375" customWidth="1"/>
  </cols>
  <sheetData>
    <row r="1" spans="1:38" ht="15.75" customHeight="1" x14ac:dyDescent="0.25">
      <c r="A1" s="36" t="s">
        <v>98</v>
      </c>
      <c r="B1" t="s">
        <v>1</v>
      </c>
      <c r="C1" t="s">
        <v>2</v>
      </c>
      <c r="D1" t="s">
        <v>3</v>
      </c>
      <c r="E1" s="7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5" t="s">
        <v>11</v>
      </c>
      <c r="M1" t="s">
        <v>12</v>
      </c>
      <c r="N1" t="s">
        <v>13</v>
      </c>
      <c r="O1" t="s">
        <v>14</v>
      </c>
      <c r="P1" t="s">
        <v>15</v>
      </c>
      <c r="Q1" s="75" t="s">
        <v>16</v>
      </c>
      <c r="R1" t="s">
        <v>17</v>
      </c>
      <c r="S1" t="s">
        <v>18</v>
      </c>
      <c r="T1" s="75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75" t="s">
        <v>30</v>
      </c>
      <c r="AF1" s="75" t="s">
        <v>31</v>
      </c>
      <c r="AG1" t="s">
        <v>32</v>
      </c>
      <c r="AH1" t="s">
        <v>33</v>
      </c>
      <c r="AI1" s="37" t="s">
        <v>97</v>
      </c>
      <c r="AJ1" s="39" t="s">
        <v>99</v>
      </c>
      <c r="AK1" s="2" t="s">
        <v>114</v>
      </c>
      <c r="AL1" s="2"/>
    </row>
    <row r="2" spans="1:38" s="22" customFormat="1" ht="15.75" customHeight="1" x14ac:dyDescent="0.25">
      <c r="A2" s="34" t="s">
        <v>107</v>
      </c>
      <c r="B2" s="19">
        <v>1</v>
      </c>
      <c r="C2" s="19">
        <v>1</v>
      </c>
      <c r="D2" s="19"/>
      <c r="E2" s="19">
        <v>3</v>
      </c>
      <c r="F2" s="19">
        <v>1</v>
      </c>
      <c r="G2" s="19"/>
      <c r="H2" s="19">
        <v>1</v>
      </c>
      <c r="I2" s="19">
        <v>1</v>
      </c>
      <c r="J2" s="19">
        <v>1</v>
      </c>
      <c r="K2" s="19"/>
      <c r="L2" s="19">
        <v>3</v>
      </c>
      <c r="M2" s="19">
        <v>1</v>
      </c>
      <c r="N2" s="19">
        <v>4</v>
      </c>
      <c r="O2" s="19">
        <v>4</v>
      </c>
      <c r="P2" s="19">
        <v>6</v>
      </c>
      <c r="Q2" s="19">
        <v>1</v>
      </c>
      <c r="R2" s="19"/>
      <c r="S2" s="20">
        <v>7</v>
      </c>
      <c r="T2" s="19">
        <v>2</v>
      </c>
      <c r="U2" s="19">
        <v>1</v>
      </c>
      <c r="V2" s="19">
        <v>2</v>
      </c>
      <c r="W2" s="19">
        <v>4</v>
      </c>
      <c r="X2" s="19">
        <v>1</v>
      </c>
      <c r="Y2" s="19">
        <v>1</v>
      </c>
      <c r="Z2" s="19">
        <v>1</v>
      </c>
      <c r="AA2" s="19"/>
      <c r="AB2" s="19"/>
      <c r="AC2" s="19">
        <v>2</v>
      </c>
      <c r="AD2" s="19">
        <v>2</v>
      </c>
      <c r="AE2" s="19">
        <v>5</v>
      </c>
      <c r="AF2" s="19">
        <v>2</v>
      </c>
      <c r="AG2" s="19">
        <v>3</v>
      </c>
      <c r="AH2" s="19"/>
      <c r="AI2" s="38">
        <f>COUNTA(B2:AH2)/33</f>
        <v>0.78787878787878785</v>
      </c>
      <c r="AJ2" s="40">
        <f>AVERAGE(B2/B$16,C2/C$16,D2/D$16,E2/E$16,F2/F$16,G2/G$16,H2/H$16,I2/I$16,J2/J$16,K2/K$16,L2/L$16,M2/M$16,N2/N$16,O2/O$16,P2/P$16,Q2/Q$16,R2/R$16,S2/S$16,T2/T$16,U2/U$16,V2/V$16,W2/W$16,X2/X$16,Y2/Y$16,Z2/Z$16,AA2/AA$16,AB2/AB$16,AC2/AC$16,AD2/AD$16,AE2/AE$16,AF2/AF$16,AG2/AG$16,AH2/AH$16)</f>
        <v>0.25430398478526817</v>
      </c>
      <c r="AK2" s="21">
        <f>33-COUNTA(B2:AH2)</f>
        <v>7</v>
      </c>
      <c r="AL2" s="21"/>
    </row>
    <row r="3" spans="1:38" s="22" customFormat="1" ht="15.75" customHeight="1" x14ac:dyDescent="0.25">
      <c r="A3" s="35" t="s">
        <v>100</v>
      </c>
      <c r="B3" s="22">
        <v>2</v>
      </c>
      <c r="C3" s="22">
        <v>2</v>
      </c>
      <c r="D3" s="22">
        <v>3</v>
      </c>
      <c r="E3" s="19"/>
      <c r="F3" s="22">
        <v>1</v>
      </c>
      <c r="G3" s="22">
        <v>3</v>
      </c>
      <c r="H3" s="19"/>
      <c r="I3" s="19"/>
      <c r="J3" s="22">
        <v>1</v>
      </c>
      <c r="K3" s="22">
        <v>1</v>
      </c>
      <c r="L3" s="22">
        <v>2</v>
      </c>
      <c r="M3" s="19"/>
      <c r="N3" s="19"/>
      <c r="O3" s="22">
        <v>2</v>
      </c>
      <c r="P3" s="22">
        <v>3</v>
      </c>
      <c r="Q3" s="19">
        <v>1</v>
      </c>
      <c r="R3" s="22">
        <v>7</v>
      </c>
      <c r="S3" s="19"/>
      <c r="T3" s="19"/>
      <c r="U3" s="22">
        <v>2</v>
      </c>
      <c r="V3" s="22">
        <v>1</v>
      </c>
      <c r="W3" s="22">
        <v>2</v>
      </c>
      <c r="X3" s="22">
        <v>2</v>
      </c>
      <c r="Y3" s="19"/>
      <c r="Z3" s="22">
        <v>1</v>
      </c>
      <c r="AA3" s="22">
        <v>1</v>
      </c>
      <c r="AB3" s="22">
        <v>3</v>
      </c>
      <c r="AC3" s="19">
        <v>2</v>
      </c>
      <c r="AD3" s="22">
        <v>1</v>
      </c>
      <c r="AF3" s="22">
        <v>1</v>
      </c>
      <c r="AG3" s="22">
        <v>2</v>
      </c>
      <c r="AH3" s="19">
        <v>6</v>
      </c>
      <c r="AI3" s="38">
        <f t="shared" ref="AI3:AI14" si="0">COUNTA(B3:AH3)/33</f>
        <v>0.72727272727272729</v>
      </c>
      <c r="AJ3" s="40">
        <f>AVERAGE(B3/B$16,C3/C$16,D3/D$16,E3/E$16,F3/F$16,G3/G$16,H3/H$16,I3/I$16,J3/J$16,K3/K$16,L3/L$16,M3/M$16,N3/N$16,O3/O$16,P3/P$16,Q3/Q$16,R3/R$16,S3/S$16,T3/T$16,U3/U$16,V3/V$16,W3/W$16,X3/X$16,Y3/Y$16,Z3/Z$16,AA3/AA$16,AB3/AB$16,AC3/AC$16,AD3/AD$16,AE3/AE$16,AF3/AF$16,AG3/AG$16,AH3/AH$16)</f>
        <v>0.1774119770109075</v>
      </c>
      <c r="AK3" s="21">
        <f t="shared" ref="AK3:AK14" si="1">33-COUNTA(B3:AH3)</f>
        <v>9</v>
      </c>
      <c r="AL3" s="21"/>
    </row>
    <row r="4" spans="1:38" s="22" customFormat="1" ht="15.75" customHeight="1" x14ac:dyDescent="0.25">
      <c r="A4" s="35" t="s">
        <v>101</v>
      </c>
      <c r="B4" s="22">
        <v>1</v>
      </c>
      <c r="E4" s="35">
        <v>1</v>
      </c>
      <c r="G4" s="22">
        <v>1</v>
      </c>
      <c r="J4" s="22">
        <v>1</v>
      </c>
      <c r="K4" s="22">
        <v>2</v>
      </c>
      <c r="L4" s="35">
        <v>1</v>
      </c>
      <c r="Q4" s="22">
        <v>1</v>
      </c>
      <c r="T4" s="22">
        <v>1</v>
      </c>
      <c r="W4" s="22">
        <v>2</v>
      </c>
      <c r="Z4" s="22">
        <v>1</v>
      </c>
      <c r="AA4" s="22">
        <v>2</v>
      </c>
      <c r="AC4" s="22">
        <v>1</v>
      </c>
      <c r="AD4" s="22">
        <v>1</v>
      </c>
      <c r="AF4" s="22">
        <v>1</v>
      </c>
      <c r="AG4" s="22">
        <v>1</v>
      </c>
      <c r="AI4" s="38">
        <f t="shared" si="0"/>
        <v>0.45454545454545453</v>
      </c>
      <c r="AJ4" s="40">
        <f t="shared" ref="AJ4:AJ14" si="2">AVERAGE(B4/B$16,C4/C$16,D4/D$16,E4/E$16,F4/F$16,G4/G$16,H4/H$16,I4/I$16,J4/J$16,K4/K$16,L4/L$16,M4/M$16,N4/N$16,O4/O$16,P4/P$16,Q4/Q$16,R4/R$16,S4/S$16,T4/T$16,U4/U$16,V4/V$16,W4/W$16,X4/X$16,Y4/Y$16,Z4/Z$16,AA4/AA$16,AB4/AB$16,AC4/AC$16,AD4/AD$16,AE4/AE$16,AF4/AF$16,AG4/AG$16,AH4/AH$16)</f>
        <v>7.1173439355257537E-2</v>
      </c>
      <c r="AK4" s="21">
        <f t="shared" si="1"/>
        <v>18</v>
      </c>
      <c r="AL4" s="21"/>
    </row>
    <row r="5" spans="1:38" s="22" customFormat="1" ht="15.75" customHeight="1" x14ac:dyDescent="0.25">
      <c r="A5" s="22" t="s">
        <v>49</v>
      </c>
      <c r="J5" s="22">
        <v>1</v>
      </c>
      <c r="N5" s="22">
        <v>2</v>
      </c>
      <c r="P5" s="22">
        <v>2</v>
      </c>
      <c r="Q5" s="34">
        <v>1</v>
      </c>
      <c r="AG5" s="22">
        <v>1</v>
      </c>
      <c r="AI5" s="38">
        <f t="shared" si="0"/>
        <v>0.15151515151515152</v>
      </c>
      <c r="AJ5" s="40">
        <f t="shared" si="2"/>
        <v>1.5547633194692018E-2</v>
      </c>
      <c r="AK5" s="21">
        <f t="shared" si="1"/>
        <v>28</v>
      </c>
    </row>
    <row r="6" spans="1:38" s="22" customFormat="1" ht="15.75" customHeight="1" x14ac:dyDescent="0.25">
      <c r="A6" s="35" t="s">
        <v>102</v>
      </c>
      <c r="P6" s="19"/>
      <c r="AI6" s="38">
        <f t="shared" si="0"/>
        <v>0</v>
      </c>
      <c r="AJ6" s="40">
        <f t="shared" si="2"/>
        <v>0</v>
      </c>
      <c r="AK6" s="21">
        <f t="shared" si="1"/>
        <v>33</v>
      </c>
    </row>
    <row r="7" spans="1:38" s="22" customFormat="1" ht="15.75" customHeight="1" x14ac:dyDescent="0.25">
      <c r="A7" s="35" t="s">
        <v>103</v>
      </c>
      <c r="B7" s="22">
        <v>2</v>
      </c>
      <c r="F7" s="19">
        <v>1</v>
      </c>
      <c r="G7" s="23"/>
      <c r="J7" s="21">
        <v>1</v>
      </c>
      <c r="K7" s="22">
        <v>1</v>
      </c>
      <c r="L7" s="19">
        <v>2</v>
      </c>
      <c r="O7" s="22">
        <v>2</v>
      </c>
      <c r="P7" s="22">
        <v>1</v>
      </c>
      <c r="Q7" s="22">
        <v>1</v>
      </c>
      <c r="R7" s="22">
        <v>1</v>
      </c>
      <c r="U7" s="22">
        <v>2</v>
      </c>
      <c r="W7" s="22">
        <v>4</v>
      </c>
      <c r="X7" s="19">
        <v>2</v>
      </c>
      <c r="Z7" s="22">
        <v>1</v>
      </c>
      <c r="AD7" s="22">
        <v>1</v>
      </c>
      <c r="AF7" s="22">
        <v>1</v>
      </c>
      <c r="AG7" s="19">
        <v>3</v>
      </c>
      <c r="AI7" s="38">
        <f t="shared" si="0"/>
        <v>0.48484848484848486</v>
      </c>
      <c r="AJ7" s="40">
        <f t="shared" si="2"/>
        <v>7.6847281259045955E-2</v>
      </c>
      <c r="AK7" s="21">
        <f t="shared" si="1"/>
        <v>17</v>
      </c>
    </row>
    <row r="8" spans="1:38" s="22" customFormat="1" ht="15.75" customHeight="1" x14ac:dyDescent="0.25">
      <c r="A8" s="35" t="s">
        <v>104</v>
      </c>
      <c r="B8" s="22">
        <v>1</v>
      </c>
      <c r="C8" s="22">
        <v>1</v>
      </c>
      <c r="F8" s="22">
        <v>1</v>
      </c>
      <c r="K8" s="22">
        <v>1</v>
      </c>
      <c r="L8" s="22">
        <v>1</v>
      </c>
      <c r="M8" s="22">
        <v>1</v>
      </c>
      <c r="O8" s="22">
        <v>1</v>
      </c>
      <c r="P8" s="22">
        <v>1</v>
      </c>
      <c r="Q8" s="22">
        <v>1</v>
      </c>
      <c r="U8" s="22">
        <v>1</v>
      </c>
      <c r="V8" s="22">
        <v>1</v>
      </c>
      <c r="X8" s="22">
        <v>1</v>
      </c>
      <c r="Z8" s="22">
        <v>1</v>
      </c>
      <c r="AD8" s="22">
        <v>1</v>
      </c>
      <c r="AF8" s="22">
        <v>1</v>
      </c>
      <c r="AI8" s="38">
        <f t="shared" si="0"/>
        <v>0.45454545454545453</v>
      </c>
      <c r="AJ8" s="40">
        <f t="shared" si="2"/>
        <v>6.2304416716181428E-2</v>
      </c>
      <c r="AK8" s="21">
        <f t="shared" si="1"/>
        <v>18</v>
      </c>
    </row>
    <row r="9" spans="1:38" s="22" customFormat="1" ht="15.75" customHeight="1" x14ac:dyDescent="0.25">
      <c r="A9" s="19" t="s">
        <v>54</v>
      </c>
      <c r="B9" s="22">
        <v>2</v>
      </c>
      <c r="C9" s="22">
        <v>2</v>
      </c>
      <c r="D9" s="22">
        <v>3</v>
      </c>
      <c r="E9" s="22">
        <v>1</v>
      </c>
      <c r="F9" s="22">
        <v>1</v>
      </c>
      <c r="G9" s="22">
        <v>3</v>
      </c>
      <c r="H9" s="22">
        <v>1</v>
      </c>
      <c r="J9" s="22">
        <v>1</v>
      </c>
      <c r="K9" s="22">
        <v>1</v>
      </c>
      <c r="L9" s="22">
        <v>1</v>
      </c>
      <c r="N9" s="22">
        <v>1</v>
      </c>
      <c r="P9" s="22">
        <v>2</v>
      </c>
      <c r="S9" s="22">
        <v>2</v>
      </c>
      <c r="T9" s="22">
        <v>2</v>
      </c>
      <c r="U9" s="22">
        <v>2</v>
      </c>
      <c r="V9" s="22">
        <v>1</v>
      </c>
      <c r="X9" s="22">
        <v>1</v>
      </c>
      <c r="AA9" s="22">
        <v>1</v>
      </c>
      <c r="AB9" s="22">
        <v>1</v>
      </c>
      <c r="AC9" s="22">
        <v>2</v>
      </c>
      <c r="AD9" s="22">
        <v>1</v>
      </c>
      <c r="AE9" s="22">
        <v>2</v>
      </c>
      <c r="AG9" s="22">
        <v>1</v>
      </c>
      <c r="AH9" s="22">
        <v>2</v>
      </c>
      <c r="AI9" s="38">
        <f t="shared" si="0"/>
        <v>0.72727272727272729</v>
      </c>
      <c r="AJ9" s="40">
        <f t="shared" si="2"/>
        <v>0.13334400794293844</v>
      </c>
      <c r="AK9" s="21">
        <f t="shared" si="1"/>
        <v>9</v>
      </c>
    </row>
    <row r="10" spans="1:38" s="22" customFormat="1" ht="15.75" customHeight="1" x14ac:dyDescent="0.25">
      <c r="A10" s="35" t="s">
        <v>105</v>
      </c>
      <c r="B10" s="22">
        <v>3</v>
      </c>
      <c r="D10" s="22">
        <v>1</v>
      </c>
      <c r="F10" s="22">
        <v>1</v>
      </c>
      <c r="H10" s="22">
        <v>1</v>
      </c>
      <c r="J10" s="22">
        <v>2</v>
      </c>
      <c r="K10" s="22">
        <v>1</v>
      </c>
      <c r="M10" s="22">
        <v>1</v>
      </c>
      <c r="N10" s="22">
        <v>8</v>
      </c>
      <c r="O10" s="24">
        <v>2</v>
      </c>
      <c r="P10" s="22">
        <v>2</v>
      </c>
      <c r="Q10" s="22">
        <v>1</v>
      </c>
      <c r="R10" s="22">
        <v>1</v>
      </c>
      <c r="S10" s="22">
        <v>1</v>
      </c>
      <c r="T10" s="22">
        <v>1</v>
      </c>
      <c r="X10" s="22">
        <v>1</v>
      </c>
      <c r="AC10" s="22">
        <v>1</v>
      </c>
      <c r="AD10" s="22">
        <v>1</v>
      </c>
      <c r="AF10" s="22">
        <v>1</v>
      </c>
      <c r="AG10" s="22">
        <v>4</v>
      </c>
      <c r="AH10" s="22">
        <v>1</v>
      </c>
      <c r="AI10" s="38">
        <f t="shared" si="0"/>
        <v>0.60606060606060608</v>
      </c>
      <c r="AJ10" s="40">
        <f t="shared" si="2"/>
        <v>9.9115486414951659E-2</v>
      </c>
      <c r="AK10" s="21">
        <f t="shared" si="1"/>
        <v>13</v>
      </c>
    </row>
    <row r="11" spans="1:38" s="32" customFormat="1" ht="15.75" customHeight="1" x14ac:dyDescent="0.25">
      <c r="A11" s="30" t="s">
        <v>106</v>
      </c>
      <c r="B11" s="30"/>
      <c r="C11" s="30">
        <v>4</v>
      </c>
      <c r="D11" s="30"/>
      <c r="E11" s="30"/>
      <c r="F11" s="30">
        <v>1</v>
      </c>
      <c r="G11" s="30"/>
      <c r="H11" s="30"/>
      <c r="I11" s="30"/>
      <c r="J11" s="30"/>
      <c r="K11" s="30"/>
      <c r="L11" s="30"/>
      <c r="M11" s="30"/>
      <c r="N11" s="30">
        <v>1</v>
      </c>
      <c r="O11" s="30"/>
      <c r="P11" s="30"/>
      <c r="Q11" s="30"/>
      <c r="R11" s="31">
        <v>2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8">
        <f t="shared" si="0"/>
        <v>0.12121212121212122</v>
      </c>
      <c r="AJ11" s="40">
        <f t="shared" si="2"/>
        <v>3.2085561497326207E-2</v>
      </c>
      <c r="AK11" s="21">
        <f t="shared" si="1"/>
        <v>29</v>
      </c>
      <c r="AL11" s="33"/>
    </row>
    <row r="12" spans="1:38" ht="15.75" customHeight="1" x14ac:dyDescent="0.25">
      <c r="A12" t="s">
        <v>60</v>
      </c>
      <c r="D12">
        <v>3</v>
      </c>
      <c r="H12">
        <v>1</v>
      </c>
      <c r="AI12" s="38">
        <f t="shared" si="0"/>
        <v>6.0606060606060608E-2</v>
      </c>
      <c r="AJ12" s="40">
        <f t="shared" si="2"/>
        <v>1.2121212121212121E-2</v>
      </c>
      <c r="AK12" s="21">
        <f t="shared" si="1"/>
        <v>31</v>
      </c>
      <c r="AL12" s="22"/>
    </row>
    <row r="13" spans="1:38" ht="15.75" customHeight="1" x14ac:dyDescent="0.25">
      <c r="A13" t="s">
        <v>61</v>
      </c>
      <c r="D13">
        <v>3</v>
      </c>
      <c r="H13">
        <v>1</v>
      </c>
      <c r="J13">
        <v>1</v>
      </c>
      <c r="K13">
        <v>1</v>
      </c>
      <c r="N13">
        <v>2</v>
      </c>
      <c r="O13">
        <v>1</v>
      </c>
      <c r="Q13">
        <v>2</v>
      </c>
      <c r="R13" s="2">
        <v>2</v>
      </c>
      <c r="S13">
        <v>2</v>
      </c>
      <c r="T13">
        <v>3</v>
      </c>
      <c r="U13">
        <v>2</v>
      </c>
      <c r="W13">
        <v>1</v>
      </c>
      <c r="X13" s="10">
        <v>1</v>
      </c>
      <c r="AC13">
        <v>3</v>
      </c>
      <c r="AG13">
        <v>3</v>
      </c>
      <c r="AH13">
        <v>1</v>
      </c>
      <c r="AI13" s="38">
        <f t="shared" si="0"/>
        <v>0.48484848484848486</v>
      </c>
      <c r="AJ13" s="40">
        <f t="shared" si="2"/>
        <v>7.9396217765201713E-2</v>
      </c>
      <c r="AK13" s="21">
        <f t="shared" si="1"/>
        <v>17</v>
      </c>
      <c r="AL13" s="22"/>
    </row>
    <row r="14" spans="1:38" ht="15.75" customHeight="1" x14ac:dyDescent="0.25">
      <c r="A14" t="s">
        <v>62</v>
      </c>
      <c r="D14">
        <v>2</v>
      </c>
      <c r="R14">
        <v>1</v>
      </c>
      <c r="T14">
        <v>1</v>
      </c>
      <c r="V14">
        <v>1</v>
      </c>
      <c r="AF14">
        <v>1</v>
      </c>
      <c r="AI14" s="38">
        <f t="shared" si="0"/>
        <v>0.15151515151515152</v>
      </c>
      <c r="AJ14" s="40">
        <f t="shared" si="2"/>
        <v>1.8434343434343432E-2</v>
      </c>
      <c r="AK14" s="21">
        <f t="shared" si="1"/>
        <v>28</v>
      </c>
      <c r="AL14" s="22"/>
    </row>
    <row r="15" spans="1:38" ht="15.75" customHeight="1" x14ac:dyDescent="0.25">
      <c r="C15" s="10"/>
      <c r="D15" s="10"/>
      <c r="AI15" s="22"/>
      <c r="AJ15" s="22"/>
      <c r="AK15" s="22"/>
      <c r="AL15" s="22"/>
    </row>
    <row r="16" spans="1:38" ht="15.75" customHeight="1" x14ac:dyDescent="0.25">
      <c r="A16" s="7" t="s">
        <v>113</v>
      </c>
      <c r="B16" s="7">
        <f t="shared" ref="B16:H16" si="3">SUM(B2:B14)-B11</f>
        <v>12</v>
      </c>
      <c r="C16" s="7">
        <f t="shared" si="3"/>
        <v>6</v>
      </c>
      <c r="D16" s="7">
        <f t="shared" si="3"/>
        <v>15</v>
      </c>
      <c r="E16" s="7">
        <f t="shared" si="3"/>
        <v>5</v>
      </c>
      <c r="F16" s="7">
        <f t="shared" si="3"/>
        <v>6</v>
      </c>
      <c r="G16" s="7">
        <f t="shared" si="3"/>
        <v>7</v>
      </c>
      <c r="H16" s="7">
        <f t="shared" si="3"/>
        <v>5</v>
      </c>
      <c r="I16" s="7">
        <f t="shared" ref="I16:AH16" si="4">SUM(I2:I14)-I11</f>
        <v>1</v>
      </c>
      <c r="J16" s="7">
        <f t="shared" si="4"/>
        <v>9</v>
      </c>
      <c r="K16" s="7">
        <f t="shared" si="4"/>
        <v>8</v>
      </c>
      <c r="L16" s="7">
        <f t="shared" si="4"/>
        <v>10</v>
      </c>
      <c r="M16" s="7">
        <f t="shared" si="4"/>
        <v>3</v>
      </c>
      <c r="N16" s="7">
        <f t="shared" si="4"/>
        <v>17</v>
      </c>
      <c r="O16" s="7">
        <f t="shared" si="4"/>
        <v>12</v>
      </c>
      <c r="P16" s="7">
        <f t="shared" si="4"/>
        <v>17</v>
      </c>
      <c r="Q16" s="7">
        <f t="shared" si="4"/>
        <v>9</v>
      </c>
      <c r="R16" s="7">
        <f t="shared" si="4"/>
        <v>12</v>
      </c>
      <c r="S16" s="7">
        <f t="shared" si="4"/>
        <v>12</v>
      </c>
      <c r="T16" s="7">
        <f t="shared" si="4"/>
        <v>10</v>
      </c>
      <c r="U16" s="7">
        <f t="shared" si="4"/>
        <v>10</v>
      </c>
      <c r="V16" s="7">
        <f t="shared" si="4"/>
        <v>6</v>
      </c>
      <c r="W16" s="7">
        <f t="shared" si="4"/>
        <v>13</v>
      </c>
      <c r="X16" s="7">
        <f t="shared" si="4"/>
        <v>9</v>
      </c>
      <c r="Y16" s="7">
        <f t="shared" si="4"/>
        <v>1</v>
      </c>
      <c r="Z16" s="7">
        <f t="shared" si="4"/>
        <v>5</v>
      </c>
      <c r="AA16" s="7">
        <f t="shared" si="4"/>
        <v>4</v>
      </c>
      <c r="AB16" s="7">
        <f t="shared" si="4"/>
        <v>4</v>
      </c>
      <c r="AC16" s="7">
        <f t="shared" si="4"/>
        <v>11</v>
      </c>
      <c r="AD16" s="7">
        <f t="shared" si="4"/>
        <v>8</v>
      </c>
      <c r="AE16" s="7">
        <f t="shared" si="4"/>
        <v>7</v>
      </c>
      <c r="AF16" s="7">
        <f t="shared" si="4"/>
        <v>8</v>
      </c>
      <c r="AG16" s="7">
        <f t="shared" si="4"/>
        <v>18</v>
      </c>
      <c r="AH16" s="7">
        <f t="shared" si="4"/>
        <v>10</v>
      </c>
      <c r="AI16" s="22"/>
      <c r="AJ16" s="22"/>
      <c r="AK16" s="22"/>
      <c r="AL16" s="22"/>
    </row>
    <row r="17" spans="1:38" s="27" customFormat="1" ht="15.75" customHeight="1" x14ac:dyDescent="0.25">
      <c r="A17" s="25" t="s">
        <v>85</v>
      </c>
      <c r="B17" s="26">
        <v>1</v>
      </c>
      <c r="C17" s="26">
        <v>1</v>
      </c>
      <c r="D17" s="26"/>
      <c r="E17" s="25">
        <v>4</v>
      </c>
      <c r="F17" s="26">
        <v>1</v>
      </c>
      <c r="G17" s="26"/>
      <c r="H17" s="25">
        <v>5</v>
      </c>
      <c r="I17" s="26">
        <v>1</v>
      </c>
      <c r="J17" s="26">
        <v>1</v>
      </c>
      <c r="K17" s="26">
        <v>0</v>
      </c>
      <c r="L17" s="26">
        <v>5</v>
      </c>
      <c r="M17" s="26">
        <v>1</v>
      </c>
      <c r="N17" s="26">
        <v>4</v>
      </c>
      <c r="O17" s="26">
        <v>4</v>
      </c>
      <c r="P17" s="25">
        <v>6</v>
      </c>
      <c r="Q17" s="26">
        <v>3</v>
      </c>
      <c r="R17" s="26">
        <v>0</v>
      </c>
      <c r="S17" s="27">
        <v>7</v>
      </c>
      <c r="T17" s="25">
        <v>7</v>
      </c>
      <c r="U17" s="26">
        <v>1</v>
      </c>
      <c r="V17" s="26">
        <v>2</v>
      </c>
      <c r="W17" s="26">
        <v>4</v>
      </c>
      <c r="X17" s="26">
        <v>1</v>
      </c>
      <c r="Y17" s="26">
        <v>1</v>
      </c>
      <c r="Z17" s="26">
        <v>1</v>
      </c>
      <c r="AA17" s="26">
        <v>0</v>
      </c>
      <c r="AB17" s="26">
        <v>0</v>
      </c>
      <c r="AC17" s="28">
        <v>2</v>
      </c>
      <c r="AD17" s="26">
        <v>2</v>
      </c>
      <c r="AE17" s="26">
        <v>6</v>
      </c>
      <c r="AF17" s="25">
        <v>3</v>
      </c>
      <c r="AG17" s="25">
        <v>3</v>
      </c>
      <c r="AH17" s="26">
        <v>0</v>
      </c>
      <c r="AI17" s="21"/>
      <c r="AJ17" s="21"/>
      <c r="AK17" s="21"/>
      <c r="AL17" s="21"/>
    </row>
    <row r="18" spans="1:38" ht="15.75" customHeight="1" x14ac:dyDescent="0.25">
      <c r="A18" t="s">
        <v>86</v>
      </c>
      <c r="B18">
        <v>5</v>
      </c>
      <c r="C18">
        <v>4</v>
      </c>
      <c r="D18" s="11">
        <v>3</v>
      </c>
      <c r="E18" s="9"/>
      <c r="F18" s="10">
        <v>1</v>
      </c>
      <c r="G18" s="1">
        <v>7</v>
      </c>
      <c r="H18" s="1"/>
      <c r="I18" s="1"/>
      <c r="J18">
        <v>1</v>
      </c>
      <c r="K18">
        <v>2</v>
      </c>
      <c r="L18" s="1">
        <v>2</v>
      </c>
      <c r="M18" s="1"/>
      <c r="N18" s="1"/>
      <c r="O18">
        <v>2</v>
      </c>
      <c r="P18">
        <v>5</v>
      </c>
      <c r="Q18" s="1">
        <v>1</v>
      </c>
      <c r="R18">
        <v>7</v>
      </c>
      <c r="S18" s="9"/>
      <c r="T18" s="1"/>
      <c r="U18" s="10">
        <v>2</v>
      </c>
      <c r="V18" s="10">
        <v>1</v>
      </c>
      <c r="W18" s="10">
        <v>2</v>
      </c>
      <c r="X18" s="10">
        <v>2</v>
      </c>
      <c r="Y18" s="1"/>
      <c r="Z18" s="10">
        <v>2</v>
      </c>
      <c r="AA18" s="10">
        <v>4</v>
      </c>
      <c r="AB18" s="10">
        <v>4</v>
      </c>
      <c r="AC18" s="10">
        <v>2</v>
      </c>
      <c r="AD18" s="10">
        <v>2</v>
      </c>
      <c r="AE18" s="10">
        <v>1</v>
      </c>
      <c r="AF18" s="10">
        <v>1</v>
      </c>
      <c r="AG18" s="2">
        <v>4</v>
      </c>
      <c r="AH18" s="10">
        <v>8</v>
      </c>
      <c r="AI18" s="22"/>
      <c r="AJ18" s="22"/>
      <c r="AK18" s="22"/>
      <c r="AL18" s="22"/>
    </row>
    <row r="19" spans="1:38" ht="15.75" customHeight="1" x14ac:dyDescent="0.25">
      <c r="A19" t="s">
        <v>87</v>
      </c>
      <c r="C19" s="1"/>
      <c r="D19" s="1"/>
      <c r="E19" s="1"/>
      <c r="F19" s="1"/>
      <c r="G19" s="1"/>
      <c r="H19" s="1"/>
      <c r="I19" s="1"/>
      <c r="J19">
        <v>1</v>
      </c>
      <c r="K19">
        <v>2</v>
      </c>
      <c r="L19" s="1"/>
      <c r="M19" s="1"/>
      <c r="N19" s="1"/>
      <c r="Q19" s="1"/>
      <c r="S19" s="1"/>
      <c r="T19" s="1"/>
      <c r="U19" s="1"/>
      <c r="V19" s="1"/>
      <c r="W19" s="10">
        <v>2</v>
      </c>
      <c r="X19" s="1"/>
      <c r="Y19" s="1"/>
      <c r="Z19" s="10"/>
      <c r="AA19" s="10"/>
      <c r="AB19" s="1"/>
      <c r="AC19" s="10">
        <v>1</v>
      </c>
      <c r="AD19" s="10"/>
      <c r="AE19" s="1"/>
      <c r="AF19" s="1"/>
      <c r="AH19" s="10">
        <v>0</v>
      </c>
      <c r="AI19" s="22"/>
      <c r="AJ19" s="22"/>
      <c r="AK19" s="22"/>
      <c r="AL19" s="22"/>
    </row>
    <row r="20" spans="1:38" ht="15.75" customHeight="1" x14ac:dyDescent="0.25">
      <c r="A20" t="s">
        <v>49</v>
      </c>
      <c r="C20" s="1"/>
      <c r="D20" s="1"/>
      <c r="E20" s="1"/>
      <c r="F20" s="1"/>
      <c r="G20" s="1"/>
      <c r="H20" s="1"/>
      <c r="I20" s="1"/>
      <c r="J20" s="2">
        <v>1</v>
      </c>
      <c r="L20" s="1"/>
      <c r="M20" s="1"/>
      <c r="N20" s="10">
        <v>2</v>
      </c>
      <c r="P20" s="2">
        <v>2</v>
      </c>
      <c r="Q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>
        <v>1</v>
      </c>
      <c r="AH20" s="1"/>
      <c r="AI20" s="21"/>
      <c r="AJ20" s="21"/>
      <c r="AK20" s="21"/>
      <c r="AL20" s="21"/>
    </row>
    <row r="21" spans="1:38" ht="15.75" customHeight="1" x14ac:dyDescent="0.25">
      <c r="A21" t="s">
        <v>88</v>
      </c>
      <c r="C21" s="1"/>
      <c r="D21" s="1"/>
      <c r="E21" s="1"/>
      <c r="F21" s="1"/>
      <c r="G21" s="1"/>
      <c r="H21" s="1"/>
      <c r="I21" s="1"/>
      <c r="L21" s="1"/>
      <c r="M21" s="1"/>
      <c r="N21" s="1"/>
      <c r="P21" s="9"/>
      <c r="Q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1"/>
      <c r="AJ21" s="21"/>
      <c r="AK21" s="21"/>
      <c r="AL21" s="21"/>
    </row>
    <row r="22" spans="1:38" ht="15.75" customHeight="1" x14ac:dyDescent="0.25">
      <c r="A22" t="s">
        <v>89</v>
      </c>
      <c r="B22">
        <v>2</v>
      </c>
      <c r="C22" s="1"/>
      <c r="D22" s="1"/>
      <c r="E22" s="1"/>
      <c r="F22" s="1">
        <v>1</v>
      </c>
      <c r="G22" s="1"/>
      <c r="H22" s="1"/>
      <c r="I22" s="1"/>
      <c r="J22" s="1">
        <v>1</v>
      </c>
      <c r="K22">
        <v>1</v>
      </c>
      <c r="L22" s="1">
        <v>2</v>
      </c>
      <c r="M22" s="1"/>
      <c r="N22" s="1"/>
      <c r="O22">
        <v>2</v>
      </c>
      <c r="P22">
        <v>1</v>
      </c>
      <c r="Q22">
        <v>1</v>
      </c>
      <c r="R22">
        <v>1</v>
      </c>
      <c r="S22" s="1"/>
      <c r="T22" s="1"/>
      <c r="U22" s="10">
        <v>4</v>
      </c>
      <c r="V22" s="1"/>
      <c r="W22" s="10">
        <v>5</v>
      </c>
      <c r="X22" s="10">
        <v>3</v>
      </c>
      <c r="Y22" s="1"/>
      <c r="Z22" s="10">
        <v>1</v>
      </c>
      <c r="AA22" s="1"/>
      <c r="AB22" s="1"/>
      <c r="AC22" s="1"/>
      <c r="AD22" s="10">
        <v>1</v>
      </c>
      <c r="AE22" s="1"/>
      <c r="AF22" s="10">
        <v>1</v>
      </c>
      <c r="AG22" s="10">
        <v>4</v>
      </c>
      <c r="AH22" s="1"/>
      <c r="AI22" s="21"/>
      <c r="AJ22" s="21"/>
      <c r="AK22" s="21"/>
      <c r="AL22" s="21"/>
    </row>
    <row r="23" spans="1:38" ht="15.75" customHeight="1" x14ac:dyDescent="0.25">
      <c r="A23" t="s">
        <v>90</v>
      </c>
      <c r="B23">
        <v>1</v>
      </c>
      <c r="C23" s="1">
        <v>1</v>
      </c>
      <c r="D23" s="1"/>
      <c r="E23" s="1"/>
      <c r="F23">
        <v>1</v>
      </c>
      <c r="G23" s="1"/>
      <c r="H23" s="1"/>
      <c r="I23" s="1"/>
      <c r="K23">
        <v>1</v>
      </c>
      <c r="L23" s="1"/>
      <c r="M23" s="1">
        <v>1</v>
      </c>
      <c r="N23" s="1"/>
      <c r="O23">
        <v>1</v>
      </c>
      <c r="P23">
        <v>1</v>
      </c>
      <c r="Q23">
        <v>1</v>
      </c>
      <c r="R23" s="1"/>
      <c r="S23" s="1"/>
      <c r="T23" s="1"/>
      <c r="U23" s="10">
        <v>1</v>
      </c>
      <c r="V23" s="10">
        <v>1</v>
      </c>
      <c r="W23" s="1"/>
      <c r="X23" s="10">
        <v>1</v>
      </c>
      <c r="Y23" s="1"/>
      <c r="Z23" s="10">
        <v>1</v>
      </c>
      <c r="AA23" s="1"/>
      <c r="AB23" s="1"/>
      <c r="AC23" s="1"/>
      <c r="AD23" s="10">
        <v>1</v>
      </c>
      <c r="AE23" s="1"/>
      <c r="AF23" s="10">
        <v>1</v>
      </c>
      <c r="AG23" s="1"/>
      <c r="AH23" s="1"/>
      <c r="AI23" s="21"/>
      <c r="AJ23" s="21"/>
      <c r="AK23" s="21"/>
      <c r="AL23" s="21"/>
    </row>
    <row r="24" spans="1:38" ht="15.75" customHeight="1" x14ac:dyDescent="0.25">
      <c r="A24" t="s">
        <v>91</v>
      </c>
      <c r="B24">
        <v>3</v>
      </c>
      <c r="C24" s="1"/>
      <c r="D24" s="9">
        <v>4</v>
      </c>
      <c r="E24" s="1"/>
      <c r="F24" s="10">
        <v>1</v>
      </c>
      <c r="G24" s="1"/>
      <c r="H24" s="1"/>
      <c r="I24" s="1"/>
      <c r="J24" s="11">
        <v>2</v>
      </c>
      <c r="K24" s="2">
        <v>1</v>
      </c>
      <c r="L24" s="1"/>
      <c r="M24" s="1">
        <v>1</v>
      </c>
      <c r="N24" s="10">
        <v>8</v>
      </c>
      <c r="O24" s="2">
        <v>2</v>
      </c>
      <c r="P24" s="11">
        <v>2</v>
      </c>
      <c r="Q24" s="1">
        <v>1</v>
      </c>
      <c r="R24" s="1">
        <v>1</v>
      </c>
      <c r="S24" s="1">
        <v>1</v>
      </c>
      <c r="T24" s="1"/>
      <c r="U24" s="1"/>
      <c r="V24" s="1"/>
      <c r="W24" s="1"/>
      <c r="X24" s="10">
        <v>1</v>
      </c>
      <c r="Y24" s="1"/>
      <c r="Z24" s="1"/>
      <c r="AA24" s="1"/>
      <c r="AB24" s="1"/>
      <c r="AC24" s="10">
        <v>1</v>
      </c>
      <c r="AD24" s="10">
        <v>1</v>
      </c>
      <c r="AE24" s="1"/>
      <c r="AF24" s="10">
        <v>1</v>
      </c>
      <c r="AG24" s="10">
        <v>4</v>
      </c>
      <c r="AH24" s="10">
        <v>1</v>
      </c>
      <c r="AI24" s="22"/>
      <c r="AJ24" s="22"/>
      <c r="AK24" s="22"/>
      <c r="AL24" s="22"/>
    </row>
    <row r="25" spans="1:38" ht="15.75" customHeight="1" x14ac:dyDescent="0.25">
      <c r="A25" s="1" t="s">
        <v>92</v>
      </c>
      <c r="B25" s="1"/>
      <c r="C25" s="1"/>
      <c r="D25" s="10">
        <v>3</v>
      </c>
      <c r="E25" s="1"/>
      <c r="F25" s="1"/>
      <c r="G25" s="1"/>
      <c r="H25" s="1"/>
      <c r="I25" s="1"/>
      <c r="J25" s="1"/>
      <c r="K25" s="10">
        <v>1</v>
      </c>
      <c r="L25" s="1"/>
      <c r="M25" s="1"/>
      <c r="N25" s="1">
        <v>2</v>
      </c>
      <c r="O25" s="10">
        <v>1</v>
      </c>
      <c r="P25" s="1"/>
      <c r="Q25" s="1">
        <v>2</v>
      </c>
      <c r="R25" s="9">
        <v>2</v>
      </c>
      <c r="S25" s="1">
        <v>2</v>
      </c>
      <c r="T25" s="1">
        <v>3</v>
      </c>
      <c r="U25" s="10"/>
      <c r="V25" s="1"/>
      <c r="W25" s="10"/>
      <c r="X25" s="1"/>
      <c r="Y25" s="1"/>
      <c r="Z25" s="1"/>
      <c r="AA25" s="1"/>
      <c r="AB25" s="1"/>
      <c r="AC25" s="10">
        <v>3</v>
      </c>
      <c r="AD25" s="1"/>
      <c r="AE25" s="1"/>
      <c r="AF25" s="1"/>
      <c r="AG25" s="10">
        <v>2</v>
      </c>
      <c r="AH25" s="10">
        <v>1</v>
      </c>
      <c r="AI25" s="22"/>
      <c r="AJ25" s="22"/>
      <c r="AK25" s="22"/>
      <c r="AL25" s="22"/>
    </row>
    <row r="26" spans="1:38" ht="15.75" customHeight="1" x14ac:dyDescent="0.25">
      <c r="A26" s="1" t="s">
        <v>93</v>
      </c>
      <c r="B26" s="1"/>
      <c r="C26" s="1"/>
      <c r="D26" s="1">
        <v>3</v>
      </c>
      <c r="E26" s="1">
        <v>1</v>
      </c>
      <c r="F26" s="10">
        <v>1</v>
      </c>
      <c r="G26" s="1"/>
      <c r="H26" s="1"/>
      <c r="I26" s="1"/>
      <c r="J26" s="10">
        <v>2</v>
      </c>
      <c r="K26" s="1"/>
      <c r="L26" s="10">
        <v>1</v>
      </c>
      <c r="M26" s="1"/>
      <c r="N26" s="10">
        <v>1</v>
      </c>
      <c r="O26" s="1"/>
      <c r="P26" s="1"/>
      <c r="Q26" s="1"/>
      <c r="R26" s="1"/>
      <c r="S26" s="10">
        <v>2</v>
      </c>
      <c r="T26" s="1"/>
      <c r="U26" s="10">
        <v>2</v>
      </c>
      <c r="V26" s="10">
        <v>1</v>
      </c>
      <c r="W26" s="1"/>
      <c r="X26" s="10">
        <v>1</v>
      </c>
      <c r="Y26" s="1"/>
      <c r="Z26" s="1"/>
      <c r="AA26" s="1"/>
      <c r="AB26" s="1"/>
      <c r="AC26" s="10">
        <v>2</v>
      </c>
      <c r="AD26" s="10">
        <v>1</v>
      </c>
      <c r="AE26" s="1"/>
      <c r="AF26" s="1"/>
      <c r="AG26" s="1"/>
      <c r="AH26" s="1"/>
      <c r="AI26" s="21"/>
      <c r="AJ26" s="21"/>
      <c r="AK26" s="21"/>
      <c r="AL26" s="21"/>
    </row>
    <row r="27" spans="1:38" ht="15.75" customHeight="1" x14ac:dyDescent="0.25">
      <c r="A27" s="10" t="s">
        <v>94</v>
      </c>
      <c r="D27" s="2">
        <v>2</v>
      </c>
      <c r="R27" s="2">
        <v>1</v>
      </c>
      <c r="V27" s="2">
        <v>1</v>
      </c>
      <c r="AF27" s="2">
        <v>1</v>
      </c>
      <c r="AI27" s="69" t="s">
        <v>109</v>
      </c>
      <c r="AJ27" s="70"/>
      <c r="AK27" s="70"/>
      <c r="AL27" s="71"/>
    </row>
    <row r="28" spans="1:38" ht="15.75" customHeight="1" x14ac:dyDescent="0.25">
      <c r="A28" s="29" t="s">
        <v>108</v>
      </c>
      <c r="B28" s="12">
        <f t="shared" ref="B28:AH28" si="5">SUM(B17:B27)</f>
        <v>12</v>
      </c>
      <c r="C28" s="12">
        <f t="shared" si="5"/>
        <v>6</v>
      </c>
      <c r="D28" s="12">
        <f t="shared" si="5"/>
        <v>15</v>
      </c>
      <c r="E28" s="12">
        <f t="shared" si="5"/>
        <v>5</v>
      </c>
      <c r="F28" s="12">
        <f t="shared" si="5"/>
        <v>6</v>
      </c>
      <c r="G28" s="12">
        <f t="shared" si="5"/>
        <v>7</v>
      </c>
      <c r="H28" s="12">
        <f t="shared" si="5"/>
        <v>5</v>
      </c>
      <c r="I28" s="12">
        <f t="shared" si="5"/>
        <v>1</v>
      </c>
      <c r="J28" s="12">
        <f t="shared" si="5"/>
        <v>9</v>
      </c>
      <c r="K28" s="12">
        <f t="shared" si="5"/>
        <v>8</v>
      </c>
      <c r="L28" s="12">
        <f t="shared" si="5"/>
        <v>10</v>
      </c>
      <c r="M28" s="12">
        <f t="shared" si="5"/>
        <v>3</v>
      </c>
      <c r="N28" s="12">
        <f t="shared" si="5"/>
        <v>17</v>
      </c>
      <c r="O28" s="12">
        <f t="shared" si="5"/>
        <v>12</v>
      </c>
      <c r="P28" s="12">
        <f t="shared" si="5"/>
        <v>17</v>
      </c>
      <c r="Q28" s="12">
        <f t="shared" si="5"/>
        <v>9</v>
      </c>
      <c r="R28" s="12">
        <f t="shared" si="5"/>
        <v>12</v>
      </c>
      <c r="S28" s="12">
        <f t="shared" si="5"/>
        <v>12</v>
      </c>
      <c r="T28" s="12">
        <f t="shared" si="5"/>
        <v>10</v>
      </c>
      <c r="U28" s="12">
        <f t="shared" si="5"/>
        <v>10</v>
      </c>
      <c r="V28" s="12">
        <f t="shared" si="5"/>
        <v>6</v>
      </c>
      <c r="W28" s="12">
        <f t="shared" si="5"/>
        <v>13</v>
      </c>
      <c r="X28" s="12">
        <f t="shared" si="5"/>
        <v>9</v>
      </c>
      <c r="Y28" s="12">
        <f t="shared" si="5"/>
        <v>1</v>
      </c>
      <c r="Z28" s="12">
        <f t="shared" si="5"/>
        <v>5</v>
      </c>
      <c r="AA28" s="12">
        <f t="shared" si="5"/>
        <v>4</v>
      </c>
      <c r="AB28" s="12">
        <f t="shared" si="5"/>
        <v>4</v>
      </c>
      <c r="AC28" s="12">
        <f t="shared" si="5"/>
        <v>11</v>
      </c>
      <c r="AD28" s="12">
        <f t="shared" si="5"/>
        <v>8</v>
      </c>
      <c r="AE28" s="12">
        <f t="shared" si="5"/>
        <v>7</v>
      </c>
      <c r="AF28" s="12">
        <f t="shared" si="5"/>
        <v>8</v>
      </c>
      <c r="AG28" s="12">
        <f t="shared" si="5"/>
        <v>18</v>
      </c>
      <c r="AH28" s="12">
        <f t="shared" si="5"/>
        <v>10</v>
      </c>
      <c r="AI28" s="72"/>
      <c r="AJ28" s="73"/>
      <c r="AK28" s="73"/>
      <c r="AL28" s="74"/>
    </row>
    <row r="29" spans="1:38" ht="15.75" customHeight="1" x14ac:dyDescent="0.25">
      <c r="A29" s="18" t="s">
        <v>116</v>
      </c>
      <c r="AI29" s="41" t="s">
        <v>95</v>
      </c>
      <c r="AJ29" s="42" t="s">
        <v>96</v>
      </c>
      <c r="AK29" s="43"/>
      <c r="AL29" s="44"/>
    </row>
    <row r="30" spans="1:38" ht="15.75" customHeight="1" x14ac:dyDescent="0.25">
      <c r="A30" s="8" t="s">
        <v>85</v>
      </c>
      <c r="B30" s="13">
        <f t="shared" ref="B30:AH30" si="6">B17/B$28</f>
        <v>8.3333333333333329E-2</v>
      </c>
      <c r="C30" s="13">
        <f t="shared" si="6"/>
        <v>0.16666666666666666</v>
      </c>
      <c r="D30" s="13">
        <f t="shared" si="6"/>
        <v>0</v>
      </c>
      <c r="E30" s="13">
        <f t="shared" si="6"/>
        <v>0.8</v>
      </c>
      <c r="F30" s="13">
        <f t="shared" si="6"/>
        <v>0.16666666666666666</v>
      </c>
      <c r="G30" s="13">
        <f t="shared" si="6"/>
        <v>0</v>
      </c>
      <c r="H30" s="13">
        <f t="shared" si="6"/>
        <v>1</v>
      </c>
      <c r="I30" s="13">
        <f t="shared" si="6"/>
        <v>1</v>
      </c>
      <c r="J30" s="13">
        <f t="shared" si="6"/>
        <v>0.1111111111111111</v>
      </c>
      <c r="K30" s="13">
        <f t="shared" si="6"/>
        <v>0</v>
      </c>
      <c r="L30" s="13">
        <f t="shared" si="6"/>
        <v>0.5</v>
      </c>
      <c r="M30" s="13">
        <f t="shared" si="6"/>
        <v>0.33333333333333331</v>
      </c>
      <c r="N30" s="13">
        <f t="shared" si="6"/>
        <v>0.23529411764705882</v>
      </c>
      <c r="O30" s="13">
        <f t="shared" si="6"/>
        <v>0.33333333333333331</v>
      </c>
      <c r="P30" s="13">
        <f t="shared" si="6"/>
        <v>0.35294117647058826</v>
      </c>
      <c r="Q30" s="13">
        <f t="shared" si="6"/>
        <v>0.33333333333333331</v>
      </c>
      <c r="R30" s="13">
        <f t="shared" si="6"/>
        <v>0</v>
      </c>
      <c r="S30" s="13">
        <f t="shared" si="6"/>
        <v>0.58333333333333337</v>
      </c>
      <c r="T30" s="13">
        <f t="shared" si="6"/>
        <v>0.7</v>
      </c>
      <c r="U30" s="13">
        <f t="shared" si="6"/>
        <v>0.1</v>
      </c>
      <c r="V30" s="13">
        <f t="shared" si="6"/>
        <v>0.33333333333333331</v>
      </c>
      <c r="W30" s="13">
        <f t="shared" si="6"/>
        <v>0.30769230769230771</v>
      </c>
      <c r="X30" s="13">
        <f t="shared" si="6"/>
        <v>0.1111111111111111</v>
      </c>
      <c r="Y30" s="13">
        <f t="shared" si="6"/>
        <v>1</v>
      </c>
      <c r="Z30" s="13">
        <f t="shared" si="6"/>
        <v>0.2</v>
      </c>
      <c r="AA30" s="13">
        <f t="shared" si="6"/>
        <v>0</v>
      </c>
      <c r="AB30" s="13">
        <f t="shared" si="6"/>
        <v>0</v>
      </c>
      <c r="AC30" s="13">
        <f t="shared" si="6"/>
        <v>0.18181818181818182</v>
      </c>
      <c r="AD30" s="13">
        <f t="shared" si="6"/>
        <v>0.25</v>
      </c>
      <c r="AE30" s="13">
        <f t="shared" si="6"/>
        <v>0.8571428571428571</v>
      </c>
      <c r="AF30" s="13">
        <f t="shared" si="6"/>
        <v>0.375</v>
      </c>
      <c r="AG30" s="13">
        <f t="shared" si="6"/>
        <v>0.16666666666666666</v>
      </c>
      <c r="AH30" s="13">
        <f t="shared" si="6"/>
        <v>0</v>
      </c>
      <c r="AI30" s="45">
        <f>AVERAGE(B30:AH30)</f>
        <v>0.32067002615130946</v>
      </c>
      <c r="AJ30" s="46"/>
      <c r="AK30" s="15" t="s">
        <v>85</v>
      </c>
      <c r="AL30" s="47"/>
    </row>
    <row r="31" spans="1:38" ht="15.75" customHeight="1" x14ac:dyDescent="0.25">
      <c r="A31" s="13" t="s">
        <v>86</v>
      </c>
      <c r="B31" s="13">
        <f t="shared" ref="B31:AH31" si="7">B18/B$28</f>
        <v>0.41666666666666669</v>
      </c>
      <c r="C31" s="13">
        <f t="shared" si="7"/>
        <v>0.66666666666666663</v>
      </c>
      <c r="D31" s="13">
        <f t="shared" si="7"/>
        <v>0.2</v>
      </c>
      <c r="E31" s="13">
        <f t="shared" si="7"/>
        <v>0</v>
      </c>
      <c r="F31" s="13">
        <f t="shared" si="7"/>
        <v>0.16666666666666666</v>
      </c>
      <c r="G31" s="13">
        <f t="shared" si="7"/>
        <v>1</v>
      </c>
      <c r="H31" s="13">
        <f t="shared" si="7"/>
        <v>0</v>
      </c>
      <c r="I31" s="13">
        <f t="shared" si="7"/>
        <v>0</v>
      </c>
      <c r="J31" s="13">
        <f t="shared" si="7"/>
        <v>0.1111111111111111</v>
      </c>
      <c r="K31" s="13">
        <f t="shared" si="7"/>
        <v>0.25</v>
      </c>
      <c r="L31" s="13">
        <f t="shared" si="7"/>
        <v>0.2</v>
      </c>
      <c r="M31" s="13">
        <f t="shared" si="7"/>
        <v>0</v>
      </c>
      <c r="N31" s="13">
        <f t="shared" si="7"/>
        <v>0</v>
      </c>
      <c r="O31" s="13">
        <f t="shared" si="7"/>
        <v>0.16666666666666666</v>
      </c>
      <c r="P31" s="13">
        <f t="shared" si="7"/>
        <v>0.29411764705882354</v>
      </c>
      <c r="Q31" s="13">
        <f t="shared" si="7"/>
        <v>0.1111111111111111</v>
      </c>
      <c r="R31" s="13">
        <f t="shared" si="7"/>
        <v>0.58333333333333337</v>
      </c>
      <c r="S31" s="13">
        <f t="shared" si="7"/>
        <v>0</v>
      </c>
      <c r="T31" s="13">
        <f t="shared" si="7"/>
        <v>0</v>
      </c>
      <c r="U31" s="13">
        <f t="shared" si="7"/>
        <v>0.2</v>
      </c>
      <c r="V31" s="13">
        <f t="shared" si="7"/>
        <v>0.16666666666666666</v>
      </c>
      <c r="W31" s="13">
        <f t="shared" si="7"/>
        <v>0.15384615384615385</v>
      </c>
      <c r="X31" s="13">
        <f t="shared" si="7"/>
        <v>0.22222222222222221</v>
      </c>
      <c r="Y31" s="13">
        <f t="shared" si="7"/>
        <v>0</v>
      </c>
      <c r="Z31" s="13">
        <f t="shared" si="7"/>
        <v>0.4</v>
      </c>
      <c r="AA31" s="13">
        <f t="shared" si="7"/>
        <v>1</v>
      </c>
      <c r="AB31" s="13">
        <f t="shared" si="7"/>
        <v>1</v>
      </c>
      <c r="AC31" s="13">
        <f t="shared" si="7"/>
        <v>0.18181818181818182</v>
      </c>
      <c r="AD31" s="13">
        <f t="shared" si="7"/>
        <v>0.25</v>
      </c>
      <c r="AE31" s="13">
        <f t="shared" si="7"/>
        <v>0.14285714285714285</v>
      </c>
      <c r="AF31" s="13">
        <f t="shared" si="7"/>
        <v>0.125</v>
      </c>
      <c r="AG31" s="13">
        <f t="shared" si="7"/>
        <v>0.22222222222222221</v>
      </c>
      <c r="AH31" s="13">
        <f t="shared" si="7"/>
        <v>0.8</v>
      </c>
      <c r="AI31" s="63">
        <f>SUM(AJ31:AJ36)</f>
        <v>0.45376955684442322</v>
      </c>
      <c r="AJ31" s="16">
        <f t="shared" ref="AJ31:AJ36" si="8">AVERAGE(B31:AH31)</f>
        <v>0.27366583208829204</v>
      </c>
      <c r="AK31" s="66" t="s">
        <v>96</v>
      </c>
      <c r="AL31" s="53" t="s">
        <v>86</v>
      </c>
    </row>
    <row r="32" spans="1:38" ht="15.75" customHeight="1" x14ac:dyDescent="0.25">
      <c r="A32" s="13" t="s">
        <v>87</v>
      </c>
      <c r="B32" s="13">
        <f t="shared" ref="B32:AH32" si="9">B19/B$28</f>
        <v>0</v>
      </c>
      <c r="C32" s="13">
        <f t="shared" si="9"/>
        <v>0</v>
      </c>
      <c r="D32" s="13">
        <f t="shared" si="9"/>
        <v>0</v>
      </c>
      <c r="E32" s="13">
        <f t="shared" si="9"/>
        <v>0</v>
      </c>
      <c r="F32" s="13">
        <f t="shared" si="9"/>
        <v>0</v>
      </c>
      <c r="G32" s="13">
        <f t="shared" si="9"/>
        <v>0</v>
      </c>
      <c r="H32" s="13">
        <f t="shared" si="9"/>
        <v>0</v>
      </c>
      <c r="I32" s="13">
        <f t="shared" si="9"/>
        <v>0</v>
      </c>
      <c r="J32" s="13">
        <f t="shared" si="9"/>
        <v>0.1111111111111111</v>
      </c>
      <c r="K32" s="13">
        <f t="shared" si="9"/>
        <v>0.25</v>
      </c>
      <c r="L32" s="13">
        <f t="shared" si="9"/>
        <v>0</v>
      </c>
      <c r="M32" s="13">
        <f t="shared" si="9"/>
        <v>0</v>
      </c>
      <c r="N32" s="13">
        <f t="shared" si="9"/>
        <v>0</v>
      </c>
      <c r="O32" s="13">
        <f t="shared" si="9"/>
        <v>0</v>
      </c>
      <c r="P32" s="13">
        <f t="shared" si="9"/>
        <v>0</v>
      </c>
      <c r="Q32" s="13">
        <f t="shared" si="9"/>
        <v>0</v>
      </c>
      <c r="R32" s="13">
        <f t="shared" si="9"/>
        <v>0</v>
      </c>
      <c r="S32" s="13">
        <f t="shared" si="9"/>
        <v>0</v>
      </c>
      <c r="T32" s="13">
        <f t="shared" si="9"/>
        <v>0</v>
      </c>
      <c r="U32" s="13">
        <f t="shared" si="9"/>
        <v>0</v>
      </c>
      <c r="V32" s="13">
        <f t="shared" si="9"/>
        <v>0</v>
      </c>
      <c r="W32" s="13">
        <f t="shared" si="9"/>
        <v>0.15384615384615385</v>
      </c>
      <c r="X32" s="13">
        <f t="shared" si="9"/>
        <v>0</v>
      </c>
      <c r="Y32" s="13">
        <f t="shared" si="9"/>
        <v>0</v>
      </c>
      <c r="Z32" s="13">
        <f t="shared" si="9"/>
        <v>0</v>
      </c>
      <c r="AA32" s="13">
        <f t="shared" si="9"/>
        <v>0</v>
      </c>
      <c r="AB32" s="13">
        <f t="shared" si="9"/>
        <v>0</v>
      </c>
      <c r="AC32" s="13">
        <f t="shared" si="9"/>
        <v>9.0909090909090912E-2</v>
      </c>
      <c r="AD32" s="13">
        <f t="shared" si="9"/>
        <v>0</v>
      </c>
      <c r="AE32" s="13">
        <f t="shared" si="9"/>
        <v>0</v>
      </c>
      <c r="AF32" s="13">
        <f t="shared" si="9"/>
        <v>0</v>
      </c>
      <c r="AG32" s="13">
        <f t="shared" si="9"/>
        <v>0</v>
      </c>
      <c r="AH32" s="13">
        <f t="shared" si="9"/>
        <v>0</v>
      </c>
      <c r="AI32" s="64"/>
      <c r="AJ32" s="48">
        <f t="shared" si="8"/>
        <v>1.8359586541404724E-2</v>
      </c>
      <c r="AK32" s="67"/>
      <c r="AL32" s="54" t="s">
        <v>87</v>
      </c>
    </row>
    <row r="33" spans="1:38" ht="15.75" customHeight="1" x14ac:dyDescent="0.25">
      <c r="A33" s="13" t="s">
        <v>49</v>
      </c>
      <c r="B33" s="13">
        <f t="shared" ref="B33:AH33" si="10">B20/B$28</f>
        <v>0</v>
      </c>
      <c r="C33" s="13">
        <f t="shared" si="10"/>
        <v>0</v>
      </c>
      <c r="D33" s="13">
        <f t="shared" si="10"/>
        <v>0</v>
      </c>
      <c r="E33" s="13">
        <f t="shared" si="10"/>
        <v>0</v>
      </c>
      <c r="F33" s="13">
        <f t="shared" si="10"/>
        <v>0</v>
      </c>
      <c r="G33" s="13">
        <f t="shared" si="10"/>
        <v>0</v>
      </c>
      <c r="H33" s="13">
        <f t="shared" si="10"/>
        <v>0</v>
      </c>
      <c r="I33" s="13">
        <f t="shared" si="10"/>
        <v>0</v>
      </c>
      <c r="J33" s="13">
        <f t="shared" si="10"/>
        <v>0.1111111111111111</v>
      </c>
      <c r="K33" s="13">
        <f t="shared" si="10"/>
        <v>0</v>
      </c>
      <c r="L33" s="13">
        <f t="shared" si="10"/>
        <v>0</v>
      </c>
      <c r="M33" s="13">
        <f t="shared" si="10"/>
        <v>0</v>
      </c>
      <c r="N33" s="13">
        <f t="shared" si="10"/>
        <v>0.11764705882352941</v>
      </c>
      <c r="O33" s="13">
        <f t="shared" si="10"/>
        <v>0</v>
      </c>
      <c r="P33" s="13">
        <f t="shared" si="10"/>
        <v>0.11764705882352941</v>
      </c>
      <c r="Q33" s="13">
        <f t="shared" si="10"/>
        <v>0</v>
      </c>
      <c r="R33" s="13">
        <f t="shared" si="10"/>
        <v>0</v>
      </c>
      <c r="S33" s="13">
        <f t="shared" si="10"/>
        <v>0</v>
      </c>
      <c r="T33" s="13">
        <f t="shared" si="10"/>
        <v>0</v>
      </c>
      <c r="U33" s="13">
        <f t="shared" si="10"/>
        <v>0</v>
      </c>
      <c r="V33" s="13">
        <f t="shared" si="10"/>
        <v>0</v>
      </c>
      <c r="W33" s="13">
        <f t="shared" si="10"/>
        <v>0</v>
      </c>
      <c r="X33" s="13">
        <f t="shared" si="10"/>
        <v>0</v>
      </c>
      <c r="Y33" s="13">
        <f t="shared" si="10"/>
        <v>0</v>
      </c>
      <c r="Z33" s="13">
        <f t="shared" si="10"/>
        <v>0</v>
      </c>
      <c r="AA33" s="13">
        <f t="shared" si="10"/>
        <v>0</v>
      </c>
      <c r="AB33" s="13">
        <f t="shared" si="10"/>
        <v>0</v>
      </c>
      <c r="AC33" s="13">
        <f t="shared" si="10"/>
        <v>0</v>
      </c>
      <c r="AD33" s="13">
        <f t="shared" si="10"/>
        <v>0</v>
      </c>
      <c r="AE33" s="13">
        <f t="shared" si="10"/>
        <v>0</v>
      </c>
      <c r="AF33" s="13">
        <f t="shared" si="10"/>
        <v>0</v>
      </c>
      <c r="AG33" s="13">
        <f t="shared" si="10"/>
        <v>5.5555555555555552E-2</v>
      </c>
      <c r="AH33" s="13">
        <f t="shared" si="10"/>
        <v>0</v>
      </c>
      <c r="AI33" s="64"/>
      <c r="AJ33" s="48">
        <f t="shared" si="8"/>
        <v>1.2180629827688652E-2</v>
      </c>
      <c r="AK33" s="67"/>
      <c r="AL33" s="54" t="s">
        <v>49</v>
      </c>
    </row>
    <row r="34" spans="1:38" ht="15.75" customHeight="1" x14ac:dyDescent="0.25">
      <c r="A34" s="13" t="s">
        <v>88</v>
      </c>
      <c r="B34" s="13">
        <f t="shared" ref="B34:AH34" si="11">B21/B$28</f>
        <v>0</v>
      </c>
      <c r="C34" s="13">
        <f t="shared" si="11"/>
        <v>0</v>
      </c>
      <c r="D34" s="13">
        <f t="shared" si="11"/>
        <v>0</v>
      </c>
      <c r="E34" s="13">
        <f t="shared" si="11"/>
        <v>0</v>
      </c>
      <c r="F34" s="13">
        <f t="shared" si="11"/>
        <v>0</v>
      </c>
      <c r="G34" s="13">
        <f t="shared" si="11"/>
        <v>0</v>
      </c>
      <c r="H34" s="13">
        <f t="shared" si="11"/>
        <v>0</v>
      </c>
      <c r="I34" s="13">
        <f t="shared" si="11"/>
        <v>0</v>
      </c>
      <c r="J34" s="13">
        <f t="shared" si="11"/>
        <v>0</v>
      </c>
      <c r="K34" s="13">
        <f t="shared" si="11"/>
        <v>0</v>
      </c>
      <c r="L34" s="13">
        <f t="shared" si="11"/>
        <v>0</v>
      </c>
      <c r="M34" s="13">
        <f t="shared" si="11"/>
        <v>0</v>
      </c>
      <c r="N34" s="13">
        <f t="shared" si="11"/>
        <v>0</v>
      </c>
      <c r="O34" s="13">
        <f t="shared" si="11"/>
        <v>0</v>
      </c>
      <c r="P34" s="13">
        <f t="shared" si="11"/>
        <v>0</v>
      </c>
      <c r="Q34" s="13">
        <f t="shared" si="11"/>
        <v>0</v>
      </c>
      <c r="R34" s="13">
        <f t="shared" si="11"/>
        <v>0</v>
      </c>
      <c r="S34" s="13">
        <f t="shared" si="11"/>
        <v>0</v>
      </c>
      <c r="T34" s="13">
        <f t="shared" si="11"/>
        <v>0</v>
      </c>
      <c r="U34" s="13">
        <f t="shared" si="11"/>
        <v>0</v>
      </c>
      <c r="V34" s="13">
        <f t="shared" si="11"/>
        <v>0</v>
      </c>
      <c r="W34" s="13">
        <f t="shared" si="11"/>
        <v>0</v>
      </c>
      <c r="X34" s="13">
        <f t="shared" si="11"/>
        <v>0</v>
      </c>
      <c r="Y34" s="13">
        <f t="shared" si="11"/>
        <v>0</v>
      </c>
      <c r="Z34" s="13">
        <f t="shared" si="11"/>
        <v>0</v>
      </c>
      <c r="AA34" s="13">
        <f t="shared" si="11"/>
        <v>0</v>
      </c>
      <c r="AB34" s="13">
        <f t="shared" si="11"/>
        <v>0</v>
      </c>
      <c r="AC34" s="13">
        <f t="shared" si="11"/>
        <v>0</v>
      </c>
      <c r="AD34" s="13">
        <f t="shared" si="11"/>
        <v>0</v>
      </c>
      <c r="AE34" s="13">
        <f t="shared" si="11"/>
        <v>0</v>
      </c>
      <c r="AF34" s="13">
        <f t="shared" si="11"/>
        <v>0</v>
      </c>
      <c r="AG34" s="13">
        <f t="shared" si="11"/>
        <v>0</v>
      </c>
      <c r="AH34" s="13">
        <f t="shared" si="11"/>
        <v>0</v>
      </c>
      <c r="AI34" s="64"/>
      <c r="AJ34" s="48">
        <f t="shared" si="8"/>
        <v>0</v>
      </c>
      <c r="AK34" s="67"/>
      <c r="AL34" s="54" t="s">
        <v>88</v>
      </c>
    </row>
    <row r="35" spans="1:38" ht="15.75" customHeight="1" x14ac:dyDescent="0.25">
      <c r="A35" s="13" t="s">
        <v>89</v>
      </c>
      <c r="B35" s="13">
        <f t="shared" ref="B35:AH35" si="12">B22/B$28</f>
        <v>0.16666666666666666</v>
      </c>
      <c r="C35" s="13">
        <f t="shared" si="12"/>
        <v>0</v>
      </c>
      <c r="D35" s="13">
        <f t="shared" si="12"/>
        <v>0</v>
      </c>
      <c r="E35" s="13">
        <f t="shared" si="12"/>
        <v>0</v>
      </c>
      <c r="F35" s="13">
        <f t="shared" si="12"/>
        <v>0.16666666666666666</v>
      </c>
      <c r="G35" s="13">
        <f t="shared" si="12"/>
        <v>0</v>
      </c>
      <c r="H35" s="13">
        <f t="shared" si="12"/>
        <v>0</v>
      </c>
      <c r="I35" s="13">
        <f t="shared" si="12"/>
        <v>0</v>
      </c>
      <c r="J35" s="13">
        <f t="shared" si="12"/>
        <v>0.1111111111111111</v>
      </c>
      <c r="K35" s="13">
        <f t="shared" si="12"/>
        <v>0.125</v>
      </c>
      <c r="L35" s="13">
        <f t="shared" si="12"/>
        <v>0.2</v>
      </c>
      <c r="M35" s="13">
        <f t="shared" si="12"/>
        <v>0</v>
      </c>
      <c r="N35" s="13">
        <f t="shared" si="12"/>
        <v>0</v>
      </c>
      <c r="O35" s="13">
        <f t="shared" si="12"/>
        <v>0.16666666666666666</v>
      </c>
      <c r="P35" s="13">
        <f t="shared" si="12"/>
        <v>5.8823529411764705E-2</v>
      </c>
      <c r="Q35" s="13">
        <f t="shared" si="12"/>
        <v>0.1111111111111111</v>
      </c>
      <c r="R35" s="13">
        <f t="shared" si="12"/>
        <v>8.3333333333333329E-2</v>
      </c>
      <c r="S35" s="13">
        <f t="shared" si="12"/>
        <v>0</v>
      </c>
      <c r="T35" s="13">
        <f t="shared" si="12"/>
        <v>0</v>
      </c>
      <c r="U35" s="13">
        <f t="shared" si="12"/>
        <v>0.4</v>
      </c>
      <c r="V35" s="13">
        <f t="shared" si="12"/>
        <v>0</v>
      </c>
      <c r="W35" s="13">
        <f t="shared" si="12"/>
        <v>0.38461538461538464</v>
      </c>
      <c r="X35" s="13">
        <f t="shared" si="12"/>
        <v>0.33333333333333331</v>
      </c>
      <c r="Y35" s="13">
        <f t="shared" si="12"/>
        <v>0</v>
      </c>
      <c r="Z35" s="13">
        <f t="shared" si="12"/>
        <v>0.2</v>
      </c>
      <c r="AA35" s="13">
        <f t="shared" si="12"/>
        <v>0</v>
      </c>
      <c r="AB35" s="13">
        <f t="shared" si="12"/>
        <v>0</v>
      </c>
      <c r="AC35" s="13">
        <f t="shared" si="12"/>
        <v>0</v>
      </c>
      <c r="AD35" s="13">
        <f t="shared" si="12"/>
        <v>0.125</v>
      </c>
      <c r="AE35" s="13">
        <f t="shared" si="12"/>
        <v>0</v>
      </c>
      <c r="AF35" s="13">
        <f t="shared" si="12"/>
        <v>0.125</v>
      </c>
      <c r="AG35" s="13">
        <f t="shared" si="12"/>
        <v>0.22222222222222221</v>
      </c>
      <c r="AH35" s="13">
        <f t="shared" si="12"/>
        <v>0</v>
      </c>
      <c r="AI35" s="64"/>
      <c r="AJ35" s="48">
        <f t="shared" si="8"/>
        <v>9.0289394701159403E-2</v>
      </c>
      <c r="AK35" s="67"/>
      <c r="AL35" s="54" t="s">
        <v>89</v>
      </c>
    </row>
    <row r="36" spans="1:38" ht="15.75" customHeight="1" x14ac:dyDescent="0.25">
      <c r="A36" s="13" t="s">
        <v>90</v>
      </c>
      <c r="B36" s="13">
        <f t="shared" ref="B36:AH36" si="13">B23/B$28</f>
        <v>8.3333333333333329E-2</v>
      </c>
      <c r="C36" s="13">
        <f t="shared" si="13"/>
        <v>0.16666666666666666</v>
      </c>
      <c r="D36" s="13">
        <f t="shared" si="13"/>
        <v>0</v>
      </c>
      <c r="E36" s="13">
        <f t="shared" si="13"/>
        <v>0</v>
      </c>
      <c r="F36" s="13">
        <f t="shared" si="13"/>
        <v>0.16666666666666666</v>
      </c>
      <c r="G36" s="13">
        <f t="shared" si="13"/>
        <v>0</v>
      </c>
      <c r="H36" s="13">
        <f t="shared" si="13"/>
        <v>0</v>
      </c>
      <c r="I36" s="13">
        <f t="shared" si="13"/>
        <v>0</v>
      </c>
      <c r="J36" s="13">
        <f t="shared" si="13"/>
        <v>0</v>
      </c>
      <c r="K36" s="13">
        <f t="shared" si="13"/>
        <v>0.125</v>
      </c>
      <c r="L36" s="13">
        <f t="shared" si="13"/>
        <v>0</v>
      </c>
      <c r="M36" s="13">
        <f t="shared" si="13"/>
        <v>0.33333333333333331</v>
      </c>
      <c r="N36" s="13">
        <f t="shared" si="13"/>
        <v>0</v>
      </c>
      <c r="O36" s="13">
        <f t="shared" si="13"/>
        <v>8.3333333333333329E-2</v>
      </c>
      <c r="P36" s="13">
        <f t="shared" si="13"/>
        <v>5.8823529411764705E-2</v>
      </c>
      <c r="Q36" s="13">
        <f t="shared" si="13"/>
        <v>0.1111111111111111</v>
      </c>
      <c r="R36" s="13">
        <f t="shared" si="13"/>
        <v>0</v>
      </c>
      <c r="S36" s="13">
        <f t="shared" si="13"/>
        <v>0</v>
      </c>
      <c r="T36" s="13">
        <f t="shared" si="13"/>
        <v>0</v>
      </c>
      <c r="U36" s="13">
        <f t="shared" si="13"/>
        <v>0.1</v>
      </c>
      <c r="V36" s="13">
        <f t="shared" si="13"/>
        <v>0.16666666666666666</v>
      </c>
      <c r="W36" s="13">
        <f t="shared" si="13"/>
        <v>0</v>
      </c>
      <c r="X36" s="13">
        <f t="shared" si="13"/>
        <v>0.1111111111111111</v>
      </c>
      <c r="Y36" s="13">
        <f t="shared" si="13"/>
        <v>0</v>
      </c>
      <c r="Z36" s="13">
        <f t="shared" si="13"/>
        <v>0.2</v>
      </c>
      <c r="AA36" s="13">
        <f t="shared" si="13"/>
        <v>0</v>
      </c>
      <c r="AB36" s="13">
        <f t="shared" si="13"/>
        <v>0</v>
      </c>
      <c r="AC36" s="13">
        <f t="shared" si="13"/>
        <v>0</v>
      </c>
      <c r="AD36" s="13">
        <f t="shared" si="13"/>
        <v>0.125</v>
      </c>
      <c r="AE36" s="13">
        <f t="shared" si="13"/>
        <v>0</v>
      </c>
      <c r="AF36" s="13">
        <f t="shared" si="13"/>
        <v>0.125</v>
      </c>
      <c r="AG36" s="13">
        <f t="shared" si="13"/>
        <v>0</v>
      </c>
      <c r="AH36" s="13">
        <f t="shared" si="13"/>
        <v>0</v>
      </c>
      <c r="AI36" s="65"/>
      <c r="AJ36" s="17">
        <f t="shared" si="8"/>
        <v>5.9274113685878399E-2</v>
      </c>
      <c r="AK36" s="68"/>
      <c r="AL36" s="55" t="s">
        <v>90</v>
      </c>
    </row>
    <row r="37" spans="1:38" ht="15.75" customHeight="1" x14ac:dyDescent="0.25">
      <c r="A37" s="18" t="s">
        <v>94</v>
      </c>
      <c r="B37" s="13">
        <f t="shared" ref="B37:AH37" si="14">SUM(B24:B27)/B$28</f>
        <v>0.25</v>
      </c>
      <c r="C37" s="13">
        <f t="shared" si="14"/>
        <v>0</v>
      </c>
      <c r="D37" s="13">
        <f t="shared" si="14"/>
        <v>0.8</v>
      </c>
      <c r="E37" s="13">
        <f t="shared" si="14"/>
        <v>0.2</v>
      </c>
      <c r="F37" s="13">
        <f t="shared" si="14"/>
        <v>0.33333333333333331</v>
      </c>
      <c r="G37" s="13">
        <f t="shared" si="14"/>
        <v>0</v>
      </c>
      <c r="H37" s="13">
        <f t="shared" si="14"/>
        <v>0</v>
      </c>
      <c r="I37" s="13">
        <f t="shared" si="14"/>
        <v>0</v>
      </c>
      <c r="J37" s="13">
        <f t="shared" si="14"/>
        <v>0.44444444444444442</v>
      </c>
      <c r="K37" s="13">
        <f t="shared" si="14"/>
        <v>0.25</v>
      </c>
      <c r="L37" s="13">
        <f t="shared" si="14"/>
        <v>0.1</v>
      </c>
      <c r="M37" s="13">
        <f t="shared" si="14"/>
        <v>0.33333333333333331</v>
      </c>
      <c r="N37" s="13">
        <f t="shared" si="14"/>
        <v>0.6470588235294118</v>
      </c>
      <c r="O37" s="13">
        <f t="shared" si="14"/>
        <v>0.25</v>
      </c>
      <c r="P37" s="13">
        <f t="shared" si="14"/>
        <v>0.11764705882352941</v>
      </c>
      <c r="Q37" s="13">
        <f t="shared" si="14"/>
        <v>0.33333333333333331</v>
      </c>
      <c r="R37" s="13">
        <f t="shared" si="14"/>
        <v>0.33333333333333331</v>
      </c>
      <c r="S37" s="13">
        <f t="shared" si="14"/>
        <v>0.41666666666666669</v>
      </c>
      <c r="T37" s="13">
        <f t="shared" si="14"/>
        <v>0.3</v>
      </c>
      <c r="U37" s="13">
        <f t="shared" si="14"/>
        <v>0.2</v>
      </c>
      <c r="V37" s="13">
        <f t="shared" si="14"/>
        <v>0.33333333333333331</v>
      </c>
      <c r="W37" s="13">
        <f t="shared" si="14"/>
        <v>0</v>
      </c>
      <c r="X37" s="13">
        <f t="shared" si="14"/>
        <v>0.22222222222222221</v>
      </c>
      <c r="Y37" s="13">
        <f t="shared" si="14"/>
        <v>0</v>
      </c>
      <c r="Z37" s="13">
        <f t="shared" si="14"/>
        <v>0</v>
      </c>
      <c r="AA37" s="13">
        <f t="shared" si="14"/>
        <v>0</v>
      </c>
      <c r="AB37" s="13">
        <f t="shared" si="14"/>
        <v>0</v>
      </c>
      <c r="AC37" s="13">
        <f t="shared" si="14"/>
        <v>0.54545454545454541</v>
      </c>
      <c r="AD37" s="13">
        <f t="shared" si="14"/>
        <v>0.25</v>
      </c>
      <c r="AE37" s="13">
        <f t="shared" si="14"/>
        <v>0</v>
      </c>
      <c r="AF37" s="13">
        <f t="shared" si="14"/>
        <v>0.25</v>
      </c>
      <c r="AG37" s="13">
        <f t="shared" si="14"/>
        <v>0.33333333333333331</v>
      </c>
      <c r="AH37" s="13">
        <f t="shared" si="14"/>
        <v>0.2</v>
      </c>
      <c r="AI37" s="49">
        <f>AVERAGE(B37:AH37)</f>
        <v>0.22556041700426727</v>
      </c>
      <c r="AJ37" s="50"/>
      <c r="AK37" s="51" t="s">
        <v>94</v>
      </c>
      <c r="AL37" s="52"/>
    </row>
    <row r="38" spans="1:38" ht="15.75" customHeight="1" x14ac:dyDescent="0.25">
      <c r="AK38" s="14"/>
    </row>
    <row r="39" spans="1:38" ht="15.75" customHeight="1" x14ac:dyDescent="0.25">
      <c r="A39" s="18" t="s">
        <v>115</v>
      </c>
    </row>
    <row r="40" spans="1:38" s="10" customFormat="1" ht="15.75" customHeight="1" x14ac:dyDescent="0.25">
      <c r="A40" s="8" t="s">
        <v>85</v>
      </c>
      <c r="B40" s="13">
        <f>B2/B$28</f>
        <v>8.3333333333333329E-2</v>
      </c>
      <c r="C40" s="13">
        <f t="shared" ref="C40:AH46" si="15">C2/C$28</f>
        <v>0.16666666666666666</v>
      </c>
      <c r="D40" s="13">
        <f t="shared" si="15"/>
        <v>0</v>
      </c>
      <c r="E40" s="13">
        <f t="shared" si="15"/>
        <v>0.6</v>
      </c>
      <c r="F40" s="13">
        <f t="shared" si="15"/>
        <v>0.16666666666666666</v>
      </c>
      <c r="G40" s="13">
        <f t="shared" si="15"/>
        <v>0</v>
      </c>
      <c r="H40" s="13">
        <f t="shared" si="15"/>
        <v>0.2</v>
      </c>
      <c r="I40" s="13">
        <f t="shared" si="15"/>
        <v>1</v>
      </c>
      <c r="J40" s="13">
        <f t="shared" si="15"/>
        <v>0.1111111111111111</v>
      </c>
      <c r="K40" s="13">
        <f t="shared" si="15"/>
        <v>0</v>
      </c>
      <c r="L40" s="13">
        <f t="shared" si="15"/>
        <v>0.3</v>
      </c>
      <c r="M40" s="13">
        <f t="shared" si="15"/>
        <v>0.33333333333333331</v>
      </c>
      <c r="N40" s="13">
        <f t="shared" si="15"/>
        <v>0.23529411764705882</v>
      </c>
      <c r="O40" s="13">
        <f t="shared" si="15"/>
        <v>0.33333333333333331</v>
      </c>
      <c r="P40" s="13">
        <f t="shared" si="15"/>
        <v>0.35294117647058826</v>
      </c>
      <c r="Q40" s="13">
        <f t="shared" si="15"/>
        <v>0.1111111111111111</v>
      </c>
      <c r="R40" s="13">
        <f t="shared" si="15"/>
        <v>0</v>
      </c>
      <c r="S40" s="13">
        <f t="shared" si="15"/>
        <v>0.58333333333333337</v>
      </c>
      <c r="T40" s="13">
        <f t="shared" si="15"/>
        <v>0.2</v>
      </c>
      <c r="U40" s="13">
        <f t="shared" si="15"/>
        <v>0.1</v>
      </c>
      <c r="V40" s="13">
        <f t="shared" si="15"/>
        <v>0.33333333333333331</v>
      </c>
      <c r="W40" s="13">
        <f t="shared" si="15"/>
        <v>0.30769230769230771</v>
      </c>
      <c r="X40" s="13">
        <f t="shared" si="15"/>
        <v>0.1111111111111111</v>
      </c>
      <c r="Y40" s="13">
        <f t="shared" si="15"/>
        <v>1</v>
      </c>
      <c r="Z40" s="13">
        <f t="shared" si="15"/>
        <v>0.2</v>
      </c>
      <c r="AA40" s="13">
        <f t="shared" si="15"/>
        <v>0</v>
      </c>
      <c r="AB40" s="13">
        <f t="shared" si="15"/>
        <v>0</v>
      </c>
      <c r="AC40" s="13">
        <f t="shared" si="15"/>
        <v>0.18181818181818182</v>
      </c>
      <c r="AD40" s="13">
        <f t="shared" si="15"/>
        <v>0.25</v>
      </c>
      <c r="AE40" s="13">
        <f t="shared" si="15"/>
        <v>0.7142857142857143</v>
      </c>
      <c r="AF40" s="13">
        <f t="shared" si="15"/>
        <v>0.25</v>
      </c>
      <c r="AG40" s="13">
        <f t="shared" si="15"/>
        <v>0.16666666666666666</v>
      </c>
      <c r="AH40" s="13">
        <f t="shared" si="15"/>
        <v>0</v>
      </c>
      <c r="AI40" s="45"/>
      <c r="AJ40" s="46"/>
      <c r="AK40" s="15"/>
      <c r="AL40" s="47"/>
    </row>
    <row r="41" spans="1:38" s="10" customFormat="1" ht="15.75" customHeight="1" x14ac:dyDescent="0.25">
      <c r="A41" s="13" t="s">
        <v>86</v>
      </c>
      <c r="B41" s="13">
        <f t="shared" ref="B41:Q46" si="16">B3/B$28</f>
        <v>0.16666666666666666</v>
      </c>
      <c r="C41" s="13">
        <f t="shared" si="16"/>
        <v>0.33333333333333331</v>
      </c>
      <c r="D41" s="13">
        <f t="shared" si="16"/>
        <v>0.2</v>
      </c>
      <c r="E41" s="13">
        <f t="shared" si="16"/>
        <v>0</v>
      </c>
      <c r="F41" s="13">
        <f t="shared" si="16"/>
        <v>0.16666666666666666</v>
      </c>
      <c r="G41" s="13">
        <f t="shared" si="16"/>
        <v>0.42857142857142855</v>
      </c>
      <c r="H41" s="13">
        <f t="shared" si="16"/>
        <v>0</v>
      </c>
      <c r="I41" s="13">
        <f t="shared" si="16"/>
        <v>0</v>
      </c>
      <c r="J41" s="13">
        <f t="shared" si="16"/>
        <v>0.1111111111111111</v>
      </c>
      <c r="K41" s="13">
        <f t="shared" si="16"/>
        <v>0.125</v>
      </c>
      <c r="L41" s="13">
        <f t="shared" si="16"/>
        <v>0.2</v>
      </c>
      <c r="M41" s="13">
        <f t="shared" si="16"/>
        <v>0</v>
      </c>
      <c r="N41" s="13">
        <f t="shared" si="16"/>
        <v>0</v>
      </c>
      <c r="O41" s="13">
        <f t="shared" si="16"/>
        <v>0.16666666666666666</v>
      </c>
      <c r="P41" s="13">
        <f t="shared" si="16"/>
        <v>0.17647058823529413</v>
      </c>
      <c r="Q41" s="13">
        <f t="shared" si="16"/>
        <v>0.1111111111111111</v>
      </c>
      <c r="R41" s="13">
        <f t="shared" si="15"/>
        <v>0.58333333333333337</v>
      </c>
      <c r="S41" s="13">
        <f t="shared" si="15"/>
        <v>0</v>
      </c>
      <c r="T41" s="13">
        <f t="shared" si="15"/>
        <v>0</v>
      </c>
      <c r="U41" s="13">
        <f t="shared" si="15"/>
        <v>0.2</v>
      </c>
      <c r="V41" s="13">
        <f t="shared" si="15"/>
        <v>0.16666666666666666</v>
      </c>
      <c r="W41" s="13">
        <f t="shared" si="15"/>
        <v>0.15384615384615385</v>
      </c>
      <c r="X41" s="13">
        <f t="shared" si="15"/>
        <v>0.22222222222222221</v>
      </c>
      <c r="Y41" s="13">
        <f t="shared" si="15"/>
        <v>0</v>
      </c>
      <c r="Z41" s="13">
        <f t="shared" si="15"/>
        <v>0.2</v>
      </c>
      <c r="AA41" s="13">
        <f t="shared" si="15"/>
        <v>0.25</v>
      </c>
      <c r="AB41" s="13">
        <f t="shared" si="15"/>
        <v>0.75</v>
      </c>
      <c r="AC41" s="13">
        <f t="shared" si="15"/>
        <v>0.18181818181818182</v>
      </c>
      <c r="AD41" s="13">
        <f t="shared" si="15"/>
        <v>0.125</v>
      </c>
      <c r="AE41" s="13">
        <f t="shared" si="15"/>
        <v>0</v>
      </c>
      <c r="AF41" s="13">
        <f t="shared" si="15"/>
        <v>0.125</v>
      </c>
      <c r="AG41" s="13">
        <f t="shared" si="15"/>
        <v>0.1111111111111111</v>
      </c>
      <c r="AH41" s="13">
        <f t="shared" si="15"/>
        <v>0.6</v>
      </c>
      <c r="AI41" s="63"/>
      <c r="AJ41" s="16"/>
      <c r="AK41" s="66"/>
      <c r="AL41" s="53"/>
    </row>
    <row r="42" spans="1:38" s="10" customFormat="1" ht="15.75" customHeight="1" x14ac:dyDescent="0.25">
      <c r="A42" s="13" t="s">
        <v>87</v>
      </c>
      <c r="B42" s="13">
        <f t="shared" si="16"/>
        <v>8.3333333333333329E-2</v>
      </c>
      <c r="C42" s="13">
        <f t="shared" si="15"/>
        <v>0</v>
      </c>
      <c r="D42" s="13">
        <f t="shared" si="15"/>
        <v>0</v>
      </c>
      <c r="E42" s="13">
        <f t="shared" si="15"/>
        <v>0.2</v>
      </c>
      <c r="F42" s="13">
        <f t="shared" si="15"/>
        <v>0</v>
      </c>
      <c r="G42" s="13">
        <f t="shared" si="15"/>
        <v>0.14285714285714285</v>
      </c>
      <c r="H42" s="13">
        <f t="shared" si="15"/>
        <v>0</v>
      </c>
      <c r="I42" s="13">
        <f t="shared" si="15"/>
        <v>0</v>
      </c>
      <c r="J42" s="13">
        <f t="shared" si="15"/>
        <v>0.1111111111111111</v>
      </c>
      <c r="K42" s="13">
        <f t="shared" si="15"/>
        <v>0.25</v>
      </c>
      <c r="L42" s="13">
        <f t="shared" si="15"/>
        <v>0.1</v>
      </c>
      <c r="M42" s="13">
        <f t="shared" si="15"/>
        <v>0</v>
      </c>
      <c r="N42" s="13">
        <f t="shared" si="15"/>
        <v>0</v>
      </c>
      <c r="O42" s="13">
        <f t="shared" si="15"/>
        <v>0</v>
      </c>
      <c r="P42" s="13">
        <f t="shared" si="15"/>
        <v>0</v>
      </c>
      <c r="Q42" s="13">
        <f t="shared" si="15"/>
        <v>0.1111111111111111</v>
      </c>
      <c r="R42" s="13">
        <f t="shared" si="15"/>
        <v>0</v>
      </c>
      <c r="S42" s="13">
        <f t="shared" si="15"/>
        <v>0</v>
      </c>
      <c r="T42" s="13">
        <f t="shared" si="15"/>
        <v>0.1</v>
      </c>
      <c r="U42" s="13">
        <f t="shared" si="15"/>
        <v>0</v>
      </c>
      <c r="V42" s="13">
        <f t="shared" si="15"/>
        <v>0</v>
      </c>
      <c r="W42" s="13">
        <f t="shared" si="15"/>
        <v>0.15384615384615385</v>
      </c>
      <c r="X42" s="13">
        <f t="shared" si="15"/>
        <v>0</v>
      </c>
      <c r="Y42" s="13">
        <f t="shared" si="15"/>
        <v>0</v>
      </c>
      <c r="Z42" s="13">
        <f t="shared" si="15"/>
        <v>0.2</v>
      </c>
      <c r="AA42" s="13">
        <f t="shared" si="15"/>
        <v>0.5</v>
      </c>
      <c r="AB42" s="13">
        <f t="shared" si="15"/>
        <v>0</v>
      </c>
      <c r="AC42" s="13">
        <f t="shared" si="15"/>
        <v>9.0909090909090912E-2</v>
      </c>
      <c r="AD42" s="13">
        <f t="shared" si="15"/>
        <v>0.125</v>
      </c>
      <c r="AE42" s="13">
        <f t="shared" si="15"/>
        <v>0</v>
      </c>
      <c r="AF42" s="13">
        <f t="shared" si="15"/>
        <v>0.125</v>
      </c>
      <c r="AG42" s="13">
        <f t="shared" si="15"/>
        <v>5.5555555555555552E-2</v>
      </c>
      <c r="AH42" s="13">
        <f t="shared" si="15"/>
        <v>0</v>
      </c>
      <c r="AI42" s="64"/>
      <c r="AJ42" s="48"/>
      <c r="AK42" s="67"/>
      <c r="AL42" s="54"/>
    </row>
    <row r="43" spans="1:38" s="10" customFormat="1" ht="15.75" customHeight="1" x14ac:dyDescent="0.25">
      <c r="A43" s="13" t="s">
        <v>49</v>
      </c>
      <c r="B43" s="13">
        <f t="shared" si="16"/>
        <v>0</v>
      </c>
      <c r="C43" s="13">
        <f t="shared" si="15"/>
        <v>0</v>
      </c>
      <c r="D43" s="13">
        <f t="shared" si="15"/>
        <v>0</v>
      </c>
      <c r="E43" s="13">
        <f t="shared" si="15"/>
        <v>0</v>
      </c>
      <c r="F43" s="13">
        <f t="shared" si="15"/>
        <v>0</v>
      </c>
      <c r="G43" s="13">
        <f t="shared" si="15"/>
        <v>0</v>
      </c>
      <c r="H43" s="13">
        <f t="shared" si="15"/>
        <v>0</v>
      </c>
      <c r="I43" s="13">
        <f t="shared" si="15"/>
        <v>0</v>
      </c>
      <c r="J43" s="13">
        <f t="shared" si="15"/>
        <v>0.1111111111111111</v>
      </c>
      <c r="K43" s="13">
        <f t="shared" si="15"/>
        <v>0</v>
      </c>
      <c r="L43" s="13">
        <f t="shared" si="15"/>
        <v>0</v>
      </c>
      <c r="M43" s="13">
        <f t="shared" si="15"/>
        <v>0</v>
      </c>
      <c r="N43" s="13">
        <f t="shared" si="15"/>
        <v>0.11764705882352941</v>
      </c>
      <c r="O43" s="13">
        <f t="shared" si="15"/>
        <v>0</v>
      </c>
      <c r="P43" s="13">
        <f t="shared" si="15"/>
        <v>0.11764705882352941</v>
      </c>
      <c r="Q43" s="13">
        <f t="shared" si="15"/>
        <v>0.1111111111111111</v>
      </c>
      <c r="R43" s="13">
        <f t="shared" si="15"/>
        <v>0</v>
      </c>
      <c r="S43" s="13">
        <f t="shared" si="15"/>
        <v>0</v>
      </c>
      <c r="T43" s="13">
        <f t="shared" si="15"/>
        <v>0</v>
      </c>
      <c r="U43" s="13">
        <f t="shared" si="15"/>
        <v>0</v>
      </c>
      <c r="V43" s="13">
        <f t="shared" si="15"/>
        <v>0</v>
      </c>
      <c r="W43" s="13">
        <f t="shared" si="15"/>
        <v>0</v>
      </c>
      <c r="X43" s="13">
        <f t="shared" si="15"/>
        <v>0</v>
      </c>
      <c r="Y43" s="13">
        <f t="shared" si="15"/>
        <v>0</v>
      </c>
      <c r="Z43" s="13">
        <f t="shared" si="15"/>
        <v>0</v>
      </c>
      <c r="AA43" s="13">
        <f t="shared" si="15"/>
        <v>0</v>
      </c>
      <c r="AB43" s="13">
        <f t="shared" si="15"/>
        <v>0</v>
      </c>
      <c r="AC43" s="13">
        <f t="shared" si="15"/>
        <v>0</v>
      </c>
      <c r="AD43" s="13">
        <f t="shared" si="15"/>
        <v>0</v>
      </c>
      <c r="AE43" s="13">
        <f t="shared" si="15"/>
        <v>0</v>
      </c>
      <c r="AF43" s="13">
        <f t="shared" si="15"/>
        <v>0</v>
      </c>
      <c r="AG43" s="13">
        <f t="shared" si="15"/>
        <v>5.5555555555555552E-2</v>
      </c>
      <c r="AH43" s="13">
        <f t="shared" si="15"/>
        <v>0</v>
      </c>
      <c r="AI43" s="64"/>
      <c r="AJ43" s="48"/>
      <c r="AK43" s="67"/>
      <c r="AL43" s="54"/>
    </row>
    <row r="44" spans="1:38" s="10" customFormat="1" ht="15.75" customHeight="1" x14ac:dyDescent="0.25">
      <c r="A44" s="13" t="s">
        <v>88</v>
      </c>
      <c r="B44" s="13">
        <f t="shared" si="16"/>
        <v>0</v>
      </c>
      <c r="C44" s="13">
        <f t="shared" si="15"/>
        <v>0</v>
      </c>
      <c r="D44" s="13">
        <f t="shared" si="15"/>
        <v>0</v>
      </c>
      <c r="E44" s="13">
        <f t="shared" si="15"/>
        <v>0</v>
      </c>
      <c r="F44" s="13">
        <f t="shared" si="15"/>
        <v>0</v>
      </c>
      <c r="G44" s="13">
        <f t="shared" si="15"/>
        <v>0</v>
      </c>
      <c r="H44" s="13">
        <f t="shared" si="15"/>
        <v>0</v>
      </c>
      <c r="I44" s="13">
        <f t="shared" si="15"/>
        <v>0</v>
      </c>
      <c r="J44" s="13">
        <f t="shared" si="15"/>
        <v>0</v>
      </c>
      <c r="K44" s="13">
        <f t="shared" si="15"/>
        <v>0</v>
      </c>
      <c r="L44" s="13">
        <f t="shared" si="15"/>
        <v>0</v>
      </c>
      <c r="M44" s="13">
        <f t="shared" si="15"/>
        <v>0</v>
      </c>
      <c r="N44" s="13">
        <f t="shared" si="15"/>
        <v>0</v>
      </c>
      <c r="O44" s="13">
        <f t="shared" si="15"/>
        <v>0</v>
      </c>
      <c r="P44" s="13">
        <f t="shared" si="15"/>
        <v>0</v>
      </c>
      <c r="Q44" s="13">
        <f t="shared" si="15"/>
        <v>0</v>
      </c>
      <c r="R44" s="13">
        <f t="shared" si="15"/>
        <v>0</v>
      </c>
      <c r="S44" s="13">
        <f t="shared" si="15"/>
        <v>0</v>
      </c>
      <c r="T44" s="13">
        <f t="shared" si="15"/>
        <v>0</v>
      </c>
      <c r="U44" s="13">
        <f t="shared" si="15"/>
        <v>0</v>
      </c>
      <c r="V44" s="13">
        <f t="shared" si="15"/>
        <v>0</v>
      </c>
      <c r="W44" s="13">
        <f t="shared" si="15"/>
        <v>0</v>
      </c>
      <c r="X44" s="13">
        <f t="shared" si="15"/>
        <v>0</v>
      </c>
      <c r="Y44" s="13">
        <f t="shared" si="15"/>
        <v>0</v>
      </c>
      <c r="Z44" s="13">
        <f t="shared" si="15"/>
        <v>0</v>
      </c>
      <c r="AA44" s="13">
        <f t="shared" si="15"/>
        <v>0</v>
      </c>
      <c r="AB44" s="13">
        <f t="shared" si="15"/>
        <v>0</v>
      </c>
      <c r="AC44" s="13">
        <f t="shared" si="15"/>
        <v>0</v>
      </c>
      <c r="AD44" s="13">
        <f t="shared" si="15"/>
        <v>0</v>
      </c>
      <c r="AE44" s="13">
        <f t="shared" si="15"/>
        <v>0</v>
      </c>
      <c r="AF44" s="13">
        <f t="shared" si="15"/>
        <v>0</v>
      </c>
      <c r="AG44" s="13">
        <f t="shared" si="15"/>
        <v>0</v>
      </c>
      <c r="AH44" s="13">
        <f t="shared" si="15"/>
        <v>0</v>
      </c>
      <c r="AI44" s="64"/>
      <c r="AJ44" s="48"/>
      <c r="AK44" s="67"/>
      <c r="AL44" s="54"/>
    </row>
    <row r="45" spans="1:38" s="10" customFormat="1" ht="15.75" customHeight="1" x14ac:dyDescent="0.25">
      <c r="A45" s="13" t="s">
        <v>89</v>
      </c>
      <c r="B45" s="13">
        <f t="shared" si="16"/>
        <v>0.16666666666666666</v>
      </c>
      <c r="C45" s="13">
        <f t="shared" si="15"/>
        <v>0</v>
      </c>
      <c r="D45" s="13">
        <f t="shared" si="15"/>
        <v>0</v>
      </c>
      <c r="E45" s="13">
        <f t="shared" si="15"/>
        <v>0</v>
      </c>
      <c r="F45" s="13">
        <f t="shared" si="15"/>
        <v>0.16666666666666666</v>
      </c>
      <c r="G45" s="13">
        <f t="shared" si="15"/>
        <v>0</v>
      </c>
      <c r="H45" s="13">
        <f t="shared" si="15"/>
        <v>0</v>
      </c>
      <c r="I45" s="13">
        <f t="shared" si="15"/>
        <v>0</v>
      </c>
      <c r="J45" s="13">
        <f t="shared" si="15"/>
        <v>0.1111111111111111</v>
      </c>
      <c r="K45" s="13">
        <f t="shared" si="15"/>
        <v>0.125</v>
      </c>
      <c r="L45" s="13">
        <f t="shared" si="15"/>
        <v>0.2</v>
      </c>
      <c r="M45" s="13">
        <f t="shared" si="15"/>
        <v>0</v>
      </c>
      <c r="N45" s="13">
        <f t="shared" si="15"/>
        <v>0</v>
      </c>
      <c r="O45" s="13">
        <f t="shared" si="15"/>
        <v>0.16666666666666666</v>
      </c>
      <c r="P45" s="13">
        <f t="shared" si="15"/>
        <v>5.8823529411764705E-2</v>
      </c>
      <c r="Q45" s="13">
        <f t="shared" si="15"/>
        <v>0.1111111111111111</v>
      </c>
      <c r="R45" s="13">
        <f t="shared" si="15"/>
        <v>8.3333333333333329E-2</v>
      </c>
      <c r="S45" s="13">
        <f t="shared" si="15"/>
        <v>0</v>
      </c>
      <c r="T45" s="13">
        <f t="shared" si="15"/>
        <v>0</v>
      </c>
      <c r="U45" s="13">
        <f t="shared" si="15"/>
        <v>0.2</v>
      </c>
      <c r="V45" s="13">
        <f t="shared" si="15"/>
        <v>0</v>
      </c>
      <c r="W45" s="13">
        <f t="shared" si="15"/>
        <v>0.30769230769230771</v>
      </c>
      <c r="X45" s="13">
        <f t="shared" si="15"/>
        <v>0.22222222222222221</v>
      </c>
      <c r="Y45" s="13">
        <f t="shared" si="15"/>
        <v>0</v>
      </c>
      <c r="Z45" s="13">
        <f t="shared" si="15"/>
        <v>0.2</v>
      </c>
      <c r="AA45" s="13">
        <f t="shared" si="15"/>
        <v>0</v>
      </c>
      <c r="AB45" s="13">
        <f t="shared" si="15"/>
        <v>0</v>
      </c>
      <c r="AC45" s="13">
        <f t="shared" si="15"/>
        <v>0</v>
      </c>
      <c r="AD45" s="13">
        <f t="shared" si="15"/>
        <v>0.125</v>
      </c>
      <c r="AE45" s="13">
        <f t="shared" si="15"/>
        <v>0</v>
      </c>
      <c r="AF45" s="13">
        <f t="shared" si="15"/>
        <v>0.125</v>
      </c>
      <c r="AG45" s="13">
        <f t="shared" si="15"/>
        <v>0.16666666666666666</v>
      </c>
      <c r="AH45" s="13">
        <f t="shared" si="15"/>
        <v>0</v>
      </c>
      <c r="AI45" s="64"/>
      <c r="AJ45" s="48"/>
      <c r="AK45" s="67"/>
      <c r="AL45" s="54"/>
    </row>
    <row r="46" spans="1:38" s="10" customFormat="1" ht="15.75" customHeight="1" x14ac:dyDescent="0.25">
      <c r="A46" s="13" t="s">
        <v>90</v>
      </c>
      <c r="B46" s="13">
        <f t="shared" si="16"/>
        <v>8.3333333333333329E-2</v>
      </c>
      <c r="C46" s="13">
        <f t="shared" si="15"/>
        <v>0.16666666666666666</v>
      </c>
      <c r="D46" s="13">
        <f t="shared" si="15"/>
        <v>0</v>
      </c>
      <c r="E46" s="13">
        <f t="shared" si="15"/>
        <v>0</v>
      </c>
      <c r="F46" s="13">
        <f t="shared" si="15"/>
        <v>0.16666666666666666</v>
      </c>
      <c r="G46" s="13">
        <f t="shared" si="15"/>
        <v>0</v>
      </c>
      <c r="H46" s="13">
        <f t="shared" si="15"/>
        <v>0</v>
      </c>
      <c r="I46" s="13">
        <f t="shared" si="15"/>
        <v>0</v>
      </c>
      <c r="J46" s="13">
        <f t="shared" si="15"/>
        <v>0</v>
      </c>
      <c r="K46" s="13">
        <f t="shared" si="15"/>
        <v>0.125</v>
      </c>
      <c r="L46" s="13">
        <f t="shared" si="15"/>
        <v>0.1</v>
      </c>
      <c r="M46" s="13">
        <f t="shared" si="15"/>
        <v>0.33333333333333331</v>
      </c>
      <c r="N46" s="13">
        <f t="shared" si="15"/>
        <v>0</v>
      </c>
      <c r="O46" s="13">
        <f t="shared" si="15"/>
        <v>8.3333333333333329E-2</v>
      </c>
      <c r="P46" s="13">
        <f t="shared" si="15"/>
        <v>5.8823529411764705E-2</v>
      </c>
      <c r="Q46" s="13">
        <f t="shared" si="15"/>
        <v>0.1111111111111111</v>
      </c>
      <c r="R46" s="13">
        <f t="shared" si="15"/>
        <v>0</v>
      </c>
      <c r="S46" s="13">
        <f t="shared" si="15"/>
        <v>0</v>
      </c>
      <c r="T46" s="13">
        <f t="shared" si="15"/>
        <v>0</v>
      </c>
      <c r="U46" s="13">
        <f t="shared" si="15"/>
        <v>0.1</v>
      </c>
      <c r="V46" s="13">
        <f t="shared" si="15"/>
        <v>0.16666666666666666</v>
      </c>
      <c r="W46" s="13">
        <f t="shared" si="15"/>
        <v>0</v>
      </c>
      <c r="X46" s="13">
        <f t="shared" si="15"/>
        <v>0.1111111111111111</v>
      </c>
      <c r="Y46" s="13">
        <f t="shared" si="15"/>
        <v>0</v>
      </c>
      <c r="Z46" s="13">
        <f t="shared" si="15"/>
        <v>0.2</v>
      </c>
      <c r="AA46" s="13">
        <f t="shared" si="15"/>
        <v>0</v>
      </c>
      <c r="AB46" s="13">
        <f t="shared" si="15"/>
        <v>0</v>
      </c>
      <c r="AC46" s="13">
        <f t="shared" si="15"/>
        <v>0</v>
      </c>
      <c r="AD46" s="13">
        <f t="shared" si="15"/>
        <v>0.125</v>
      </c>
      <c r="AE46" s="13">
        <f t="shared" si="15"/>
        <v>0</v>
      </c>
      <c r="AF46" s="13">
        <f t="shared" si="15"/>
        <v>0.125</v>
      </c>
      <c r="AG46" s="13">
        <f t="shared" si="15"/>
        <v>0</v>
      </c>
      <c r="AH46" s="13">
        <f t="shared" si="15"/>
        <v>0</v>
      </c>
      <c r="AI46" s="65"/>
      <c r="AJ46" s="17"/>
      <c r="AK46" s="68"/>
      <c r="AL46" s="55"/>
    </row>
    <row r="47" spans="1:38" s="10" customFormat="1" ht="15.75" customHeight="1" x14ac:dyDescent="0.25">
      <c r="A47" s="18" t="s">
        <v>94</v>
      </c>
      <c r="B47" s="13">
        <f>SUM(B9,B10,B12,B13,B14)/B$28</f>
        <v>0.41666666666666669</v>
      </c>
      <c r="C47" s="13">
        <f t="shared" ref="C47:AH47" si="17">SUM(C9,C10,C12,C13,C14)/C$28</f>
        <v>0.33333333333333331</v>
      </c>
      <c r="D47" s="13">
        <f t="shared" si="17"/>
        <v>0.8</v>
      </c>
      <c r="E47" s="13">
        <f t="shared" si="17"/>
        <v>0.2</v>
      </c>
      <c r="F47" s="13">
        <f t="shared" si="17"/>
        <v>0.33333333333333331</v>
      </c>
      <c r="G47" s="13">
        <f t="shared" si="17"/>
        <v>0.42857142857142855</v>
      </c>
      <c r="H47" s="13">
        <f t="shared" si="17"/>
        <v>0.8</v>
      </c>
      <c r="I47" s="13">
        <f t="shared" si="17"/>
        <v>0</v>
      </c>
      <c r="J47" s="13">
        <f t="shared" si="17"/>
        <v>0.44444444444444442</v>
      </c>
      <c r="K47" s="13">
        <f t="shared" si="17"/>
        <v>0.375</v>
      </c>
      <c r="L47" s="13">
        <f t="shared" si="17"/>
        <v>0.1</v>
      </c>
      <c r="M47" s="13">
        <f t="shared" si="17"/>
        <v>0.33333333333333331</v>
      </c>
      <c r="N47" s="13">
        <f t="shared" si="17"/>
        <v>0.6470588235294118</v>
      </c>
      <c r="O47" s="13">
        <f t="shared" si="17"/>
        <v>0.25</v>
      </c>
      <c r="P47" s="13">
        <f t="shared" si="17"/>
        <v>0.23529411764705882</v>
      </c>
      <c r="Q47" s="13">
        <f t="shared" si="17"/>
        <v>0.33333333333333331</v>
      </c>
      <c r="R47" s="13">
        <f t="shared" si="17"/>
        <v>0.33333333333333331</v>
      </c>
      <c r="S47" s="13">
        <f t="shared" si="17"/>
        <v>0.41666666666666669</v>
      </c>
      <c r="T47" s="13">
        <f t="shared" si="17"/>
        <v>0.7</v>
      </c>
      <c r="U47" s="13">
        <f t="shared" si="17"/>
        <v>0.4</v>
      </c>
      <c r="V47" s="13">
        <f t="shared" si="17"/>
        <v>0.33333333333333331</v>
      </c>
      <c r="W47" s="13">
        <f t="shared" si="17"/>
        <v>7.6923076923076927E-2</v>
      </c>
      <c r="X47" s="13">
        <f t="shared" si="17"/>
        <v>0.33333333333333331</v>
      </c>
      <c r="Y47" s="13">
        <f t="shared" si="17"/>
        <v>0</v>
      </c>
      <c r="Z47" s="13">
        <f t="shared" si="17"/>
        <v>0</v>
      </c>
      <c r="AA47" s="13">
        <f t="shared" si="17"/>
        <v>0.25</v>
      </c>
      <c r="AB47" s="13">
        <f t="shared" si="17"/>
        <v>0.25</v>
      </c>
      <c r="AC47" s="13">
        <f t="shared" si="17"/>
        <v>0.54545454545454541</v>
      </c>
      <c r="AD47" s="13">
        <f t="shared" si="17"/>
        <v>0.25</v>
      </c>
      <c r="AE47" s="13">
        <f t="shared" si="17"/>
        <v>0.2857142857142857</v>
      </c>
      <c r="AF47" s="13">
        <f t="shared" si="17"/>
        <v>0.25</v>
      </c>
      <c r="AG47" s="13">
        <f t="shared" si="17"/>
        <v>0.44444444444444442</v>
      </c>
      <c r="AH47" s="13">
        <f t="shared" si="17"/>
        <v>0.4</v>
      </c>
      <c r="AI47" s="49"/>
      <c r="AJ47" s="50"/>
      <c r="AK47" s="51"/>
      <c r="AL47" s="52"/>
    </row>
    <row r="48" spans="1:3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I31:AI36"/>
    <mergeCell ref="AK31:AK36"/>
    <mergeCell ref="AI27:AL28"/>
    <mergeCell ref="AI41:AI46"/>
    <mergeCell ref="AK41:AK46"/>
  </mergeCell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91CD-5A27-4755-BC98-6E5F6423A630}">
  <dimension ref="A1:E34"/>
  <sheetViews>
    <sheetView tabSelected="1" topLeftCell="A7" zoomScale="70" zoomScaleNormal="70" workbookViewId="0">
      <selection activeCell="E35" sqref="E35"/>
    </sheetView>
  </sheetViews>
  <sheetFormatPr defaultRowHeight="15.75" x14ac:dyDescent="0.25"/>
  <cols>
    <col min="1" max="1" width="15.75" customWidth="1"/>
  </cols>
  <sheetData>
    <row r="1" spans="1:3" x14ac:dyDescent="0.25">
      <c r="A1" s="10" t="s">
        <v>3</v>
      </c>
      <c r="B1" s="10">
        <v>0</v>
      </c>
    </row>
    <row r="2" spans="1:3" x14ac:dyDescent="0.25">
      <c r="A2" s="10" t="s">
        <v>6</v>
      </c>
      <c r="B2" s="10">
        <v>0</v>
      </c>
      <c r="C2" s="10"/>
    </row>
    <row r="3" spans="1:3" x14ac:dyDescent="0.25">
      <c r="A3" s="10" t="s">
        <v>10</v>
      </c>
      <c r="B3" s="10">
        <v>0</v>
      </c>
      <c r="C3" s="10"/>
    </row>
    <row r="4" spans="1:3" x14ac:dyDescent="0.25">
      <c r="A4" s="10" t="s">
        <v>17</v>
      </c>
      <c r="B4" s="10">
        <v>0</v>
      </c>
      <c r="C4" s="10"/>
    </row>
    <row r="5" spans="1:3" x14ac:dyDescent="0.25">
      <c r="A5" s="10" t="s">
        <v>26</v>
      </c>
      <c r="B5" s="10">
        <v>0</v>
      </c>
      <c r="C5" s="10"/>
    </row>
    <row r="6" spans="1:3" x14ac:dyDescent="0.25">
      <c r="A6" s="10" t="s">
        <v>27</v>
      </c>
      <c r="B6" s="10">
        <v>0</v>
      </c>
      <c r="C6" s="10"/>
    </row>
    <row r="7" spans="1:3" x14ac:dyDescent="0.25">
      <c r="A7" s="10" t="s">
        <v>33</v>
      </c>
      <c r="B7" s="10">
        <v>0</v>
      </c>
      <c r="C7" s="10"/>
    </row>
    <row r="8" spans="1:3" x14ac:dyDescent="0.25">
      <c r="A8" s="10" t="s">
        <v>1</v>
      </c>
      <c r="B8" s="10">
        <v>8.3333333333333321</v>
      </c>
      <c r="C8" s="10"/>
    </row>
    <row r="9" spans="1:3" x14ac:dyDescent="0.25">
      <c r="A9" s="10" t="s">
        <v>20</v>
      </c>
      <c r="B9" s="10">
        <v>10</v>
      </c>
      <c r="C9" s="10"/>
    </row>
    <row r="10" spans="1:3" x14ac:dyDescent="0.25">
      <c r="A10" s="10" t="s">
        <v>9</v>
      </c>
      <c r="B10" s="10">
        <v>11.111111111111111</v>
      </c>
      <c r="C10" s="10"/>
    </row>
    <row r="11" spans="1:3" x14ac:dyDescent="0.25">
      <c r="A11" s="10" t="s">
        <v>23</v>
      </c>
      <c r="B11" s="10">
        <v>11.111111111111111</v>
      </c>
      <c r="C11" s="10"/>
    </row>
    <row r="12" spans="1:3" x14ac:dyDescent="0.25">
      <c r="A12" s="10" t="s">
        <v>2</v>
      </c>
      <c r="B12" s="10">
        <v>16.666666666666664</v>
      </c>
      <c r="C12" s="10"/>
    </row>
    <row r="13" spans="1:3" x14ac:dyDescent="0.25">
      <c r="A13" s="10" t="s">
        <v>5</v>
      </c>
      <c r="B13" s="10">
        <v>16.666666666666664</v>
      </c>
      <c r="C13" s="10"/>
    </row>
    <row r="14" spans="1:3" x14ac:dyDescent="0.25">
      <c r="A14" s="10" t="s">
        <v>32</v>
      </c>
      <c r="B14" s="10">
        <v>16.666666666666664</v>
      </c>
      <c r="C14" s="10"/>
    </row>
    <row r="15" spans="1:3" x14ac:dyDescent="0.25">
      <c r="A15" s="10" t="s">
        <v>28</v>
      </c>
      <c r="B15" s="10">
        <v>18.181818181818183</v>
      </c>
      <c r="C15" s="10"/>
    </row>
    <row r="16" spans="1:3" x14ac:dyDescent="0.25">
      <c r="A16" s="10" t="s">
        <v>25</v>
      </c>
      <c r="B16" s="10">
        <v>20</v>
      </c>
      <c r="C16" s="10"/>
    </row>
    <row r="17" spans="1:3" x14ac:dyDescent="0.25">
      <c r="A17" s="10" t="s">
        <v>13</v>
      </c>
      <c r="B17" s="10">
        <v>23.52941176470588</v>
      </c>
      <c r="C17" s="10"/>
    </row>
    <row r="18" spans="1:3" x14ac:dyDescent="0.25">
      <c r="A18" s="10" t="s">
        <v>29</v>
      </c>
      <c r="B18" s="10">
        <v>25</v>
      </c>
      <c r="C18" s="10"/>
    </row>
    <row r="19" spans="1:3" x14ac:dyDescent="0.25">
      <c r="A19" s="10" t="s">
        <v>22</v>
      </c>
      <c r="B19" s="10">
        <v>30.76923076923077</v>
      </c>
      <c r="C19" s="10"/>
    </row>
    <row r="20" spans="1:3" x14ac:dyDescent="0.25">
      <c r="A20" s="10" t="s">
        <v>12</v>
      </c>
      <c r="B20" s="10">
        <v>33.333333333333329</v>
      </c>
      <c r="C20" s="10"/>
    </row>
    <row r="21" spans="1:3" x14ac:dyDescent="0.25">
      <c r="A21" s="10" t="s">
        <v>14</v>
      </c>
      <c r="B21" s="10">
        <v>33.333333333333329</v>
      </c>
      <c r="C21" s="10"/>
    </row>
    <row r="22" spans="1:3" x14ac:dyDescent="0.25">
      <c r="A22" s="10" t="s">
        <v>16</v>
      </c>
      <c r="B22" s="10">
        <v>33.333333333333329</v>
      </c>
      <c r="C22" s="10"/>
    </row>
    <row r="23" spans="1:3" x14ac:dyDescent="0.25">
      <c r="A23" s="10" t="s">
        <v>21</v>
      </c>
      <c r="B23" s="10">
        <v>33.333333333333329</v>
      </c>
      <c r="C23" s="10"/>
    </row>
    <row r="24" spans="1:3" x14ac:dyDescent="0.25">
      <c r="A24" s="10" t="s">
        <v>15</v>
      </c>
      <c r="B24" s="10">
        <v>35.294117647058826</v>
      </c>
      <c r="C24" s="10"/>
    </row>
    <row r="25" spans="1:3" x14ac:dyDescent="0.25">
      <c r="A25" s="10" t="s">
        <v>31</v>
      </c>
      <c r="B25" s="10">
        <v>37.5</v>
      </c>
      <c r="C25" s="10"/>
    </row>
    <row r="26" spans="1:3" x14ac:dyDescent="0.25">
      <c r="A26" s="10" t="s">
        <v>11</v>
      </c>
      <c r="B26" s="10">
        <v>50</v>
      </c>
      <c r="C26" s="10"/>
    </row>
    <row r="27" spans="1:3" x14ac:dyDescent="0.25">
      <c r="A27" s="10" t="s">
        <v>18</v>
      </c>
      <c r="B27" s="10">
        <v>58.333333333333336</v>
      </c>
      <c r="C27" s="10"/>
    </row>
    <row r="28" spans="1:3" x14ac:dyDescent="0.25">
      <c r="A28" s="10" t="s">
        <v>19</v>
      </c>
      <c r="B28" s="10">
        <v>70</v>
      </c>
      <c r="C28" s="10"/>
    </row>
    <row r="29" spans="1:3" x14ac:dyDescent="0.25">
      <c r="A29" s="10" t="s">
        <v>4</v>
      </c>
      <c r="B29" s="10">
        <v>80</v>
      </c>
      <c r="C29" s="10"/>
    </row>
    <row r="30" spans="1:3" x14ac:dyDescent="0.25">
      <c r="A30" s="10" t="s">
        <v>30</v>
      </c>
      <c r="B30" s="10">
        <v>85.714285714285708</v>
      </c>
      <c r="C30" s="10"/>
    </row>
    <row r="31" spans="1:3" x14ac:dyDescent="0.25">
      <c r="A31" s="10" t="s">
        <v>7</v>
      </c>
      <c r="B31" s="10">
        <v>100</v>
      </c>
      <c r="C31" s="10"/>
    </row>
    <row r="32" spans="1:3" x14ac:dyDescent="0.25">
      <c r="A32" s="10" t="s">
        <v>8</v>
      </c>
      <c r="B32" s="10">
        <v>100</v>
      </c>
      <c r="C32" s="10"/>
    </row>
    <row r="33" spans="1:5" x14ac:dyDescent="0.25">
      <c r="A33" s="10" t="s">
        <v>24</v>
      </c>
      <c r="B33" s="10">
        <v>100</v>
      </c>
      <c r="C33" s="10"/>
    </row>
    <row r="34" spans="1:5" x14ac:dyDescent="0.25">
      <c r="E34" s="76">
        <f>18/33</f>
        <v>0.54545454545454541</v>
      </c>
    </row>
  </sheetData>
  <sortState xmlns:xlrd2="http://schemas.microsoft.com/office/spreadsheetml/2017/richdata2" ref="A1:B36">
    <sortCondition ref="B1:B36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="85" zoomScaleNormal="85" workbookViewId="0">
      <selection activeCell="I26" sqref="I26"/>
    </sheetView>
  </sheetViews>
  <sheetFormatPr defaultColWidth="11.25" defaultRowHeight="15" customHeight="1" x14ac:dyDescent="0.25"/>
  <cols>
    <col min="1" max="26" width="8.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Schools</vt:lpstr>
      <vt:lpstr>CORE</vt:lpstr>
      <vt:lpstr>Prop CogSci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Allen</dc:creator>
  <cp:lastModifiedBy>Michael Allen</cp:lastModifiedBy>
  <dcterms:created xsi:type="dcterms:W3CDTF">2018-08-10T03:28:07Z</dcterms:created>
  <dcterms:modified xsi:type="dcterms:W3CDTF">2019-03-02T04:08:24Z</dcterms:modified>
</cp:coreProperties>
</file>