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osuer/Documents/DashBoard Fincas/"/>
    </mc:Choice>
  </mc:AlternateContent>
  <xr:revisionPtr revIDLastSave="0" documentId="13_ncr:1_{CFFFB3A4-6C41-7A48-9DC4-82DE2B02FFB5}" xr6:coauthVersionLast="47" xr6:coauthVersionMax="47" xr10:uidLastSave="{00000000-0000-0000-0000-000000000000}"/>
  <bookViews>
    <workbookView xWindow="0" yWindow="760" windowWidth="30240" windowHeight="17060" activeTab="1" xr2:uid="{29C5EB49-51D8-4720-8D29-CC5F80929373}"/>
  </bookViews>
  <sheets>
    <sheet name="TD" sheetId="2" state="hidden" r:id="rId1"/>
    <sheet name="COSTOS_QQ" sheetId="1" r:id="rId2"/>
    <sheet name="Contribuciones" sheetId="4" state="hidden" r:id="rId3"/>
  </sheets>
  <definedNames>
    <definedName name="_xlnm._FilterDatabase" localSheetId="1" hidden="1">COSTOS_QQ!$A$1:$CJ$186</definedName>
  </definedNames>
  <calcPr calcId="191029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6" i="2"/>
  <c r="H1" i="4" l="1"/>
  <c r="G1" i="4"/>
  <c r="F1" i="4"/>
  <c r="F9" i="4"/>
  <c r="E9" i="4"/>
  <c r="D5" i="4"/>
  <c r="D8" i="4" s="1"/>
  <c r="C8" i="4" s="1"/>
  <c r="D6" i="4"/>
  <c r="B7" i="4"/>
  <c r="D7" i="4"/>
  <c r="B8" i="4"/>
  <c r="B14" i="4"/>
  <c r="D20" i="4"/>
  <c r="D21" i="4"/>
  <c r="B13" i="4" s="1"/>
  <c r="B15" i="4" s="1"/>
  <c r="V78" i="1" l="1"/>
  <c r="F1" i="2"/>
  <c r="F2" i="2"/>
  <c r="E2" i="2"/>
  <c r="E1" i="2"/>
  <c r="D24" i="4" l="1"/>
  <c r="D25" i="4" s="1"/>
  <c r="F10" i="4" s="1"/>
  <c r="G2" i="2"/>
  <c r="G1" i="2"/>
  <c r="E10" i="4" l="1"/>
  <c r="G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Josue Ruiz</author>
  </authors>
  <commentList>
    <comment ref="T1" authorId="0" shapeId="0" xr:uid="{FC265260-AFCD-49B1-B2C2-E35AE95D3584}">
      <text>
        <r>
          <rPr>
            <b/>
            <sz val="10"/>
            <color rgb="FF000000"/>
            <rFont val="Tahoma"/>
            <family val="2"/>
          </rPr>
          <t>Josue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SIN INFRA, PREP, TRANSPORTE, SIEMBRA NI TRANSPORTE
</t>
        </r>
      </text>
    </comment>
  </commentList>
</comments>
</file>

<file path=xl/sharedStrings.xml><?xml version="1.0" encoding="utf-8"?>
<sst xmlns="http://schemas.openxmlformats.org/spreadsheetml/2006/main" count="827" uniqueCount="315">
  <si>
    <t>CODFINCA</t>
  </si>
  <si>
    <t>NOMFIN</t>
  </si>
  <si>
    <t>REGION</t>
  </si>
  <si>
    <t>AREA</t>
  </si>
  <si>
    <t>TONS</t>
  </si>
  <si>
    <t>qq Azúcar</t>
  </si>
  <si>
    <t>RIEGO</t>
  </si>
  <si>
    <t>FERTILIZACION</t>
  </si>
  <si>
    <t>MALEZAS</t>
  </si>
  <si>
    <t>ADMI. AGRICOLA</t>
  </si>
  <si>
    <t>SIEMBRA</t>
  </si>
  <si>
    <t>PREPARACION</t>
  </si>
  <si>
    <t>SERV. TRANSPORTE</t>
  </si>
  <si>
    <t>INFRAESTRUCTURA</t>
  </si>
  <si>
    <t>PLAGAS</t>
  </si>
  <si>
    <t>OTROS</t>
  </si>
  <si>
    <t>TOTAL MANEJO</t>
  </si>
  <si>
    <t>MANEJO SIN INV.</t>
  </si>
  <si>
    <t>CAT</t>
  </si>
  <si>
    <t>RENTA</t>
  </si>
  <si>
    <t>TOTAL SIN INV</t>
  </si>
  <si>
    <t>% AGR</t>
  </si>
  <si>
    <t>% CAT</t>
  </si>
  <si>
    <t>% RENTA</t>
  </si>
  <si>
    <t>Manejo Agr/qq</t>
  </si>
  <si>
    <t>CAT/qq</t>
  </si>
  <si>
    <t>ADT/qq</t>
  </si>
  <si>
    <t>RIEGO/qq</t>
  </si>
  <si>
    <t>FERTILIZACION/qq</t>
  </si>
  <si>
    <t>MALEZAS/qq</t>
  </si>
  <si>
    <t>ADMI./qq</t>
  </si>
  <si>
    <t>SIEMBRA/qq</t>
  </si>
  <si>
    <t>PREP/qq</t>
  </si>
  <si>
    <t>SERV.TRANS/qq</t>
  </si>
  <si>
    <t>INFRA/qq</t>
  </si>
  <si>
    <t>PLAGAS/qq</t>
  </si>
  <si>
    <t>OTROS/qq</t>
  </si>
  <si>
    <t>% RIEGO</t>
  </si>
  <si>
    <t>% FERTILIZACION</t>
  </si>
  <si>
    <t>% MALEZAS</t>
  </si>
  <si>
    <t>% ADMI.</t>
  </si>
  <si>
    <t>% SIEMBRA</t>
  </si>
  <si>
    <t>% PREP</t>
  </si>
  <si>
    <t>% SERV.TRANS</t>
  </si>
  <si>
    <t>% INFRA</t>
  </si>
  <si>
    <t>% PLAGAS</t>
  </si>
  <si>
    <t>% OTROS</t>
  </si>
  <si>
    <t>Costo Ha Total</t>
  </si>
  <si>
    <t>Manejo /ha</t>
  </si>
  <si>
    <t>Renta / ha</t>
  </si>
  <si>
    <t>CAT /ha</t>
  </si>
  <si>
    <t>RIEGO/ha</t>
  </si>
  <si>
    <t>FERTILIZACION/ha</t>
  </si>
  <si>
    <t>MALEZAS/ha</t>
  </si>
  <si>
    <t>ADMI./ha</t>
  </si>
  <si>
    <t>SIEMBRA/ha</t>
  </si>
  <si>
    <t>PREP/ha</t>
  </si>
  <si>
    <t>SERV.TRANS/ha</t>
  </si>
  <si>
    <t>INFRA/ha</t>
  </si>
  <si>
    <t>PLAGAS/ha</t>
  </si>
  <si>
    <t>OTROS/ha</t>
  </si>
  <si>
    <t>Costo Total/ Tons</t>
  </si>
  <si>
    <t>Manejo/ Tons</t>
  </si>
  <si>
    <t>Cat/ Tons</t>
  </si>
  <si>
    <t>Renta/ Tons</t>
  </si>
  <si>
    <t>RIEGO/Tons</t>
  </si>
  <si>
    <t>FERTILIZACION/Tons</t>
  </si>
  <si>
    <t>MALEZAS/Tons</t>
  </si>
  <si>
    <t>ADMI./Tons</t>
  </si>
  <si>
    <t>SIEMBRA/Tons</t>
  </si>
  <si>
    <t>PREP/Tons</t>
  </si>
  <si>
    <t>SERV.TRANS/Tons</t>
  </si>
  <si>
    <t>INFRA/Tons</t>
  </si>
  <si>
    <t>PLAGAS/Tons</t>
  </si>
  <si>
    <t>OTROS/Tons</t>
  </si>
  <si>
    <t>PORCENTAJE_CORTE_MANUAL</t>
  </si>
  <si>
    <t>PORCENTAJE_CORTE_MECANIZADO</t>
  </si>
  <si>
    <t xml:space="preserve">INGRESO </t>
  </si>
  <si>
    <t>INGRESO QQ</t>
  </si>
  <si>
    <t>INGRESO HA</t>
  </si>
  <si>
    <t xml:space="preserve"> INGRESO TONS</t>
  </si>
  <si>
    <t>CONTRIB qq</t>
  </si>
  <si>
    <t>CONTRIB Ha</t>
  </si>
  <si>
    <t>CONTRIB Ton</t>
  </si>
  <si>
    <t>GRUPO</t>
  </si>
  <si>
    <t>CONDICION</t>
  </si>
  <si>
    <t>CANTARRANA</t>
  </si>
  <si>
    <t>REGION 7</t>
  </si>
  <si>
    <t>ARRENDADAS</t>
  </si>
  <si>
    <t>NUEVE CERROS</t>
  </si>
  <si>
    <t>LA MAQUINA</t>
  </si>
  <si>
    <t>ACCIONISTA</t>
  </si>
  <si>
    <t>LOS AGUACATES</t>
  </si>
  <si>
    <t>COSTA RICA</t>
  </si>
  <si>
    <t>CANTARRANAS II</t>
  </si>
  <si>
    <t>CALIFORNIA</t>
  </si>
  <si>
    <t>REGION 5</t>
  </si>
  <si>
    <t>PROPIA</t>
  </si>
  <si>
    <t>PARANA</t>
  </si>
  <si>
    <t>EL DIAMANTE</t>
  </si>
  <si>
    <t>LAS FIANZAS</t>
  </si>
  <si>
    <t>LA UNION</t>
  </si>
  <si>
    <t>EL REFUGIO</t>
  </si>
  <si>
    <t>ANEXO FINCA CANARIAS</t>
  </si>
  <si>
    <t>MONTE ALEGRE</t>
  </si>
  <si>
    <t>IGUAZU</t>
  </si>
  <si>
    <t>REGION 3</t>
  </si>
  <si>
    <t>PALO PINTA</t>
  </si>
  <si>
    <t>RIO PLATA</t>
  </si>
  <si>
    <t>SANTA MARIA</t>
  </si>
  <si>
    <t>REGION 2</t>
  </si>
  <si>
    <t>LA PINTA</t>
  </si>
  <si>
    <t>LA NINA</t>
  </si>
  <si>
    <t>LA AURORA</t>
  </si>
  <si>
    <t>LA PROSPERIDAD</t>
  </si>
  <si>
    <t>BOTON BLANCO II</t>
  </si>
  <si>
    <t>REGION 4</t>
  </si>
  <si>
    <t>SANTA CLARA</t>
  </si>
  <si>
    <t>EL SACRAMENTO</t>
  </si>
  <si>
    <t>EL JAZMIN</t>
  </si>
  <si>
    <t>EL CARRIZO</t>
  </si>
  <si>
    <t>LA FLORESTA II TX</t>
  </si>
  <si>
    <t>REGION 1</t>
  </si>
  <si>
    <t>ANEXO FINCA LA FLORE</t>
  </si>
  <si>
    <t>ANEXO FINCA EL PROGR</t>
  </si>
  <si>
    <t>ANEXO FINCA LAS FIAN</t>
  </si>
  <si>
    <t>MANDEVILLE</t>
  </si>
  <si>
    <t>CERRITOS KENAF</t>
  </si>
  <si>
    <t>REGION 6</t>
  </si>
  <si>
    <t>BOTRAN-MERINO</t>
  </si>
  <si>
    <t>LA PENITA</t>
  </si>
  <si>
    <t>CERRITOS I</t>
  </si>
  <si>
    <t>PROVINCIAS</t>
  </si>
  <si>
    <t>AGRICOLA DEL SUR</t>
  </si>
  <si>
    <t>OJO DE AGUA</t>
  </si>
  <si>
    <t>LA LAGUNETA</t>
  </si>
  <si>
    <t>LA MAJUNCHERA</t>
  </si>
  <si>
    <t>AGROPECUARIA CENTROA</t>
  </si>
  <si>
    <t>EL AMATILLO</t>
  </si>
  <si>
    <t>AGRICOLA EL CHUPADER</t>
  </si>
  <si>
    <t>PIEDRAS COLORADAS</t>
  </si>
  <si>
    <t>EL CAIMITO</t>
  </si>
  <si>
    <t>LLANES</t>
  </si>
  <si>
    <t>PAPELERA</t>
  </si>
  <si>
    <t>TIERRA FRIA</t>
  </si>
  <si>
    <t>MANIADERO I</t>
  </si>
  <si>
    <t>DP</t>
  </si>
  <si>
    <t>LOS PORTALES</t>
  </si>
  <si>
    <t>LOS CERRITOS (TAXISC</t>
  </si>
  <si>
    <t>LA NEGRA</t>
  </si>
  <si>
    <t>MARIA DELI</t>
  </si>
  <si>
    <t>EL TRIUNFO</t>
  </si>
  <si>
    <t>LA COLINA</t>
  </si>
  <si>
    <t>LA CEIBA-TAXISCO</t>
  </si>
  <si>
    <t>VALDE PEÑA</t>
  </si>
  <si>
    <t>LA GIGANTA</t>
  </si>
  <si>
    <t>CANARIAS</t>
  </si>
  <si>
    <t>EL PORVENIR VALLADAR</t>
  </si>
  <si>
    <t>SANTA MATILDE</t>
  </si>
  <si>
    <t>LA ASUNCION</t>
  </si>
  <si>
    <t>JARONU</t>
  </si>
  <si>
    <t>EL PRADO</t>
  </si>
  <si>
    <t>EL BOSQUE</t>
  </si>
  <si>
    <t>PIEDRECITAS</t>
  </si>
  <si>
    <t>LA FRONDA</t>
  </si>
  <si>
    <t>LAS VICTORIAS</t>
  </si>
  <si>
    <t>LA GIRALDA</t>
  </si>
  <si>
    <t>LA PERLA</t>
  </si>
  <si>
    <t>FERNANDA YON</t>
  </si>
  <si>
    <t>BOTON BLANCO</t>
  </si>
  <si>
    <t>EL RECUERDO</t>
  </si>
  <si>
    <t>EL RELICARIO LA GOME</t>
  </si>
  <si>
    <t>SANTA TERESA (PTO. S</t>
  </si>
  <si>
    <t>MANCHEN</t>
  </si>
  <si>
    <t>CHAPULCO</t>
  </si>
  <si>
    <t>EL MANIADERO VII</t>
  </si>
  <si>
    <t>MANIADERO VIII</t>
  </si>
  <si>
    <t>STA. SILVIA</t>
  </si>
  <si>
    <t>EL TRIUNFO LA GOMERA</t>
  </si>
  <si>
    <t>FINCA LA ESPERANZA</t>
  </si>
  <si>
    <t>FINCA LA FORTUNA</t>
  </si>
  <si>
    <t>LA PALMILLA VELIZ</t>
  </si>
  <si>
    <t>PIEDRECITAS SCHOENBE</t>
  </si>
  <si>
    <t>LA ESMERALDA TX</t>
  </si>
  <si>
    <t>LAS MORENAS</t>
  </si>
  <si>
    <t>LA POLLERA</t>
  </si>
  <si>
    <t>LA PRIMAVERA</t>
  </si>
  <si>
    <t>LA CEIBITA TAXISCO</t>
  </si>
  <si>
    <t>FLOR DE LA LAGUNA</t>
  </si>
  <si>
    <t>EL ROSARIO - TX</t>
  </si>
  <si>
    <t>VERACRUZ</t>
  </si>
  <si>
    <t>MONTECARLO</t>
  </si>
  <si>
    <t>SAN MIGUEL</t>
  </si>
  <si>
    <t>PALMILLA GALVEZ</t>
  </si>
  <si>
    <t>MONTE LARGO</t>
  </si>
  <si>
    <t>LAS FLORES</t>
  </si>
  <si>
    <t>EL TEJAL DE TORO</t>
  </si>
  <si>
    <t>VIOLETAS</t>
  </si>
  <si>
    <t>ANA MARIA VALLADARES</t>
  </si>
  <si>
    <t>GLORIA VALLADARES</t>
  </si>
  <si>
    <t>LA FLORESTA</t>
  </si>
  <si>
    <t>MANCHEN II</t>
  </si>
  <si>
    <t>BARCELONA</t>
  </si>
  <si>
    <t>MONTERRICO</t>
  </si>
  <si>
    <t>EL PROGRESO</t>
  </si>
  <si>
    <t>CUERNAVACA II</t>
  </si>
  <si>
    <t>MANCHEN VELIZ</t>
  </si>
  <si>
    <t>LOS ALCARAVANES</t>
  </si>
  <si>
    <t>EL CAMALOTE (GONZALE</t>
  </si>
  <si>
    <t>EL CHAGÜITE</t>
  </si>
  <si>
    <t>SAN CRISTOBAL</t>
  </si>
  <si>
    <t>TIERRA FRIA II</t>
  </si>
  <si>
    <t>EL COJONAL</t>
  </si>
  <si>
    <t>LA VINA</t>
  </si>
  <si>
    <t>LA ODISEA</t>
  </si>
  <si>
    <t>SAN BARTOLO</t>
  </si>
  <si>
    <t>ORINOCO</t>
  </si>
  <si>
    <t>AMAZONAS</t>
  </si>
  <si>
    <t>EL TESORO</t>
  </si>
  <si>
    <t>SAN RAFAEL</t>
  </si>
  <si>
    <t>LAS ENVIDIAS</t>
  </si>
  <si>
    <t>VICTORIAS-MASAGUA</t>
  </si>
  <si>
    <t>MERCEDES</t>
  </si>
  <si>
    <t>CONSUELO</t>
  </si>
  <si>
    <t>CUNCUN</t>
  </si>
  <si>
    <t>EL RELICARIO</t>
  </si>
  <si>
    <t>SANTA MARTA</t>
  </si>
  <si>
    <t>MARIA ASUNCION</t>
  </si>
  <si>
    <t>FLORESTA (OBERO)</t>
  </si>
  <si>
    <t>SAN ANTONIO</t>
  </si>
  <si>
    <t>PASO ANTONIO</t>
  </si>
  <si>
    <t>SANTA ANITA</t>
  </si>
  <si>
    <t>EL JOBO</t>
  </si>
  <si>
    <t>ANEXO FLORESTA (OBER</t>
  </si>
  <si>
    <t>MARVIN GODOY</t>
  </si>
  <si>
    <t>CARMELAS</t>
  </si>
  <si>
    <t>ANEXO LISANDRO ALVAR</t>
  </si>
  <si>
    <t>FRANCISCO FERNANDEZ</t>
  </si>
  <si>
    <t>LA ARENERA</t>
  </si>
  <si>
    <t>EL PORVENIR (MASAGUA</t>
  </si>
  <si>
    <t>EL MARTILLO</t>
  </si>
  <si>
    <t>TARRITOS</t>
  </si>
  <si>
    <t>EL ROSARIO</t>
  </si>
  <si>
    <t>LIZANDRO ALVARADO</t>
  </si>
  <si>
    <t>RAFAEL ORTIZ</t>
  </si>
  <si>
    <t>KARLA ALFARO</t>
  </si>
  <si>
    <t>RANCHO FLORIDO</t>
  </si>
  <si>
    <t>SANTIAGO NAJERA(VALP</t>
  </si>
  <si>
    <t>CIBELES</t>
  </si>
  <si>
    <t>CARLOS AMAYA</t>
  </si>
  <si>
    <t>LUIS WALTERS(SANTA I</t>
  </si>
  <si>
    <t>ELBA GODOY</t>
  </si>
  <si>
    <t>LORENA MARIA</t>
  </si>
  <si>
    <t>TELMA GODOY</t>
  </si>
  <si>
    <t>BYRON ROSALES</t>
  </si>
  <si>
    <t>ANEXO PIEDRECITAS SC</t>
  </si>
  <si>
    <t>LA GRANJA</t>
  </si>
  <si>
    <t>SERVICIOS AGROPECUAR</t>
  </si>
  <si>
    <t>COCALES - TX</t>
  </si>
  <si>
    <t>CUERNAVACA- TX</t>
  </si>
  <si>
    <t>EL RELICARIO - TX</t>
  </si>
  <si>
    <t>ANEXO LAS FLORES</t>
  </si>
  <si>
    <t>OLGA VALLADARES</t>
  </si>
  <si>
    <t>LA MINIATURA</t>
  </si>
  <si>
    <t>LA SONRISA</t>
  </si>
  <si>
    <t>SANTA FE</t>
  </si>
  <si>
    <t>LA INQUIETUD</t>
  </si>
  <si>
    <t>MI CIELO</t>
  </si>
  <si>
    <t>COVADONGA</t>
  </si>
  <si>
    <t>LA CEIBA</t>
  </si>
  <si>
    <t>HACIENDA SAN JUAN BU</t>
  </si>
  <si>
    <t>SAN JOSE PALMERAS</t>
  </si>
  <si>
    <t>SAN MARCOS</t>
  </si>
  <si>
    <t>SAN JUAN BUENA VISTA</t>
  </si>
  <si>
    <t>EL PANTANAL</t>
  </si>
  <si>
    <t>VERSALLES</t>
  </si>
  <si>
    <t>PALO GRANDE</t>
  </si>
  <si>
    <t>VILLADORA</t>
  </si>
  <si>
    <t>SAN FRANCISCO EL PAR</t>
  </si>
  <si>
    <t>Total general</t>
  </si>
  <si>
    <t>(Todas)</t>
  </si>
  <si>
    <t>(en blanco)</t>
  </si>
  <si>
    <t>Suma de TCH</t>
  </si>
  <si>
    <t>Suma de Rendimiento</t>
  </si>
  <si>
    <t>Suma de Costo Ha Total</t>
  </si>
  <si>
    <t>Suma de Manejo /ha</t>
  </si>
  <si>
    <t>Suma de Renta / ha</t>
  </si>
  <si>
    <t>Suma de CAT /ha</t>
  </si>
  <si>
    <t>MW vendidos</t>
  </si>
  <si>
    <t>MW Generados</t>
  </si>
  <si>
    <t>Total MW</t>
  </si>
  <si>
    <t>Bloque II</t>
  </si>
  <si>
    <t>Bloque I</t>
  </si>
  <si>
    <t>Rubros</t>
  </si>
  <si>
    <t>Toneladas bagazo</t>
  </si>
  <si>
    <t>Toneladas caña</t>
  </si>
  <si>
    <t>Totales</t>
  </si>
  <si>
    <t xml:space="preserve">MW exportación </t>
  </si>
  <si>
    <t xml:space="preserve">MW local </t>
  </si>
  <si>
    <t>Precio U</t>
  </si>
  <si>
    <t>Unidades</t>
  </si>
  <si>
    <t>ENERGIA ELECTRICA</t>
  </si>
  <si>
    <t>Toneladas producción</t>
  </si>
  <si>
    <t>Inventario</t>
  </si>
  <si>
    <t>Toneladas exportación Fac</t>
  </si>
  <si>
    <t>Toneladas mercado local Fac</t>
  </si>
  <si>
    <t>Total US$</t>
  </si>
  <si>
    <t>MELAZA</t>
  </si>
  <si>
    <t>Datos 2022-2023</t>
  </si>
  <si>
    <t>qq</t>
  </si>
  <si>
    <t>ton</t>
  </si>
  <si>
    <t>ha</t>
  </si>
  <si>
    <t>Suma de Rent. Ha.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</si>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</sst>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[$$-540A]* #,##0_ ;_-[$$-540A]* \-#,##0\ ;_-[$$-540A]* &quot;-&quot;_ ;_-@_ "/>
    <numFmt numFmtId="165" formatCode="_-[$$-540A]* #,##0.00_ ;_-[$$-540A]* \-#,##0.00\ ;_-[$$-540A]* &quot;-&quot;??_ ;_-@_ "/>
    <numFmt numFmtId="166" formatCode="0.0%"/>
    <numFmt numFmtId="167" formatCode="_-[$$-80A]* #,##0.00_-;\-[$$-80A]* #,##0.00_-;_-[$$-80A]* &quot;-&quot;??_-;_-@_-"/>
    <numFmt numFmtId="168" formatCode="_-[$$-540A]* #,##0_ ;_-[$$-540A]* \-#,##0\ ;_-[$$-540A]* &quot;-&quot;??_ ;_-@_ "/>
    <numFmt numFmtId="169" formatCode="_-* #,##0_-;\-* #,##0_-;_-* &quot;-&quot;??_-;_-@_-"/>
    <numFmt numFmtId="170" formatCode="0.00000"/>
  </numFmts>
  <fonts count="9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indexed="8"/>
      <name val="Aptos Narrow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2" fontId="0" fillId="0" borderId="0" xfId="0" applyNumberFormat="1"/>
    <xf numFmtId="43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8" borderId="0" xfId="0" applyFont="1" applyFill="1"/>
    <xf numFmtId="43" fontId="0" fillId="8" borderId="0" xfId="1" applyFont="1" applyFill="1"/>
    <xf numFmtId="164" fontId="0" fillId="9" borderId="0" xfId="0" applyNumberFormat="1" applyFill="1"/>
    <xf numFmtId="9" fontId="0" fillId="9" borderId="0" xfId="2" applyFont="1" applyFill="1"/>
    <xf numFmtId="43" fontId="0" fillId="10" borderId="0" xfId="1" applyFont="1" applyFill="1"/>
    <xf numFmtId="43" fontId="0" fillId="11" borderId="0" xfId="0" applyNumberFormat="1" applyFill="1"/>
    <xf numFmtId="9" fontId="0" fillId="11" borderId="0" xfId="2" applyFont="1" applyFill="1"/>
    <xf numFmtId="165" fontId="0" fillId="12" borderId="0" xfId="0" applyNumberFormat="1" applyFill="1"/>
    <xf numFmtId="165" fontId="0" fillId="13" borderId="0" xfId="0" applyNumberFormat="1" applyFill="1"/>
    <xf numFmtId="167" fontId="0" fillId="0" borderId="0" xfId="0" applyNumberFormat="1"/>
    <xf numFmtId="0" fontId="0" fillId="0" borderId="0" xfId="0" pivotButton="1"/>
    <xf numFmtId="168" fontId="0" fillId="12" borderId="0" xfId="0" applyNumberFormat="1" applyFill="1"/>
    <xf numFmtId="0" fontId="1" fillId="0" borderId="0" xfId="3"/>
    <xf numFmtId="43" fontId="0" fillId="0" borderId="0" xfId="4" applyFont="1"/>
    <xf numFmtId="169" fontId="1" fillId="0" borderId="0" xfId="3" applyNumberFormat="1"/>
    <xf numFmtId="169" fontId="0" fillId="0" borderId="0" xfId="4" applyNumberFormat="1" applyFont="1"/>
    <xf numFmtId="169" fontId="1" fillId="15" borderId="1" xfId="3" applyNumberFormat="1" applyFill="1" applyBorder="1"/>
    <xf numFmtId="169" fontId="0" fillId="0" borderId="1" xfId="4" applyNumberFormat="1" applyFont="1" applyBorder="1"/>
    <xf numFmtId="0" fontId="1" fillId="0" borderId="1" xfId="3" applyBorder="1"/>
    <xf numFmtId="0" fontId="7" fillId="0" borderId="0" xfId="3" applyFont="1" applyAlignment="1">
      <alignment horizontal="center"/>
    </xf>
    <xf numFmtId="0" fontId="7" fillId="0" borderId="2" xfId="3" applyFont="1" applyBorder="1" applyAlignment="1">
      <alignment horizontal="center"/>
    </xf>
    <xf numFmtId="43" fontId="7" fillId="0" borderId="2" xfId="4" applyFont="1" applyBorder="1" applyAlignment="1">
      <alignment horizontal="center"/>
    </xf>
    <xf numFmtId="0" fontId="7" fillId="0" borderId="2" xfId="3" applyFont="1" applyBorder="1"/>
    <xf numFmtId="169" fontId="7" fillId="0" borderId="0" xfId="4" applyNumberFormat="1" applyFont="1" applyBorder="1"/>
    <xf numFmtId="43" fontId="7" fillId="0" borderId="2" xfId="4" applyFont="1" applyBorder="1"/>
    <xf numFmtId="169" fontId="7" fillId="0" borderId="2" xfId="4" applyNumberFormat="1" applyFont="1" applyBorder="1"/>
    <xf numFmtId="169" fontId="0" fillId="0" borderId="0" xfId="4" applyNumberFormat="1" applyFont="1" applyBorder="1"/>
    <xf numFmtId="0" fontId="8" fillId="0" borderId="0" xfId="3" applyFont="1"/>
    <xf numFmtId="0" fontId="7" fillId="0" borderId="0" xfId="3" applyFont="1"/>
    <xf numFmtId="43" fontId="1" fillId="0" borderId="0" xfId="3" applyNumberFormat="1"/>
    <xf numFmtId="43" fontId="1" fillId="0" borderId="0" xfId="1" applyFont="1"/>
    <xf numFmtId="0" fontId="3" fillId="0" borderId="0" xfId="0" applyFont="1"/>
    <xf numFmtId="1" fontId="0" fillId="8" borderId="0" xfId="1" applyNumberFormat="1" applyFont="1" applyFill="1"/>
    <xf numFmtId="170" fontId="0" fillId="8" borderId="0" xfId="0" applyNumberFormat="1" applyFill="1"/>
    <xf numFmtId="0" fontId="0" fillId="14" borderId="0" xfId="0" applyNumberFormat="1" applyFill="1"/>
  </cellXfs>
  <cellStyles count="5">
    <cellStyle name="Millares" xfId="1" builtinId="3"/>
    <cellStyle name="Millares 2" xfId="4" xr:uid="{AAED1C05-58BA-4646-9003-01E275B9FA73}"/>
    <cellStyle name="Normal" xfId="0" builtinId="0"/>
    <cellStyle name="Normal 2" xfId="3" xr:uid="{BEB3789E-B109-4FC0-9F92-E393B877CB84}"/>
    <cellStyle name="Porcentaje" xfId="2" builtinId="5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resu" refreshedDate="45460.490562384257" createdVersion="8" refreshedVersion="8" minRefreshableVersion="3" recordCount="181" xr:uid="{E3ED3F51-2D25-4EC8-9E9A-BB4EC8F78106}">
  <cacheSource type="worksheet">
    <worksheetSource ref="A1:CJ182" sheet="COSTOS_QQ"/>
  </cacheSource>
  <cacheFields count="89">
    <cacheField name="CODFINCA" numFmtId="0">
      <sharedItems containsSemiMixedTypes="0" containsString="0" containsNumber="1" containsInteger="1" minValue="1103" maxValue="1962"/>
    </cacheField>
    <cacheField name="NOMFIN" numFmtId="0">
      <sharedItems count="181">
        <s v="CANTARRANA"/>
        <s v="NUEVE CERROS"/>
        <s v="LA MAQUINA"/>
        <s v="LOS AGUACATES"/>
        <s v="COSTA RICA"/>
        <s v="CANTARRANAS II"/>
        <s v="CALIFORNIA"/>
        <s v="PARANA"/>
        <s v="EL DIAMANTE"/>
        <s v="LAS FIANZAS"/>
        <s v="LA UNION"/>
        <s v="EL REFUGIO"/>
        <s v="ANEXO FINCA CANARIAS"/>
        <s v="MONTE ALEGRE"/>
        <s v="IGUAZU"/>
        <s v="PALO PINTA"/>
        <s v="RIO PLATA"/>
        <s v="SANTA MARIA"/>
        <s v="LA PINTA"/>
        <s v="LA NINA"/>
        <s v="LA AURORA"/>
        <s v="LA PROSPERIDAD"/>
        <s v="BOTON BLANCO II"/>
        <s v="SANTA CLARA"/>
        <s v="EL SACRAMENTO"/>
        <s v="EL JAZMIN"/>
        <s v="EL CARRIZO"/>
        <s v="LA FLORESTA II TX"/>
        <s v="ANEXO FINCA LA FLORE"/>
        <s v="ANEXO FINCA EL PROGR"/>
        <s v="ANEXO FINCA LAS FIAN"/>
        <s v="MANDEVILLE"/>
        <s v="CERRITOS KENAF"/>
        <s v="LA PENITA"/>
        <s v="CERRITOS I"/>
        <s v="PROVINCIAS"/>
        <s v="AGRICOLA DEL SUR"/>
        <s v="OJO DE AGUA"/>
        <s v="LA LAGUNETA"/>
        <s v="LA MAJUNCHERA"/>
        <s v="AGROPECUARIA CENTROA"/>
        <s v="EL AMATILLO"/>
        <s v="AGRICOLA EL CHUPADER"/>
        <s v="PIEDRAS COLORADAS"/>
        <s v="EL CAIMITO"/>
        <s v="LLANES"/>
        <s v="PAPELERA"/>
        <s v="TIERRA FRIA"/>
        <s v="MANIADERO I"/>
        <s v="LOS PORTALES"/>
        <s v="LOS CERRITOS (TAXISC"/>
        <s v="LA NEGRA"/>
        <s v="MARIA DELI"/>
        <s v="EL TRIUNFO"/>
        <s v="LA COLINA"/>
        <s v="LA CEIBA-TAXISCO"/>
        <s v="VALDE PEÑA"/>
        <s v="LA GIGANTA"/>
        <s v="CANARIAS"/>
        <s v="EL PORVENIR VALLADAR"/>
        <s v="SANTA MATILDE"/>
        <s v="LA ASUNCION"/>
        <s v="JARONU"/>
        <s v="EL PRADO"/>
        <s v="EL BOSQUE"/>
        <s v="PIEDRECITAS"/>
        <s v="LA FRONDA"/>
        <s v="LAS VICTORIAS"/>
        <s v="LA GIRALDA"/>
        <s v="LA PERLA"/>
        <s v="FERNANDA YON"/>
        <s v="BOTON BLANCO"/>
        <s v="EL RECUERDO"/>
        <s v="EL RELICARIO LA GOME"/>
        <s v="SANTA TERESA (PTO. S"/>
        <s v="MANCHEN"/>
        <s v="CHAPULCO"/>
        <s v="EL MANIADERO VII"/>
        <s v="MANIADERO VIII"/>
        <s v="STA. SILVIA"/>
        <s v="EL TRIUNFO LA GOMERA"/>
        <s v="FINCA LA ESPERANZA"/>
        <s v="FINCA LA FORTUNA"/>
        <s v="LA PALMILLA VELIZ"/>
        <s v="PIEDRECITAS SCHOENBE"/>
        <s v="LA ESMERALDA TX"/>
        <s v="LAS MORENAS"/>
        <s v="LA POLLERA"/>
        <s v="LA PRIMAVERA"/>
        <s v="LA CEIBITA TAXISCO"/>
        <s v="FLOR DE LA LAGUNA"/>
        <s v="EL ROSARIO - TX"/>
        <s v="VERACRUZ"/>
        <s v="MONTECARLO"/>
        <s v="SAN MIGUEL"/>
        <s v="PALMILLA GALVEZ"/>
        <s v="MONTE LARGO"/>
        <s v="LAS FLORES"/>
        <s v="EL TEJAL DE TORO"/>
        <s v="VIOLETAS"/>
        <s v="ANA MARIA VALLADARES"/>
        <s v="GLORIA VALLADARES"/>
        <s v="LA FLORESTA"/>
        <s v="MANCHEN II"/>
        <s v="BARCELONA"/>
        <s v="MONTERRICO"/>
        <s v="EL PROGRESO"/>
        <s v="CUERNAVACA II"/>
        <s v="MANCHEN VELIZ"/>
        <s v="LOS ALCARAVANES"/>
        <s v="EL CAMALOTE (GONZALE"/>
        <s v="EL CHAGÜITE"/>
        <s v="SAN CRISTOBAL"/>
        <s v="TIERRA FRIA II"/>
        <s v="EL COJONAL"/>
        <s v="LA VINA"/>
        <s v="LA ODISEA"/>
        <s v="SAN BARTOLO"/>
        <s v="ORINOCO"/>
        <s v="AMAZONAS"/>
        <s v="EL TESORO"/>
        <s v="SAN RAFAEL"/>
        <s v="LAS ENVIDIAS"/>
        <s v="VICTORIAS-MASAGUA"/>
        <s v="MERCEDES"/>
        <s v="CONSUELO"/>
        <s v="CUNCUN"/>
        <s v="EL RELICARIO"/>
        <s v="SANTA MARTA"/>
        <s v="MARIA ASUNCION"/>
        <s v="FLORESTA (OBERO)"/>
        <s v="SAN ANTONIO"/>
        <s v="PASO ANTONIO"/>
        <s v="SANTA ANITA"/>
        <s v="EL JOBO"/>
        <s v="ANEXO FLORESTA (OBER"/>
        <s v="MARVIN GODOY"/>
        <s v="CARMELAS"/>
        <s v="ANEXO LISANDRO ALVAR"/>
        <s v="FRANCISCO FERNANDEZ"/>
        <s v="LA ARENERA"/>
        <s v="EL PORVENIR (MASAGUA"/>
        <s v="EL MARTILLO"/>
        <s v="TARRITOS"/>
        <s v="EL ROSARIO"/>
        <s v="LIZANDRO ALVARADO"/>
        <s v="RAFAEL ORTIZ"/>
        <s v="KARLA ALFARO"/>
        <s v="RANCHO FLORIDO"/>
        <s v="SANTIAGO NAJERA(VALP"/>
        <s v="CIBELES"/>
        <s v="CARLOS AMAYA"/>
        <s v="LUIS WALTERS(SANTA I"/>
        <s v="ELBA GODOY"/>
        <s v="LORENA MARIA"/>
        <s v="TELMA GODOY"/>
        <s v="BYRON ROSALES"/>
        <s v="ANEXO PIEDRECITAS SC"/>
        <s v="LA GRANJA"/>
        <s v="SERVICIOS AGROPECUAR"/>
        <s v="COCALES - TX"/>
        <s v="CUERNAVACA- TX"/>
        <s v="EL RELICARIO - TX"/>
        <s v="ANEXO LAS FLORES"/>
        <s v="OLGA VALLADARES"/>
        <s v="LA MINIATURA"/>
        <s v="LA SONRISA"/>
        <s v="SANTA FE"/>
        <s v="LA INQUIETUD"/>
        <s v="MI CIELO"/>
        <s v="COVADONGA"/>
        <s v="LA CEIBA"/>
        <s v="HACIENDA SAN JUAN BU"/>
        <s v="SAN JOSE PALMERAS"/>
        <s v="SAN MARCOS"/>
        <s v="SAN JUAN BUENA VISTA"/>
        <s v="EL PANTANAL"/>
        <s v="VERSALLES"/>
        <s v="PALO GRANDE"/>
        <s v="VILLADORA"/>
        <s v="SAN FRANCISCO EL PAR"/>
      </sharedItems>
    </cacheField>
    <cacheField name="REGION" numFmtId="0">
      <sharedItems count="7">
        <s v="REGION 7"/>
        <s v="REGION 5"/>
        <s v="REGION 3"/>
        <s v="REGION 2"/>
        <s v="REGION 4"/>
        <s v="REGION 1"/>
        <s v="REGION 6"/>
      </sharedItems>
    </cacheField>
    <cacheField name="AREA" numFmtId="0">
      <sharedItems containsSemiMixedTypes="0" containsString="0" containsNumber="1" minValue="0.2" maxValue="1596.21" count="177">
        <n v="21.2"/>
        <n v="273.7"/>
        <n v="1596.21"/>
        <n v="508.09999999999991"/>
        <n v="170.5"/>
        <n v="31.6"/>
        <n v="1188.72"/>
        <n v="264.97000000000003"/>
        <n v="302.57"/>
        <n v="165.75"/>
        <n v="216.12"/>
        <n v="12.7"/>
        <n v="47.05"/>
        <n v="46.13"/>
        <n v="267.7"/>
        <n v="274.89999999999998"/>
        <n v="343.70000000000022"/>
        <n v="335.31000000000012"/>
        <n v="325.33999999999992"/>
        <n v="368"/>
        <n v="620.04"/>
        <n v="160.80000000000001"/>
        <n v="79"/>
        <n v="169.3"/>
        <n v="81.2"/>
        <n v="34.099999999999987"/>
        <n v="74.8"/>
        <n v="11.39"/>
        <n v="34.229999999999997"/>
        <n v="80.899999999999991"/>
        <n v="114.9"/>
        <n v="93.200000000000017"/>
        <n v="350.49999999999989"/>
        <n v="154.6"/>
        <n v="67.800000000000011"/>
        <n v="221.2"/>
        <n v="219.2"/>
        <n v="243.8"/>
        <n v="201.6999999999999"/>
        <n v="179.6"/>
        <n v="176.2"/>
        <n v="72.099999999999994"/>
        <n v="188.7"/>
        <n v="121.68"/>
        <n v="137.4"/>
        <n v="238.7"/>
        <n v="32.4"/>
        <n v="100.4"/>
        <n v="16.3"/>
        <n v="33.74"/>
        <n v="303.85000000000002"/>
        <n v="37.39"/>
        <n v="17.7"/>
        <n v="293.67"/>
        <n v="183.21"/>
        <n v="188.28"/>
        <n v="99"/>
        <n v="169.26"/>
        <n v="487.57999999999993"/>
        <n v="26.7"/>
        <n v="41.8"/>
        <n v="18.100000000000001"/>
        <n v="415.69999999999987"/>
        <n v="48.8"/>
        <n v="78.300000000000011"/>
        <n v="98.499999999999986"/>
        <n v="171.6"/>
        <n v="328.09999999999991"/>
        <n v="607.45000000000016"/>
        <n v="10.6"/>
        <n v="5.0999999999999996"/>
        <n v="21.6"/>
        <n v="119.8"/>
        <n v="14.2"/>
        <n v="50.8"/>
        <n v="20.79"/>
        <n v="87.4"/>
        <n v="14"/>
        <n v="9.4"/>
        <n v="19.3"/>
        <n v="48.7"/>
        <n v="5.3"/>
        <n v="0.2"/>
        <n v="95.5"/>
        <n v="26.2"/>
        <n v="113.3"/>
        <n v="25.65"/>
        <n v="28.4"/>
        <n v="154.30000000000001"/>
        <n v="42.8"/>
        <n v="158.30000000000001"/>
        <n v="16.600000000000001"/>
        <n v="13.1"/>
        <n v="18.5"/>
        <n v="10.8"/>
        <n v="56.98"/>
        <n v="20.8"/>
        <n v="132.13"/>
        <n v="116.3"/>
        <n v="74.7"/>
        <n v="7.2"/>
        <n v="6.9"/>
        <n v="17.47"/>
        <n v="54.069999999999993"/>
        <n v="76.599999999999994"/>
        <n v="70.97999999999999"/>
        <n v="60.2"/>
        <n v="5.8"/>
        <n v="79.399999999999991"/>
        <n v="128.83000000000001"/>
        <n v="30.3"/>
        <n v="19.899999999999999"/>
        <n v="186.3"/>
        <n v="35.700000000000003"/>
        <n v="37.72"/>
        <n v="229.75"/>
        <n v="66.399999999999991"/>
        <n v="6.6999999999999984"/>
        <n v="190.1"/>
        <n v="247.7"/>
        <n v="101.3"/>
        <n v="132.74"/>
        <n v="37.4"/>
        <n v="86.469999999999985"/>
        <n v="31.29"/>
        <n v="22.2"/>
        <n v="608.80000000000018"/>
        <n v="21.36"/>
        <n v="76.289999999999992"/>
        <n v="17.100000000000001"/>
        <n v="36.130000000000003"/>
        <n v="20.75"/>
        <n v="263.10000000000002"/>
        <n v="220"/>
        <n v="82.5"/>
        <n v="57.7"/>
        <n v="11.1"/>
        <n v="69.739999999999995"/>
        <n v="10.4"/>
        <n v="21.3"/>
        <n v="19.5"/>
        <n v="14.1"/>
        <n v="10.74"/>
        <n v="36.1"/>
        <n v="11.6"/>
        <n v="16.899999999999999"/>
        <n v="24.7"/>
        <n v="32.200000000000003"/>
        <n v="15.3"/>
        <n v="7.9"/>
        <n v="4.4000000000000004"/>
        <n v="3.9"/>
        <n v="9.6999999999999993"/>
        <n v="2.2000000000000002"/>
        <n v="53.900000000000013"/>
        <n v="80.320000000000007"/>
        <n v="61"/>
        <n v="23.51"/>
        <n v="25.5"/>
        <n v="10.5"/>
        <n v="7.3"/>
        <n v="17.600000000000001"/>
        <n v="84.7"/>
        <n v="215.62"/>
        <n v="86.399999999999991"/>
        <n v="290.88"/>
        <n v="805.49999999999989"/>
        <n v="108.1"/>
        <n v="23.2"/>
        <n v="83.6"/>
        <n v="67.34"/>
        <n v="110.1"/>
        <n v="39.700000000000003"/>
        <n v="98.6"/>
        <n v="17.899999999999999"/>
        <n v="38"/>
        <n v="3.1"/>
      </sharedItems>
    </cacheField>
    <cacheField name="TONS" numFmtId="0">
      <sharedItems containsSemiMixedTypes="0" containsString="0" containsNumber="1" minValue="24.05846305418719" maxValue="196646.17"/>
    </cacheField>
    <cacheField name="qq Azúcar" numFmtId="43">
      <sharedItems containsSemiMixedTypes="0" containsString="0" containsNumber="1" minValue="64.599999999999994" maxValue="450378.4"/>
    </cacheField>
    <cacheField name="RIEGO" numFmtId="164">
      <sharedItems containsSemiMixedTypes="0" containsString="0" containsNumber="1" minValue="0" maxValue="676528.27133757935"/>
    </cacheField>
    <cacheField name="FERTILIZACION" numFmtId="164">
      <sharedItems containsSemiMixedTypes="0" containsString="0" containsNumber="1" minValue="11.272611464968152" maxValue="313977.46496815293"/>
    </cacheField>
    <cacheField name="MALEZAS" numFmtId="164">
      <sharedItems containsSemiMixedTypes="0" containsString="0" containsNumber="1" minValue="85.949044585987252" maxValue="267955.6624203822"/>
    </cacheField>
    <cacheField name="ADMI. AGRICOLA" numFmtId="164">
      <sharedItems containsSemiMixedTypes="0" containsString="0" containsNumber="1" minValue="0" maxValue="213484.75668789819"/>
    </cacheField>
    <cacheField name="SIEMBRA" numFmtId="164">
      <sharedItems containsSemiMixedTypes="0" containsString="0" containsNumber="1" minValue="0" maxValue="228796.97070063668"/>
    </cacheField>
    <cacheField name="PREPARACION" numFmtId="164">
      <sharedItems containsSemiMixedTypes="0" containsString="0" containsNumber="1" minValue="0" maxValue="92877.147770700496"/>
    </cacheField>
    <cacheField name="SERV. TRANSPORTE" numFmtId="164">
      <sharedItems containsSemiMixedTypes="0" containsString="0" containsNumber="1" minValue="0" maxValue="75577.664968152923"/>
    </cacheField>
    <cacheField name="INFRAESTRUCTURA" numFmtId="164">
      <sharedItems containsSemiMixedTypes="0" containsString="0" containsNumber="1" minValue="9.0140127388535038" maxValue="221535.16050955377"/>
    </cacheField>
    <cacheField name="PLAGAS" numFmtId="164">
      <sharedItems containsSemiMixedTypes="0" containsString="0" containsNumber="1" minValue="0" maxValue="66932.215286624312"/>
    </cacheField>
    <cacheField name="OTROS" numFmtId="164">
      <sharedItems containsSemiMixedTypes="0" containsString="0" containsNumber="1" minValue="0" maxValue="139987.51592356703"/>
    </cacheField>
    <cacheField name="TOTAL MANEJO" numFmtId="164">
      <sharedItems containsSemiMixedTypes="0" containsString="0" containsNumber="1" minValue="887.8191082802548" maxValue="2075964.5515923558"/>
    </cacheField>
    <cacheField name="MANEJO SIN INV." numFmtId="164">
      <sharedItems containsSemiMixedTypes="0" containsString="0" containsNumber="1" minValue="453.25987261146491" maxValue="1470189.4191082802"/>
    </cacheField>
    <cacheField name="CAT" numFmtId="164">
      <sharedItems containsSemiMixedTypes="0" containsString="0" containsNumber="1" minValue="254.00127388535034" maxValue="2044380.8726114647"/>
    </cacheField>
    <cacheField name="RENTA" numFmtId="164">
      <sharedItems containsSemiMixedTypes="0" containsString="0" containsNumber="1" minValue="0" maxValue="1118728.6140127389"/>
    </cacheField>
    <cacheField name="TOTAL SIN INV" numFmtId="164">
      <sharedItems containsSemiMixedTypes="0" containsString="0" containsNumber="1" minValue="1625.375796178344" maxValue="4633298.9057324836"/>
    </cacheField>
    <cacheField name="% AGR" numFmtId="9">
      <sharedItems containsSemiMixedTypes="0" containsString="0" containsNumber="1" minValue="6.8531391895994762E-2" maxValue="0.7664539350789018"/>
    </cacheField>
    <cacheField name="% CAT" numFmtId="9">
      <sharedItems containsSemiMixedTypes="0" containsString="0" containsNumber="1" minValue="0.12570438457892402" maxValue="0.69709585092049242"/>
    </cacheField>
    <cacheField name="% RENTA" numFmtId="9">
      <sharedItems containsSemiMixedTypes="0" containsString="0" containsNumber="1" minValue="0" maxValue="0.70356645341031765"/>
    </cacheField>
    <cacheField name="Manejo Agr/qq" numFmtId="43">
      <sharedItems containsSemiMixedTypes="0" containsString="0" containsNumber="1" minValue="1.1544900753352172" maxValue="26.348897698712133"/>
    </cacheField>
    <cacheField name="CAT/qq" numFmtId="43">
      <sharedItems containsSemiMixedTypes="0" containsString="0" containsNumber="1" minValue="1.0649058958505" maxValue="7.5104153401524263"/>
    </cacheField>
    <cacheField name="ADT/qq" numFmtId="43">
      <sharedItems containsSemiMixedTypes="0" containsString="0" containsNumber="1" minValue="0" maxValue="21.287136329676031"/>
    </cacheField>
    <cacheField name="RIEGO/qq" numFmtId="43">
      <sharedItems containsSemiMixedTypes="0" containsString="0" containsNumber="1" minValue="0" maxValue="10.895146980241767"/>
    </cacheField>
    <cacheField name="FERTILIZACION/qq" numFmtId="43">
      <sharedItems containsSemiMixedTypes="0" containsString="0" containsNumber="1" minValue="6.5393963713703167E-3" maxValue="4.9408437166280113"/>
    </cacheField>
    <cacheField name="MALEZAS/qq" numFmtId="43">
      <sharedItems containsSemiMixedTypes="0" containsString="0" containsNumber="1" minValue="0.28469475592912075" maxValue="2.2822446671511711"/>
    </cacheField>
    <cacheField name="ADMI./qq" numFmtId="43">
      <sharedItems containsSemiMixedTypes="0" containsString="0" containsNumber="1" minValue="0" maxValue="2.5142242175558698"/>
    </cacheField>
    <cacheField name="SIEMBRA/qq" numFmtId="43">
      <sharedItems containsSemiMixedTypes="0" containsString="0" containsNumber="1" minValue="0" maxValue="6.8602420527678545"/>
    </cacheField>
    <cacheField name="PREP/qq" numFmtId="43">
      <sharedItems containsSemiMixedTypes="0" containsString="0" containsNumber="1" minValue="0" maxValue="1.3564640734822779"/>
    </cacheField>
    <cacheField name="SERV.TRANS/qq" numFmtId="43">
      <sharedItems containsSemiMixedTypes="0" containsString="0" containsNumber="1" minValue="0" maxValue="5.1373416232620279"/>
    </cacheField>
    <cacheField name="INFRA/qq" numFmtId="43">
      <sharedItems containsSemiMixedTypes="0" containsString="0" containsNumber="1" minValue="0.13953580091104498" maxValue="4.6841353658802793"/>
    </cacheField>
    <cacheField name="PLAGAS/qq" numFmtId="43">
      <sharedItems containsSemiMixedTypes="0" containsString="0" containsNumber="1" minValue="0" maxValue="0.94245799472875036"/>
    </cacheField>
    <cacheField name="OTROS/qq" numFmtId="43">
      <sharedItems containsSemiMixedTypes="0" containsString="0" containsNumber="1" minValue="0" maxValue="9.613506248457492"/>
    </cacheField>
    <cacheField name="% RIEGO" numFmtId="9">
      <sharedItems containsSemiMixedTypes="0" containsString="0" containsNumber="1" minValue="0" maxValue="0.74571691255421135"/>
    </cacheField>
    <cacheField name="% FERTILIZACION" numFmtId="9">
      <sharedItems containsSemiMixedTypes="0" containsString="0" containsNumber="1" minValue="3.0309299395869112E-3" maxValue="0.5881301875503655"/>
    </cacheField>
    <cacheField name="% MALEZAS" numFmtId="9">
      <sharedItems containsSemiMixedTypes="0" containsString="0" containsNumber="1" minValue="4.455065607426046E-2" maxValue="0.49278612520821991"/>
    </cacheField>
    <cacheField name="% ADMI." numFmtId="9">
      <sharedItems containsSemiMixedTypes="0" containsString="0" containsNumber="1" minValue="0" maxValue="0.44549208446074873"/>
    </cacheField>
    <cacheField name="% SIEMBRA" numFmtId="9">
      <sharedItems containsSemiMixedTypes="0" containsString="0" containsNumber="1" minValue="0" maxValue="0.80047441183331502"/>
    </cacheField>
    <cacheField name="% PREP" numFmtId="9">
      <sharedItems containsSemiMixedTypes="0" containsString="0" containsNumber="1" minValue="0" maxValue="0.38497443074713189"/>
    </cacheField>
    <cacheField name="% SERV.TRANS" numFmtId="9">
      <sharedItems containsSemiMixedTypes="0" containsString="0" containsNumber="1" minValue="0" maxValue="0.83534093765991257"/>
    </cacheField>
    <cacheField name="% INFRA" numFmtId="9">
      <sharedItems containsSemiMixedTypes="0" containsString="0" containsNumber="1" minValue="1.9887074244889818E-2" maxValue="0.75668962078958024"/>
    </cacheField>
    <cacheField name="% PLAGAS" numFmtId="9">
      <sharedItems containsSemiMixedTypes="0" containsString="0" containsNumber="1" minValue="0" maxValue="0.23618742697425632"/>
    </cacheField>
    <cacheField name="% OTROS" numFmtId="9">
      <sharedItems containsSemiMixedTypes="0" containsString="0" containsNumber="1" minValue="0" maxValue="0.79248116590311235"/>
    </cacheField>
    <cacheField name="Costo Ha Total" numFmtId="165">
      <sharedItems containsSemiMixedTypes="0" containsString="0" containsNumber="1" minValue="1112.5520995787726" maxValue="12874.6209940318"/>
    </cacheField>
    <cacheField name="Manejo /ha" numFmtId="165">
      <sharedItems containsSemiMixedTypes="0" containsString="0" containsNumber="1" minValue="403.55414012738851" maxValue="10791.28742665129"/>
    </cacheField>
    <cacheField name="Renta / ha" numFmtId="0">
      <sharedItems containsSemiMixedTypes="0" containsString="0" containsNumber="1" minValue="0" maxValue="5476.8306873276942"/>
    </cacheField>
    <cacheField name="CAT /ha" numFmtId="165">
      <sharedItems containsSemiMixedTypes="0" containsString="0" containsNumber="1" minValue="259.83216487632819" maxValue="1923.4876230457442"/>
    </cacheField>
    <cacheField name="RIEGO/ha" numFmtId="165">
      <sharedItems containsSemiMixedTypes="0" containsString="0" containsNumber="1" minValue="0" maxValue="2703.7122222779499"/>
    </cacheField>
    <cacheField name="FERTILIZACION/ha" numFmtId="165">
      <sharedItems containsSemiMixedTypes="0" containsString="0" containsNumber="1" minValue="1.6824793231295754" maxValue="1226.107327348413"/>
    </cacheField>
    <cacheField name="MALEZAS/ha" numFmtId="165">
      <sharedItems containsSemiMixedTypes="0" containsString="0" containsNumber="1" minValue="87.016430827867367" maxValue="566.35608606249082"/>
    </cacheField>
    <cacheField name="ADMI./ha" numFmtId="165">
      <sharedItems containsSemiMixedTypes="0" containsString="0" containsNumber="1" minValue="0" maxValue="637.00355109633051"/>
    </cacheField>
    <cacheField name="SIEMBRA/ha" numFmtId="165">
      <sharedItems containsSemiMixedTypes="0" containsString="0" containsNumber="1" minValue="0" maxValue="1814.1146496815284"/>
    </cacheField>
    <cacheField name="PREP/ha" numFmtId="165">
      <sharedItems containsSemiMixedTypes="0" containsString="0" containsNumber="1" minValue="0" maxValue="315.08478592965565"/>
    </cacheField>
    <cacheField name="SERV.TRANS/ha" numFmtId="165">
      <sharedItems containsSemiMixedTypes="0" containsString="0" containsNumber="1" minValue="0" maxValue="1274.8697527458748"/>
    </cacheField>
    <cacheField name="INFRA/ha" numFmtId="165">
      <sharedItems containsSemiMixedTypes="0" containsString="0" containsNumber="1" minValue="20.519408724912871" maxValue="1162.4032298510467"/>
    </cacheField>
    <cacheField name="PLAGAS/ha" numFmtId="165">
      <sharedItems containsSemiMixedTypes="0" containsString="0" containsNumber="1" minValue="0" maxValue="171.49039590358439"/>
    </cacheField>
    <cacheField name="OTROS/ha" numFmtId="165">
      <sharedItems containsSemiMixedTypes="0" containsString="0" containsNumber="1" minValue="0" maxValue="2582.8286787522461"/>
    </cacheField>
    <cacheField name="Costo Total/ Tons" numFmtId="165">
      <sharedItems containsSemiMixedTypes="0" containsString="0" containsNumber="1" minValue="9.7710504869002239" maxValue="101.96304660253203"/>
    </cacheField>
    <cacheField name="Manejo/ Tons" numFmtId="165">
      <sharedItems containsSemiMixedTypes="0" containsString="0" containsNumber="1" minValue="2.1060864480860917" maxValue="51.784307463226391"/>
    </cacheField>
    <cacheField name="Cat/ Tons" numFmtId="165">
      <sharedItems containsSemiMixedTypes="0" containsString="0" containsNumber="1" minValue="2.2819903913609281" maxValue="15.635943060845131"/>
    </cacheField>
    <cacheField name="Renta/ Tons" numFmtId="165">
      <sharedItems containsSemiMixedTypes="0" containsString="0" containsNumber="1" minValue="0" maxValue="50.658550484390254"/>
    </cacheField>
    <cacheField name="RIEGO/Tons" numFmtId="165">
      <sharedItems containsSemiMixedTypes="0" containsString="0" containsNumber="1" minValue="0" maxValue="21.412570936865368"/>
    </cacheField>
    <cacheField name="FERTILIZACION/Tons" numFmtId="165">
      <sharedItems containsSemiMixedTypes="0" containsString="0" containsNumber="1" minValue="1.5011650763498394E-2" maxValue="9.7103936974988088"/>
    </cacheField>
    <cacheField name="MALEZAS/Tons" numFmtId="165">
      <sharedItems containsSemiMixedTypes="0" containsString="0" containsNumber="1" minValue="0.63289856726740157" maxValue="4.7441591483597243"/>
    </cacheField>
    <cacheField name="ADMI./Tons" numFmtId="165">
      <sharedItems containsSemiMixedTypes="0" containsString="0" containsNumber="1" minValue="0" maxValue="5.9491323333920967"/>
    </cacheField>
    <cacheField name="SIEMBRA/Tons" numFmtId="165">
      <sharedItems containsSemiMixedTypes="0" containsString="0" containsNumber="1" minValue="0" maxValue="15.08088563758686"/>
    </cacheField>
    <cacheField name="PREP/Tons" numFmtId="165">
      <sharedItems containsSemiMixedTypes="0" containsString="0" containsNumber="1" minValue="0" maxValue="3.2688102907142853"/>
    </cacheField>
    <cacheField name="SERV.TRANS/Tons" numFmtId="165">
      <sharedItems containsSemiMixedTypes="0" containsString="0" containsNumber="1" minValue="0" maxValue="10.096577139757708"/>
    </cacheField>
    <cacheField name="INFRA/Tons" numFmtId="165">
      <sharedItems containsSemiMixedTypes="0" containsString="0" containsNumber="1" minValue="0.36840171257717214" maxValue="9.2058767983289407"/>
    </cacheField>
    <cacheField name="PLAGAS/Tons" numFmtId="165">
      <sharedItems containsSemiMixedTypes="0" containsString="0" containsNumber="1" minValue="0" maxValue="2.0945852071865256"/>
    </cacheField>
    <cacheField name="OTROS/Tons" numFmtId="165">
      <sharedItems containsSemiMixedTypes="0" containsString="0" containsNumber="1" minValue="0" maxValue="21.942275958011074"/>
    </cacheField>
    <cacheField name="PORCENTAJE_CORTE_MANUAL" numFmtId="166">
      <sharedItems containsSemiMixedTypes="0" containsString="0" containsNumber="1" minValue="0" maxValue="1"/>
    </cacheField>
    <cacheField name="PORCENTAJE_CORTE_MECANIZADO" numFmtId="166">
      <sharedItems containsSemiMixedTypes="0" containsString="0" containsNumber="1" minValue="0" maxValue="1"/>
    </cacheField>
    <cacheField name="INGRESO " numFmtId="167">
      <sharedItems containsSemiMixedTypes="0" containsString="0" containsNumber="1" minValue="1401.1206011034481" maxValue="9965479.9470600002"/>
    </cacheField>
    <cacheField name="INGRESO QQ" numFmtId="167">
      <sharedItems containsSemiMixedTypes="0" containsString="0" containsNumber="1" minValue="22.154903963182171" maxValue="22.154903963182171"/>
    </cacheField>
    <cacheField name="INGRESO HA" numFmtId="167">
      <sharedItems containsSemiMixedTypes="0" containsString="0" containsNumber="1" minValue="5708.3716492472013" maxValue="5708.3716492472013"/>
    </cacheField>
    <cacheField name=" INGRESO TONS" numFmtId="167">
      <sharedItems containsSemiMixedTypes="0" containsString="0" containsNumber="1" minValue="50.268540050448891" maxValue="50.268540050448891"/>
    </cacheField>
    <cacheField name="CONTRIB qq" numFmtId="167">
      <sharedItems containsSemiMixedTypes="0" containsString="0" containsNumber="1" minValue="5.6071803547565153" maxValue="5.6071803547565153"/>
    </cacheField>
    <cacheField name="CONTRIB Ha" numFmtId="167">
      <sharedItems containsSemiMixedTypes="0" containsString="0" containsNumber="1" minValue="1451.0923441486982" maxValue="1451.0923441486982"/>
    </cacheField>
    <cacheField name="CONTRIB Ton" numFmtId="167">
      <sharedItems containsSemiMixedTypes="0" containsString="0" containsNumber="1" minValue="12.778476613091271" maxValue="12.778476613091271"/>
    </cacheField>
    <cacheField name="GRUPO" numFmtId="0">
      <sharedItems count="4">
        <s v="ARRENDADAS"/>
        <s v="ACCIONISTA"/>
        <s v="PROPIA"/>
        <s v="BOTRAN-MERINO"/>
      </sharedItems>
    </cacheField>
    <cacheField name="CONDICION" numFmtId="0">
      <sharedItems containsBlank="1" count="2">
        <m/>
        <s v="DP"/>
      </sharedItems>
    </cacheField>
    <cacheField name="TCH" numFmtId="0" formula="TONS/AREA" databaseField="0"/>
    <cacheField name="Rendimiento" numFmtId="0" formula="'qq Azúcar'/TONS" databaseField="0"/>
    <cacheField name="Rent. Ha." numFmtId="0" formula="'INGRESO HA'+'CONTRIB Ha'-'Costo Ha Total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">
  <r>
    <n v="1103"/>
    <x v="0"/>
    <x v="0"/>
    <x v="0"/>
    <n v="2387.2179999999998"/>
    <n v="5066.3999999999996"/>
    <n v="16362.107006369428"/>
    <n v="6743.4152866242048"/>
    <n v="5609.8496815286635"/>
    <n v="855.56305732484077"/>
    <n v="4448.9337579617841"/>
    <n v="416.05222929936303"/>
    <n v="855.50828025477722"/>
    <n v="2073.0394904458599"/>
    <n v="1039.8484076433122"/>
    <n v="776.41019108280273"/>
    <n v="39180.727388535037"/>
    <n v="31387.193630573252"/>
    <n v="24357.016560509557"/>
    <n v="22882.243312101909"/>
    <n v="78626.453503184719"/>
    <n v="0.39919381114273367"/>
    <n v="0.30978144727744827"/>
    <n v="0.291024741579818"/>
    <n v="6.1951669095557502"/>
    <n v="4.8075589295179135"/>
    <n v="4.5164699415959877"/>
    <n v="3.2295332003729333"/>
    <n v="1.3310072806379689"/>
    <n v="1.1072654511149265"/>
    <n v="0.16887001763083073"/>
    <n v="0.87812524829499927"/>
    <n v="8.2119893671909652E-2"/>
    <n v="0.16885920579795857"/>
    <n v="0.40917406648623483"/>
    <n v="0.20524404066858365"/>
    <n v="0.15324691913050742"/>
    <n v="0.52129882011597328"/>
    <n v="0.21484607276439208"/>
    <n v="0.1787305277291274"/>
    <n v="2.7258348337694787E-2"/>
    <n v="0.14174359805230313"/>
    <n v="1.3255477192267995E-2"/>
    <n v="2.7256603133242668E-2"/>
    <n v="6.6047303076710209E-2"/>
    <n v="3.312970314843406E-2"/>
    <n v="2.4736527904378382E-2"/>
    <n v="3708.794976565317"/>
    <n v="1848.1475183271245"/>
    <n v="1079.3510996274485"/>
    <n v="1148.9158754957339"/>
    <n v="771.79750030044477"/>
    <n v="318.08562672755681"/>
    <n v="264.615551015503"/>
    <n v="40.356747987020789"/>
    <n v="209.85536594159359"/>
    <n v="19.625105155630333"/>
    <n v="40.35416416296119"/>
    <n v="97.784881624804711"/>
    <n v="49.049453190722275"/>
    <n v="36.62312222088692"/>
    <n v="32.936436263124996"/>
    <n v="13.148021517336604"/>
    <n v="10.203096893752292"/>
    <n v="9.5853178520360984"/>
    <n v="6.8540481038470009"/>
    <n v="2.8248007876214931"/>
    <n v="2.3499528243874939"/>
    <n v="0.35839335047106752"/>
    <n v="1.8636478771363925"/>
    <n v="0.17428329934650419"/>
    <n v="0.35837040448537894"/>
    <n v="0.86839136201463796"/>
    <n v="0.43559004985858529"/>
    <n v="0.32523640115096436"/>
    <n v="0"/>
    <n v="1"/>
    <n v="113297.612324"/>
    <n v="22.154903963182171"/>
    <n v="5708.3716492472013"/>
    <n v="50.268540050448891"/>
    <n v="5.6071803547565153"/>
    <n v="1451.0923441486982"/>
    <n v="12.778476613091271"/>
    <x v="0"/>
    <x v="0"/>
  </r>
  <r>
    <n v="1104"/>
    <x v="1"/>
    <x v="0"/>
    <x v="1"/>
    <n v="33564.230499999998"/>
    <n v="78552.2"/>
    <n v="90547.398726114625"/>
    <n v="56640.68662420383"/>
    <n v="45694.625477707006"/>
    <n v="61518.09681528667"/>
    <n v="43396.60382165607"/>
    <n v="11111.165605095546"/>
    <n v="43375.048407643342"/>
    <n v="47997.457324840863"/>
    <n v="12021.391082802542"/>
    <n v="11414.726114649675"/>
    <n v="423717.20000000013"/>
    <n v="277836.92484076438"/>
    <n v="343750.65859872615"/>
    <n v="244963.4178343949"/>
    <n v="866551.00127388537"/>
    <n v="0.32062385760598783"/>
    <n v="0.39668831735626719"/>
    <n v="0.28268782503774503"/>
    <n v="3.5369719096443433"/>
    <n v="4.376079328124816"/>
    <n v="3.118479403942791"/>
    <n v="1.1527035363250759"/>
    <n v="0.72105792866659157"/>
    <n v="0.58171032100573894"/>
    <n v="0.78314925381194511"/>
    <n v="0.55245561323115167"/>
    <n v="0.14144945151244073"/>
    <n v="0.55218120444294805"/>
    <n v="0.61102626438013019"/>
    <n v="0.15303697519359791"/>
    <n v="0.14531389464139355"/>
    <n v="0.32590124144949312"/>
    <n v="0.20386306340190777"/>
    <n v="0.1644656321469718"/>
    <n v="0.22141800212676663"/>
    <n v="0.15619451534934675"/>
    <n v="3.9991680772682198E-2"/>
    <n v="0.15611693237859842"/>
    <n v="0.17275406194604789"/>
    <n v="4.326779491132187E-2"/>
    <n v="4.1084265963538695E-2"/>
    <n v="3166.0613857284816"/>
    <n v="1548.1081476068694"/>
    <n v="895.00700706757368"/>
    <n v="1255.939563751283"/>
    <n v="330.82717839281923"/>
    <n v="206.94441587213677"/>
    <n v="166.95149973586777"/>
    <n v="224.76469424657168"/>
    <n v="158.55536653875072"/>
    <n v="40.596147625486104"/>
    <n v="158.47661091575938"/>
    <n v="175.36520761724833"/>
    <n v="43.921779622954119"/>
    <n v="41.705247039275392"/>
    <n v="25.817693072805152"/>
    <n v="8.2777683474901771"/>
    <n v="10.241577223071632"/>
    <n v="7.2983475022433453"/>
    <n v="2.6977349808783679"/>
    <n v="1.6875312134506952"/>
    <n v="1.361408404036166"/>
    <n v="1.8328469295694616"/>
    <n v="1.2929420152103912"/>
    <n v="0.33104186926304019"/>
    <n v="1.2922998013508262"/>
    <n v="1.4300181058773527"/>
    <n v="0.35816078318263672"/>
    <n v="0.34008603637284862"/>
    <n v="5.084745762711864E-2"/>
    <n v="0.94915254237288138"/>
    <n v="1733115.5535490001"/>
    <n v="22.154903963182171"/>
    <n v="5708.3716492472013"/>
    <n v="50.268540050448891"/>
    <n v="5.6071803547565153"/>
    <n v="1451.0923441486982"/>
    <n v="12.778476613091271"/>
    <x v="0"/>
    <x v="0"/>
  </r>
  <r>
    <n v="1105"/>
    <x v="2"/>
    <x v="0"/>
    <x v="2"/>
    <n v="196646.17"/>
    <n v="450378.4"/>
    <n v="676528.27133757935"/>
    <n v="313977.46496815293"/>
    <n v="267955.6624203822"/>
    <n v="119821.62802547768"/>
    <n v="228796.97070063668"/>
    <n v="89420.845859872468"/>
    <n v="66022.155414012886"/>
    <n v="221535.16050955377"/>
    <n v="63740.177070063692"/>
    <n v="28166.215286624207"/>
    <n v="2075964.5515923558"/>
    <n v="1470189.4191082802"/>
    <n v="2044380.8726114647"/>
    <n v="1118728.6140127389"/>
    <n v="4633298.9057324836"/>
    <n v="0.31730942661379113"/>
    <n v="0.44123656043042753"/>
    <n v="0.24145401295578142"/>
    <n v="3.2643426485557039"/>
    <n v="4.5392515995693055"/>
    <n v="2.4839748398518644"/>
    <n v="1.5021330315520889"/>
    <n v="0.69714148140353294"/>
    <n v="0.59495673509294"/>
    <n v="0.26604656889734868"/>
    <n v="0.50801053225606885"/>
    <n v="0.19854603564441026"/>
    <n v="0.14659263280391086"/>
    <n v="0.49188673459818177"/>
    <n v="0.14152583043517117"/>
    <n v="6.253900117462162E-2"/>
    <n v="0.46016401869353457"/>
    <n v="0.21356259328719079"/>
    <n v="0.18225927825198635"/>
    <n v="8.1500809669922375E-2"/>
    <n v="0.15562414456731011"/>
    <n v="6.0822669989088377E-2"/>
    <n v="4.4907244301933262E-2"/>
    <n v="0.15068477410476969"/>
    <n v="4.3355078088321619E-2"/>
    <n v="1.915822200904423E-2"/>
    <n v="2902.6875572340005"/>
    <n v="1300.5585427934643"/>
    <n v="700.86555905096372"/>
    <n v="1280.7718737581299"/>
    <n v="423.83412667354503"/>
    <n v="196.70185311967279"/>
    <n v="167.8699309115857"/>
    <n v="75.066330887212629"/>
    <n v="143.33763771724063"/>
    <n v="56.020727761304883"/>
    <n v="41.361822951875311"/>
    <n v="138.78822993813705"/>
    <n v="39.932200067700172"/>
    <n v="17.645682765190173"/>
    <n v="23.561602576508271"/>
    <n v="7.4763186036538629"/>
    <n v="10.396240479087208"/>
    <n v="5.6890434937672003"/>
    <n v="3.4403328136905964"/>
    <n v="1.596661989237588"/>
    <n v="1.3626284326838514"/>
    <n v="0.60932601954809329"/>
    <n v="1.1634956872062989"/>
    <n v="0.45472965916332092"/>
    <n v="0.33574086601337255"/>
    <n v="1.1265673799268694"/>
    <n v="0.32413637687458491"/>
    <n v="0.14323297161914827"/>
    <n v="1.7543859649122806E-2"/>
    <n v="0.98245614035087725"/>
    <n v="9965479.9470600002"/>
    <n v="22.154903963182171"/>
    <n v="5708.3716492472013"/>
    <n v="50.268540050448891"/>
    <n v="5.6071803547565153"/>
    <n v="1451.0923441486982"/>
    <n v="12.778476613091271"/>
    <x v="1"/>
    <x v="0"/>
  </r>
  <r>
    <n v="1106"/>
    <x v="3"/>
    <x v="0"/>
    <x v="3"/>
    <n v="55949.531499999997"/>
    <n v="135505.79999999999"/>
    <n v="90488.549044585918"/>
    <n v="106963.05350318468"/>
    <n v="75934.549044585961"/>
    <n v="29294.792356687907"/>
    <n v="54474.094267515909"/>
    <n v="24424.151592356695"/>
    <n v="18567.211464968146"/>
    <n v="68216.912101910842"/>
    <n v="12636.717197452241"/>
    <n v="10806.712101910822"/>
    <n v="491806.74267515913"/>
    <n v="326124.37324840756"/>
    <n v="591313.87770700606"/>
    <n v="478025.92993630579"/>
    <n v="1395464.1808917194"/>
    <n v="0.23370314889774521"/>
    <n v="0.42373991808886774"/>
    <n v="0.34255693301338708"/>
    <n v="2.4067189245656464"/>
    <n v="4.3637532689154712"/>
    <n v="3.5277156397460909"/>
    <n v="0.66778358597628973"/>
    <n v="0.78936144064080427"/>
    <n v="0.56037858928980133"/>
    <n v="0.21618847574559841"/>
    <n v="0.40200562830163666"/>
    <n v="0.18024432601672177"/>
    <n v="0.13702152575733398"/>
    <n v="0.50342429698146385"/>
    <n v="9.3255913750202882E-2"/>
    <n v="7.9750919162949643E-2"/>
    <n v="0.27746637929346413"/>
    <n v="0.32798239652487238"/>
    <n v="0.23283923335207743"/>
    <n v="8.9827056055004476E-2"/>
    <n v="0.16703472274984862"/>
    <n v="7.4892138079336132E-2"/>
    <n v="5.6932915746305109E-2"/>
    <n v="0.20917452879227247"/>
    <n v="3.8748153263070913E-2"/>
    <n v="3.3136781511510623E-2"/>
    <n v="2746.4360970118473"/>
    <n v="967.9329712166093"/>
    <n v="940.81072610963565"/>
    <n v="1163.7746067841097"/>
    <n v="178.09200756659305"/>
    <n v="210.51575182677564"/>
    <n v="149.44803984370395"/>
    <n v="57.655564567384204"/>
    <n v="107.21136443124566"/>
    <n v="48.069576052660302"/>
    <n v="36.542435475237454"/>
    <n v="134.25883113936402"/>
    <n v="24.870531780067395"/>
    <n v="21.268868533577688"/>
    <n v="24.941481071949987"/>
    <n v="5.8289026646882212"/>
    <n v="10.568701146443132"/>
    <n v="8.5438772608186326"/>
    <n v="1.6173245176250657"/>
    <n v="1.9117774650746573"/>
    <n v="1.3571972277298867"/>
    <n v="0.52359316640011377"/>
    <n v="0.97362914053205096"/>
    <n v="0.43653898321484064"/>
    <n v="0.33185642430210782"/>
    <n v="1.21925796826218"/>
    <n v="0.22585921380686166"/>
    <n v="0.19315107405163567"/>
    <n v="0"/>
    <n v="1"/>
    <n v="2976399.9757670001"/>
    <n v="22.154903963182171"/>
    <n v="5708.3716492472013"/>
    <n v="50.268540050448891"/>
    <n v="5.6071803547565153"/>
    <n v="1451.0923441486982"/>
    <n v="12.778476613091271"/>
    <x v="0"/>
    <x v="0"/>
  </r>
  <r>
    <n v="1107"/>
    <x v="4"/>
    <x v="0"/>
    <x v="4"/>
    <n v="21326.713"/>
    <n v="49187"/>
    <n v="45708.450955414024"/>
    <n v="40929.490445859898"/>
    <n v="23545.484076433109"/>
    <n v="10260.020382165598"/>
    <n v="21507.531210191086"/>
    <n v="31234.724840764327"/>
    <n v="10299.873885350318"/>
    <n v="20877.064968152867"/>
    <n v="5279.9363057324845"/>
    <n v="597.35796178343935"/>
    <n v="210239.93503184718"/>
    <n v="126320.74012738855"/>
    <n v="224968.99617834392"/>
    <n v="140211.15541401276"/>
    <n v="491500.89171974524"/>
    <n v="0.25701019521123653"/>
    <n v="0.45771838865069991"/>
    <n v="0.28527141613806356"/>
    <n v="2.5681733004124778"/>
    <n v="4.5737490836673089"/>
    <n v="2.8505734322892788"/>
    <n v="0.92927909722922775"/>
    <n v="0.83212008144143568"/>
    <n v="0.478693233505461"/>
    <n v="0.2085921154403724"/>
    <n v="0.4372604796021527"/>
    <n v="0.63501992072629609"/>
    <n v="0.20940236008193869"/>
    <n v="0.42444273828761392"/>
    <n v="0.10734414186131466"/>
    <n v="1.2144630934666464E-2"/>
    <n v="0.36184438841412103"/>
    <n v="0.32401243378232603"/>
    <n v="0.18639444364154764"/>
    <n v="8.122197805220939E-2"/>
    <n v="0.1702612824188787"/>
    <n v="0.24726521400417359"/>
    <n v="8.1537472587346921E-2"/>
    <n v="0.16527028694654042"/>
    <n v="4.1797857583860863E-2"/>
    <n v="4.7288985259351067E-3"/>
    <n v="2882.7031772419077"/>
    <n v="1233.0787978407459"/>
    <n v="822.35281767749416"/>
    <n v="1319.4662532454188"/>
    <n v="268.08475633673913"/>
    <n v="240.055662439061"/>
    <n v="138.09668080019418"/>
    <n v="60.17607262267213"/>
    <n v="126.14387806563687"/>
    <n v="183.19486710125705"/>
    <n v="60.409817509386031"/>
    <n v="122.44612884547136"/>
    <n v="30.967368362067358"/>
    <n v="3.5035657582606414"/>
    <n v="23.046256200838133"/>
    <n v="5.9231228050655789"/>
    <n v="10.548695252678831"/>
    <n v="6.5744381430937224"/>
    <n v="2.1432487489006875"/>
    <n v="1.9191654356608963"/>
    <n v="1.1040371798707616"/>
    <n v="0.48108775047357732"/>
    <n v="1.0084784847149717"/>
    <n v="1.4645822279675413"/>
    <n v="0.48295646334952408"/>
    <n v="0.97891620561278558"/>
    <n v="0.24757384345784952"/>
    <n v="2.8009846701807228E-2"/>
    <n v="0"/>
    <n v="1"/>
    <n v="1087336.5792340001"/>
    <n v="22.154903963182171"/>
    <n v="5708.3716492472013"/>
    <n v="50.268540050448891"/>
    <n v="5.6071803547565153"/>
    <n v="1451.0923441486982"/>
    <n v="12.778476613091271"/>
    <x v="0"/>
    <x v="0"/>
  </r>
  <r>
    <n v="1108"/>
    <x v="5"/>
    <x v="0"/>
    <x v="5"/>
    <n v="3883.8049999999998"/>
    <n v="8931.7999999999993"/>
    <n v="9985.5248407643303"/>
    <n v="6270.35031847134"/>
    <n v="3698.3707006369418"/>
    <n v="423.4751592356688"/>
    <n v="1385.8764331210191"/>
    <n v="476.93630573248407"/>
    <n v="292.55541401273894"/>
    <n v="1720.7668789808918"/>
    <n v="475.14522292993638"/>
    <n v="0"/>
    <n v="24729.001273885355"/>
    <n v="20852.866242038217"/>
    <n v="38575.095541401279"/>
    <n v="25546.147770700638"/>
    <n v="84974.10955414013"/>
    <n v="0.24540258616952132"/>
    <n v="0.45396292757647161"/>
    <n v="0.30063448625400713"/>
    <n v="2.3346767999774087"/>
    <n v="4.3188490048367942"/>
    <n v="2.8601343257462819"/>
    <n v="1.1179745225782407"/>
    <n v="0.70202538329019237"/>
    <n v="0.41406779155791018"/>
    <n v="4.7412073628570819E-2"/>
    <n v="0.15516205391085999"/>
    <n v="5.3397557685179259E-2"/>
    <n v="3.2754362391985821E-2"/>
    <n v="0.19265622595455473"/>
    <n v="5.3197028922494505E-2"/>
    <n v="0"/>
    <n v="0.4788562265188307"/>
    <n v="0.30069488988667958"/>
    <n v="0.17735550872048622"/>
    <n v="2.0307767494425609E-2"/>
    <n v="6.6459757475793399E-2"/>
    <n v="2.2871498824032499E-2"/>
    <n v="1.402950609364978E-2"/>
    <n v="8.2519441644521824E-2"/>
    <n v="2.2785607379577875E-2"/>
    <n v="0"/>
    <n v="2689.0540998145611"/>
    <n v="782.56333145206816"/>
    <n v="808.42239780698219"/>
    <n v="1220.7308715633314"/>
    <n v="315.997621543175"/>
    <n v="198.42880754656139"/>
    <n v="117.03704748851081"/>
    <n v="13.401112634040151"/>
    <n v="43.856849149399338"/>
    <n v="15.092921067483672"/>
    <n v="9.2580827219221185"/>
    <n v="54.454648069015562"/>
    <n v="15.036241231960011"/>
    <n v="0"/>
    <n v="21.879087532494587"/>
    <n v="5.3691846635035017"/>
    <n v="9.9322946289531213"/>
    <n v="6.5776082400379625"/>
    <n v="2.5710675074480647"/>
    <n v="1.6144863911734344"/>
    <n v="0.95225447740989622"/>
    <n v="0.10903615378106492"/>
    <n v="0.35683471057919208"/>
    <n v="0.12280130071733367"/>
    <n v="7.5327008954553312E-2"/>
    <n v="0.44306212051863875"/>
    <n v="0.12234013369104176"/>
    <n v="0"/>
    <n v="0"/>
    <n v="1"/>
    <n v="197523.75249000001"/>
    <n v="22.154903963182171"/>
    <n v="5708.3716492472013"/>
    <n v="50.268540050448891"/>
    <n v="5.6071803547565153"/>
    <n v="1451.0923441486982"/>
    <n v="12.778476613091271"/>
    <x v="0"/>
    <x v="0"/>
  </r>
  <r>
    <n v="1111"/>
    <x v="6"/>
    <x v="1"/>
    <x v="6"/>
    <n v="148391.71442356179"/>
    <n v="322680.99999999988"/>
    <n v="354929.50955414039"/>
    <n v="235595.06369426765"/>
    <n v="215638.30445859922"/>
    <n v="213484.75668789819"/>
    <n v="214829.99745222906"/>
    <n v="92877.147770700496"/>
    <n v="75577.664968152923"/>
    <n v="174053.2636942676"/>
    <n v="66932.215286624312"/>
    <n v="46590.160509554116"/>
    <n v="1690508.0840764337"/>
    <n v="1133170.0101910839"/>
    <n v="1211528.0496815292"/>
    <n v="0"/>
    <n v="2344698.0598726133"/>
    <n v="0.48329037737705494"/>
    <n v="0.51670962262294495"/>
    <n v="0"/>
    <n v="3.5117345309797736"/>
    <n v="3.7545689076255795"/>
    <n v="0"/>
    <n v="1.0999392885051815"/>
    <n v="0.73011755787997357"/>
    <n v="0.66827084476185239"/>
    <n v="0.66159692292976113"/>
    <n v="0.66576587233902562"/>
    <n v="0.2878296142961641"/>
    <n v="0.23421789621376204"/>
    <n v="0.53939731094879362"/>
    <n v="0.20742533736608085"/>
    <n v="0.14438457953692388"/>
    <n v="0.31321823412383587"/>
    <n v="0.20790795871357359"/>
    <n v="0.19029651554424443"/>
    <n v="0.18839605246162378"/>
    <n v="0.18958320068495527"/>
    <n v="8.1962235971139788E-2"/>
    <n v="6.6695786411968702E-2"/>
    <n v="0.15359854402157835"/>
    <n v="5.9066348989713982E-2"/>
    <n v="4.1114890167008325E-2"/>
    <n v="1972.4561375871638"/>
    <n v="1422.1247089949136"/>
    <n v="1754.5716687898091"/>
    <n v="1019.187066492975"/>
    <n v="298.58125509299111"/>
    <n v="198.19222667597722"/>
    <n v="181.4037826053227"/>
    <n v="179.59212992790412"/>
    <n v="180.72380161201045"/>
    <n v="78.132064549011119"/>
    <n v="63.579030358833805"/>
    <n v="146.42074138086986"/>
    <n v="56.306123634349817"/>
    <n v="39.193553157643613"/>
    <n v="15.800734353536923"/>
    <n v="7.636342868555456"/>
    <n v="8.1643914849814649"/>
    <n v="0"/>
    <n v="2.3918418284530873"/>
    <n v="1.5876564578383201"/>
    <n v="1.4531694393872434"/>
    <n v="1.4386568516793203"/>
    <n v="1.4477223225484761"/>
    <n v="0.62589173614907279"/>
    <n v="0.50931189292973511"/>
    <n v="1.1729311462596812"/>
    <n v="0.45105089287921013"/>
    <n v="0.31396739831827486"/>
    <n v="0.25"/>
    <n v="0.75"/>
    <n v="7191075.8589398442"/>
    <n v="22.154903963182171"/>
    <n v="5708.3716492472013"/>
    <n v="50.268540050448891"/>
    <n v="5.6071803547565153"/>
    <n v="1451.0923441486982"/>
    <n v="12.778476613091271"/>
    <x v="2"/>
    <x v="0"/>
  </r>
  <r>
    <n v="1112"/>
    <x v="7"/>
    <x v="1"/>
    <x v="7"/>
    <n v="34882.862820141047"/>
    <n v="77568.600000000006"/>
    <n v="74985.843312101832"/>
    <n v="56509.095541401257"/>
    <n v="46114.155414012777"/>
    <n v="61662.235668789806"/>
    <n v="25601.42165605097"/>
    <n v="56618.335031847098"/>
    <n v="17681.690445859866"/>
    <n v="28057.170700636922"/>
    <n v="12997.082802547768"/>
    <n v="12066.164331210188"/>
    <n v="392293.19490445859"/>
    <n v="264334.57707006362"/>
    <n v="392241.27006369422"/>
    <n v="0"/>
    <n v="656575.84713375778"/>
    <n v="0.40259564561200395"/>
    <n v="0.59740435438799611"/>
    <n v="0"/>
    <n v="3.4077523259419866"/>
    <n v="5.0567016816559045"/>
    <n v="0"/>
    <n v="0.96670357995505685"/>
    <n v="0.72850477566181748"/>
    <n v="0.59449513609905003"/>
    <n v="0.79493810212882277"/>
    <n v="0.33004877819183237"/>
    <n v="0.72991307090558677"/>
    <n v="0.22794907276732937"/>
    <n v="0.36170783926275479"/>
    <n v="0.16755598015882414"/>
    <n v="0.15555475193841564"/>
    <n v="0.28367776982965925"/>
    <n v="0.21377867461668909"/>
    <n v="0.17445373936755129"/>
    <n v="0.23327343835326478"/>
    <n v="9.6852337442275463E-2"/>
    <n v="0.21419193682270343"/>
    <n v="6.6891326295058312E-2"/>
    <n v="0.10614264320479036"/>
    <n v="4.9169060463485278E-2"/>
    <n v="4.5647317369350328E-2"/>
    <n v="2477.9252260020294"/>
    <n v="1480.5192848415238"/>
    <n v="1754.5716687898091"/>
    <n v="1480.3233198614719"/>
    <n v="282.99748391177047"/>
    <n v="213.26601328981113"/>
    <n v="174.03538292641721"/>
    <n v="232.71402675317884"/>
    <n v="96.620076446582516"/>
    <n v="213.67828445426687"/>
    <n v="66.73091461622019"/>
    <n v="105.88810318389598"/>
    <n v="49.051148441513249"/>
    <n v="45.537850817866875"/>
    <n v="18.822303963958397"/>
    <n v="7.5777776162752115"/>
    <n v="11.244526347683186"/>
    <n v="0"/>
    <n v="2.1496470544500634"/>
    <n v="1.6199672553473283"/>
    <n v="1.3219716412549398"/>
    <n v="1.7676942396249253"/>
    <n v="0.73392547475400849"/>
    <n v="1.6230988644417164"/>
    <n v="0.50688759512165438"/>
    <n v="0.80432534580954651"/>
    <n v="0.37259220579348123"/>
    <n v="0.34590521980447358"/>
    <n v="0.87234042553191482"/>
    <n v="0.1276595744680851"/>
    <n v="1723270.048707722"/>
    <n v="22.154903963182171"/>
    <n v="5708.3716492472013"/>
    <n v="50.268540050448891"/>
    <n v="5.6071803547565153"/>
    <n v="1451.0923441486982"/>
    <n v="12.778476613091271"/>
    <x v="2"/>
    <x v="0"/>
  </r>
  <r>
    <n v="1113"/>
    <x v="8"/>
    <x v="1"/>
    <x v="8"/>
    <n v="34730.210069392429"/>
    <n v="79809.999999999985"/>
    <n v="81393.636942675104"/>
    <n v="73965.142675159223"/>
    <n v="79026.419108280272"/>
    <n v="79675.436942675238"/>
    <n v="35785.318471337603"/>
    <n v="48444.122292993641"/>
    <n v="39062.296815286667"/>
    <n v="69334.839490445884"/>
    <n v="14873.821656050948"/>
    <n v="8460.6560509554129"/>
    <n v="530021.69044585992"/>
    <n v="337395.11337579624"/>
    <n v="345970.47261146503"/>
    <n v="405131.90063694277"/>
    <n v="1088497.4866242041"/>
    <n v="0.30996407205511489"/>
    <n v="0.31784223377900078"/>
    <n v="0.37219369416588433"/>
    <n v="4.2274791802505485"/>
    <n v="4.3349263577429529"/>
    <n v="5.0762047442293303"/>
    <n v="1.0198425879297721"/>
    <n v="0.92676535114846803"/>
    <n v="0.99018192091567836"/>
    <n v="0.99831395743234252"/>
    <n v="0.44838138668509725"/>
    <n v="0.60699313736365934"/>
    <n v="0.4894411328816774"/>
    <n v="0.86874877196398814"/>
    <n v="0.18636538849832041"/>
    <n v="0.10600997432596686"/>
    <n v="0.24124130349219827"/>
    <n v="0.21922410770892117"/>
    <n v="0.23422514427545768"/>
    <n v="0.23614875789244588"/>
    <n v="0.10606353516293915"/>
    <n v="0.14358276208652665"/>
    <n v="0.11577611905652717"/>
    <n v="0.20550042588559839"/>
    <n v="4.4084282985700031E-2"/>
    <n v="2.507640364527685E-2"/>
    <n v="3597.5063179568501"/>
    <n v="1751.7324600781965"/>
    <n v="1338.9691662654684"/>
    <n v="1143.4394441334734"/>
    <n v="269.00762449243183"/>
    <n v="244.4562999476459"/>
    <n v="261.18392143398313"/>
    <n v="263.32893856851388"/>
    <n v="118.27120491568101"/>
    <n v="160.10880884751839"/>
    <n v="129.10168494988488"/>
    <n v="229.15305380720457"/>
    <n v="49.158282896688199"/>
    <n v="27.962640218644985"/>
    <n v="31.341517498723448"/>
    <n v="9.7147443882909581"/>
    <n v="9.9616579318179017"/>
    <n v="11.665115178614586"/>
    <n v="2.3435975993248293"/>
    <n v="2.1297061701433346"/>
    <n v="2.2754374059466427"/>
    <n v="2.2941248205375189"/>
    <n v="1.0303801330264637"/>
    <n v="1.3948698322354007"/>
    <n v="1.1247354029025032"/>
    <n v="1.996384109163519"/>
    <n v="0.42826754074716"/>
    <n v="0.24361085159147222"/>
    <n v="0.60655737704918034"/>
    <n v="0.39344262295081966"/>
    <n v="1765152.0722531171"/>
    <n v="22.154903963182171"/>
    <n v="5708.3716492472013"/>
    <n v="50.268540050448891"/>
    <n v="5.6071803547565153"/>
    <n v="1451.0923441486982"/>
    <n v="12.778476613091271"/>
    <x v="0"/>
    <x v="0"/>
  </r>
  <r>
    <n v="1114"/>
    <x v="9"/>
    <x v="1"/>
    <x v="9"/>
    <n v="23089.0965"/>
    <n v="46221.8"/>
    <n v="57238.728662420377"/>
    <n v="31651.38089171976"/>
    <n v="29899.648407643304"/>
    <n v="14328.352866242041"/>
    <n v="20609.044585987267"/>
    <n v="18139.887898089164"/>
    <n v="10285.214012738857"/>
    <n v="21032.145222929936"/>
    <n v="14314.392356687897"/>
    <n v="2288.9210191082789"/>
    <n v="219787.7159235669"/>
    <n v="149721.42420382163"/>
    <n v="176647.52484076432"/>
    <n v="281801.8114649682"/>
    <n v="608170.76050955406"/>
    <n v="0.24618320038664468"/>
    <n v="0.29045711551926751"/>
    <n v="0.46335968409408795"/>
    <n v="3.2391950162871552"/>
    <n v="3.8217361686642302"/>
    <n v="6.0967294970115438"/>
    <n v="1.238349191559402"/>
    <n v="0.6847717071104924"/>
    <n v="0.64687330237341045"/>
    <n v="0.3099912350069024"/>
    <n v="0.44587282593899991"/>
    <n v="0.39245308270316526"/>
    <n v="0.22251868193663718"/>
    <n v="0.45502652910379809"/>
    <n v="0.30968920199316979"/>
    <n v="4.9520378243778453E-2"/>
    <n v="0.38230152409249768"/>
    <n v="0.21140181547185591"/>
    <n v="0.19970187010069942"/>
    <n v="9.5700083955495202E-2"/>
    <n v="0.1376492689378333"/>
    <n v="0.12115759647994415"/>
    <n v="6.8695673097105947E-2"/>
    <n v="0.14047518806859635"/>
    <n v="9.5606840723082856E-2"/>
    <n v="1.5287865656369132E-2"/>
    <n v="3669.2051916111859"/>
    <n v="1326.0194022537974"/>
    <n v="1004.1040850346276"/>
    <n v="1065.7467562037064"/>
    <n v="345.33169630419536"/>
    <n v="190.95855741610714"/>
    <n v="180.39003564189022"/>
    <n v="86.445567820464802"/>
    <n v="124.33812721560946"/>
    <n v="109.44125428711411"/>
    <n v="62.052573229193712"/>
    <n v="126.89077057574622"/>
    <n v="86.361341518479009"/>
    <n v="13.809478244997157"/>
    <n v="26.340171453203208"/>
    <n v="6.4845077070825026"/>
    <n v="7.6506902225803559"/>
    <n v="12.204973523540351"/>
    <n v="2.4790371794071882"/>
    <n v="1.3708367017184826"/>
    <n v="1.2949683157867742"/>
    <n v="0.62056793197785121"/>
    <n v="0.89258774530165208"/>
    <n v="0.78564736814578973"/>
    <n v="0.44545762164140368"/>
    <n v="0.91091243968467694"/>
    <n v="0.61996329551864005"/>
    <n v="9.9134282673567539E-2"/>
    <n v="0"/>
    <n v="1"/>
    <n v="1042568.929937"/>
    <n v="22.154903963182171"/>
    <n v="5708.3716492472013"/>
    <n v="50.268540050448891"/>
    <n v="5.6071803547565153"/>
    <n v="1451.0923441486982"/>
    <n v="12.778476613091271"/>
    <x v="0"/>
    <x v="0"/>
  </r>
  <r>
    <n v="1117"/>
    <x v="10"/>
    <x v="1"/>
    <x v="10"/>
    <n v="25357.24791412766"/>
    <n v="56375.8"/>
    <n v="76904.991082802517"/>
    <n v="40866.492993630578"/>
    <n v="60026.005095541361"/>
    <n v="20563.950318471358"/>
    <n v="28819.659872611432"/>
    <n v="27258.681528662444"/>
    <n v="8825.7146496815221"/>
    <n v="22342.175796178355"/>
    <n v="11294.210191082799"/>
    <n v="3104.4751592356679"/>
    <n v="300006.35668789805"/>
    <n v="212760.12484076427"/>
    <n v="218692.12101910828"/>
    <n v="229154.46878980895"/>
    <n v="660606.71464968147"/>
    <n v="0.32206776001904641"/>
    <n v="0.33104737837107862"/>
    <n v="0.34688486160987503"/>
    <n v="3.7739619631253882"/>
    <n v="3.8791843489424234"/>
    <n v="4.0647665982533097"/>
    <n v="1.3641489980240193"/>
    <n v="0.72489424529018787"/>
    <n v="1.0647477303300592"/>
    <n v="0.36476556108243885"/>
    <n v="0.5112062245256197"/>
    <n v="0.48351742287759009"/>
    <n v="0.15655147509536932"/>
    <n v="0.39630791574005786"/>
    <n v="0.20033791433705239"/>
    <n v="5.5067514061630483E-2"/>
    <n v="0.36146336697424108"/>
    <n v="0.19207778254603031"/>
    <n v="0.28212995804766766"/>
    <n v="9.6653216075437087E-2"/>
    <n v="0.13545611469339419"/>
    <n v="0.12811931535133106"/>
    <n v="4.1481996009764224E-2"/>
    <n v="0.10501110493754351"/>
    <n v="5.3084243109632064E-2"/>
    <n v="1.4591433246991867E-2"/>
    <n v="3056.6662717457034"/>
    <n v="1388.1471251522212"/>
    <n v="1060.311256662081"/>
    <n v="1011.9013558167142"/>
    <n v="355.84393430872899"/>
    <n v="189.09167589131306"/>
    <n v="277.74386958884583"/>
    <n v="95.150612245379222"/>
    <n v="133.35026777998996"/>
    <n v="126.12752882038887"/>
    <n v="40.837102765507687"/>
    <n v="103.37856651942603"/>
    <n v="52.258977378691462"/>
    <n v="14.364589853949971"/>
    <n v="26.051987853209727"/>
    <n v="8.3905053719266611"/>
    <n v="8.6244422801602649"/>
    <n v="9.0370402011228013"/>
    <n v="3.032860322352068"/>
    <n v="1.6116296662802283"/>
    <n v="2.3672129285803996"/>
    <n v="0.8109693286949432"/>
    <n v="1.136545257995238"/>
    <n v="1.0749858037029094"/>
    <n v="0.3480549103581671"/>
    <n v="0.88109624009041321"/>
    <n v="0.4454036269760287"/>
    <n v="0.12242949904299455"/>
    <n v="0.23529411764705885"/>
    <n v="0.76470588235294112"/>
    <n v="1252482.2862785221"/>
    <n v="22.154903963182171"/>
    <n v="5708.3716492472013"/>
    <n v="50.268540050448891"/>
    <n v="5.6071803547565153"/>
    <n v="1451.0923441486982"/>
    <n v="12.778476613091271"/>
    <x v="0"/>
    <x v="0"/>
  </r>
  <r>
    <n v="1118"/>
    <x v="11"/>
    <x v="1"/>
    <x v="11"/>
    <n v="1517.202765695067"/>
    <n v="3648.4"/>
    <n v="1698.3070063694267"/>
    <n v="2629.0445859872602"/>
    <n v="1980.1452229299364"/>
    <n v="1740.4012738853505"/>
    <n v="0"/>
    <n v="3725.4853503184713"/>
    <n v="241.0496815286624"/>
    <n v="1799.5337579617835"/>
    <n v="1483.2076433121019"/>
    <n v="146.12229299363057"/>
    <n v="15443.296815286625"/>
    <n v="9677.228025477707"/>
    <n v="17021.826751592358"/>
    <n v="13357.538853503185"/>
    <n v="40056.593630573247"/>
    <n v="0.2415888908259925"/>
    <n v="0.4249444400734172"/>
    <n v="0.33346666910059036"/>
    <n v="2.6524580707920475"/>
    <n v="4.6655593552221131"/>
    <n v="3.6612045974956651"/>
    <n v="0.4654936427939444"/>
    <n v="0.72060206830042217"/>
    <n v="0.54274345546813296"/>
    <n v="0.47703137646238092"/>
    <n v="0"/>
    <n v="1.0211285358838043"/>
    <n v="6.6069970816977963E-2"/>
    <n v="0.4932391618138865"/>
    <n v="0.40653646620768058"/>
    <n v="4.0051061559486505E-2"/>
    <n v="0.17549519365444438"/>
    <n v="0.27167331172373405"/>
    <n v="0.20461905183144513"/>
    <n v="0.17984502063021682"/>
    <n v="0"/>
    <n v="0.38497443074713189"/>
    <n v="2.490895955887773E-2"/>
    <n v="0.18595549812653622"/>
    <n v="0.15326782002110412"/>
    <n v="1.5099602139055453E-2"/>
    <n v="3154.0624905963186"/>
    <n v="1216.0076232509155"/>
    <n v="1051.7747128742667"/>
    <n v="1340.3013190230204"/>
    <n v="133.72496113145093"/>
    <n v="207.01138472340634"/>
    <n v="155.91694668739657"/>
    <n v="137.03947038467328"/>
    <n v="0"/>
    <n v="293.34530317468278"/>
    <n v="18.980289884146647"/>
    <n v="141.69557149305382"/>
    <n v="116.78800341040173"/>
    <n v="11.505692361703195"/>
    <n v="26.401608628904892"/>
    <n v="6.3783353446790851"/>
    <n v="11.219216795847489"/>
    <n v="8.8040564883783183"/>
    <n v="1.1193671965074434"/>
    <n v="1.7328234863735117"/>
    <n v="1.3051289304912284"/>
    <n v="1.1471118516502512"/>
    <n v="0"/>
    <n v="2.4554960184321422"/>
    <n v="0.15887769715357181"/>
    <n v="1.1860865262378915"/>
    <n v="0.97759355364252121"/>
    <n v="9.6310326014129324E-2"/>
    <n v="0.6"/>
    <n v="0.4"/>
    <n v="80211.148456508963"/>
    <n v="22.154903963182171"/>
    <n v="5708.3716492472013"/>
    <n v="50.268540050448891"/>
    <n v="5.6071803547565153"/>
    <n v="1451.0923441486982"/>
    <n v="12.778476613091271"/>
    <x v="0"/>
    <x v="0"/>
  </r>
  <r>
    <n v="1119"/>
    <x v="12"/>
    <x v="1"/>
    <x v="12"/>
    <n v="6205.7195000000002"/>
    <n v="13066.6"/>
    <n v="19496.712101910831"/>
    <n v="7178.0407643312092"/>
    <n v="12873.573248407642"/>
    <n v="10162.866242038217"/>
    <n v="9989.4687898089105"/>
    <n v="2065.5248407643307"/>
    <n v="4417.1426751592353"/>
    <n v="16217.92484076433"/>
    <n v="3741.6063694267527"/>
    <n v="2178.8675159235663"/>
    <n v="88321.72738853503"/>
    <n v="55631.666242038213"/>
    <n v="50277.928662420367"/>
    <n v="0"/>
    <n v="105909.59490445859"/>
    <n v="0.52527503567758649"/>
    <n v="0.47472496432241346"/>
    <n v="0"/>
    <n v="4.2575471998865968"/>
    <n v="3.8478202946765316"/>
    <n v="0"/>
    <n v="1.4921029266917814"/>
    <n v="0.54934265718176178"/>
    <n v="0.98522746915093762"/>
    <n v="0.77777434390263855"/>
    <n v="0.76450406301630958"/>
    <n v="0.15807668718444973"/>
    <n v="0.33804835803952332"/>
    <n v="1.2411740499260964"/>
    <n v="0.2863488871953494"/>
    <n v="0.16675091576412887"/>
    <n v="0.35046068936864039"/>
    <n v="0.12902796643015349"/>
    <n v="0.23140729224967366"/>
    <n v="0.18268132034410683"/>
    <n v="0.17956443631128097"/>
    <n v="3.7128581261215425E-2"/>
    <n v="7.9399791046010595E-2"/>
    <n v="0.29152326249234672"/>
    <n v="6.7256773384209698E-2"/>
    <n v="3.916595822321603E-2"/>
    <n v="2251.0009543986948"/>
    <n v="1877.1886798838477"/>
    <n v="1057.0705616873436"/>
    <n v="1068.6063477666391"/>
    <n v="414.38282894603259"/>
    <n v="152.56197161171539"/>
    <n v="273.61473429134202"/>
    <n v="216.00140790729475"/>
    <n v="212.31602103738388"/>
    <n v="43.900634235161121"/>
    <n v="93.881884700515101"/>
    <n v="344.69553327873177"/>
    <n v="79.52404610896393"/>
    <n v="46.309617766707042"/>
    <n v="17.066448927390059"/>
    <n v="8.9645795692245205"/>
    <n v="8.1018693581655388"/>
    <n v="0"/>
    <n v="3.141732735730455"/>
    <n v="1.1566814717183413"/>
    <n v="2.0744690842709925"/>
    <n v="1.63766123203574"/>
    <n v="1.6097196771154272"/>
    <n v="0.33284212100858424"/>
    <n v="0.71178574461176258"/>
    <n v="2.6133834828925688"/>
    <n v="0.60292869657204984"/>
    <n v="0.35110634889694359"/>
    <n v="0"/>
    <n v="1"/>
    <n v="292535.98555099999"/>
    <n v="22.154903963182171"/>
    <n v="5708.3716492472013"/>
    <n v="50.268540050448891"/>
    <n v="5.6071803547565153"/>
    <n v="1451.0923441486982"/>
    <n v="12.778476613091271"/>
    <x v="0"/>
    <x v="0"/>
  </r>
  <r>
    <n v="1120"/>
    <x v="13"/>
    <x v="1"/>
    <x v="13"/>
    <n v="5702.4075100502514"/>
    <n v="13210.6"/>
    <n v="16477.885350318469"/>
    <n v="7239.0675159235661"/>
    <n v="6499.0394904458599"/>
    <n v="12137.178343949046"/>
    <n v="6745.254777070063"/>
    <n v="5682.2509554140115"/>
    <n v="3489.063694267516"/>
    <n v="7877.9019108280263"/>
    <n v="3506.591082802548"/>
    <n v="2302.6178343949041"/>
    <n v="71956.850955414018"/>
    <n v="48162.379617834398"/>
    <n v="79552.703184713377"/>
    <n v="40069.426751592357"/>
    <n v="167784.50955414015"/>
    <n v="0.28704902345167638"/>
    <n v="0.47413616069869413"/>
    <n v="0.23881481584962935"/>
    <n v="3.6457374848859549"/>
    <n v="6.0218841827557696"/>
    <n v="3.033126939850753"/>
    <n v="1.2473230095770418"/>
    <n v="0.54797416589129688"/>
    <n v="0.49195642063538825"/>
    <n v="0.91874542745591015"/>
    <n v="0.51059412722132702"/>
    <n v="0.430128151288663"/>
    <n v="0.26411091807090636"/>
    <n v="0.5963318782514061"/>
    <n v="0.26543768510155086"/>
    <n v="0.17430077622476678"/>
    <n v="0.34213187722594907"/>
    <n v="0.1503054370104869"/>
    <n v="0.13494016578946783"/>
    <n v="0.25200537100236386"/>
    <n v="0.14005235685182618"/>
    <n v="0.11798110891742337"/>
    <n v="7.2443756349935939E-2"/>
    <n v="0.16356961539979351"/>
    <n v="7.2807679160106678E-2"/>
    <n v="4.7809469811625566E-2"/>
    <n v="3637.2102656436191"/>
    <n v="1559.8710374032953"/>
    <n v="868.61969979606226"/>
    <n v="1724.532911006143"/>
    <n v="357.20540538301469"/>
    <n v="156.92754207508273"/>
    <n v="140.88531303806329"/>
    <n v="263.10813665616837"/>
    <n v="146.22273524973039"/>
    <n v="123.1790798919144"/>
    <n v="75.635458362616859"/>
    <n v="170.77610905762032"/>
    <n v="76.015414758347021"/>
    <n v="49.915842930737135"/>
    <n v="29.423451280608596"/>
    <n v="8.445972956676675"/>
    <n v="13.950722224692836"/>
    <n v="7.0267560992390834"/>
    <n v="2.8896365826673902"/>
    <n v="1.2694756562320417"/>
    <n v="1.1397009910273124"/>
    <n v="2.1284305484232378"/>
    <n v="1.1828784184893553"/>
    <n v="0.99646525531528307"/>
    <n v="0.61185800701163306"/>
    <n v="1.3815045482006605"/>
    <n v="0.61493168922465291"/>
    <n v="0.40379748910203939"/>
    <n v="1"/>
    <n v="0"/>
    <n v="291862.00440352259"/>
    <n v="22.154903963182171"/>
    <n v="5708.3716492472013"/>
    <n v="50.268540050448891"/>
    <n v="5.6071803547565153"/>
    <n v="1451.0923441486982"/>
    <n v="12.778476613091271"/>
    <x v="0"/>
    <x v="0"/>
  </r>
  <r>
    <n v="1121"/>
    <x v="14"/>
    <x v="2"/>
    <x v="14"/>
    <n v="31322.454000000002"/>
    <n v="72235.8"/>
    <n v="57319.722292993589"/>
    <n v="52755.507006369437"/>
    <n v="32885.421656050938"/>
    <n v="21998.360509554175"/>
    <n v="11339.694267515932"/>
    <n v="28901.166878980905"/>
    <n v="8250.2280254777161"/>
    <n v="42576.072611464893"/>
    <n v="8604.936305732479"/>
    <n v="7488.7426751592366"/>
    <n v="272119.85222929931"/>
    <n v="181052.69044585986"/>
    <n v="200594.70573248406"/>
    <n v="0"/>
    <n v="381647.39617834392"/>
    <n v="0.47439781394775687"/>
    <n v="0.52560218605224307"/>
    <n v="0"/>
    <n v="2.5064122006797165"/>
    <n v="2.7769430909948261"/>
    <n v="0"/>
    <n v="0.79350851368703035"/>
    <n v="0.73032356541174093"/>
    <n v="0.45525102035349418"/>
    <n v="0.30453543131735478"/>
    <n v="0.15698163884827096"/>
    <n v="0.40009478512013302"/>
    <n v="0.11421245456515627"/>
    <n v="0.58940404358316645"/>
    <n v="0.11912287682468359"/>
    <n v="0.10367079308541244"/>
    <n v="0.3165913864733973"/>
    <n v="0.29138206605189831"/>
    <n v="0.18163453729998372"/>
    <n v="0.1215025330768688"/>
    <n v="6.2632011927526904E-2"/>
    <n v="0.15962848609324154"/>
    <n v="4.556810509228406E-2"/>
    <n v="0.23515846412785787"/>
    <n v="4.7527249026468411E-2"/>
    <n v="4.1362228071383414E-2"/>
    <n v="1425.6533290188418"/>
    <n v="1016.5104677971585"/>
    <n v="1754.5716687898091"/>
    <n v="749.32650628496106"/>
    <n v="214.11924651846689"/>
    <n v="197.06950693451415"/>
    <n v="122.84430951083652"/>
    <n v="82.175422149996919"/>
    <n v="42.359709628374794"/>
    <n v="107.96102681726151"/>
    <n v="30.818931735068048"/>
    <n v="159.04397688257339"/>
    <n v="32.143953327353302"/>
    <n v="27.974384292712877"/>
    <n v="12.184466650612494"/>
    <n v="5.7802843431699138"/>
    <n v="6.4041823074425794"/>
    <n v="0"/>
    <n v="1.8299882344146339"/>
    <n v="1.6842711942802895"/>
    <n v="1.0498992721340077"/>
    <n v="0.70231918959970929"/>
    <n v="0.36203083792591512"/>
    <n v="0.92269803888868041"/>
    <n v="0.26339660441285079"/>
    <n v="1.3592827883621408"/>
    <n v="0.27472101342163291"/>
    <n v="0.23908543931964066"/>
    <n v="0"/>
    <n v="1"/>
    <n v="1596872.061372"/>
    <n v="22.154903963182171"/>
    <n v="5708.3716492472013"/>
    <n v="50.268540050448891"/>
    <n v="5.6071803547565153"/>
    <n v="1451.0923441486982"/>
    <n v="12.778476613091271"/>
    <x v="2"/>
    <x v="0"/>
  </r>
  <r>
    <n v="1122"/>
    <x v="15"/>
    <x v="2"/>
    <x v="15"/>
    <n v="26960.72849999999"/>
    <n v="62138.799999999967"/>
    <n v="75795.733757961905"/>
    <n v="53013.472611464982"/>
    <n v="34158.522292993621"/>
    <n v="25024.721019108307"/>
    <n v="27180.726114649664"/>
    <n v="30709.166878980861"/>
    <n v="18744.01783439489"/>
    <n v="67129.159235668732"/>
    <n v="6956.9681528662386"/>
    <n v="4720.6828025477726"/>
    <n v="343433.17070063698"/>
    <n v="199670.10063694281"/>
    <n v="175396.83439490455"/>
    <n v="0"/>
    <n v="375066.93503184733"/>
    <n v="0.53235857919597362"/>
    <n v="0.46764142080402643"/>
    <n v="0"/>
    <n v="3.2132918665462307"/>
    <n v="2.8226620790054628"/>
    <n v="0"/>
    <n v="1.2197810990550502"/>
    <n v="0.85314606351369848"/>
    <n v="0.54971325955753314"/>
    <n v="0.40272295279452325"/>
    <n v="0.43741955291459889"/>
    <n v="0.49420276669296603"/>
    <n v="0.30164756696934764"/>
    <n v="1.0803098745979769"/>
    <n v="0.1119585211311812"/>
    <n v="7.596997049424474E-2"/>
    <n v="0.3796048257409364"/>
    <n v="0.26550531322593257"/>
    <n v="0.17107479880076565"/>
    <n v="0.12533033708742597"/>
    <n v="0.13612817356200954"/>
    <n v="0.15379952622360263"/>
    <n v="9.3874935579247601E-2"/>
    <n v="0.33620035759749872"/>
    <n v="3.4842313048742288E-2"/>
    <n v="2.3642412096197218E-2"/>
    <n v="1364.3759004432425"/>
    <n v="1249.3021851605565"/>
    <n v="1754.5716687898091"/>
    <n v="638.03868459405078"/>
    <n v="275.72111225158937"/>
    <n v="192.84639000169147"/>
    <n v="124.25799306290878"/>
    <n v="91.03208810152168"/>
    <n v="98.874958583665574"/>
    <n v="111.7103196761763"/>
    <n v="68.184859346652928"/>
    <n v="244.1948317048699"/>
    <n v="25.307268653569441"/>
    <n v="17.172363777911141"/>
    <n v="13.911602389818491"/>
    <n v="7.4059608825830834"/>
    <n v="6.5056415072354081"/>
    <n v="0"/>
    <n v="2.8113384902771426"/>
    <n v="1.9663219638692255"/>
    <n v="1.2669732679142418"/>
    <n v="0.9281915738704285"/>
    <n v="1.0081599284177234"/>
    <n v="1.1390332749718122"/>
    <n v="0.69523410075491454"/>
    <n v="2.48988669707752"/>
    <n v="0.25804080749769953"/>
    <n v="0.17509477915434571"/>
    <n v="1.785714285714286E-2"/>
    <n v="0.9821428571428571"/>
    <n v="1373776.266913"/>
    <n v="22.154903963182171"/>
    <n v="5708.3716492472013"/>
    <n v="50.268540050448891"/>
    <n v="5.6071803547565153"/>
    <n v="1451.0923441486982"/>
    <n v="12.778476613091271"/>
    <x v="2"/>
    <x v="0"/>
  </r>
  <r>
    <n v="1123"/>
    <x v="16"/>
    <x v="2"/>
    <x v="16"/>
    <n v="35281.8655"/>
    <n v="81190.400000000009"/>
    <n v="96814.815286624042"/>
    <n v="62985.861146496805"/>
    <n v="45839.867515923674"/>
    <n v="31721.476433120977"/>
    <n v="31442.783439490457"/>
    <n v="39956.93375796172"/>
    <n v="16721.543949044586"/>
    <n v="67623.722292993611"/>
    <n v="8722.7961783439405"/>
    <n v="10978.529936305733"/>
    <n v="412808.32993630553"/>
    <n v="257063.34649681521"/>
    <n v="232025.68407643324"/>
    <n v="0"/>
    <n v="489089.03057324846"/>
    <n v="0.52559622160308517"/>
    <n v="0.47440377839691478"/>
    <n v="0"/>
    <n v="3.1661790864044908"/>
    <n v="2.8577970311321685"/>
    <n v="0"/>
    <n v="1.1924416591939937"/>
    <n v="0.77577966294656509"/>
    <n v="0.56459713852775295"/>
    <n v="0.39070476845933721"/>
    <n v="0.38727218291190157"/>
    <n v="0.49213864887919895"/>
    <n v="0.20595469352342868"/>
    <n v="0.8329029330190959"/>
    <n v="0.1074363000840486"/>
    <n v="0.13521955719279288"/>
    <n v="0.37661851293071646"/>
    <n v="0.24502077797107161"/>
    <n v="0.17832128983231604"/>
    <n v="0.12339945334646912"/>
    <n v="0.12231531203488789"/>
    <n v="0.15543613783327431"/>
    <n v="6.5048339940022334E-2"/>
    <n v="0.2630624832927374"/>
    <n v="3.3932477333761028E-2"/>
    <n v="4.2707488585665587E-2"/>
    <n v="1423.0114360583304"/>
    <n v="1201.0716611472367"/>
    <n v="1754.5716687898091"/>
    <n v="675.08200196809162"/>
    <n v="281.68407124417803"/>
    <n v="183.25825180825362"/>
    <n v="133.37174139052559"/>
    <n v="92.294083308469467"/>
    <n v="91.48322211082467"/>
    <n v="116.25526260681319"/>
    <n v="48.651568079850378"/>
    <n v="196.75217425950996"/>
    <n v="25.379098569519741"/>
    <n v="31.94218776929219"/>
    <n v="13.862334761557561"/>
    <n v="7.2859907732717595"/>
    <n v="6.5763439882858021"/>
    <n v="0"/>
    <n v="2.7440390102565306"/>
    <n v="1.7852191275570961"/>
    <n v="1.2992472723961741"/>
    <n v="0.89908727850915304"/>
    <n v="0.89118823491604937"/>
    <n v="1.1325062660862339"/>
    <n v="0.47394160461964763"/>
    <n v="1.9166708260648408"/>
    <n v="0.24723171676803599"/>
    <n v="0.31116636778476842"/>
    <n v="1.2500000000000001E-2"/>
    <n v="0.98750000000000004"/>
    <n v="1795347.9189790001"/>
    <n v="22.154903963182171"/>
    <n v="5708.3716492472013"/>
    <n v="50.268540050448891"/>
    <n v="5.6071803547565153"/>
    <n v="1451.0923441486982"/>
    <n v="12.778476613091271"/>
    <x v="2"/>
    <x v="0"/>
  </r>
  <r>
    <n v="1124"/>
    <x v="17"/>
    <x v="3"/>
    <x v="17"/>
    <n v="37312.862877238404"/>
    <n v="86438.399999999994"/>
    <n v="138247.70063694255"/>
    <n v="73450.029299363116"/>
    <n v="92483.457324840856"/>
    <n v="38365.453503184661"/>
    <n v="42164.477707006394"/>
    <n v="31271.016560509586"/>
    <n v="24819.31847133757"/>
    <n v="40611.868789808912"/>
    <n v="21551.300636942655"/>
    <n v="62999.434394904551"/>
    <n v="565964.05732484104"/>
    <n v="427097.37579617836"/>
    <n v="376501.31974522304"/>
    <n v="0"/>
    <n v="803598.69554140139"/>
    <n v="0.53148092221383436"/>
    <n v="0.46851907778616558"/>
    <n v="0"/>
    <n v="4.9410606373576833"/>
    <n v="4.355718288922783"/>
    <n v="0"/>
    <n v="1.599378292945526"/>
    <n v="0.84973841833448005"/>
    <n v="1.0699348591001321"/>
    <n v="0.44384733524897108"/>
    <n v="0.48779798916923955"/>
    <n v="0.36177227436543929"/>
    <n v="0.28713301578161526"/>
    <n v="0.46983596167685793"/>
    <n v="0.24932553861411891"/>
    <n v="0.72883619311445558"/>
    <n v="0.32369129025723126"/>
    <n v="0.17197490188845208"/>
    <n v="0.21653951198467747"/>
    <n v="8.9828352215148288E-2"/>
    <n v="9.8723335933415673E-2"/>
    <n v="7.321753382870913E-2"/>
    <n v="5.811161547192923E-2"/>
    <n v="9.5088078483511737E-2"/>
    <n v="5.0459922861308987E-2"/>
    <n v="0.14750602079318201"/>
    <n v="2396.5843414792316"/>
    <n v="1687.8830256325216"/>
    <n v="1754.5716687898091"/>
    <n v="1122.8454855066145"/>
    <n v="412.29817374054608"/>
    <n v="219.0511147874"/>
    <n v="275.81479026823183"/>
    <n v="114.41786258442828"/>
    <n v="125.74774896962924"/>
    <n v="93.260017776116356"/>
    <n v="74.01902260993576"/>
    <n v="121.11738030422265"/>
    <n v="64.272764417830203"/>
    <n v="187.88415017418069"/>
    <n v="21.536774012363782"/>
    <n v="11.446384513602046"/>
    <n v="10.090389498761738"/>
    <n v="0"/>
    <n v="3.7050949719882369"/>
    <n v="1.968490853704209"/>
    <n v="2.4785945165643568"/>
    <n v="1.0282098596778635"/>
    <n v="1.1300252635593817"/>
    <n v="0.83807604534107016"/>
    <n v="0.6651678953982878"/>
    <n v="1.0884147089818446"/>
    <n v="0.577583679597241"/>
    <n v="1.68841063207014"/>
    <n v="1"/>
    <n v="0"/>
    <n v="1909694.459097011"/>
    <n v="22.154903963182171"/>
    <n v="5708.3716492472013"/>
    <n v="50.268540050448891"/>
    <n v="5.6071803547565153"/>
    <n v="1451.0923441486982"/>
    <n v="12.778476613091271"/>
    <x v="2"/>
    <x v="0"/>
  </r>
  <r>
    <n v="1125"/>
    <x v="18"/>
    <x v="3"/>
    <x v="18"/>
    <n v="32924.764969856667"/>
    <n v="74017"/>
    <n v="82998.163057324884"/>
    <n v="69937.187261146508"/>
    <n v="77489.317197452241"/>
    <n v="39460.43312101913"/>
    <n v="41077.114649681542"/>
    <n v="24628.831847133781"/>
    <n v="17168.375796178359"/>
    <n v="27644.056050955431"/>
    <n v="14230.199999999973"/>
    <n v="36427.208917197429"/>
    <n v="431060.88789808936"/>
    <n v="320542.50955414015"/>
    <n v="268572.73375796201"/>
    <n v="0"/>
    <n v="589115.24331210216"/>
    <n v="0.54410832717890267"/>
    <n v="0.45589167282109733"/>
    <n v="0"/>
    <n v="4.3306606530140392"/>
    <n v="3.6285276863147926"/>
    <n v="0"/>
    <n v="1.1213391931221866"/>
    <n v="0.94488005811025177"/>
    <n v="1.0469124281915267"/>
    <n v="0.53312662119538934"/>
    <n v="0.55496865111638594"/>
    <n v="0.33274561042914169"/>
    <n v="0.23195179210422415"/>
    <n v="0.3734825249733903"/>
    <n v="0.19225583311941816"/>
    <n v="0.49214651927526687"/>
    <n v="0.25893028407611679"/>
    <n v="0.21818381392978395"/>
    <n v="0.24174427692987213"/>
    <n v="0.12310514813123155"/>
    <n v="0.12814872731488225"/>
    <n v="7.6834838166679825E-2"/>
    <n v="5.3560371197126956E-2"/>
    <n v="8.6241466348432341E-2"/>
    <n v="4.4394111781908503E-2"/>
    <n v="0.11364236515108712"/>
    <n v="1810.7679452637312"/>
    <n v="1324.9550866726793"/>
    <n v="1754.5716687898091"/>
    <n v="825.51402765710361"/>
    <n v="255.11207677299103"/>
    <n v="214.96645743267513"/>
    <n v="238.17949590413801"/>
    <n v="121.2898294738401"/>
    <n v="126.25903562329118"/>
    <n v="75.701825312392529"/>
    <n v="52.770565550434512"/>
    <n v="84.969742579933111"/>
    <n v="43.739472551791899"/>
    <n v="111.96658547119149"/>
    <n v="17.892769890732701"/>
    <n v="9.7356050938436081"/>
    <n v="8.1571647968890932"/>
    <n v="0"/>
    <n v="2.520842992601815"/>
    <n v="2.1241514502890304"/>
    <n v="2.353526813886003"/>
    <n v="1.1985031072247898"/>
    <n v="1.247605402416343"/>
    <n v="0.7480336418401774"/>
    <n v="0.5214426226549036"/>
    <n v="0.83961285908233996"/>
    <n v="0.43220354080061096"/>
    <n v="1.1063771890413592"/>
    <n v="0.82089552238805963"/>
    <n v="0.17910447761194029"/>
    <n v="1641906.5975644819"/>
    <n v="22.154903963182171"/>
    <n v="5708.3716492472013"/>
    <n v="50.268540050448891"/>
    <n v="5.6071803547565153"/>
    <n v="1451.0923441486982"/>
    <n v="12.778476613091271"/>
    <x v="2"/>
    <x v="0"/>
  </r>
  <r>
    <n v="1126"/>
    <x v="19"/>
    <x v="3"/>
    <x v="19"/>
    <n v="34509.024329542233"/>
    <n v="81771.200000000012"/>
    <n v="49660.719745222952"/>
    <n v="68759.691719745228"/>
    <n v="65213.867515923521"/>
    <n v="86667.603821656099"/>
    <n v="62372.991082802517"/>
    <n v="36171.650955413999"/>
    <n v="26156.884076433133"/>
    <n v="58074.729936305717"/>
    <n v="20190.191082802517"/>
    <n v="65141.540127388558"/>
    <n v="538409.87006369419"/>
    <n v="355633.61401273886"/>
    <n v="318957.18089171982"/>
    <n v="0"/>
    <n v="674590.79490445869"/>
    <n v="0.52718420811405642"/>
    <n v="0.47281579188594364"/>
    <n v="0"/>
    <n v="4.3491304274945071"/>
    <n v="3.9006053585091056"/>
    <n v="0"/>
    <n v="0.60731308511093085"/>
    <n v="0.84087908358621644"/>
    <n v="0.79751633235079722"/>
    <n v="1.0598793196340042"/>
    <n v="0.76277455978146957"/>
    <n v="0.44235196444975727"/>
    <n v="0.31987893141391016"/>
    <n v="0.71021007318353779"/>
    <n v="0.24691078378209583"/>
    <n v="0.79663182303046243"/>
    <n v="0.13964011777425545"/>
    <n v="0.19334418629303765"/>
    <n v="0.18337374462467868"/>
    <n v="0.24369913418406969"/>
    <n v="0.17538553338371526"/>
    <n v="0.10171043886227898"/>
    <n v="7.3550089321692144E-2"/>
    <n v="0.16329932730775407"/>
    <n v="5.677244863045848E-2"/>
    <n v="0.1831703684935001"/>
    <n v="1833.1271600664638"/>
    <n v="1463.0702990861255"/>
    <n v="1754.5716687898091"/>
    <n v="866.73146981445609"/>
    <n v="134.94760800332324"/>
    <n v="186.8469883688729"/>
    <n v="177.21159651066174"/>
    <n v="235.5097929936307"/>
    <n v="169.49182359457205"/>
    <n v="98.292529770146743"/>
    <n v="71.078489338133508"/>
    <n v="157.81176613126553"/>
    <n v="54.864649681528583"/>
    <n v="177.01505469399063"/>
    <n v="19.548243046876291"/>
    <n v="10.305525030688585"/>
    <n v="9.2427180161877054"/>
    <n v="0"/>
    <n v="1.4390647290108913"/>
    <n v="1.9925133513810165"/>
    <n v="1.8897627152007224"/>
    <n v="2.5114475272910668"/>
    <n v="1.8074400043065459"/>
    <n v="1.0481794735775372"/>
    <n v="0.75797228651407966"/>
    <n v="1.6828853050646675"/>
    <n v="0.58506989041467183"/>
    <n v="1.8876668173902171"/>
    <n v="0.88888888888888884"/>
    <n v="0.1111111111111111"/>
    <n v="1801201.007878819"/>
    <n v="22.154903963182171"/>
    <n v="5708.3716492472013"/>
    <n v="50.268540050448891"/>
    <n v="5.6071803547565153"/>
    <n v="1451.0923441486982"/>
    <n v="12.778476613091271"/>
    <x v="2"/>
    <x v="0"/>
  </r>
  <r>
    <n v="1127"/>
    <x v="20"/>
    <x v="2"/>
    <x v="20"/>
    <n v="78342.637366834024"/>
    <n v="160532.79999999999"/>
    <n v="274533.28025477671"/>
    <n v="113821.84203821655"/>
    <n v="104555.37834394898"/>
    <n v="59934.527388534894"/>
    <n v="23846.575796178342"/>
    <n v="44582.341401273967"/>
    <n v="37051.76687898091"/>
    <n v="78549.026751592377"/>
    <n v="31391.537579617841"/>
    <n v="14108.236942675148"/>
    <n v="782374.5133757958"/>
    <n v="598344.80254777009"/>
    <n v="529400.98471337592"/>
    <n v="0"/>
    <n v="1127745.7872611461"/>
    <n v="0.53056709172101257"/>
    <n v="0.46943290827898732"/>
    <n v="0"/>
    <n v="3.7272432957487203"/>
    <n v="3.2977745651566281"/>
    <n v="0"/>
    <n v="1.7101382412489954"/>
    <n v="0.70902545796383387"/>
    <n v="0.65130227806372898"/>
    <n v="0.37334754884070359"/>
    <n v="0.14854643908396503"/>
    <n v="0.2777148433296745"/>
    <n v="0.23080496246861024"/>
    <n v="0.48930204139959177"/>
    <n v="0.1955459418861307"/>
    <n v="8.7883827745327742E-2"/>
    <n v="0.45882119989311476"/>
    <n v="0.19022784446954288"/>
    <n v="0.1747410153790073"/>
    <n v="0.10016720648918798"/>
    <n v="3.9854237380585425E-2"/>
    <n v="7.4509448751691368E-2"/>
    <n v="6.1923771579887342E-2"/>
    <n v="0.13127719404786048"/>
    <n v="5.2463959653283078E-2"/>
    <n v="2.3578774115864051E-2"/>
    <n v="1818.8274744551097"/>
    <n v="1261.8129691242434"/>
    <n v="1754.5716687898091"/>
    <n v="853.81747099118763"/>
    <n v="442.76704769817547"/>
    <n v="183.57177285048797"/>
    <n v="168.62682785618506"/>
    <n v="96.66235628110266"/>
    <n v="38.4597377526907"/>
    <n v="71.902363397964592"/>
    <n v="59.757059026806196"/>
    <n v="126.68380548285978"/>
    <n v="50.628245886745766"/>
    <n v="22.753752891225002"/>
    <n v="14.395044961028741"/>
    <n v="7.6375371401662369"/>
    <n v="6.7575078208625037"/>
    <n v="0"/>
    <n v="3.5042639548793009"/>
    <n v="1.4528722272299002"/>
    <n v="1.3345909948675279"/>
    <n v="0.7650307597878736"/>
    <n v="0.30438821818722273"/>
    <n v="0.56906868213435569"/>
    <n v="0.47294510530056011"/>
    <n v="1.0026344451973443"/>
    <n v="0.40069544037213251"/>
    <n v="0.18008376302950202"/>
    <n v="0.20689655172413793"/>
    <n v="0.7931034482758621"/>
    <n v="3608343.2215670738"/>
    <n v="22.154903963182171"/>
    <n v="5708.3716492472013"/>
    <n v="50.268540050448891"/>
    <n v="5.6071803547565153"/>
    <n v="1451.0923441486982"/>
    <n v="12.778476613091271"/>
    <x v="2"/>
    <x v="0"/>
  </r>
  <r>
    <n v="1128"/>
    <x v="21"/>
    <x v="2"/>
    <x v="21"/>
    <n v="21454.633000000002"/>
    <n v="41709.199999999997"/>
    <n v="68972.086624203832"/>
    <n v="33413.749044585988"/>
    <n v="33133.129936305762"/>
    <n v="16573.049681528653"/>
    <n v="11833.379617834393"/>
    <n v="10838.370700636942"/>
    <n v="6688.5566878980871"/>
    <n v="18155.244585987246"/>
    <n v="8554.7808917197453"/>
    <n v="346.34649681528668"/>
    <n v="208508.69426751597"/>
    <n v="160993.14267515927"/>
    <n v="129502.5095541401"/>
    <n v="140615.76305732483"/>
    <n v="431111.41528662422"/>
    <n v="0.37343743859837963"/>
    <n v="0.30039220712362813"/>
    <n v="0.32617035427799218"/>
    <n v="3.8598952431396256"/>
    <n v="3.1048907568148061"/>
    <n v="3.371336852716543"/>
    <n v="1.6536420411852502"/>
    <n v="0.80111220173453312"/>
    <n v="0.7943842110686794"/>
    <n v="0.39734757994707776"/>
    <n v="0.2837114981307336"/>
    <n v="0.25985563618187218"/>
    <n v="0.16036166332363333"/>
    <n v="0.43528153467309966"/>
    <n v="0.20510536983974151"/>
    <n v="8.3038393643437586E-3"/>
    <n v="0.42841630070773201"/>
    <n v="0.20754765382775289"/>
    <n v="0.20580460375979789"/>
    <n v="0.10294258131831488"/>
    <n v="7.3502382904040584E-2"/>
    <n v="6.732194005620383E-2"/>
    <n v="4.154559987311876E-2"/>
    <n v="0.11277029744440502"/>
    <n v="5.3137548280431955E-2"/>
    <n v="2.1513121059703799E-3"/>
    <n v="2681.0411398421902"/>
    <n v="1296.6958598726117"/>
    <n v="874.47613841619909"/>
    <n v="805.36386538644331"/>
    <n v="428.93088696644173"/>
    <n v="207.79694679468895"/>
    <n v="206.0518030864786"/>
    <n v="103.06622936274037"/>
    <n v="73.590669265139255"/>
    <n v="67.402802864657602"/>
    <n v="41.595501790410985"/>
    <n v="112.905749912856"/>
    <n v="53.20137370472478"/>
    <n v="2.1538961244731758"/>
    <n v="20.094094142119523"/>
    <n v="7.5038870473878188"/>
    <n v="6.0361092895012503"/>
    <n v="6.5540978052304517"/>
    <n v="3.2147875297705548"/>
    <n v="1.5574141512738058"/>
    <n v="1.5443345004459297"/>
    <n v="0.77246950257917024"/>
    <n v="0.55155357902576996"/>
    <n v="0.50517623399276701"/>
    <n v="0.31175348876385284"/>
    <n v="0.84621557432314243"/>
    <n v="0.39873816027147818"/>
    <n v="1.6143203046879741E-2"/>
    <n v="0"/>
    <n v="1"/>
    <n v="945008.86779399985"/>
    <n v="22.154903963182171"/>
    <n v="5708.3716492472013"/>
    <n v="50.268540050448891"/>
    <n v="5.6071803547565153"/>
    <n v="1451.0923441486982"/>
    <n v="12.778476613091271"/>
    <x v="0"/>
    <x v="0"/>
  </r>
  <r>
    <n v="1129"/>
    <x v="22"/>
    <x v="4"/>
    <x v="22"/>
    <n v="11464.6505"/>
    <n v="25370.799999999999"/>
    <n v="32344.676433121025"/>
    <n v="13209.221656050955"/>
    <n v="17117.319745222918"/>
    <n v="16266.026751592352"/>
    <n v="17370.166878980897"/>
    <n v="8387.7974522293025"/>
    <n v="2803.3082802547774"/>
    <n v="12629.886624203818"/>
    <n v="2268.8038216560512"/>
    <n v="4829.3248407643314"/>
    <n v="127226.53248407641"/>
    <n v="86035.373248407632"/>
    <n v="79677.145222929932"/>
    <n v="51487.273885350325"/>
    <n v="217199.79235668789"/>
    <n v="0.39611167356513582"/>
    <n v="0.36683803588579517"/>
    <n v="0.23705029054906901"/>
    <n v="3.3911178696930184"/>
    <n v="3.1405058264985706"/>
    <n v="2.0293910276912959"/>
    <n v="1.2748780658521224"/>
    <n v="0.52064663534657774"/>
    <n v="0.67468584929221465"/>
    <n v="0.64113180315923624"/>
    <n v="0.68465191791275393"/>
    <n v="0.33060831555289161"/>
    <n v="0.11049349174069314"/>
    <n v="0.49781191859160212"/>
    <n v="8.942578955555408E-2"/>
    <n v="0.19034972648731344"/>
    <n v="0.3759462557305715"/>
    <n v="0.15353245016921496"/>
    <n v="0.1989567674193792"/>
    <n v="0.18906208153044082"/>
    <n v="0.20189564156162232"/>
    <n v="9.7492428236597983E-2"/>
    <n v="3.2583205888592592E-2"/>
    <n v="0.14679876598823932"/>
    <n v="2.6370593117616803E-2"/>
    <n v="5.6131852032776694E-2"/>
    <n v="2749.364460211239"/>
    <n v="1610.4624365072964"/>
    <n v="651.7376441183585"/>
    <n v="1008.5714585181004"/>
    <n v="409.4262839635573"/>
    <n v="167.20533741836653"/>
    <n v="216.67493348383439"/>
    <n v="205.89907280496647"/>
    <n v="219.87553011368223"/>
    <n v="106.17465129404181"/>
    <n v="35.484914939933894"/>
    <n v="159.87198258485847"/>
    <n v="28.719035717165205"/>
    <n v="61.130694186890274"/>
    <n v="18.945173457898946"/>
    <n v="7.504404364390143"/>
    <n v="6.9498102208113481"/>
    <n v="4.4909588726974565"/>
    <n v="2.8212527222806334"/>
    <n v="1.1521695891253689"/>
    <n v="1.493052033746944"/>
    <n v="1.4187983097777253"/>
    <n v="1.5151065336863865"/>
    <n v="0.7316226039537187"/>
    <n v="0.24451755247617687"/>
    <n v="1.1016373001692306"/>
    <n v="0.19789559408340021"/>
    <n v="0.42123611537607114"/>
    <n v="0"/>
    <n v="1"/>
    <n v="564016.80710900004"/>
    <n v="22.154903963182171"/>
    <n v="5708.3716492472013"/>
    <n v="50.268540050448891"/>
    <n v="5.6071803547565153"/>
    <n v="1451.0923441486982"/>
    <n v="12.778476613091271"/>
    <x v="0"/>
    <x v="0"/>
  </r>
  <r>
    <n v="1130"/>
    <x v="23"/>
    <x v="4"/>
    <x v="23"/>
    <n v="24245.1715"/>
    <n v="48538.999999999993"/>
    <n v="40872.965605095545"/>
    <n v="34032.014012738851"/>
    <n v="29189.714649681526"/>
    <n v="31764.405095541417"/>
    <n v="15774.487898089159"/>
    <n v="23106.880254777068"/>
    <n v="11811.024203821662"/>
    <n v="26090.057324840756"/>
    <n v="8299.3337579617801"/>
    <n v="9653.4891719745265"/>
    <n v="230594.37197452234"/>
    <n v="153811.92229299367"/>
    <n v="161179.50700636941"/>
    <n v="171868.95414012737"/>
    <n v="486860.38343949046"/>
    <n v="0.31592614130229435"/>
    <n v="0.33105899039822295"/>
    <n v="0.3530148682994827"/>
    <n v="3.1688317083786992"/>
    <n v="3.3206186160895248"/>
    <n v="3.5408425006721895"/>
    <n v="0.84206443488937865"/>
    <n v="0.70112721755163598"/>
    <n v="0.60136621375968868"/>
    <n v="0.65440996097038306"/>
    <n v="0.32498584433319933"/>
    <n v="0.47604771945810731"/>
    <n v="0.24333060433510503"/>
    <n v="0.53750710407797364"/>
    <n v="0.17098279235175387"/>
    <n v="0.19888108885585876"/>
    <n v="0.26573340346944851"/>
    <n v="0.2212573219643654"/>
    <n v="0.18977537121003238"/>
    <n v="0.20651458366818895"/>
    <n v="0.10255699079061381"/>
    <n v="0.15022814818451571"/>
    <n v="7.6788743211485558E-2"/>
    <n v="0.16962311461878915"/>
    <n v="5.3957675284445915E-2"/>
    <n v="6.2761644403518752E-2"/>
    <n v="2875.7258324837003"/>
    <n v="1362.0459065240539"/>
    <n v="1015.1739760196537"/>
    <n v="952.03489076414292"/>
    <n v="241.42330540517153"/>
    <n v="201.01603078995186"/>
    <n v="172.41414441631142"/>
    <n v="187.62200292700186"/>
    <n v="93.174766084401412"/>
    <n v="136.48482135131167"/>
    <n v="69.763875982407924"/>
    <n v="154.10547740602925"/>
    <n v="49.021463425645479"/>
    <n v="57.020018735821182"/>
    <n v="20.080715182381386"/>
    <n v="6.3440228621601484"/>
    <n v="6.6479012947534484"/>
    <n v="7.0887910254677875"/>
    <n v="1.6858187868498082"/>
    <n v="1.4036615089622628"/>
    <n v="1.2039392936313742"/>
    <n v="1.3101332401604755"/>
    <n v="0.65062389425000189"/>
    <n v="0.95305080662255026"/>
    <n v="0.48714954249020931"/>
    <n v="1.0760929170924098"/>
    <n v="0.34230872559353848"/>
    <n v="0.39816130696268848"/>
    <n v="0"/>
    <n v="1"/>
    <n v="1094825.4292870001"/>
    <n v="22.154903963182171"/>
    <n v="5708.3716492472013"/>
    <n v="50.268540050448891"/>
    <n v="5.6071803547565153"/>
    <n v="1451.0923441486982"/>
    <n v="12.778476613091271"/>
    <x v="0"/>
    <x v="0"/>
  </r>
  <r>
    <n v="1132"/>
    <x v="24"/>
    <x v="4"/>
    <x v="24"/>
    <n v="12255.371999999999"/>
    <n v="24561.8"/>
    <n v="9895.4394904458604"/>
    <n v="18851.420382165608"/>
    <n v="15873.88025477707"/>
    <n v="22358.951592356669"/>
    <n v="4799.95414012739"/>
    <n v="13293.331210191089"/>
    <n v="6466.9847133757949"/>
    <n v="11749.254777070057"/>
    <n v="1173.5019108280253"/>
    <n v="8752.463694267517"/>
    <n v="113215.18216560506"/>
    <n v="76905.657324840751"/>
    <n v="93116.053503184696"/>
    <n v="110316.84076433121"/>
    <n v="280338.55159235664"/>
    <n v="0.27433136430222449"/>
    <n v="0.33215572019714851"/>
    <n v="0.393512915500627"/>
    <n v="3.1311083603335566"/>
    <n v="3.7910924078522217"/>
    <n v="4.4913988699660123"/>
    <n v="0.40287924706030748"/>
    <n v="0.76750972575974108"/>
    <n v="0.64628326322896001"/>
    <n v="0.91031404833345564"/>
    <n v="0.19542354958217192"/>
    <n v="0.54121974815327412"/>
    <n v="0.26329441300620454"/>
    <n v="0.47835479391046493"/>
    <n v="4.7777520818019253E-2"/>
    <n v="0.35634455513307317"/>
    <n v="0.12866985127828307"/>
    <n v="0.24512397446314452"/>
    <n v="0.20640718520521326"/>
    <n v="0.29073220839807662"/>
    <n v="6.2413537665414257E-2"/>
    <n v="0.17285244899528743"/>
    <n v="8.4089843820721627E-2"/>
    <n v="0.15277490870980454"/>
    <n v="1.5258980309748692E-2"/>
    <n v="0.11380780034553382"/>
    <n v="3452.4452166546384"/>
    <n v="1394.2756424335598"/>
    <n v="1358.5817828119607"/>
    <n v="1146.7494273791219"/>
    <n v="121.86501835524459"/>
    <n v="232.16034953405921"/>
    <n v="195.49113614257476"/>
    <n v="275.35654670389982"/>
    <n v="59.112735715854555"/>
    <n v="163.71097549496415"/>
    <n v="79.642668883938356"/>
    <n v="144.695255875247"/>
    <n v="14.451993975714597"/>
    <n v="107.78896175206302"/>
    <n v="22.874748444384768"/>
    <n v="6.2752609488182616"/>
    <n v="7.5979785438732259"/>
    <n v="9.0015089516932836"/>
    <n v="0.80743689301686317"/>
    <n v="1.5382169045676957"/>
    <n v="1.2952589488737731"/>
    <n v="1.8244204739241427"/>
    <n v="0.39166123558937177"/>
    <n v="1.0846942230877274"/>
    <n v="0.52768571312040102"/>
    <n v="0.95870241858591132"/>
    <n v="9.5754083256552741E-2"/>
    <n v="0.71417364517923387"/>
    <n v="6.6666666666666666E-2"/>
    <n v="0.93333333333333324"/>
    <n v="553915.59629599995"/>
    <n v="22.154903963182171"/>
    <n v="5708.3716492472013"/>
    <n v="50.268540050448891"/>
    <n v="5.6071803547565153"/>
    <n v="1451.0923441486982"/>
    <n v="12.778476613091271"/>
    <x v="0"/>
    <x v="0"/>
  </r>
  <r>
    <n v="1133"/>
    <x v="25"/>
    <x v="4"/>
    <x v="25"/>
    <n v="5185.8849999999993"/>
    <n v="8735.7999999999993"/>
    <n v="1806.2942675159236"/>
    <n v="6984.7070063694246"/>
    <n v="4680.7439490445859"/>
    <n v="3929.9770700636946"/>
    <n v="2781.9401273885351"/>
    <n v="1769.6292993630575"/>
    <n v="634.58598726114667"/>
    <n v="5608.7885350318465"/>
    <n v="1345.5783439490449"/>
    <n v="962.97197452229295"/>
    <n v="30505.216560509554"/>
    <n v="19710.272611464967"/>
    <n v="35268.371974522299"/>
    <n v="20057.351592356688"/>
    <n v="75035.99617834395"/>
    <n v="0.26267756297414929"/>
    <n v="0.47001937431065999"/>
    <n v="0.26730306271519078"/>
    <n v="2.2562641786058482"/>
    <n v="4.0372229188537174"/>
    <n v="2.2959948250139299"/>
    <n v="0.20676918742598546"/>
    <n v="0.79954978437801061"/>
    <n v="0.53581171146827833"/>
    <n v="0.44987031182761683"/>
    <n v="0.31845281798902625"/>
    <n v="0.20257209406843765"/>
    <n v="7.2642000419096908E-2"/>
    <n v="0.64204635351448602"/>
    <n v="0.15403035142162652"/>
    <n v="0.11023283208433035"/>
    <n v="9.164227725928295E-2"/>
    <n v="0.35436886866326733"/>
    <n v="0.23747738254629291"/>
    <n v="0.19938725087839354"/>
    <n v="0.14114163625369397"/>
    <n v="8.9782081366734059E-2"/>
    <n v="3.2195698140269458E-2"/>
    <n v="0.28456169255464059"/>
    <n v="6.8267870793748228E-2"/>
    <n v="4.8856349859014964E-2"/>
    <n v="2200.4690961391198"/>
    <n v="894.58113080673218"/>
    <n v="588.19212880811426"/>
    <n v="1034.2631077572526"/>
    <n v="52.97050637876611"/>
    <n v="204.83011748883951"/>
    <n v="137.26521844705536"/>
    <n v="115.24859443002042"/>
    <n v="81.581821917552375"/>
    <n v="51.895287371350676"/>
    <n v="18.609559743728649"/>
    <n v="164.48060220034748"/>
    <n v="39.459775482376699"/>
    <n v="28.23964734669482"/>
    <n v="14.469274999029858"/>
    <n v="3.8007538947479493"/>
    <n v="6.8008395817728902"/>
    <n v="3.8676815225090202"/>
    <n v="0.34830974221679112"/>
    <n v="1.346868857749338"/>
    <n v="0.90259308662737148"/>
    <n v="0.75782187033914072"/>
    <n v="0.53644462370232571"/>
    <n v="0.34123959543319177"/>
    <n v="0.12236792510075846"/>
    <n v="1.0815489612731186"/>
    <n v="0.2594693758054884"/>
    <n v="0.18569096200981955"/>
    <n v="0"/>
    <n v="1"/>
    <n v="202647.93393"/>
    <n v="22.154903963182171"/>
    <n v="5708.3716492472013"/>
    <n v="50.268540050448891"/>
    <n v="5.6071803547565153"/>
    <n v="1451.0923441486982"/>
    <n v="12.778476613091271"/>
    <x v="0"/>
    <x v="0"/>
  </r>
  <r>
    <n v="1142"/>
    <x v="26"/>
    <x v="2"/>
    <x v="26"/>
    <n v="8365.1189999999988"/>
    <n v="20296.599999999999"/>
    <n v="21481.83439490445"/>
    <n v="14684.501910828036"/>
    <n v="11392.26369426752"/>
    <n v="3548.8700636942667"/>
    <n v="2829.5592356687889"/>
    <n v="4540.6942675159253"/>
    <n v="812.59108280254793"/>
    <n v="12435.033121019111"/>
    <n v="2278.4980891719742"/>
    <n v="4218.825477707006"/>
    <n v="78222.671337579624"/>
    <n v="57604.793630573251"/>
    <n v="61543.913375796197"/>
    <n v="0"/>
    <n v="119148.70700636946"/>
    <n v="0.48346973356155526"/>
    <n v="0.51653026643844469"/>
    <n v="0"/>
    <n v="2.8381499182411467"/>
    <n v="3.0322277315312025"/>
    <n v="0"/>
    <n v="1.0583957113459619"/>
    <n v="0.723495654978077"/>
    <n v="0.56128926491469111"/>
    <n v="0.17485047070417051"/>
    <n v="0.13941050400898619"/>
    <n v="0.22371699040804496"/>
    <n v="4.0035822886717379E-2"/>
    <n v="0.61266582191200059"/>
    <n v="0.11226008736300536"/>
    <n v="0.20785872893524071"/>
    <n v="0.37291747858121221"/>
    <n v="0.25491805430293846"/>
    <n v="0.19776589718084109"/>
    <n v="6.1607200373871913E-2"/>
    <n v="4.912020436728072E-2"/>
    <n v="7.8824937671610557E-2"/>
    <n v="1.4106310110470949E-2"/>
    <n v="0.21586802655290346"/>
    <n v="3.9553966702567632E-2"/>
    <n v="7.3237402858568709E-2"/>
    <n v="1592.8971524915703"/>
    <n v="1045.7576382029363"/>
    <n v="0"/>
    <n v="822.77959058551073"/>
    <n v="287.19029939711834"/>
    <n v="196.31687046561547"/>
    <n v="152.3029905650738"/>
    <n v="47.444786947784316"/>
    <n v="37.828332027657609"/>
    <n v="60.70446881705783"/>
    <n v="10.863517149766684"/>
    <n v="166.24375830239453"/>
    <n v="30.461204400694843"/>
    <n v="56.401410129772813"/>
    <n v="14.243516082242163"/>
    <n v="6.8863089252613454"/>
    <n v="7.3572071569808157"/>
    <n v="0"/>
    <n v="2.5680249611397583"/>
    <n v="1.7554444725565814"/>
    <n v="1.3618770628687435"/>
    <n v="0.42424621379495825"/>
    <n v="0.33825690174506656"/>
    <n v="0.54281287182118099"/>
    <n v="9.7140409216240439E-2"/>
    <n v="1.4865339179298123"/>
    <n v="0.27238083393338153"/>
    <n v="0.50433538096792252"/>
    <n v="0.1111111111111111"/>
    <n v="0.88888888888888884"/>
    <n v="445713.27134199999"/>
    <n v="22.154903963182171"/>
    <n v="5708.3716492472013"/>
    <n v="50.268540050448891"/>
    <n v="5.6071803547565153"/>
    <n v="1451.0923441486982"/>
    <n v="12.778476613091271"/>
    <x v="0"/>
    <x v="0"/>
  </r>
  <r>
    <n v="1143"/>
    <x v="27"/>
    <x v="5"/>
    <x v="27"/>
    <n v="860.56928081764477"/>
    <n v="2050"/>
    <n v="3470.4968152866245"/>
    <n v="1926.4866242038217"/>
    <n v="2605.0191082802548"/>
    <n v="2261.0076433121017"/>
    <n v="3918.2445859872614"/>
    <n v="1037.3630573248408"/>
    <n v="1600.4713375796177"/>
    <n v="6735.2471337579636"/>
    <n v="289.92866242038224"/>
    <n v="652.4585987261147"/>
    <n v="24496.723566878984"/>
    <n v="11205.397452229299"/>
    <n v="11145.136305732485"/>
    <n v="14605.085350318474"/>
    <n v="36955.619108280254"/>
    <n v="0.30321227793254923"/>
    <n v="0.30158164237695895"/>
    <n v="0.39520607969049198"/>
    <n v="5.4660475376728286"/>
    <n v="5.4366518564548709"/>
    <n v="7.1244318782041338"/>
    <n v="1.692925275749573"/>
    <n v="0.93974957278235205"/>
    <n v="1.2707410284293925"/>
    <n v="1.1029305577132202"/>
    <n v="1.9113388224328105"/>
    <n v="0.50603075967065403"/>
    <n v="0.78071772564859399"/>
    <n v="3.2854864067112017"/>
    <n v="0.14142861581482061"/>
    <n v="0.31827248718347056"/>
    <n v="0.30971652992069226"/>
    <n v="0.17192488105993506"/>
    <n v="0.23247895662656656"/>
    <n v="0.20177844230436262"/>
    <n v="0.34967475296538736"/>
    <n v="9.2577087224912202E-2"/>
    <n v="0.14283039440615344"/>
    <n v="0.60107168554007828"/>
    <n v="2.5874018628647688E-2"/>
    <n v="5.8227171459795828E-2"/>
    <n v="3244.5670858893986"/>
    <n v="2150.7219988480228"/>
    <n v="1282.2726383071531"/>
    <n v="978.5018705647484"/>
    <n v="304.69682311559478"/>
    <n v="169.1384217913803"/>
    <n v="228.711071841989"/>
    <n v="198.50813374118539"/>
    <n v="344.00742633777537"/>
    <n v="91.076651213770049"/>
    <n v="140.51548178925529"/>
    <n v="591.32986248972463"/>
    <n v="25.454667464476053"/>
    <n v="57.283459062872225"/>
    <n v="42.943223668369797"/>
    <n v="13.020912670253368"/>
    <n v="12.950887922868057"/>
    <n v="16.971423075248374"/>
    <n v="4.0327918886312482"/>
    <n v="2.238618862125112"/>
    <n v="3.0270881919061439"/>
    <n v="2.6273394759848636"/>
    <n v="4.553084421354729"/>
    <n v="1.2054381680220105"/>
    <n v="1.8597820922203692"/>
    <n v="7.8265019259793531"/>
    <n v="0.33690333699213038"/>
    <n v="0.75817091461387076"/>
    <n v="1"/>
    <n v="0"/>
    <n v="45124.861356614703"/>
    <n v="22.154903963182171"/>
    <n v="5708.3716492472013"/>
    <n v="50.268540050448891"/>
    <n v="5.6071803547565153"/>
    <n v="1451.0923441486982"/>
    <n v="12.778476613091271"/>
    <x v="0"/>
    <x v="0"/>
  </r>
  <r>
    <n v="1144"/>
    <x v="28"/>
    <x v="1"/>
    <x v="28"/>
    <n v="3457.4502299399819"/>
    <n v="8105.6"/>
    <n v="11438.337579617835"/>
    <n v="6498.3452229299401"/>
    <n v="11613.36560509554"/>
    <n v="5669.6611464968155"/>
    <n v="2827.8866242038221"/>
    <n v="4514.2369426751584"/>
    <n v="2944.4216560509562"/>
    <n v="2056.1694267515918"/>
    <n v="1802.3019108280257"/>
    <n v="243.42165605095542"/>
    <n v="49608.147770700642"/>
    <n v="37265.433121019109"/>
    <n v="47711.314649681539"/>
    <n v="0"/>
    <n v="84976.747770700647"/>
    <n v="0.43853682446844539"/>
    <n v="0.56146317553155456"/>
    <n v="0"/>
    <n v="4.5974922425260445"/>
    <n v="5.8862162763622106"/>
    <n v="0"/>
    <n v="1.4111648218044111"/>
    <n v="0.80171057329869966"/>
    <n v="1.4327582911931922"/>
    <n v="0.69947457887100462"/>
    <n v="0.34888060405199145"/>
    <n v="0.55692816604263207"/>
    <n v="0.36325770529645629"/>
    <n v="0.25367269872083398"/>
    <n v="0.22235268343219819"/>
    <n v="3.003129392653911E-2"/>
    <n v="0.30694229535644874"/>
    <n v="0.17437997303899921"/>
    <n v="0.31163908835786919"/>
    <n v="0.15214263384742235"/>
    <n v="7.5884979386132173E-2"/>
    <n v="0.12113738026377475"/>
    <n v="7.9012140996428976E-2"/>
    <n v="5.5176319032015621E-2"/>
    <n v="4.8363906169427012E-2"/>
    <n v="6.5321032298335593E-3"/>
    <n v="2482.5225758311612"/>
    <n v="1449.2593564329725"/>
    <n v="814.82314676785484"/>
    <n v="1393.8450087549384"/>
    <n v="334.16119134145009"/>
    <n v="189.84356479491501"/>
    <n v="339.27448451929712"/>
    <n v="165.63427246558038"/>
    <n v="82.614274735723697"/>
    <n v="131.87954842755357"/>
    <n v="86.0187454294758"/>
    <n v="60.069220763996263"/>
    <n v="52.652699702834525"/>
    <n v="7.1113542521459374"/>
    <n v="24.577865802619453"/>
    <n v="10.778299221292334"/>
    <n v="13.79956658132712"/>
    <n v="0"/>
    <n v="3.3083159030220934"/>
    <n v="1.8795195276152232"/>
    <n v="3.3589393433718744"/>
    <n v="1.639838831923037"/>
    <n v="0.81791101422533319"/>
    <n v="1.305654931366437"/>
    <n v="0.85161649777445059"/>
    <n v="0.59470687645655129"/>
    <n v="0.52128065220459063"/>
    <n v="7.0404963155516198E-2"/>
    <n v="1"/>
    <n v="0"/>
    <n v="178795.13566773079"/>
    <n v="22.154903963182171"/>
    <n v="5708.3716492472013"/>
    <n v="50.268540050448891"/>
    <n v="5.6071803547565153"/>
    <n v="1451.0923441486982"/>
    <n v="12.778476613091271"/>
    <x v="0"/>
    <x v="0"/>
  </r>
  <r>
    <n v="1145"/>
    <x v="29"/>
    <x v="1"/>
    <x v="29"/>
    <n v="8732.6048835760357"/>
    <n v="21067.4"/>
    <n v="18310.481528662429"/>
    <n v="18292.192356687887"/>
    <n v="15186.718471337572"/>
    <n v="5502.0955414012742"/>
    <n v="3020.3515923566874"/>
    <n v="11267.537579617838"/>
    <n v="3912.8458598726124"/>
    <n v="8148.7732484076432"/>
    <n v="3698.1923566878986"/>
    <n v="547.00764331210189"/>
    <n v="87886.196178343962"/>
    <n v="61536.687898089163"/>
    <n v="113400.14394904458"/>
    <n v="0"/>
    <n v="174936.83184713376"/>
    <n v="0.35176519003077744"/>
    <n v="0.64823480996922245"/>
    <n v="0"/>
    <n v="2.9209436332005447"/>
    <n v="5.3827308518870183"/>
    <n v="0"/>
    <n v="0.8691381721836785"/>
    <n v="0.86827004550575226"/>
    <n v="0.72086344168419314"/>
    <n v="0.26116633003604023"/>
    <n v="0.14336612929724063"/>
    <n v="0.53483284978772117"/>
    <n v="0.18572988882693697"/>
    <n v="0.3867953923316424"/>
    <n v="0.17554099493472847"/>
    <n v="2.5964648856152246E-2"/>
    <n v="0.29755390083695105"/>
    <n v="0.29725669322634923"/>
    <n v="0.24679128809285736"/>
    <n v="8.941162953900425E-2"/>
    <n v="4.9082128004007755E-2"/>
    <n v="0.18310276299364686"/>
    <n v="6.3585577864584977E-2"/>
    <n v="0.13242138189014685"/>
    <n v="6.0097357901557368E-2"/>
    <n v="8.889130403280732E-3"/>
    <n v="2162.3835827828648"/>
    <n v="1086.3559478163654"/>
    <n v="1754.5716687898091"/>
    <n v="1401.732310865817"/>
    <n v="226.33475313550593"/>
    <n v="226.10868178847824"/>
    <n v="187.72210718587854"/>
    <n v="68.011069733019468"/>
    <n v="37.334383094643854"/>
    <n v="139.27734956264325"/>
    <n v="48.366450678277047"/>
    <n v="100.72649256375333"/>
    <n v="45.713131726673659"/>
    <n v="6.7615283474919892"/>
    <n v="20.032605869543985"/>
    <n v="7.0467734105118067"/>
    <n v="12.985832459032176"/>
    <n v="0"/>
    <n v="2.0967949166118935"/>
    <n v="2.0947005619241028"/>
    <n v="1.7390822868787064"/>
    <n v="0.63006349362598724"/>
    <n v="0.34587063454997885"/>
    <n v="1.2902836816548762"/>
    <n v="0.44807315938818554"/>
    <n v="0.93314347288671662"/>
    <n v="0.42349246370270616"/>
    <n v="6.2639687768410765E-2"/>
    <n v="1"/>
    <n v="0"/>
    <n v="462979.61009622138"/>
    <n v="22.154903963182171"/>
    <n v="5708.3716492472013"/>
    <n v="50.268540050448891"/>
    <n v="5.6071803547565153"/>
    <n v="1451.0923441486982"/>
    <n v="12.778476613091271"/>
    <x v="2"/>
    <x v="0"/>
  </r>
  <r>
    <n v="1146"/>
    <x v="30"/>
    <x v="1"/>
    <x v="30"/>
    <n v="15021.482795045409"/>
    <n v="34672"/>
    <n v="17836.942675159229"/>
    <n v="25747.347770700639"/>
    <n v="15252.017834394901"/>
    <n v="3612.4229299363051"/>
    <n v="3526.3834394904466"/>
    <n v="17577.075159235668"/>
    <n v="4851.422929936306"/>
    <n v="10939.24458598727"/>
    <n v="4338.6076433121034"/>
    <n v="401.39745222929935"/>
    <n v="104082.86242038217"/>
    <n v="67188.736305732469"/>
    <n v="154626.43694267518"/>
    <n v="0"/>
    <n v="221815.17324840766"/>
    <n v="0.30290414907950752"/>
    <n v="0.69709585092049242"/>
    <n v="0"/>
    <n v="1.9378384952045591"/>
    <n v="4.4596918822875855"/>
    <n v="0"/>
    <n v="0.51444804669933175"/>
    <n v="0.74259770912265344"/>
    <n v="0.43989437685725946"/>
    <n v="0.10418847859760917"/>
    <n v="0.10170695199268709"/>
    <n v="0.50695302143619259"/>
    <n v="0.13992336553807988"/>
    <n v="0.31550659281227705"/>
    <n v="0.12513289234287331"/>
    <n v="1.1576991584832122E-2"/>
    <n v="0.26547519206187842"/>
    <n v="0.38320928754398825"/>
    <n v="0.22700260003392289"/>
    <n v="5.3765305444926151E-2"/>
    <n v="5.2484741243594119E-2"/>
    <n v="0.2616074676453769"/>
    <n v="7.2205896355314964E-2"/>
    <n v="0.16281366769885125"/>
    <n v="6.457343718402303E-2"/>
    <n v="5.9741777312613716E-3"/>
    <n v="1930.506294590145"/>
    <n v="905.85606980315197"/>
    <n v="1004.1040850346276"/>
    <n v="1345.7479281346839"/>
    <n v="155.23883964455376"/>
    <n v="224.08483699478361"/>
    <n v="132.74166957697912"/>
    <n v="31.439712183953915"/>
    <n v="30.690891553441656"/>
    <n v="152.97715543286046"/>
    <n v="42.223002001186302"/>
    <n v="95.206654360202521"/>
    <n v="37.759857644143629"/>
    <n v="3.4934504110469917"/>
    <n v="14.766529794353575"/>
    <n v="4.4728431422158659"/>
    <n v="10.29368665213771"/>
    <n v="0"/>
    <n v="1.1874288922424125"/>
    <n v="1.7140350338245556"/>
    <n v="1.015347022826903"/>
    <n v="0.24048377774847926"/>
    <n v="0.23475601494238416"/>
    <n v="1.1701291676100831"/>
    <n v="0.32296564834042008"/>
    <n v="0.72823999702581965"/>
    <n v="0.28882685567786437"/>
    <n v="2.6721559895651163E-2"/>
    <n v="0.65517241379310354"/>
    <n v="0.34482758620689657"/>
    <n v="766385.26969661959"/>
    <n v="22.154903963182171"/>
    <n v="5708.3716492472013"/>
    <n v="50.268540050448891"/>
    <n v="5.6071803547565153"/>
    <n v="1451.0923441486982"/>
    <n v="12.778476613091271"/>
    <x v="0"/>
    <x v="0"/>
  </r>
  <r>
    <n v="1147"/>
    <x v="31"/>
    <x v="3"/>
    <x v="31"/>
    <n v="8833.289499999999"/>
    <n v="23321.8"/>
    <n v="12640.529936305735"/>
    <n v="15950.889171974522"/>
    <n v="26656.240764331229"/>
    <n v="5745.1414012738869"/>
    <n v="11535.103184713378"/>
    <n v="3329.0942675159235"/>
    <n v="10450.399999999998"/>
    <n v="8007.4649681528708"/>
    <n v="3768.5248407643321"/>
    <n v="2374.1019108280261"/>
    <n v="100457.4904458599"/>
    <n v="67135.42802547774"/>
    <n v="106078.07770700638"/>
    <n v="91956.361783439483"/>
    <n v="265169.86751592357"/>
    <n v="0.25317894772280725"/>
    <n v="0.40003820456951555"/>
    <n v="0.34678284770767726"/>
    <n v="2.8786555079572649"/>
    <n v="4.5484515649309394"/>
    <n v="3.9429358704490856"/>
    <n v="0.54200490255064937"/>
    <n v="0.68394760147049216"/>
    <n v="1.1429752748214645"/>
    <n v="0.24634210915426283"/>
    <n v="0.49460604175978606"/>
    <n v="0.14274602592921318"/>
    <n v="0.44809577305353782"/>
    <n v="0.34334678147282249"/>
    <n v="0.16158807813995199"/>
    <n v="0.1017975418204438"/>
    <n v="0.18828404477452176"/>
    <n v="0.23759272326261474"/>
    <n v="0.39705177353178184"/>
    <n v="8.557540437656283E-2"/>
    <n v="0.17181842022867319"/>
    <n v="4.9587741754659548E-2"/>
    <n v="0.15566147870590913"/>
    <n v="0.11927331371320156"/>
    <n v="5.6133176649059056E-2"/>
    <n v="3.5362877405459604E-2"/>
    <n v="2845.170252316776"/>
    <n v="1077.8700691615868"/>
    <n v="986.65624231158222"/>
    <n v="1138.1767994313986"/>
    <n v="135.62800360843062"/>
    <n v="171.14687952762361"/>
    <n v="286.01116699926206"/>
    <n v="61.643148082337831"/>
    <n v="123.76720155271863"/>
    <n v="35.719895574205182"/>
    <n v="112.12875536480682"/>
    <n v="85.917006096060831"/>
    <n v="40.434815888029306"/>
    <n v="25.473196468111862"/>
    <n v="30.019379248911019"/>
    <n v="7.6002748495311678"/>
    <n v="12.008898577025738"/>
    <n v="10.410205822354119"/>
    <n v="1.4310104900677982"/>
    <n v="1.8057699990444698"/>
    <n v="3.0177026083353469"/>
    <n v="0.65039659362164992"/>
    <n v="1.3058672179501623"/>
    <n v="0.37688046650298557"/>
    <n v="1.1830700216493526"/>
    <n v="0.90650996643468684"/>
    <n v="0.4266275707101338"/>
    <n v="0.26876758775176862"/>
    <n v="1"/>
    <n v="0"/>
    <n v="506837.837811"/>
    <n v="22.154903963182171"/>
    <n v="5708.3716492472013"/>
    <n v="50.268540050448891"/>
    <n v="5.6071803547565153"/>
    <n v="1451.0923441486982"/>
    <n v="12.778476613091271"/>
    <x v="0"/>
    <x v="0"/>
  </r>
  <r>
    <n v="1201"/>
    <x v="32"/>
    <x v="6"/>
    <x v="32"/>
    <n v="30537.875353466388"/>
    <n v="76675.8"/>
    <n v="16922.538853503193"/>
    <n v="70445.397452229343"/>
    <n v="61054.350318471392"/>
    <n v="26754.512101910801"/>
    <n v="16541.165605095546"/>
    <n v="24628.675159235692"/>
    <n v="5857.157961783435"/>
    <n v="21518.769426751605"/>
    <n v="19944.271337579627"/>
    <n v="9628.4993630573244"/>
    <n v="273295.33757961798"/>
    <n v="204749.56942675167"/>
    <n v="283239.91337579623"/>
    <n v="310593.47643312096"/>
    <n v="798582.95923566888"/>
    <n v="0.25639110759728628"/>
    <n v="0.35467813343636556"/>
    <n v="0.38893075896634816"/>
    <n v="2.6703284403521277"/>
    <n v="3.6939935856658321"/>
    <n v="4.0507366918000329"/>
    <n v="0.22070247527255263"/>
    <n v="0.91874355992672185"/>
    <n v="0.79626623156812693"/>
    <n v="0.34893032875967123"/>
    <n v="0.21572863413352772"/>
    <n v="0.32120532370364169"/>
    <n v="7.6388612336401249E-2"/>
    <n v="0.2806461677185188"/>
    <n v="0.26011168240278715"/>
    <n v="0.12557416242226785"/>
    <n v="8.2649936216628597E-2"/>
    <n v="0.34405638873605005"/>
    <n v="0.29819037221620798"/>
    <n v="0.13066944256252572"/>
    <n v="8.0787303491805781E-2"/>
    <n v="0.12028682271806437"/>
    <n v="2.8606448248863398E-2"/>
    <n v="0.10509799599090175"/>
    <n v="9.7408123462328494E-2"/>
    <n v="4.7025736806259225E-2"/>
    <n v="2278.4107253514098"/>
    <n v="779.7299217678119"/>
    <n v="886.14401264799164"/>
    <n v="808.10246326903371"/>
    <n v="48.281137955786583"/>
    <n v="200.98544208909948"/>
    <n v="174.19215497424082"/>
    <n v="76.332416838547246"/>
    <n v="47.19305450811855"/>
    <n v="70.26726150994493"/>
    <n v="16.710864370280849"/>
    <n v="61.394491945083061"/>
    <n v="56.902343331182976"/>
    <n v="27.470754245527324"/>
    <n v="26.150573672605578"/>
    <n v="6.7047745482237788"/>
    <n v="9.275036658489908"/>
    <n v="10.17076246589189"/>
    <n v="0.55414918875757002"/>
    <n v="2.3068205183512549"/>
    <n v="1.999299218160606"/>
    <n v="0.8761091527238114"/>
    <n v="0.5416606562714894"/>
    <n v="0.80649602744678384"/>
    <n v="0.19179978613405999"/>
    <n v="0.70465836858912279"/>
    <n v="0.6530995069804596"/>
    <n v="0.315296963250077"/>
    <n v="1"/>
    <n v="0"/>
    <n v="1676548.8041599339"/>
    <n v="22.154903963182171"/>
    <n v="5708.3716492472013"/>
    <n v="50.268540050448891"/>
    <n v="5.6071803547565153"/>
    <n v="1451.0923441486982"/>
    <n v="12.778476613091271"/>
    <x v="3"/>
    <x v="0"/>
  </r>
  <r>
    <n v="1202"/>
    <x v="33"/>
    <x v="6"/>
    <x v="33"/>
    <n v="14105.90264661654"/>
    <n v="32335.599999999999"/>
    <n v="31125.019108280256"/>
    <n v="59047.015286624192"/>
    <n v="46882.839490445876"/>
    <n v="25673.726114649689"/>
    <n v="29366.242038216573"/>
    <n v="4898.3133757961768"/>
    <n v="5322.475159235667"/>
    <n v="16660.991082802549"/>
    <n v="8647.0458598726163"/>
    <n v="8433.8853503184728"/>
    <n v="236057.55286624204"/>
    <n v="179809.53121019114"/>
    <n v="136053.60254777069"/>
    <n v="370300.0216560511"/>
    <n v="686163.15541401296"/>
    <n v="0.2620506941992517"/>
    <n v="0.19828170818306251"/>
    <n v="0.53966759761768568"/>
    <n v="5.5607296976147387"/>
    <n v="4.207548415609133"/>
    <n v="11.451775184504111"/>
    <n v="0.96256197838544078"/>
    <n v="1.8260683360328613"/>
    <n v="1.4498830852201869"/>
    <n v="0.79397710618172201"/>
    <n v="0.90817062427221307"/>
    <n v="0.15148360864793531"/>
    <n v="0.16460109474497667"/>
    <n v="0.5152522632269867"/>
    <n v="0.26741566137237649"/>
    <n v="0.26082353042215001"/>
    <n v="0.17309994024675021"/>
    <n v="0.32838645921166587"/>
    <n v="0.26073611990924694"/>
    <n v="0.14278289889226167"/>
    <n v="0.1633186063084078"/>
    <n v="2.7241678140355181E-2"/>
    <n v="2.9600628639723649E-2"/>
    <n v="9.265910972943045E-2"/>
    <n v="4.8090030610026549E-2"/>
    <n v="4.6904551130048558E-2"/>
    <n v="4438.312777580938"/>
    <n v="1526.8923212564168"/>
    <n v="2395.2135941529828"/>
    <n v="880.03623898946114"/>
    <n v="201.32612618551266"/>
    <n v="381.93412216445142"/>
    <n v="303.25251934311694"/>
    <n v="166.06549880109762"/>
    <n v="189.94981913464795"/>
    <n v="31.683786389367253"/>
    <n v="34.427394302947391"/>
    <n v="107.76837699096087"/>
    <n v="55.931732599434781"/>
    <n v="54.552945344880165"/>
    <n v="48.643689993039686"/>
    <n v="12.747112731089244"/>
    <n v="9.6451539441472534"/>
    <n v="26.251423317803187"/>
    <n v="2.2065244520701368"/>
    <n v="4.1859792149343447"/>
    <n v="3.3236327135499732"/>
    <n v="1.8200697082513768"/>
    <n v="2.081840685697657"/>
    <n v="0.34725274223915709"/>
    <n v="0.37732255018166616"/>
    <n v="1.1811361172834181"/>
    <n v="0.61300904142754087"/>
    <n v="0.59789760085586829"/>
    <n v="1"/>
    <n v="0"/>
    <n v="715400.78424463165"/>
    <n v="22.154903963182171"/>
    <n v="5708.3716492472013"/>
    <n v="50.268540050448891"/>
    <n v="5.6071803547565153"/>
    <n v="1451.0923441486982"/>
    <n v="12.778476613091271"/>
    <x v="3"/>
    <x v="0"/>
  </r>
  <r>
    <n v="1203"/>
    <x v="34"/>
    <x v="6"/>
    <x v="34"/>
    <n v="7259.6873533834569"/>
    <n v="17177.8"/>
    <n v="11178.230573248407"/>
    <n v="17819.443312101914"/>
    <n v="14207.021656050954"/>
    <n v="43188.840764331217"/>
    <n v="1313.0114649681525"/>
    <n v="3687.1681528662425"/>
    <n v="21396.635668789822"/>
    <n v="20665.810191082794"/>
    <n v="3870.0076433121017"/>
    <n v="6682.8267515923581"/>
    <n v="144008.99617834398"/>
    <n v="96946.370700636966"/>
    <n v="68369.628025477723"/>
    <n v="315677.95031847135"/>
    <n v="480993.94904458604"/>
    <n v="0.20155424178038975"/>
    <n v="0.1421423869495293"/>
    <n v="0.65630337127008098"/>
    <n v="5.6437012132308544"/>
    <n v="3.9801154993932708"/>
    <n v="18.377088469912991"/>
    <n v="0.65073703112438197"/>
    <n v="1.0373530552283712"/>
    <n v="0.82705711185663788"/>
    <n v="2.5142242175558698"/>
    <n v="7.6436532324753614E-2"/>
    <n v="0.21464728619882886"/>
    <n v="1.2455981364778856"/>
    <n v="1.2030533706925679"/>
    <n v="0.22529122724167833"/>
    <n v="0.38903857022391447"/>
    <n v="0.11530323922868588"/>
    <n v="0.18380722437900229"/>
    <n v="0.14654516258190994"/>
    <n v="0.44549208446074873"/>
    <n v="1.3543688695914489E-2"/>
    <n v="3.8033070513304082E-2"/>
    <n v="0.22070589661227247"/>
    <n v="0.21316744548279426"/>
    <n v="3.9919056436495098E-2"/>
    <n v="6.8933232913157935E-2"/>
    <n v="7094.3060331059878"/>
    <n v="2124.0264923059581"/>
    <n v="4656.0169663491342"/>
    <n v="1008.4015932961314"/>
    <n v="164.87065742254285"/>
    <n v="262.8236476711196"/>
    <n v="209.54309227213793"/>
    <n v="637.00355109633051"/>
    <n v="19.365950810739708"/>
    <n v="54.383011104221858"/>
    <n v="315.58459688480559"/>
    <n v="304.80546004546886"/>
    <n v="57.079758750915943"/>
    <n v="98.566766247674877"/>
    <n v="66.255463304547618"/>
    <n v="13.354069670156532"/>
    <n v="9.4177097025553458"/>
    <n v="43.483683931835742"/>
    <n v="1.539767489854597"/>
    <n v="2.4545744802352911"/>
    <n v="1.9569743109432414"/>
    <n v="5.9491323333920967"/>
    <n v="0.18086336243615356"/>
    <n v="0.50789627340463872"/>
    <n v="2.9473219199746508"/>
    <n v="2.8466529183865288"/>
    <n v="0.53308186081986608"/>
    <n v="0.92053919491143832"/>
    <n v="1"/>
    <n v="0"/>
    <n v="378451.4183753684"/>
    <n v="22.154903963182171"/>
    <n v="5708.3716492472013"/>
    <n v="50.268540050448891"/>
    <n v="5.6071803547565153"/>
    <n v="1451.0923441486982"/>
    <n v="12.778476613091271"/>
    <x v="3"/>
    <x v="0"/>
  </r>
  <r>
    <n v="1204"/>
    <x v="35"/>
    <x v="6"/>
    <x v="35"/>
    <n v="25873.52288135593"/>
    <n v="56300.2"/>
    <n v="48805.310828025416"/>
    <n v="45050.468789808903"/>
    <n v="51508.5184713376"/>
    <n v="19830.442038216552"/>
    <n v="18660.336305732486"/>
    <n v="10811.098089171986"/>
    <n v="6492.052229299361"/>
    <n v="18133.70955414011"/>
    <n v="23102.117197452211"/>
    <n v="4971.3923566878975"/>
    <n v="247365.44585987253"/>
    <n v="193268.24968152854"/>
    <n v="241799.74394904461"/>
    <n v="457937.53885350307"/>
    <n v="893005.53248407622"/>
    <n v="0.21642447067927301"/>
    <n v="0.27077071211018089"/>
    <n v="0.51280481721054605"/>
    <n v="3.4328163964165057"/>
    <n v="4.294829218174085"/>
    <n v="8.1338527901055961"/>
    <n v="0.86687633131010933"/>
    <n v="0.80018310396426484"/>
    <n v="0.91489050609656097"/>
    <n v="0.35222684889603506"/>
    <n v="0.33144351717635973"/>
    <n v="0.19202592689141401"/>
    <n v="0.11531135287795356"/>
    <n v="0.32208961165573324"/>
    <n v="0.41033810177321239"/>
    <n v="8.830150437632367E-2"/>
    <n v="0.25252627324171367"/>
    <n v="0.2330981362124612"/>
    <n v="0.26651309025778636"/>
    <n v="0.10260579309272769"/>
    <n v="9.6551483942558483E-2"/>
    <n v="5.5938303922070692E-2"/>
    <n v="3.3590888518921759E-2"/>
    <n v="9.3826635176865403E-2"/>
    <n v="0.1195339495003466"/>
    <n v="2.5722757694964703E-2"/>
    <n v="4037.0955356422978"/>
    <n v="1118.2886340862231"/>
    <n v="2070.2420382165601"/>
    <n v="1093.1272330426973"/>
    <n v="220.63883737805344"/>
    <n v="203.66396378756286"/>
    <n v="232.85948676011574"/>
    <n v="89.649376302968136"/>
    <n v="84.359567385770731"/>
    <n v="48.874765321754012"/>
    <n v="29.349241542944672"/>
    <n v="81.978795452712987"/>
    <n v="104.43995116388885"/>
    <n v="22.474648990451616"/>
    <n v="34.514261416158469"/>
    <n v="7.4697307578781524"/>
    <n v="9.3454511416101695"/>
    <n v="17.699079516670146"/>
    <n v="1.8863032704059712"/>
    <n v="1.7411803176702927"/>
    <n v="1.9907810276757427"/>
    <n v="0.76643764860122965"/>
    <n v="0.72121358932450763"/>
    <n v="0.41784406935022755"/>
    <n v="0.25091489315424598"/>
    <n v="0.70085970268884368"/>
    <n v="0.89288641919339284"/>
    <n v="0.19214207433152475"/>
    <n v="1"/>
    <n v="0"/>
    <n v="1254554.5090050851"/>
    <n v="22.154903963182171"/>
    <n v="5708.3716492472013"/>
    <n v="50.268540050448891"/>
    <n v="5.6071803547565153"/>
    <n v="1451.0923441486982"/>
    <n v="12.778476613091271"/>
    <x v="3"/>
    <x v="0"/>
  </r>
  <r>
    <n v="1205"/>
    <x v="36"/>
    <x v="6"/>
    <x v="36"/>
    <n v="25717.49318114408"/>
    <n v="56891.999999999993"/>
    <n v="59011.449681528669"/>
    <n v="39078.704458598724"/>
    <n v="41757.644585987277"/>
    <n v="26285.779617834385"/>
    <n v="18742.836942675156"/>
    <n v="8103.2522292993599"/>
    <n v="3840.4471337579594"/>
    <n v="23815.031847133774"/>
    <n v="16374.611464968137"/>
    <n v="11994.671337579621"/>
    <n v="249004.42929936311"/>
    <n v="194502.86114649678"/>
    <n v="239285.82165605092"/>
    <n v="457955.52738853509"/>
    <n v="891744.21019108279"/>
    <n v="0.21811508157122628"/>
    <n v="0.26833459519157044"/>
    <n v="0.51355032323720329"/>
    <n v="3.4188086399932645"/>
    <n v="4.2059660700283157"/>
    <n v="8.0495592946026715"/>
    <n v="1.0372539141096935"/>
    <n v="0.68689278736199688"/>
    <n v="0.7339809566544907"/>
    <n v="0.46202945260905554"/>
    <n v="0.32944591405953666"/>
    <n v="0.14243219133268933"/>
    <n v="6.7504168138894038E-2"/>
    <n v="0.41860071446132635"/>
    <n v="0.28781922704366414"/>
    <n v="0.21083230221436444"/>
    <n v="0.30339630653084371"/>
    <n v="0.20091583346511907"/>
    <n v="0.21468910194866497"/>
    <n v="0.13514340849740153"/>
    <n v="9.6362782697362578E-2"/>
    <n v="4.1661352339676411E-2"/>
    <n v="1.9744939026194525E-2"/>
    <n v="0.12244052198901399"/>
    <n v="8.4186995340058329E-2"/>
    <n v="6.1668354217912537E-2"/>
    <n v="4068.1761413826771"/>
    <n v="1135.9691117671675"/>
    <n v="2089.2131723929519"/>
    <n v="1091.6323980659258"/>
    <n v="269.21281789018553"/>
    <n v="178.27876121623507"/>
    <n v="190.50020340322664"/>
    <n v="119.91687781858752"/>
    <n v="85.505642986656738"/>
    <n v="36.96739155702263"/>
    <n v="17.520288018968795"/>
    <n v="108.64521828071977"/>
    <n v="74.70169463945318"/>
    <n v="54.72021595611141"/>
    <n v="34.674616375320149"/>
    <n v="7.5630567791539329"/>
    <n v="9.3043991484945323"/>
    <n v="17.807160447671684"/>
    <n v="2.2946034928783621"/>
    <n v="1.5195378563277313"/>
    <n v="1.6237058679033205"/>
    <n v="1.022097271794242"/>
    <n v="0.7287971969374254"/>
    <n v="0.31508717324131025"/>
    <n v="0.14933209495604158"/>
    <n v="0.92602461987215845"/>
    <n v="0.63671102582322869"/>
    <n v="0.46640126442704943"/>
    <n v="1"/>
    <n v="0"/>
    <n v="1264823.66850904"/>
    <n v="22.154903963182171"/>
    <n v="5708.3716492472013"/>
    <n v="50.268540050448891"/>
    <n v="5.6071803547565153"/>
    <n v="1451.0923441486982"/>
    <n v="12.778476613091271"/>
    <x v="3"/>
    <x v="0"/>
  </r>
  <r>
    <n v="1206"/>
    <x v="37"/>
    <x v="6"/>
    <x v="37"/>
    <n v="24325.724863019499"/>
    <n v="57311.399999999987"/>
    <n v="41600.849681528714"/>
    <n v="41760.689171974518"/>
    <n v="51572.914649681574"/>
    <n v="19226.58598726114"/>
    <n v="42274.18089171972"/>
    <n v="15326.115923566871"/>
    <n v="5354.5082802547749"/>
    <n v="27509.067515923573"/>
    <n v="13817.135031847143"/>
    <n v="5068.0764331210185"/>
    <n v="263510.12356687902"/>
    <n v="173046.25095541411"/>
    <n v="229778.09171974516"/>
    <n v="545682.30573248409"/>
    <n v="948506.64840764343"/>
    <n v="0.18244073591463467"/>
    <n v="0.24225248405532793"/>
    <n v="0.57530678003003732"/>
    <n v="3.019403660622741"/>
    <n v="4.0092912006990797"/>
    <n v="9.5213571075298145"/>
    <n v="0.7258739043458845"/>
    <n v="0.72866286937632874"/>
    <n v="0.89987183439388296"/>
    <n v="0.33547576899641512"/>
    <n v="0.73762254790006399"/>
    <n v="0.26741827845013166"/>
    <n v="9.3428328050872533E-2"/>
    <n v="0.47999294234521539"/>
    <n v="0.2410887717251218"/>
    <n v="8.8430511785107663E-2"/>
    <n v="0.24040306826553151"/>
    <n v="0.24132674901309642"/>
    <n v="0.29802965603091564"/>
    <n v="0.11110663121049023"/>
    <n v="0.24429411592749148"/>
    <n v="8.8566587481376247E-2"/>
    <n v="3.0942642505640761E-2"/>
    <n v="0.15896945102272897"/>
    <n v="7.9846485870457659E-2"/>
    <n v="2.928740960950852E-2"/>
    <n v="3890.5112732060843"/>
    <n v="1080.8454617181255"/>
    <n v="2238.2375132587536"/>
    <n v="942.48602017943051"/>
    <n v="170.63515045745984"/>
    <n v="171.29076772754109"/>
    <n v="211.53779593798839"/>
    <n v="78.862124640119518"/>
    <n v="173.3969683827716"/>
    <n v="62.863477947362064"/>
    <n v="21.962708286524915"/>
    <n v="112.83456733356674"/>
    <n v="56.674056734401731"/>
    <n v="20.787844270389737"/>
    <n v="38.991917147331712"/>
    <n v="7.1137140590816603"/>
    <n v="9.4458887870206443"/>
    <n v="22.432314301229408"/>
    <n v="1.7101586865668796"/>
    <n v="1.7167294872869352"/>
    <n v="2.1200977541303958"/>
    <n v="0.79038080449926562"/>
    <n v="1.7378384870243213"/>
    <n v="0.63003737853115194"/>
    <n v="0.22011711101751447"/>
    <n v="1.1308632187048806"/>
    <n v="0.56800506910493986"/>
    <n v="0.20834225749324409"/>
    <n v="1"/>
    <n v="0"/>
    <n v="1263366.102116067"/>
    <n v="22.154903963182171"/>
    <n v="5708.3716492472013"/>
    <n v="50.268540050448891"/>
    <n v="5.6071803547565153"/>
    <n v="1451.0923441486982"/>
    <n v="12.778476613091271"/>
    <x v="3"/>
    <x v="0"/>
  </r>
  <r>
    <n v="1207"/>
    <x v="38"/>
    <x v="6"/>
    <x v="38"/>
    <n v="21406.648947999991"/>
    <n v="49117.599999999999"/>
    <n v="49148.798726114655"/>
    <n v="47387.268789808943"/>
    <n v="49883.333757961766"/>
    <n v="21388.541401273844"/>
    <n v="52586.935031847119"/>
    <n v="15356.792356687898"/>
    <n v="7726.3898089171971"/>
    <n v="25316.979617834386"/>
    <n v="10206.194904458604"/>
    <n v="10137.356687898095"/>
    <n v="289138.59108280251"/>
    <n v="188151.4942675159"/>
    <n v="199645.42165605092"/>
    <n v="443165.77707006375"/>
    <n v="830962.69299363054"/>
    <n v="0.22642592243182463"/>
    <n v="0.2402579843107123"/>
    <n v="0.5333160932574631"/>
    <n v="3.8306328946755523"/>
    <n v="4.0646412213962186"/>
    <n v="9.0225454230268536"/>
    <n v="1.0006351842540078"/>
    <n v="0.96477166616058085"/>
    <n v="1.0155898040205906"/>
    <n v="0.435455751121265"/>
    <n v="1.0706332359856165"/>
    <n v="0.31265355710962872"/>
    <n v="0.15730389532300432"/>
    <n v="0.51543600700837144"/>
    <n v="0.20779099354322286"/>
    <n v="0.20638949557588512"/>
    <n v="0.26121928458476307"/>
    <n v="0.25185698882855106"/>
    <n v="0.26512323993046311"/>
    <n v="0.11367723378727664"/>
    <n v="0.2794925187098351"/>
    <n v="8.1619295219911667E-2"/>
    <n v="4.1064727330476204E-2"/>
    <n v="0.13455635692076101"/>
    <n v="5.4244559386529889E-2"/>
    <n v="5.3878693482416293E-2"/>
    <n v="4119.7952057195389"/>
    <n v="1433.5081362558385"/>
    <n v="2197.153084135171"/>
    <n v="989.81369189911265"/>
    <n v="243.67277504271036"/>
    <n v="234.93935939419418"/>
    <n v="247.31449557740103"/>
    <n v="106.04135548474891"/>
    <n v="260.7185673368723"/>
    <n v="76.136798992007471"/>
    <n v="38.306345111141304"/>
    <n v="125.51799513056221"/>
    <n v="50.600867151505248"/>
    <n v="50.259577034695582"/>
    <n v="38.817971697119219"/>
    <n v="8.7893950484526808"/>
    <n v="9.3263276349801423"/>
    <n v="20.702249013686398"/>
    <n v="2.2959594864896684"/>
    <n v="2.213670570527869"/>
    <n v="2.3302728922745439"/>
    <n v="0.999154115771687"/>
    <n v="2.4565701600277929"/>
    <n v="0.71738422926408918"/>
    <n v="0.36093411106454704"/>
    <n v="1.1826689772571684"/>
    <n v="0.47677686167746314"/>
    <n v="0.47356112171144943"/>
    <n v="1"/>
    <n v="0"/>
    <n v="1086552.572527464"/>
    <n v="22.154903963182171"/>
    <n v="5708.3716492472013"/>
    <n v="50.268540050448891"/>
    <n v="5.6071803547565153"/>
    <n v="1451.0923441486982"/>
    <n v="12.778476613091271"/>
    <x v="3"/>
    <x v="0"/>
  </r>
  <r>
    <n v="1208"/>
    <x v="39"/>
    <x v="6"/>
    <x v="39"/>
    <n v="20284.56036976209"/>
    <n v="44143.80000000001"/>
    <n v="72661.867515923572"/>
    <n v="50305.092993630547"/>
    <n v="48608.749044585973"/>
    <n v="17903.863694267518"/>
    <n v="9522.2394904458579"/>
    <n v="10914.87898089173"/>
    <n v="5093.698089171975"/>
    <n v="18172.985987261152"/>
    <n v="9260.8012738853467"/>
    <n v="2323.0242038216561"/>
    <n v="244767.20127388535"/>
    <n v="201063.39872611465"/>
    <n v="190585.92356687898"/>
    <n v="399970.76178343955"/>
    <n v="791620.08407643321"/>
    <n v="0.25398976449756344"/>
    <n v="0.24075428024193149"/>
    <n v="0.50525595526050504"/>
    <n v="4.5547369897044341"/>
    <n v="4.3173882530928225"/>
    <n v="9.0606327906396693"/>
    <n v="1.6460265658127202"/>
    <n v="1.1395732355082828"/>
    <n v="1.1011455525937042"/>
    <n v="0.40558048229349342"/>
    <n v="0.21570955582541276"/>
    <n v="0.24725734941014882"/>
    <n v="0.11538875423438792"/>
    <n v="0.41167697360130184"/>
    <n v="0.20978713372852686"/>
    <n v="5.26240197677059E-2"/>
    <n v="0.3613878407322777"/>
    <n v="0.25019517879609376"/>
    <n v="0.24175831778711765"/>
    <n v="8.9045862189248454E-2"/>
    <n v="4.7359387888478398E-2"/>
    <n v="5.4285757875603226E-2"/>
    <n v="2.5333790841318309E-2"/>
    <n v="9.0384356886437117E-2"/>
    <n v="4.6059110372943919E-2"/>
    <n v="1.1553690122318296E-2"/>
    <n v="4407.6842097796953"/>
    <n v="1362.8463322599407"/>
    <n v="2227.0086958988841"/>
    <n v="1061.168839459237"/>
    <n v="404.57609975458558"/>
    <n v="280.09517257032599"/>
    <n v="270.65005035961008"/>
    <n v="99.687437050487304"/>
    <n v="53.019150837671816"/>
    <n v="60.773268267771329"/>
    <n v="28.361347935255985"/>
    <n v="101.18589079766789"/>
    <n v="51.56348148043066"/>
    <n v="12.934433206133942"/>
    <n v="39.02574517989013"/>
    <n v="9.9121398275822159"/>
    <n v="9.3956151916894761"/>
    <n v="19.717990160618434"/>
    <n v="3.5821268093263483"/>
    <n v="2.4799695964138144"/>
    <n v="2.3963422503869669"/>
    <n v="0.88263503708744695"/>
    <n v="0.46943287489930158"/>
    <n v="0.53808802270925171"/>
    <n v="0.25111207718186879"/>
    <n v="0.89590238368445829"/>
    <n v="0.4565443423506626"/>
    <n v="0.11452179201697443"/>
    <n v="1"/>
    <n v="0"/>
    <n v="983653.90260103787"/>
    <n v="22.154903963182171"/>
    <n v="5708.3716492472013"/>
    <n v="50.268540050448891"/>
    <n v="5.6071803547565153"/>
    <n v="1451.0923441486982"/>
    <n v="12.778476613091271"/>
    <x v="3"/>
    <x v="0"/>
  </r>
  <r>
    <n v="1209"/>
    <x v="40"/>
    <x v="6"/>
    <x v="40"/>
    <n v="16833.8706369805"/>
    <n v="38177.199999999997"/>
    <n v="33611.171974522302"/>
    <n v="46048.686624203809"/>
    <n v="49062.661146496837"/>
    <n v="23094.556687898115"/>
    <n v="46959.824203821663"/>
    <n v="11990.808917197448"/>
    <n v="10540.731210191081"/>
    <n v="53322.677707006405"/>
    <n v="5138.5999999999976"/>
    <n v="8215.4445859872631"/>
    <n v="287985.16305732488"/>
    <n v="165171.12101910831"/>
    <n v="160654.91719745231"/>
    <n v="568947.17452229292"/>
    <n v="894773.21273885353"/>
    <n v="0.18459551388840556"/>
    <n v="0.17954819714114606"/>
    <n v="0.63585628897044832"/>
    <n v="4.3264336048507568"/>
    <n v="4.2081377680252174"/>
    <n v="14.902799957102484"/>
    <n v="0.88039908569833047"/>
    <n v="1.2061829213301083"/>
    <n v="1.2851298981197374"/>
    <n v="0.60493060486096717"/>
    <n v="1.2300489350665231"/>
    <n v="0.31408298453520556"/>
    <n v="0.27610016476302823"/>
    <n v="1.3967152569336256"/>
    <n v="0.13459866098089954"/>
    <n v="0.21519243386071435"/>
    <n v="0.20349303054396473"/>
    <n v="0.27879381298669353"/>
    <n v="0.29704140072295615"/>
    <n v="0.13982200123971039"/>
    <n v="0.28431013795921972"/>
    <n v="7.2596279804931857E-2"/>
    <n v="6.3817034994704952E-2"/>
    <n v="0.3228329345832654"/>
    <n v="3.1110765418886535E-2"/>
    <n v="4.9738989087788746E-2"/>
    <n v="5078.1680632171028"/>
    <n v="1634.4220377827746"/>
    <n v="3228.9850994454764"/>
    <n v="911.77592053037631"/>
    <n v="190.75580008241943"/>
    <n v="261.34328390581049"/>
    <n v="278.44870117194574"/>
    <n v="131.07012876219136"/>
    <n v="266.51432578786415"/>
    <n v="68.052264002255669"/>
    <n v="59.822538082809771"/>
    <n v="302.62586666859482"/>
    <n v="29.163450624290569"/>
    <n v="46.625678694592871"/>
    <n v="53.153147724280565"/>
    <n v="9.8118326189499054"/>
    <n v="9.5435518462715869"/>
    <n v="33.797763259059074"/>
    <n v="1.9966395548202427"/>
    <n v="2.7354782282242596"/>
    <n v="2.9145205047920713"/>
    <n v="1.3719100726106446"/>
    <n v="2.78960348552642"/>
    <n v="0.71230254620444466"/>
    <n v="0.62616206560571364"/>
    <n v="3.1675827180154048"/>
    <n v="0.30525362293752967"/>
    <n v="0.48803063556515908"/>
    <n v="1"/>
    <n v="0"/>
    <n v="845866.71000293316"/>
    <n v="22.154903963182171"/>
    <n v="5708.3716492472013"/>
    <n v="50.268540050448891"/>
    <n v="5.6071803547565153"/>
    <n v="1451.0923441486982"/>
    <n v="12.778476613091271"/>
    <x v="3"/>
    <x v="0"/>
  </r>
  <r>
    <n v="1210"/>
    <x v="41"/>
    <x v="6"/>
    <x v="41"/>
    <n v="6882.4354999999996"/>
    <n v="16419.8"/>
    <n v="13815.299363057326"/>
    <n v="15845.435668789805"/>
    <n v="16245.049681528659"/>
    <n v="6560.1019108280298"/>
    <n v="19640.031847133745"/>
    <n v="3399.6802547770685"/>
    <n v="2349.020382165605"/>
    <n v="9358.3859872611447"/>
    <n v="2364.2165605095543"/>
    <n v="3341.6484076433112"/>
    <n v="92918.870063694223"/>
    <n v="58171.751592356683"/>
    <n v="65467.791082802549"/>
    <n v="163831.04458598726"/>
    <n v="287470.58726114652"/>
    <n v="0.20235722947026855"/>
    <n v="0.22773735465092898"/>
    <n v="0.56990541587880239"/>
    <n v="3.5427807642210434"/>
    <n v="3.9871247568668653"/>
    <n v="9.9776516514200697"/>
    <n v="0.84138048959532552"/>
    <n v="0.96502001661346704"/>
    <n v="0.98935734183903945"/>
    <n v="0.39952386209503343"/>
    <n v="1.1961188228318096"/>
    <n v="0.20704760440304198"/>
    <n v="0.14306023107258342"/>
    <n v="0.56994518735070743"/>
    <n v="0.14398570996659851"/>
    <n v="0.2035133441115794"/>
    <n v="0.23749154847303153"/>
    <n v="0.2723905544365931"/>
    <n v="0.27926010884745534"/>
    <n v="0.11277126322065187"/>
    <n v="0.3376214624713878"/>
    <n v="5.8442116005043246E-2"/>
    <n v="4.0380774480138708E-2"/>
    <n v="0.16087509368534753"/>
    <n v="4.064200399322674E-2"/>
    <n v="5.744452102904149E-2"/>
    <n v="3987.1093933584816"/>
    <n v="1288.7499315352875"/>
    <n v="2272.2752369762452"/>
    <n v="908.01374594733079"/>
    <n v="191.61302861383254"/>
    <n v="219.77025892912354"/>
    <n v="225.31275563840029"/>
    <n v="90.986156876949096"/>
    <n v="272.39988692279815"/>
    <n v="47.15229202187335"/>
    <n v="32.580033039744869"/>
    <n v="129.79730911596596"/>
    <n v="32.790798342712264"/>
    <n v="46.347412033887814"/>
    <n v="41.768729581431828"/>
    <n v="8.4522043965913927"/>
    <n v="9.5122999820052883"/>
    <n v="23.804225202835141"/>
    <n v="2.0073271101570551"/>
    <n v="2.3023006417989396"/>
    <n v="2.360363519793053"/>
    <n v="0.953165766802759"/>
    <n v="2.8536456094842801"/>
    <n v="0.49396470984393076"/>
    <n v="0.34130655959879397"/>
    <n v="1.3597491741493466"/>
    <n v="0.34351452483783601"/>
    <n v="0.48553283320175122"/>
    <n v="1"/>
    <n v="0"/>
    <n v="361363.61523899989"/>
    <n v="22.154903963182171"/>
    <n v="5708.3716492472013"/>
    <n v="50.268540050448891"/>
    <n v="5.6071803547565153"/>
    <n v="1451.0923441486982"/>
    <n v="12.778476613091271"/>
    <x v="3"/>
    <x v="0"/>
  </r>
  <r>
    <n v="1211"/>
    <x v="42"/>
    <x v="6"/>
    <x v="42"/>
    <n v="18689.12135714286"/>
    <n v="45681.399999999987"/>
    <n v="32267.713375796135"/>
    <n v="49891.250955413998"/>
    <n v="53194.904458598823"/>
    <n v="15023.573248407622"/>
    <n v="36251.278980891722"/>
    <n v="9990.1082802547789"/>
    <n v="6273.3057324840711"/>
    <n v="20336.267515923591"/>
    <n v="9066.2076433121001"/>
    <n v="3629.2713375796175"/>
    <n v="235923.88152866249"/>
    <n v="163072.9210191083"/>
    <n v="178929.2445859873"/>
    <n v="423952.07898089167"/>
    <n v="765954.24458598718"/>
    <n v="0.21290164807070469"/>
    <n v="0.23360304594003778"/>
    <n v="0.55349530598925767"/>
    <n v="3.5697881636532229"/>
    <n v="3.9168949416170991"/>
    <n v="9.2806279794597319"/>
    <n v="0.70636437096490357"/>
    <n v="1.0921567849368454"/>
    <n v="1.1644762301198921"/>
    <n v="0.32887725088126951"/>
    <n v="0.7935676003995441"/>
    <n v="0.2186909394251223"/>
    <n v="0.13732735276248262"/>
    <n v="0.44517610046810291"/>
    <n v="0.19846606372204229"/>
    <n v="7.9447463028270118E-2"/>
    <n v="0.19787290970286306"/>
    <n v="0.30594442439384478"/>
    <n v="0.32620317417608308"/>
    <n v="9.2127945918422674E-2"/>
    <n v="0.22230103412843097"/>
    <n v="6.126160136105107E-2"/>
    <n v="3.8469328281358177E-2"/>
    <n v="0.12470658763474692"/>
    <n v="5.5596033888727331E-2"/>
    <n v="2.225551192005908E-2"/>
    <n v="4059.1109940963815"/>
    <n v="1250.2590436071146"/>
    <n v="2246.6988817217366"/>
    <n v="948.22069202960949"/>
    <n v="171.00007088392229"/>
    <n v="264.39454666356119"/>
    <n v="281.90198441228841"/>
    <n v="79.616180436712355"/>
    <n v="192.11064642761909"/>
    <n v="52.941750292818121"/>
    <n v="33.24486344718639"/>
    <n v="107.77036309445465"/>
    <n v="48.045615491850029"/>
    <n v="19.233022456701736"/>
    <n v="40.983962271358706"/>
    <n v="8.7255531120398491"/>
    <n v="9.5739784212809838"/>
    <n v="22.684430738037879"/>
    <n v="1.7265505830461969"/>
    <n v="2.6695343243809528"/>
    <n v="2.8463031215893988"/>
    <n v="0.80386728521433193"/>
    <n v="1.9396994801490077"/>
    <n v="0.53454135640446387"/>
    <n v="0.33566616710348746"/>
    <n v="1.0881339538282362"/>
    <n v="0.48510614651485767"/>
    <n v="0.19419165129411148"/>
    <n v="1"/>
    <n v="0"/>
    <n v="1002221.2394129999"/>
    <n v="22.154903963182171"/>
    <n v="5708.3716492472013"/>
    <n v="50.268540050448891"/>
    <n v="5.6071803547565153"/>
    <n v="1451.0923441486982"/>
    <n v="12.778476613091271"/>
    <x v="3"/>
    <x v="0"/>
  </r>
  <r>
    <n v="1212"/>
    <x v="43"/>
    <x v="6"/>
    <x v="43"/>
    <n v="14041.25359438996"/>
    <n v="32213.200000000001"/>
    <n v="36170.510828025464"/>
    <n v="23518.73375796176"/>
    <n v="42597.145222929874"/>
    <n v="13652.457324840751"/>
    <n v="35137.685350318483"/>
    <n v="7987.9605095541474"/>
    <n v="5519.5184713375775"/>
    <n v="17818.108280254797"/>
    <n v="5338.0369426751568"/>
    <n v="13405.554140127388"/>
    <n v="201145.71082802545"/>
    <n v="134682.4382165604"/>
    <n v="134132.16560509554"/>
    <n v="268848.61019108293"/>
    <n v="537663.2140127389"/>
    <n v="0.25049591399676707"/>
    <n v="0.24947246177403079"/>
    <n v="0.50003162422920211"/>
    <n v="4.1809704784548076"/>
    <n v="4.1638882695632704"/>
    <n v="8.3459144136901315"/>
    <n v="1.1228474919606082"/>
    <n v="0.73009616424204238"/>
    <n v="1.3223506271630845"/>
    <n v="0.42381561983412858"/>
    <n v="1.0907853100691172"/>
    <n v="0.24797165477363775"/>
    <n v="0.17134337698016891"/>
    <n v="0.55313065079702717"/>
    <n v="0.16570961415429564"/>
    <n v="0.41615096110064781"/>
    <n v="0.26856144948805938"/>
    <n v="0.17462361143288185"/>
    <n v="0.31627839373115962"/>
    <n v="0.10136776186727854"/>
    <n v="0.26089285147792929"/>
    <n v="5.9309592366526942E-2"/>
    <n v="4.0981723708198387E-2"/>
    <n v="0.13229719120175462"/>
    <n v="3.9634246404805562E-2"/>
    <n v="9.9534537075814944E-2"/>
    <n v="4418.6654669028503"/>
    <n v="1653.071259270426"/>
    <n v="2209.4724703409183"/>
    <n v="1102.3353517841513"/>
    <n v="297.25929345846043"/>
    <n v="193.28347927318998"/>
    <n v="350.07515797937106"/>
    <n v="112.19968215681089"/>
    <n v="288.77124712622026"/>
    <n v="65.647275719544268"/>
    <n v="45.360934182590213"/>
    <n v="146.43415746428991"/>
    <n v="43.869468628165322"/>
    <n v="110.17056328178326"/>
    <n v="38.291681750378523"/>
    <n v="9.5919098185343934"/>
    <n v="9.5527201117346578"/>
    <n v="19.147051820109471"/>
    <n v="2.5760172042243452"/>
    <n v="1.6749739330509941"/>
    <n v="3.0337138302201971"/>
    <n v="0.97231043033760534"/>
    <n v="2.5024607036765851"/>
    <n v="0.56889226135376225"/>
    <n v="0.39309299801713182"/>
    <n v="1.2689827272526322"/>
    <n v="0.38016811724046601"/>
    <n v="0.95472630346078502"/>
    <n v="1"/>
    <n v="0"/>
    <n v="712616.04700655071"/>
    <n v="22.154903963182171"/>
    <n v="5708.3716492472013"/>
    <n v="50.268540050448891"/>
    <n v="5.6071803547565153"/>
    <n v="1451.0923441486982"/>
    <n v="12.778476613091271"/>
    <x v="3"/>
    <x v="0"/>
  </r>
  <r>
    <n v="1213"/>
    <x v="44"/>
    <x v="6"/>
    <x v="44"/>
    <n v="14229.055"/>
    <n v="33827.199999999997"/>
    <n v="28059.853503184724"/>
    <n v="25243.2152866242"/>
    <n v="33358.453503184704"/>
    <n v="10305.603821656054"/>
    <n v="39287.598726114658"/>
    <n v="9932.5171974522254"/>
    <n v="4689.6738853503202"/>
    <n v="18267.821656050935"/>
    <n v="5221.5184713375811"/>
    <n v="1961.3044585987263"/>
    <n v="176327.56050955414"/>
    <n v="104149.94904458598"/>
    <n v="134414.6305732484"/>
    <n v="324731.18598726118"/>
    <n v="563295.76560509554"/>
    <n v="0.18489389660635477"/>
    <n v="0.23862176636257765"/>
    <n v="0.57648433703106761"/>
    <n v="3.0788817591933708"/>
    <n v="3.9735665551168413"/>
    <n v="9.5997063306233219"/>
    <n v="0.82950564939411853"/>
    <n v="0.74624016432410023"/>
    <n v="0.98614291171556345"/>
    <n v="0.30465435571540223"/>
    <n v="1.1614203577628259"/>
    <n v="0.29362516547193462"/>
    <n v="0.13863618287503313"/>
    <n v="0.54003351315068748"/>
    <n v="0.15435857745653148"/>
    <n v="5.7980100587655098E-2"/>
    <n v="0.2694178322753904"/>
    <n v="0.24237376511646422"/>
    <n v="0.32029255711785459"/>
    <n v="9.8949677039633352E-2"/>
    <n v="0.37722148773491831"/>
    <n v="9.5367470541921948E-2"/>
    <n v="4.5028095821177005E-2"/>
    <n v="0.17539923757649259"/>
    <n v="5.0134623389035737E-2"/>
    <n v="1.8831545061621713E-2"/>
    <n v="4099.6780611724562"/>
    <n v="1283.3155786721552"/>
    <n v="2363.4001891358162"/>
    <n v="978.27242047487914"/>
    <n v="204.22018561269812"/>
    <n v="183.72063527382969"/>
    <n v="242.78350438999055"/>
    <n v="75.004394626317705"/>
    <n v="285.93594414930607"/>
    <n v="72.289062572432499"/>
    <n v="34.131542105897523"/>
    <n v="132.95357828275789"/>
    <n v="38.002317840884871"/>
    <n v="14.27441381804022"/>
    <n v="39.587714405847436"/>
    <n v="7.3195267742366577"/>
    <n v="9.4464903377805758"/>
    <n v="22.821697293830209"/>
    <n v="1.9720110367965211"/>
    <n v="1.7740612631425066"/>
    <n v="2.3443899474128607"/>
    <n v="0.72426481039366664"/>
    <n v="2.7610827792931194"/>
    <n v="0.6980447540228234"/>
    <n v="0.32958435295599886"/>
    <n v="1.283839415621834"/>
    <n v="0.36696171821231843"/>
    <n v="0.13783799827878424"/>
    <n v="1"/>
    <n v="0"/>
    <n v="744804.57698999997"/>
    <n v="22.154903963182171"/>
    <n v="5708.3716492472013"/>
    <n v="50.268540050448891"/>
    <n v="5.6071803547565153"/>
    <n v="1451.0923441486982"/>
    <n v="12.778476613091271"/>
    <x v="3"/>
    <x v="0"/>
  </r>
  <r>
    <n v="1214"/>
    <x v="45"/>
    <x v="6"/>
    <x v="45"/>
    <n v="20081.540499999999"/>
    <n v="48591.19999999999"/>
    <n v="16489.605095541396"/>
    <n v="36455.747770700669"/>
    <n v="39147.817834394897"/>
    <n v="16108.812738853503"/>
    <n v="66996.615286624234"/>
    <n v="24006.033121019093"/>
    <n v="8737.4636942675133"/>
    <n v="22486.718471337575"/>
    <n v="7043.935031847127"/>
    <n v="11259.298089171965"/>
    <n v="248732.04713375799"/>
    <n v="126505.21656050955"/>
    <n v="188744.84585987256"/>
    <n v="504350.03821656056"/>
    <n v="819600.10063694266"/>
    <n v="0.15434992804685785"/>
    <n v="0.23028894910236308"/>
    <n v="0.61536112285077904"/>
    <n v="2.6034594033592415"/>
    <n v="3.884342141372771"/>
    <n v="10.37945220979438"/>
    <n v="0.33935373268290142"/>
    <n v="0.7502541153686404"/>
    <n v="0.80565653522438019"/>
    <n v="0.3315170800238213"/>
    <n v="1.3787808345260921"/>
    <n v="0.49404075472552844"/>
    <n v="0.17981576281852507"/>
    <n v="0.4627734748542448"/>
    <n v="0.14496318328930194"/>
    <n v="0.2317147567701964"/>
    <n v="0.13034723423957892"/>
    <n v="0.28817584572303606"/>
    <n v="0.30945615444774838"/>
    <n v="0.12733714211024957"/>
    <n v="0.52959567287550258"/>
    <n v="0.18976318742979748"/>
    <n v="6.9068011041965527E-2"/>
    <n v="0.17775329020192462"/>
    <n v="5.5680984732182137E-2"/>
    <n v="8.9002638747204987E-2"/>
    <n v="3433.5990810093954"/>
    <n v="1042.0278472298198"/>
    <n v="2112.9033859093447"/>
    <n v="790.71992400449335"/>
    <n v="69.080875976294081"/>
    <n v="152.72621604818045"/>
    <n v="164.00426407371134"/>
    <n v="67.485600078984092"/>
    <n v="280.67287510106507"/>
    <n v="100.56989158365771"/>
    <n v="36.604372410002149"/>
    <n v="94.204937039537398"/>
    <n v="29.509572818798187"/>
    <n v="47.169242099589297"/>
    <n v="40.813606936028769"/>
    <n v="6.2995772939087793"/>
    <n v="9.398922650374983"/>
    <n v="25.115106991745009"/>
    <n v="0.82113247713946036"/>
    <n v="1.8153860143697975"/>
    <n v="1.9494429640193638"/>
    <n v="0.80217016910896377"/>
    <n v="3.3362288757988581"/>
    <n v="1.195427866752508"/>
    <n v="0.43509927409540688"/>
    <n v="1.1197705908736222"/>
    <n v="0.35076666712133597"/>
    <n v="0.56067900214985822"/>
    <n v="1"/>
    <n v="0"/>
    <n v="1067437.423129"/>
    <n v="22.154903963182171"/>
    <n v="5708.3716492472013"/>
    <n v="50.268540050448891"/>
    <n v="5.6071803547565153"/>
    <n v="1451.0923441486982"/>
    <n v="12.778476613091271"/>
    <x v="3"/>
    <x v="0"/>
  </r>
  <r>
    <n v="1254"/>
    <x v="46"/>
    <x v="6"/>
    <x v="46"/>
    <n v="3684.2384999999999"/>
    <n v="8575.5999999999985"/>
    <n v="8575.1592356687925"/>
    <n v="4048.9694267515924"/>
    <n v="7847.0331210191071"/>
    <n v="4501.8828025477696"/>
    <n v="11540.83949044586"/>
    <n v="1269.1949044585986"/>
    <n v="898.98980891719771"/>
    <n v="1535.7872611464973"/>
    <n v="1048.3006369426753"/>
    <n v="3284.6662420382168"/>
    <n v="44550.822929936301"/>
    <n v="29306.011464968156"/>
    <n v="34454.982165605106"/>
    <n v="24418.337579617833"/>
    <n v="88179.3312101911"/>
    <n v="0.33234558555578148"/>
    <n v="0.39073762176167492"/>
    <n v="0.2769167926825436"/>
    <n v="3.4173715500919073"/>
    <n v="4.0177925935917154"/>
    <n v="2.8474203064062968"/>
    <n v="0.99994860250813866"/>
    <n v="0.47214998679411274"/>
    <n v="0.9150418770720542"/>
    <n v="0.52496417773074422"/>
    <n v="1.3457763294050402"/>
    <n v="0.14800071184040753"/>
    <n v="0.10483112655874782"/>
    <n v="0.17908802429526768"/>
    <n v="0.12224224974843456"/>
    <n v="0.38302465623842263"/>
    <n v="0.29260751658134621"/>
    <n v="0.13816173625645553"/>
    <n v="0.26776189350772961"/>
    <n v="0.15361635983556596"/>
    <n v="0.39380451018527574"/>
    <n v="4.3308346684289324E-2"/>
    <n v="3.0675952269787133E-2"/>
    <n v="5.2405195534109029E-2"/>
    <n v="3.5770839651646E-2"/>
    <n v="0.11208165416725656"/>
    <n v="2721.5842966108366"/>
    <n v="1375.025399072108"/>
    <n v="753.6523944326492"/>
    <n v="1063.4253754816391"/>
    <n v="264.66540850829608"/>
    <n v="124.96819218369113"/>
    <n v="242.19238027836752"/>
    <n v="138.94700007863486"/>
    <n v="356.19874970511916"/>
    <n v="39.172682236376502"/>
    <n v="27.746599040654253"/>
    <n v="47.40084139341041"/>
    <n v="32.354957930329483"/>
    <n v="101.37858771722891"/>
    <n v="23.934208170885544"/>
    <n v="7.9544284293669252"/>
    <n v="9.3519955794406648"/>
    <n v="6.627784162077953"/>
    <n v="2.3275255485411144"/>
    <n v="1.0989976427290449"/>
    <n v="2.1298928180190035"/>
    <n v="1.2219303398918853"/>
    <n v="3.1324897914306744"/>
    <n v="0.3444931440943898"/>
    <n v="0.24400966683269765"/>
    <n v="0.41685337720304949"/>
    <n v="0.28453658386737862"/>
    <n v="0.89154549631849755"/>
    <n v="1"/>
    <n v="0"/>
    <n v="189341.87809300001"/>
    <n v="22.154903963182171"/>
    <n v="5708.3716492472013"/>
    <n v="50.268540050448891"/>
    <n v="5.6071803547565153"/>
    <n v="1451.0923441486982"/>
    <n v="12.778476613091271"/>
    <x v="0"/>
    <x v="0"/>
  </r>
  <r>
    <n v="1301"/>
    <x v="47"/>
    <x v="5"/>
    <x v="47"/>
    <n v="13130.73323157853"/>
    <n v="31016.400000000001"/>
    <n v="19182.988535031851"/>
    <n v="21594.940127388531"/>
    <n v="20326.817834394908"/>
    <n v="12573.355414012743"/>
    <n v="601.85605095541416"/>
    <n v="7256.8904458598745"/>
    <n v="8676.1961783439529"/>
    <n v="9192.2127388535064"/>
    <n v="2633.3974522292997"/>
    <n v="777.68662420382157"/>
    <n v="102816.34140127389"/>
    <n v="77089.185987261153"/>
    <n v="187116.40636942675"/>
    <n v="87083.096815286626"/>
    <n v="351288.68917197449"/>
    <n v="0.21944682070171037"/>
    <n v="0.53265707703393583"/>
    <n v="0.24789610226435393"/>
    <n v="2.4854330608085125"/>
    <n v="6.0328215514833037"/>
    <n v="2.8076468195950084"/>
    <n v="0.61847888649333416"/>
    <n v="0.69624263703681055"/>
    <n v="0.65535709606514314"/>
    <n v="0.40537765227469152"/>
    <n v="1.9404445743394273E-2"/>
    <n v="0.23396946279580719"/>
    <n v="0.27972931024696457"/>
    <n v="0.29636620429364807"/>
    <n v="8.4903388279403788E-2"/>
    <n v="2.5073400659129413E-2"/>
    <n v="0.248841498186293"/>
    <n v="0.2801293054379515"/>
    <n v="0.26367923819761019"/>
    <n v="0.16310141627504626"/>
    <n v="7.8072695054124683E-3"/>
    <n v="9.4136296199301708E-2"/>
    <n v="0.11254751321122626"/>
    <n v="0.11924127387170105"/>
    <n v="3.4160400301340113E-2"/>
    <n v="1.008814160175894E-2"/>
    <n v="3498.8913264140883"/>
    <n v="1024.0671454310148"/>
    <n v="867.36152206460781"/>
    <n v="1863.709226787119"/>
    <n v="191.06562285888296"/>
    <n v="215.08904509351126"/>
    <n v="202.4583449640927"/>
    <n v="125.23262364554525"/>
    <n v="5.9945821808308182"/>
    <n v="72.279785317329427"/>
    <n v="86.416296597051314"/>
    <n v="91.555903773441287"/>
    <n v="26.22905828913645"/>
    <n v="7.7458827111934418"/>
    <n v="26.753166253286512"/>
    <n v="5.8708972779880142"/>
    <n v="14.250263337878527"/>
    <n v="6.6320056374199758"/>
    <n v="1.460922874352367"/>
    <n v="1.6446103767803426"/>
    <n v="1.5480337217963029"/>
    <n v="0.95755166084515908"/>
    <n v="4.5835677287844892E-2"/>
    <n v="0.55266452511635389"/>
    <n v="0.66075488895610834"/>
    <n v="0.7000532701971931"/>
    <n v="0.20055220114411859"/>
    <n v="5.9226443069724209E-2"/>
    <n v="1"/>
    <n v="0"/>
    <n v="683489.39917290246"/>
    <n v="22.154903963182171"/>
    <n v="5708.3716492472013"/>
    <n v="50.268540050448891"/>
    <n v="5.6071803547565153"/>
    <n v="1451.0923441486982"/>
    <n v="12.778476613091271"/>
    <x v="0"/>
    <x v="0"/>
  </r>
  <r>
    <n v="1307"/>
    <x v="48"/>
    <x v="5"/>
    <x v="48"/>
    <n v="1080.6099999999999"/>
    <n v="2637"/>
    <n v="3516.671337579618"/>
    <n v="3145.4815286624203"/>
    <n v="4779.8585987261149"/>
    <n v="1270.5579617834392"/>
    <n v="249.81528662420385"/>
    <n v="40.644585987261152"/>
    <n v="955.24076433121024"/>
    <n v="615.49681528662416"/>
    <n v="374.54522292993636"/>
    <n v="127.11337579617836"/>
    <n v="15075.425477707004"/>
    <n v="13214.228025477707"/>
    <n v="15087.537579617836"/>
    <n v="20013.80127388535"/>
    <n v="48315.566878980891"/>
    <n v="0.2734983542380085"/>
    <n v="0.31227073496640456"/>
    <n v="0.41423091079558699"/>
    <n v="5.0110838170184708"/>
    <n v="5.7214780355016446"/>
    <n v="7.5896098877077556"/>
    <n v="1.3335879171708829"/>
    <n v="1.1928257598264771"/>
    <n v="1.8126122862063385"/>
    <n v="0.48181947735435693"/>
    <n v="9.4734655526812234E-2"/>
    <n v="1.5413191500667863E-2"/>
    <n v="0.3622452651995488"/>
    <n v="0.23340796939196973"/>
    <n v="0.14203459345086702"/>
    <n v="4.8203783009548105E-2"/>
    <n v="0.2661276414179698"/>
    <n v="0.23803747919271342"/>
    <n v="0.36172060823457136"/>
    <n v="9.6150752002594361E-2"/>
    <n v="1.8905023141915459E-2"/>
    <n v="3.0758199350651673E-3"/>
    <n v="7.2288805860581284E-2"/>
    <n v="4.6578340717287066E-2"/>
    <n v="2.8344086556384075E-2"/>
    <n v="9.6194325957670232E-3"/>
    <n v="2964.1452072994412"/>
    <n v="924.87272869368121"/>
    <n v="1227.8405689500214"/>
    <n v="925.61580243054209"/>
    <n v="215.74670782697041"/>
    <n v="192.97432691180492"/>
    <n v="293.24285881755304"/>
    <n v="77.94834121370792"/>
    <n v="15.326091203938885"/>
    <n v="2.4935328826540584"/>
    <n v="58.603727873080381"/>
    <n v="37.760540815130312"/>
    <n v="22.978234535578917"/>
    <n v="7.798366613262476"/>
    <n v="44.711382347915432"/>
    <n v="12.228489487861216"/>
    <n v="13.962056227147478"/>
    <n v="18.52083663290674"/>
    <n v="3.2543390655089426"/>
    <n v="2.9108388120250788"/>
    <n v="4.4232966553392208"/>
    <n v="1.1757784601136758"/>
    <n v="0.23117987675868618"/>
    <n v="3.7612631742498362E-2"/>
    <n v="0.88398290255615841"/>
    <n v="0.56958274982336288"/>
    <n v="0.34660536449777107"/>
    <n v="0.11763113037652656"/>
    <n v="1"/>
    <n v="0"/>
    <n v="57866.148979999998"/>
    <n v="22.154903963182171"/>
    <n v="5708.3716492472013"/>
    <n v="50.268540050448891"/>
    <n v="5.6071803547565153"/>
    <n v="1451.0923441486982"/>
    <n v="12.778476613091271"/>
    <x v="0"/>
    <x v="1"/>
  </r>
  <r>
    <n v="1309"/>
    <x v="49"/>
    <x v="5"/>
    <x v="49"/>
    <n v="4303.4488628281779"/>
    <n v="8699.2000000000007"/>
    <n v="14197.672611464972"/>
    <n v="6900.3312101910824"/>
    <n v="10767.620382165609"/>
    <n v="11668.668789808915"/>
    <n v="10584.287898089169"/>
    <n v="1753.6509554140132"/>
    <n v="2876.2050955414002"/>
    <n v="5618.2636942675153"/>
    <n v="3102.7783439490445"/>
    <n v="993.49554140127373"/>
    <n v="68462.974522292978"/>
    <n v="47630.566878980891"/>
    <n v="48238.261146496829"/>
    <n v="33446.681528662426"/>
    <n v="129315.50955414015"/>
    <n v="0.3683283392935906"/>
    <n v="0.37302765393582626"/>
    <n v="0.25864400677058308"/>
    <n v="5.4752812763220629"/>
    <n v="5.5451376156999297"/>
    <n v="3.8447996975195906"/>
    <n v="1.6320664671998542"/>
    <n v="0.79321445767324372"/>
    <n v="1.237771333245081"/>
    <n v="1.3413496401748337"/>
    <n v="1.2166966960282748"/>
    <n v="0.20158761212686374"/>
    <n v="0.33062868948195234"/>
    <n v="0.64583682341681015"/>
    <n v="0.3566739865676205"/>
    <n v="0.1142053914614302"/>
    <n v="0.29807901819724775"/>
    <n v="0.14487191025299681"/>
    <n v="0.22606534181135898"/>
    <n v="0.24498278215870312"/>
    <n v="0.22221629074836724"/>
    <n v="3.6817763682503848E-2"/>
    <n v="6.0385699436440128E-2"/>
    <n v="0.11795500373829949"/>
    <n v="6.5142586940704322E-2"/>
    <n v="2.0858360638989118E-2"/>
    <n v="3832.706270128635"/>
    <n v="2029.1338032689084"/>
    <n v="991.30650648080689"/>
    <n v="1429.705428171216"/>
    <n v="420.79646151348464"/>
    <n v="204.51485507383171"/>
    <n v="319.13516248267956"/>
    <n v="345.840805862742"/>
    <n v="313.70147890009389"/>
    <n v="51.975428435507204"/>
    <n v="85.246149838215771"/>
    <n v="166.51641061847999"/>
    <n v="91.961420982485009"/>
    <n v="29.445629561389261"/>
    <n v="30.049272961304684"/>
    <n v="11.067998806817149"/>
    <n v="11.209209795232745"/>
    <n v="7.7720643592547871"/>
    <n v="3.2991382177443658"/>
    <n v="1.60344212982149"/>
    <n v="2.5020909334308321"/>
    <n v="2.7114691406232714"/>
    <n v="2.4594896408582616"/>
    <n v="0.40749896450762835"/>
    <n v="0.66834884931133831"/>
    <n v="1.3055258406336112"/>
    <n v="0.72099807453269782"/>
    <n v="0.23086031066449333"/>
    <n v="0.58333333333333337"/>
    <n v="0.41666666666666663"/>
    <n v="195930.59434676249"/>
    <n v="22.154903963182171"/>
    <n v="5708.3716492472013"/>
    <n v="50.268540050448891"/>
    <n v="5.6071803547565153"/>
    <n v="1451.0923441486982"/>
    <n v="12.778476613091271"/>
    <x v="0"/>
    <x v="0"/>
  </r>
  <r>
    <n v="1310"/>
    <x v="50"/>
    <x v="5"/>
    <x v="50"/>
    <n v="32824.177041430266"/>
    <n v="75824.400000000009"/>
    <n v="59793.19235668792"/>
    <n v="60029.808917197501"/>
    <n v="56359.174522292989"/>
    <n v="29497.388535031816"/>
    <n v="37971.003821656013"/>
    <n v="23341.648407643323"/>
    <n v="13209.378343949049"/>
    <n v="53197.361783439454"/>
    <n v="11105.475159235673"/>
    <n v="5849.1197452229289"/>
    <n v="350353.55159235664"/>
    <n v="222634.15923566883"/>
    <n v="342241.04585987248"/>
    <n v="358070.11210191075"/>
    <n v="922945.31719745207"/>
    <n v="0.24122139750565436"/>
    <n v="0.3708140010928237"/>
    <n v="0.38796460140152195"/>
    <n v="2.9361809554136769"/>
    <n v="4.5136004486665566"/>
    <n v="4.7223599804536631"/>
    <n v="0.7885745532663353"/>
    <n v="0.79169513925856971"/>
    <n v="0.74328546645002114"/>
    <n v="0.3890223798016445"/>
    <n v="0.50077552636955924"/>
    <n v="0.30783822104287434"/>
    <n v="0.17421012687141668"/>
    <n v="0.70158632028000811"/>
    <n v="0.14646307994835003"/>
    <n v="7.7140336688756236E-2"/>
    <n v="0.26857151014905123"/>
    <n v="0.26963431453325676"/>
    <n v="0.25314702252242488"/>
    <n v="0.13249264459820576"/>
    <n v="0.17055335961029189"/>
    <n v="0.10484306850205803"/>
    <n v="5.9332217433742028E-2"/>
    <n v="0.23894519136718601"/>
    <n v="4.9882170810455012E-2"/>
    <n v="2.627233738660633E-2"/>
    <n v="3037.5031008637552"/>
    <n v="1153.0477261555261"/>
    <n v="1178.4436797824937"/>
    <n v="1126.3486781631477"/>
    <n v="196.78523072795102"/>
    <n v="197.56395891787886"/>
    <n v="185.48354293991437"/>
    <n v="97.078784054736929"/>
    <n v="124.96627882723716"/>
    <n v="76.819642611957619"/>
    <n v="43.473353114856174"/>
    <n v="175.07770868336169"/>
    <n v="36.549202432896735"/>
    <n v="19.250023844735654"/>
    <n v="28.117850937512372"/>
    <n v="6.7826272980024074"/>
    <n v="10.426492808270565"/>
    <n v="10.908730831239398"/>
    <n v="1.8216204562026856"/>
    <n v="1.8288290622314347"/>
    <n v="1.7170019053686294"/>
    <n v="0.89864822803632149"/>
    <n v="1.1567998726587871"/>
    <n v="0.71111145842839518"/>
    <n v="0.40242831761711306"/>
    <n v="1.620676177693485"/>
    <n v="0.33833217342261107"/>
    <n v="0.17819547274072531"/>
    <n v="0.46153846153846151"/>
    <n v="0.53846153846153844"/>
    <n v="1675832.4990684721"/>
    <n v="22.154903963182171"/>
    <n v="5708.3716492472013"/>
    <n v="50.268540050448891"/>
    <n v="5.6071803547565153"/>
    <n v="1451.0923441486982"/>
    <n v="12.778476613091271"/>
    <x v="0"/>
    <x v="0"/>
  </r>
  <r>
    <n v="1312"/>
    <x v="51"/>
    <x v="5"/>
    <x v="51"/>
    <n v="4632.8886653688196"/>
    <n v="10041.799999999999"/>
    <n v="19740.503184713383"/>
    <n v="8249.6433121019109"/>
    <n v="11033.193630573249"/>
    <n v="21948.654777070067"/>
    <n v="6932.6904458598719"/>
    <n v="3604.0751592356683"/>
    <n v="3664.0522292993624"/>
    <n v="23460.19108280255"/>
    <n v="3912.1694267515923"/>
    <n v="1642.4025477707012"/>
    <n v="104187.57579617834"/>
    <n v="66526.566878980899"/>
    <n v="60341.735031847144"/>
    <n v="40106.425477707016"/>
    <n v="166974.72738853504"/>
    <n v="0.39842297046654018"/>
    <n v="0.36138244377208895"/>
    <n v="0.24019458576137095"/>
    <n v="6.6249643369695574"/>
    <n v="6.0090556505653518"/>
    <n v="3.9939478457753608"/>
    <n v="1.965833135963013"/>
    <n v="0.82153033441234757"/>
    <n v="1.0987266855118853"/>
    <n v="2.1857291299438417"/>
    <n v="0.69038324263178641"/>
    <n v="0.35890728347862622"/>
    <n v="0.36488002442782796"/>
    <n v="2.3362535683644916"/>
    <n v="0.38958846290023624"/>
    <n v="0.16355658823823432"/>
    <n v="0.29673112728969642"/>
    <n v="0.12400524631173158"/>
    <n v="0.16584643020349801"/>
    <n v="0.32992315411371026"/>
    <n v="0.1042093523099004"/>
    <n v="5.4174975927915765E-2"/>
    <n v="5.5076526584705236E-2"/>
    <n v="0.35264394637226965"/>
    <n v="5.8806122279964582E-2"/>
    <n v="2.4687919801399207E-2"/>
    <n v="4465.7589566337265"/>
    <n v="2786.5091146343498"/>
    <n v="1072.6511226987702"/>
    <n v="1613.8468850453903"/>
    <n v="527.962107106536"/>
    <n v="220.63769221989597"/>
    <n v="295.0840767738232"/>
    <n v="587.01938424899879"/>
    <n v="185.41563107408055"/>
    <n v="96.391419075572827"/>
    <n v="97.995512952644077"/>
    <n v="627.44560264248594"/>
    <n v="104.63143692836566"/>
    <n v="43.926251611947073"/>
    <n v="36.041169872413143"/>
    <n v="14.35962995965602"/>
    <n v="13.024646044897649"/>
    <n v="8.6568938678594787"/>
    <n v="4.2609491853916293"/>
    <n v="1.7806694500924651"/>
    <n v="2.3814933678521513"/>
    <n v="4.7375744081954441"/>
    <n v="1.4964077375055953"/>
    <n v="0.77793260739814296"/>
    <n v="0.79087854121952461"/>
    <n v="5.0638365774185745"/>
    <n v="0.84443415530257482"/>
    <n v="0.3545093928217572"/>
    <n v="1"/>
    <n v="0"/>
    <n v="223887.50492048459"/>
    <n v="22.154903963182171"/>
    <n v="5708.3716492472013"/>
    <n v="50.268540050448891"/>
    <n v="5.6071803547565153"/>
    <n v="1451.0923441486982"/>
    <n v="12.778476613091271"/>
    <x v="0"/>
    <x v="0"/>
  </r>
  <r>
    <n v="1313"/>
    <x v="52"/>
    <x v="4"/>
    <x v="52"/>
    <n v="2480.2705000000001"/>
    <n v="5299.6"/>
    <n v="863.80891719745227"/>
    <n v="4018.3401273885352"/>
    <n v="2628.3057324840765"/>
    <n v="688.65095541401286"/>
    <n v="0"/>
    <n v="1915.5936305732487"/>
    <n v="1360.0726114649676"/>
    <n v="1566.2178343949047"/>
    <n v="96.188535031847124"/>
    <n v="29.73630573248408"/>
    <n v="13166.914649681528"/>
    <n v="8325.0305732484085"/>
    <n v="19301.123566878981"/>
    <n v="7352.2152866242041"/>
    <n v="34978.369426751597"/>
    <n v="0.23800510743309239"/>
    <n v="0.55180169582511773"/>
    <n v="0.21019319674178982"/>
    <n v="1.5708790424274299"/>
    <n v="3.6419962953579477"/>
    <n v="1.3873151344675454"/>
    <n v="0.16299511608375203"/>
    <n v="0.75823460777955598"/>
    <n v="0.49594417172693722"/>
    <n v="0.12994394962148328"/>
    <n v="0"/>
    <n v="0.36146004048857433"/>
    <n v="0.25663684267963005"/>
    <n v="0.29553510347854639"/>
    <n v="1.8150150017330953E-2"/>
    <n v="5.6110471983704582E-3"/>
    <n v="0.10376044983825158"/>
    <n v="0.48268172615498128"/>
    <n v="0.31571124086076691"/>
    <n v="8.2720531697134989E-2"/>
    <n v="0"/>
    <n v="0.23010049197042026"/>
    <n v="0.16337148548564073"/>
    <n v="0.18813358348830303"/>
    <n v="1.1554135950075504E-2"/>
    <n v="3.5719154987896985E-3"/>
    <n v="1976.1790636582823"/>
    <n v="743.89348303285476"/>
    <n v="415.37939472453132"/>
    <n v="1090.4589585807335"/>
    <n v="48.802763683471881"/>
    <n v="227.02486595415454"/>
    <n v="148.49184929288569"/>
    <n v="38.906833639209765"/>
    <n v="0"/>
    <n v="108.22562884594626"/>
    <n v="76.840260534743933"/>
    <n v="88.486883299147166"/>
    <n v="5.4343805102738489"/>
    <n v="1.6800172730216996"/>
    <n v="14.102643008797466"/>
    <n v="3.3565010643993904"/>
    <n v="7.781862327870682"/>
    <n v="2.9642796165273926"/>
    <n v="0.34827206032465097"/>
    <n v="1.6201217276053297"/>
    <n v="1.0596851159920164"/>
    <n v="0.27765155268911712"/>
    <n v="0"/>
    <n v="0.772332546217539"/>
    <n v="0.54835656492506268"/>
    <n v="0.63147057322776068"/>
    <n v="3.8781469614643696E-2"/>
    <n v="1.1989138173632303E-2"/>
    <n v="0"/>
    <n v="1"/>
    <n v="118397.824269"/>
    <n v="22.154903963182171"/>
    <n v="5708.3716492472013"/>
    <n v="50.268540050448891"/>
    <n v="5.6071803547565153"/>
    <n v="1451.0923441486982"/>
    <n v="12.778476613091271"/>
    <x v="0"/>
    <x v="0"/>
  </r>
  <r>
    <n v="1314"/>
    <x v="53"/>
    <x v="1"/>
    <x v="53"/>
    <n v="37194.47"/>
    <n v="81346.600000000006"/>
    <n v="88139.174522293048"/>
    <n v="65184.082802547789"/>
    <n v="55287.909554140118"/>
    <n v="28381.964331210183"/>
    <n v="39855.78471337587"/>
    <n v="19496.380891719757"/>
    <n v="19782.168152866248"/>
    <n v="58492.691719745257"/>
    <n v="16364.024203821653"/>
    <n v="4785.467515923563"/>
    <n v="395769.64840764349"/>
    <n v="258142.62292993633"/>
    <n v="273955.23439490452"/>
    <n v="183306.0076433121"/>
    <n v="715403.86496815295"/>
    <n v="0.36083481732577427"/>
    <n v="0.38293787301121157"/>
    <n v="0.25622730966301416"/>
    <n v="3.1733670851631945"/>
    <n v="3.3677527320736762"/>
    <n v="2.2533948271140045"/>
    <n v="1.0835016401704931"/>
    <n v="0.80131293505257484"/>
    <n v="0.67965851743207606"/>
    <n v="0.34890166683315815"/>
    <n v="0.48995022180860498"/>
    <n v="0.23967050733183384"/>
    <n v="0.24318371207728715"/>
    <n v="0.71905515067311054"/>
    <n v="0.20116420604944338"/>
    <n v="5.8828119625449163E-2"/>
    <n v="0.34143596095021977"/>
    <n v="0.25251189463678647"/>
    <n v="0.2141758262413955"/>
    <n v="0.10994683485072305"/>
    <n v="0.15439443614932707"/>
    <n v="7.552561708111008E-2"/>
    <n v="7.6632707641757461E-2"/>
    <n v="0.22659059962996125"/>
    <n v="6.3391407502135316E-2"/>
    <n v="1.8538075818739969E-2"/>
    <n v="2436.0808559544826"/>
    <n v="1347.6679552138232"/>
    <n v="624.19044384278982"/>
    <n v="932.86762146254125"/>
    <n v="300.1299912224369"/>
    <n v="221.96371029573257"/>
    <n v="188.26543247229924"/>
    <n v="96.645773593523955"/>
    <n v="135.71622812468371"/>
    <n v="66.388738692136599"/>
    <n v="67.361896526258207"/>
    <n v="199.17830122159313"/>
    <n v="55.722491925704539"/>
    <n v="16.295391139454363"/>
    <n v="19.234145962239896"/>
    <n v="6.9403495447021113"/>
    <n v="7.3654829439673293"/>
    <n v="4.928313473570455"/>
    <n v="2.3696849161257854"/>
    <n v="1.7525208129742886"/>
    <n v="1.4864550981406677"/>
    <n v="0.76306946519765395"/>
    <n v="1.0715513546335214"/>
    <n v="0.52417418212222833"/>
    <n v="0.53185777759076147"/>
    <n v="1.5726179649755798"/>
    <n v="0.43995852619547077"/>
    <n v="0.12866072606824516"/>
    <n v="2.0833333333333336E-2"/>
    <n v="0.97916666666666674"/>
    <n v="1811379.2864600001"/>
    <n v="22.154903963182171"/>
    <n v="5708.3716492472013"/>
    <n v="50.268540050448891"/>
    <n v="5.6071803547565153"/>
    <n v="1451.0923441486982"/>
    <n v="12.778476613091271"/>
    <x v="0"/>
    <x v="0"/>
  </r>
  <r>
    <n v="1315"/>
    <x v="54"/>
    <x v="5"/>
    <x v="54"/>
    <n v="21279.293592033409"/>
    <n v="48083.200000000012"/>
    <n v="36132.910828025473"/>
    <n v="42249.357961783469"/>
    <n v="50085.712101910816"/>
    <n v="24436.504458598727"/>
    <n v="29339.039490445852"/>
    <n v="15468.05477707005"/>
    <n v="24984.852229299344"/>
    <n v="27413.212738853515"/>
    <n v="8580.3719745222934"/>
    <n v="7230.733757961787"/>
    <n v="265920.75031847134"/>
    <n v="168715.59108280257"/>
    <n v="213227.32993630561"/>
    <n v="170936.93757961781"/>
    <n v="552879.85859872599"/>
    <n v="0.30515778149417894"/>
    <n v="0.38566666269364613"/>
    <n v="0.30917555581217498"/>
    <n v="3.5088261821759477"/>
    <n v="4.4345494878940164"/>
    <n v="3.5550241577020198"/>
    <n v="0.75146643376533728"/>
    <n v="0.8786719261984115"/>
    <n v="1.0416468143116682"/>
    <n v="0.50821294045734733"/>
    <n v="0.61017235729830466"/>
    <n v="0.32169353905459802"/>
    <n v="0.51961708516278737"/>
    <n v="0.57012039005002801"/>
    <n v="0.17844843884188846"/>
    <n v="0.15037962860129495"/>
    <n v="0.21416462222683436"/>
    <n v="0.25041762702919523"/>
    <n v="0.29686475197973644"/>
    <n v="0.14483844854981856"/>
    <n v="0.17389643305725538"/>
    <n v="9.1681241062532323E-2"/>
    <n v="0.14808857953760318"/>
    <n v="0.16248179888365863"/>
    <n v="5.0857018722775905E-2"/>
    <n v="4.2857531491639518E-2"/>
    <n v="3017.7384345763112"/>
    <n v="1451.4532521067154"/>
    <n v="933.01095780589378"/>
    <n v="1163.8411109453939"/>
    <n v="197.22128065075853"/>
    <n v="230.60617849344177"/>
    <n v="273.37870259216646"/>
    <n v="133.37975251677707"/>
    <n v="160.1388542680304"/>
    <n v="84.428004896403309"/>
    <n v="136.37275383057334"/>
    <n v="149.62727328668475"/>
    <n v="46.833535148312279"/>
    <n v="39.466916423567419"/>
    <n v="25.982058859590829"/>
    <n v="7.9286274402439139"/>
    <n v="10.020413930288276"/>
    <n v="8.0330174890586399"/>
    <n v="1.6980315005171505"/>
    <n v="1.9854680691844433"/>
    <n v="2.3537300185877421"/>
    <n v="1.1483700975744477"/>
    <n v="1.3787600308982939"/>
    <n v="0.72690640364401082"/>
    <n v="1.1741391753085839"/>
    <n v="1.2882576491691686"/>
    <n v="0.4032263541743995"/>
    <n v="0.3398014002057308"/>
    <n v="0.45454545454545453"/>
    <n v="0.54545454545454541"/>
    <n v="1065875.5037104839"/>
    <n v="22.154903963182171"/>
    <n v="5708.3716492472013"/>
    <n v="50.268540050448891"/>
    <n v="5.6071803547565153"/>
    <n v="1451.0923441486982"/>
    <n v="12.778476613091271"/>
    <x v="0"/>
    <x v="0"/>
  </r>
  <r>
    <n v="1316"/>
    <x v="55"/>
    <x v="5"/>
    <x v="55"/>
    <n v="23658.514140934629"/>
    <n v="52682.80000000001"/>
    <n v="27261.101910828027"/>
    <n v="39817.244585987253"/>
    <n v="37823.124840764329"/>
    <n v="20984.727388535037"/>
    <n v="23098.536305732505"/>
    <n v="11265.529936305746"/>
    <n v="11597.875159235666"/>
    <n v="27563.346496815331"/>
    <n v="7687.3095541401262"/>
    <n v="4310.9261146496819"/>
    <n v="211409.72229299371"/>
    <n v="137884.43439490444"/>
    <n v="198806.29426751594"/>
    <n v="169546.72229299365"/>
    <n v="506237.4509554141"/>
    <n v="0.27237106645246667"/>
    <n v="0.39271352582135499"/>
    <n v="0.33491540772617823"/>
    <n v="2.6172571388556496"/>
    <n v="3.7736470777467392"/>
    <n v="3.218255717102994"/>
    <n v="0.51745734681581124"/>
    <n v="0.75579211025206039"/>
    <n v="0.7179406721124223"/>
    <n v="0.39832217324316538"/>
    <n v="0.43844549465352067"/>
    <n v="0.2138369626577506"/>
    <n v="0.22014538253919047"/>
    <n v="0.52319441063905725"/>
    <n v="0.14591687522569272"/>
    <n v="8.1827961206497782E-2"/>
    <n v="0.19770978523037311"/>
    <n v="0.288772585250266"/>
    <n v="0.27431033101559499"/>
    <n v="0.15219069128886772"/>
    <n v="0.16752098528814155"/>
    <n v="8.1702695345879206E-2"/>
    <n v="8.4113012539320159E-2"/>
    <n v="0.19990179905204689"/>
    <n v="5.5751830058812013E-2"/>
    <n v="3.1264777156086256E-2"/>
    <n v="2688.7478805789997"/>
    <n v="1122.8474734065951"/>
    <n v="900.50309269701324"/>
    <n v="1055.9076602268747"/>
    <n v="144.79021622492047"/>
    <n v="211.4788856277207"/>
    <n v="200.88763990208375"/>
    <n v="111.45489371433523"/>
    <n v="122.68183718787181"/>
    <n v="59.833917231281845"/>
    <n v="61.599082001464126"/>
    <n v="146.39550933086537"/>
    <n v="40.829135086786309"/>
    <n v="22.896357099265359"/>
    <n v="21.397685752357024"/>
    <n v="5.8281104879842349"/>
    <n v="8.4031606162255006"/>
    <n v="7.1664146481472875"/>
    <n v="1.1522744728782481"/>
    <n v="1.6829985327393968"/>
    <n v="1.5987109171544163"/>
    <n v="0.88698416407422098"/>
    <n v="0.97633081131527044"/>
    <n v="0.47617233564189931"/>
    <n v="0.49021993055636132"/>
    <n v="1.1650497716221515"/>
    <n v="0.32492782549007698"/>
    <n v="0.18221457564787621"/>
    <n v="0.26315789473684209"/>
    <n v="0.73684210526315796"/>
    <n v="1170179.369412892"/>
    <n v="22.154903963182171"/>
    <n v="5708.3716492472013"/>
    <n v="50.268540050448891"/>
    <n v="5.6071803547565153"/>
    <n v="1451.0923441486982"/>
    <n v="12.778476613091271"/>
    <x v="0"/>
    <x v="0"/>
  </r>
  <r>
    <n v="1317"/>
    <x v="56"/>
    <x v="5"/>
    <x v="56"/>
    <n v="10370.25499014259"/>
    <n v="25104.2"/>
    <n v="21271.216560509551"/>
    <n v="15065.526114649685"/>
    <n v="21572.718471337597"/>
    <n v="10837.644585987273"/>
    <n v="6764.7439490445859"/>
    <n v="6564.5554140127388"/>
    <n v="8060.96560509554"/>
    <n v="11157.18598726114"/>
    <n v="9982.0267515923624"/>
    <n v="1543.5121019108278"/>
    <n v="112820.0955414013"/>
    <n v="80272.644585987306"/>
    <n v="123911.63821656052"/>
    <n v="63405.546496815288"/>
    <n v="267589.82929936313"/>
    <n v="0.29998391491996201"/>
    <n v="0.46306557517900188"/>
    <n v="0.23695050990103605"/>
    <n v="3.197578277180205"/>
    <n v="4.9358927277730622"/>
    <n v="2.52569476409586"/>
    <n v="0.84731704497691818"/>
    <n v="0.60011974548679836"/>
    <n v="0.85932706365220146"/>
    <n v="0.43170643103493728"/>
    <n v="0.26946662108510072"/>
    <n v="0.26149231658498334"/>
    <n v="0.3211002782441002"/>
    <n v="0.44443503426761816"/>
    <n v="0.39762377417294165"/>
    <n v="6.1484217856407605E-2"/>
    <n v="0.26498711572563205"/>
    <n v="0.18767945409487083"/>
    <n v="0.26874308903862143"/>
    <n v="0.13501043402622781"/>
    <n v="8.4272095231623462E-2"/>
    <n v="8.1778237752972605E-2"/>
    <n v="0.10041983351452573"/>
    <n v="0.13899113508475067"/>
    <n v="0.12435153722760073"/>
    <n v="1.9228369887047039E-2"/>
    <n v="2702.9275686804358"/>
    <n v="1139.5969246606192"/>
    <n v="640.46006562439686"/>
    <n v="1251.6327092581871"/>
    <n v="214.8607733384803"/>
    <n v="152.17703146110793"/>
    <n v="217.90624718522827"/>
    <n v="109.47115743421487"/>
    <n v="68.330746960046326"/>
    <n v="66.308640545583216"/>
    <n v="81.423895000965047"/>
    <n v="112.69884835617313"/>
    <n v="100.8285530463875"/>
    <n v="15.591031332432605"/>
    <n v="25.803592057641758"/>
    <n v="7.7406625644490124"/>
    <n v="11.948755197856205"/>
    <n v="6.1141742953365377"/>
    <n v="2.0511758467587184"/>
    <n v="1.4527633244283933"/>
    <n v="2.0802495687756446"/>
    <n v="1.0450702124768347"/>
    <n v="0.65232185278710986"/>
    <n v="0.6330177435610459"/>
    <n v="0.77731604601409154"/>
    <n v="1.0758834761408052"/>
    <n v="0.9625632890493766"/>
    <n v="0.14884032296004368"/>
    <n v="0.7567567567567568"/>
    <n v="0.24324324324324323"/>
    <n v="551449.82852279209"/>
    <n v="22.154903963182171"/>
    <n v="5708.3716492472013"/>
    <n v="50.268540050448891"/>
    <n v="5.6071803547565153"/>
    <n v="1451.0923441486982"/>
    <n v="12.778476613091271"/>
    <x v="0"/>
    <x v="0"/>
  </r>
  <r>
    <n v="1318"/>
    <x v="57"/>
    <x v="5"/>
    <x v="57"/>
    <n v="17311.006640054758"/>
    <n v="39986.800000000003"/>
    <n v="91427.332484076411"/>
    <n v="34459.036942675164"/>
    <n v="48094.959235668794"/>
    <n v="87264.891719745385"/>
    <n v="31843.169426751603"/>
    <n v="9295.0458598726182"/>
    <n v="41178.881528662394"/>
    <n v="48879.625477707006"/>
    <n v="4902.9579617834361"/>
    <n v="30092.117197452237"/>
    <n v="427438.017834395"/>
    <n v="296241.29554140143"/>
    <n v="236960.58726114652"/>
    <n v="206069.65859872609"/>
    <n v="739271.54140127404"/>
    <n v="0.40072054576844945"/>
    <n v="0.32053254317350371"/>
    <n v="0.27874691105804678"/>
    <n v="7.4084771860064169"/>
    <n v="5.9259702517117274"/>
    <n v="5.1534421008614366"/>
    <n v="2.2864378365879841"/>
    <n v="0.8617603044673533"/>
    <n v="1.2027708952871645"/>
    <n v="2.1823424660074169"/>
    <n v="0.79634202853820768"/>
    <n v="0.23245285593927539"/>
    <n v="1.0298118761356845"/>
    <n v="1.2223940269715756"/>
    <n v="0.12261441180048005"/>
    <n v="0.75255127185601833"/>
    <n v="0.30862453634962217"/>
    <n v="0.11632084203419005"/>
    <n v="0.16235062416862556"/>
    <n v="0.29457369054595434"/>
    <n v="0.10749065004106201"/>
    <n v="3.1376604139153795E-2"/>
    <n v="0.13900452822893966"/>
    <n v="0.16499936441466106"/>
    <n v="1.6550555360024814E-2"/>
    <n v="0.10157975154158307"/>
    <n v="4367.6683292052112"/>
    <n v="2525.3339113458292"/>
    <n v="1217.474055292013"/>
    <n v="1399.9798372985142"/>
    <n v="540.15911901262211"/>
    <n v="203.5864170074156"/>
    <n v="284.14840621333332"/>
    <n v="515.56712584039576"/>
    <n v="188.13168750296353"/>
    <n v="54.915785536291025"/>
    <n v="243.28773206110361"/>
    <n v="288.78426963078698"/>
    <n v="28.96702092510597"/>
    <n v="177.78634761581139"/>
    <n v="42.705288997505434"/>
    <n v="17.112886714279739"/>
    <n v="13.688434889329866"/>
    <n v="11.903967393895833"/>
    <n v="5.2814567277981936"/>
    <n v="1.9905853922407231"/>
    <n v="2.7782878393902957"/>
    <n v="5.0410061953202128"/>
    <n v="1.8394753169969829"/>
    <n v="0.53694427211213958"/>
    <n v="2.3787687443537449"/>
    <n v="2.8236154311562549"/>
    <n v="0.28322777893451995"/>
    <n v="1.7383227805957937"/>
    <n v="1"/>
    <n v="0"/>
    <n v="883773.66327189328"/>
    <n v="22.154903963182171"/>
    <n v="5708.3716492472013"/>
    <n v="50.268540050448891"/>
    <n v="5.6071803547565153"/>
    <n v="1451.0923441486982"/>
    <n v="12.778476613091271"/>
    <x v="0"/>
    <x v="1"/>
  </r>
  <r>
    <n v="1319"/>
    <x v="58"/>
    <x v="5"/>
    <x v="58"/>
    <n v="56112.879498879753"/>
    <n v="126172.6"/>
    <n v="145571.00509554139"/>
    <n v="85096.131210191059"/>
    <n v="114111.9694267516"/>
    <n v="56935.845859872592"/>
    <n v="51111.4"/>
    <n v="26985.157961783436"/>
    <n v="40900.178343949112"/>
    <n v="96651.208917197408"/>
    <n v="29250.424203821647"/>
    <n v="17264.216560509558"/>
    <n v="663877.5375796177"/>
    <n v="448229.59235668782"/>
    <n v="456327.07261146494"/>
    <n v="565141.63439490437"/>
    <n v="1469698.2993630571"/>
    <n v="0.30498068382534232"/>
    <n v="0.3104903045810351"/>
    <n v="0.38452901159362257"/>
    <n v="3.5525113404708137"/>
    <n v="3.6166891433755421"/>
    <n v="4.4791153895132885"/>
    <n v="1.1537449897643497"/>
    <n v="0.67444224189872493"/>
    <n v="0.90441165060204509"/>
    <n v="0.45125364667029599"/>
    <n v="0.40509112121015178"/>
    <n v="0.2138749456045404"/>
    <n v="0.32416054154348178"/>
    <n v="0.76602375569020054"/>
    <n v="0.23182865538018274"/>
    <n v="0.1368301561552156"/>
    <n v="0.32476884074110907"/>
    <n v="0.18984942685906842"/>
    <n v="0.25458374764320485"/>
    <n v="0.12702384409855014"/>
    <n v="0.11402950825104619"/>
    <n v="6.020387413490863E-2"/>
    <n v="9.1248277760746246E-2"/>
    <n v="0.21562879953781641"/>
    <n v="6.5257682006289813E-2"/>
    <n v="3.8516458651777739E-2"/>
    <n v="3014.2710926679874"/>
    <n v="1361.576638868735"/>
    <n v="1057.0705616873436"/>
    <n v="935.90194965229296"/>
    <n v="298.55819577411177"/>
    <n v="174.52752617045627"/>
    <n v="234.03742857941594"/>
    <n v="116.77231605043808"/>
    <n v="104.82669510644409"/>
    <n v="55.345087907181259"/>
    <n v="83.884036145758884"/>
    <n v="198.2263606325063"/>
    <n v="59.99102548058093"/>
    <n v="35.407967021841671"/>
    <n v="26.191817502297283"/>
    <n v="7.987998412479195"/>
    <n v="8.1323053938191698"/>
    <n v="10.071513695998918"/>
    <n v="2.5942529842626878"/>
    <n v="1.5165169203603235"/>
    <n v="2.0336145720169245"/>
    <n v="1.0146662650062233"/>
    <n v="0.91086753088514016"/>
    <n v="0.48090845101474738"/>
    <n v="0.72889109789430162"/>
    <n v="1.7224425083928721"/>
    <n v="0.52127826026831514"/>
    <n v="0.30766941056472114"/>
    <n v="0.12244897959183673"/>
    <n v="0.87755102040816324"/>
    <n v="2798782.9024233609"/>
    <n v="22.154903963182171"/>
    <n v="5708.3716492472013"/>
    <n v="50.268540050448891"/>
    <n v="5.6071803547565153"/>
    <n v="1451.0923441486982"/>
    <n v="12.778476613091271"/>
    <x v="0"/>
    <x v="0"/>
  </r>
  <r>
    <n v="1326"/>
    <x v="59"/>
    <x v="4"/>
    <x v="59"/>
    <n v="3243.2285000000002"/>
    <n v="7558.2"/>
    <n v="6542.6242038216578"/>
    <n v="4293.6598726114662"/>
    <n v="5328.9248407643372"/>
    <n v="3178.040764331211"/>
    <n v="9237.2076433121056"/>
    <n v="3477.6356687898087"/>
    <n v="1869.5694267515919"/>
    <n v="3075.0038216560501"/>
    <n v="293.7987261146497"/>
    <n v="1391.6458598726117"/>
    <n v="38688.110828025485"/>
    <n v="21028.694267515933"/>
    <n v="25604.524840764327"/>
    <n v="28474.94267515924"/>
    <n v="75108.1617834395"/>
    <n v="0.27997881679155306"/>
    <n v="0.34090203025591598"/>
    <n v="0.37911915295253096"/>
    <n v="2.782235752893008"/>
    <n v="3.387648493128566"/>
    <n v="3.7674238145536294"/>
    <n v="0.86563258498341644"/>
    <n v="0.56807968466188596"/>
    <n v="0.70505210774580418"/>
    <n v="0.42047587578143092"/>
    <n v="1.2221438495028056"/>
    <n v="0.46011426911034492"/>
    <n v="0.24735643761101742"/>
    <n v="0.4068434047334088"/>
    <n v="3.887152048300517E-2"/>
    <n v="0.18412397923746551"/>
    <n v="0.31112840961924937"/>
    <n v="0.20418100230046596"/>
    <n v="0.25341206510364228"/>
    <n v="0.15112877308984837"/>
    <n v="0.43926681922335414"/>
    <n v="0.16537573015942719"/>
    <n v="8.8905635460191576E-2"/>
    <n v="0.14622894710139758"/>
    <n v="1.3971325198659394E-2"/>
    <n v="6.6178424688134632E-2"/>
    <n v="2813.0397671700189"/>
    <n v="1448.9929149073216"/>
    <n v="1066.4772537512824"/>
    <n v="958.97096781888865"/>
    <n v="245.0421050120471"/>
    <n v="160.81123118395004"/>
    <n v="199.58520002862687"/>
    <n v="119.02774398244236"/>
    <n v="345.96283308285041"/>
    <n v="130.24852692096661"/>
    <n v="70.021326844628916"/>
    <n v="115.1686824590281"/>
    <n v="11.003697607290251"/>
    <n v="52.121567785491074"/>
    <n v="23.158455157704584"/>
    <n v="6.4838768737743679"/>
    <n v="7.8947643808520818"/>
    <n v="8.7798139030781321"/>
    <n v="2.0173182999044492"/>
    <n v="1.3238844788800623"/>
    <n v="1.6430926284609109"/>
    <n v="0.97990035679916199"/>
    <n v="2.8481519705787322"/>
    <n v="1.0722758722642602"/>
    <n v="0.57645319370855053"/>
    <n v="0.94813048838712721"/>
    <n v="9.0588352351568716E-2"/>
    <n v="0.42909275737821484"/>
    <n v="0.1111111111111111"/>
    <n v="0.88888888888888884"/>
    <n v="166851.861913"/>
    <n v="22.154903963182171"/>
    <n v="5708.3716492472013"/>
    <n v="50.268540050448891"/>
    <n v="5.6071803547565153"/>
    <n v="1451.0923441486982"/>
    <n v="12.778476613091271"/>
    <x v="0"/>
    <x v="0"/>
  </r>
  <r>
    <n v="1329"/>
    <x v="60"/>
    <x v="2"/>
    <x v="60"/>
    <n v="4445.7484999999997"/>
    <n v="10283"/>
    <n v="7571.6000000000013"/>
    <n v="7718.6152866242046"/>
    <n v="7809.6050955414012"/>
    <n v="1998.8802547770706"/>
    <n v="4085.7426751592357"/>
    <n v="3307.0560509554152"/>
    <n v="2114.9936305732481"/>
    <n v="4047.8840764331212"/>
    <n v="943.39490445859872"/>
    <n v="583.35159235668789"/>
    <n v="40181.123566878981"/>
    <n v="26625.447133757963"/>
    <n v="30486.020382165607"/>
    <n v="35655.247133757963"/>
    <n v="92766.714649681526"/>
    <n v="0.28701509193577301"/>
    <n v="0.32863102350116769"/>
    <n v="0.38435388456305936"/>
    <n v="2.5892684171698885"/>
    <n v="2.9647009999188572"/>
    <n v="3.4673973678652108"/>
    <n v="0.73632208499465146"/>
    <n v="0.75061901066072201"/>
    <n v="0.75946757712159885"/>
    <n v="0.19438687686249836"/>
    <n v="0.39732983323536281"/>
    <n v="0.32160420606393225"/>
    <n v="0.20567865706245728"/>
    <n v="0.3936481645855413"/>
    <n v="9.17431590448895E-2"/>
    <n v="5.6729708485528337E-2"/>
    <n v="0.28437456700586616"/>
    <n v="0.28989617518339816"/>
    <n v="0.29331357540432557"/>
    <n v="7.5074053958054415E-2"/>
    <n v="0.15345254690498664"/>
    <n v="0.12420659207493472"/>
    <n v="7.9435046478212298E-2"/>
    <n v="0.15203065158296913"/>
    <n v="3.5432077430259716E-2"/>
    <n v="2.1909551018095996E-2"/>
    <n v="2219.299393533051"/>
    <n v="961.27089872916235"/>
    <n v="852.99634291286998"/>
    <n v="729.33063115228731"/>
    <n v="181.13875598086128"/>
    <n v="184.65586810105754"/>
    <n v="186.8326577880718"/>
    <n v="47.820101788925136"/>
    <n v="97.745040075579809"/>
    <n v="79.116173467832908"/>
    <n v="50.597933745771492"/>
    <n v="96.839331972084253"/>
    <n v="22.569256087526288"/>
    <n v="13.955779721451865"/>
    <n v="20.866388337010413"/>
    <n v="5.9889683669145848"/>
    <n v="6.8573425559645598"/>
    <n v="8.0200774141312685"/>
    <n v="1.7031102861531644"/>
    <n v="1.7361790228629004"/>
    <n v="1.7566457246831217"/>
    <n v="0.44961613433082659"/>
    <n v="0.9190224492364415"/>
    <n v="0.74386935089904782"/>
    <n v="0.47573398058240324"/>
    <n v="0.91050676313181489"/>
    <n v="0.21220159090389365"/>
    <n v="0.13121560798067816"/>
    <n v="0.1111111111111111"/>
    <n v="0.88888888888888884"/>
    <n v="227230.56327300001"/>
    <n v="22.154903963182171"/>
    <n v="5708.3716492472013"/>
    <n v="50.268540050448891"/>
    <n v="5.6071803547565153"/>
    <n v="1451.0923441486982"/>
    <n v="12.778476613091271"/>
    <x v="0"/>
    <x v="0"/>
  </r>
  <r>
    <n v="1330"/>
    <x v="61"/>
    <x v="2"/>
    <x v="61"/>
    <n v="2356.26526534296"/>
    <n v="4944.2"/>
    <n v="5388.4025477707019"/>
    <n v="1536.7936305732487"/>
    <n v="3096.5057324840764"/>
    <n v="124.73121019108281"/>
    <n v="7517.5388535031852"/>
    <n v="1666.7439490445861"/>
    <n v="454.36050955414009"/>
    <n v="1182.323566878981"/>
    <n v="191.64585987261145"/>
    <n v="22.312101910828027"/>
    <n v="21181.357961783444"/>
    <n v="10360.391082802549"/>
    <n v="15606.015286624204"/>
    <n v="9887.3885350318469"/>
    <n v="35853.794904458598"/>
    <n v="0.28896218964855469"/>
    <n v="0.43526815859270501"/>
    <n v="0.27576965175874035"/>
    <n v="2.0954635902274483"/>
    <n v="3.1564288027636835"/>
    <n v="1.9997954239375122"/>
    <n v="1.0898431592109343"/>
    <n v="0.31082756170325809"/>
    <n v="0.62629054902392223"/>
    <n v="2.5227784108871571E-2"/>
    <n v="1.5204762860529883"/>
    <n v="0.33711094798846852"/>
    <n v="9.1897680019849548E-2"/>
    <n v="0.23913344259515817"/>
    <n v="3.8761753139559776E-2"/>
    <n v="4.5127830409020728E-3"/>
    <n v="0.5200964427602579"/>
    <n v="0.14833355404162374"/>
    <n v="0.29887923223516505"/>
    <n v="1.2039237630529895E-2"/>
    <n v="0.72560377242725138"/>
    <n v="0.16087654758624437"/>
    <n v="4.3855536525869522E-2"/>
    <n v="0.1141195884817077"/>
    <n v="1.8497936838574446E-2"/>
    <n v="2.153596493849001E-3"/>
    <n v="1980.8726466551711"/>
    <n v="1170.240771369251"/>
    <n v="546.26455994651087"/>
    <n v="862.21078931625436"/>
    <n v="297.70179821937575"/>
    <n v="84.905725446035831"/>
    <n v="171.07766477812575"/>
    <n v="6.891227082380265"/>
    <n v="415.33363831509308"/>
    <n v="92.085301052187063"/>
    <n v="25.102790583101662"/>
    <n v="65.321744026463037"/>
    <n v="10.588169053735438"/>
    <n v="1.2327128127529297"/>
    <n v="15.216366099272781"/>
    <n v="4.3969544665398992"/>
    <n v="6.6231996525029251"/>
    <n v="4.1962119802299567"/>
    <n v="2.2868403770262287"/>
    <n v="0.65221588298105504"/>
    <n v="1.3141583751324248"/>
    <n v="5.2935979673293651E-2"/>
    <n v="3.1904467481122034"/>
    <n v="0.70736685447085579"/>
    <n v="0.19283079720992571"/>
    <n v="0.50177863429433989"/>
    <n v="8.1334586004142853E-2"/>
    <n v="9.469265722754033E-3"/>
    <n v="0.33333333333333337"/>
    <n v="0.66666666666666674"/>
    <n v="110746.44657910831"/>
    <n v="22.154903963182171"/>
    <n v="5708.3716492472013"/>
    <n v="50.268540050448891"/>
    <n v="5.6071803547565153"/>
    <n v="1451.0923441486982"/>
    <n v="12.778476613091271"/>
    <x v="0"/>
    <x v="0"/>
  </r>
  <r>
    <n v="1331"/>
    <x v="62"/>
    <x v="6"/>
    <x v="62"/>
    <n v="34137.993000000002"/>
    <n v="87880"/>
    <n v="68673.042038216576"/>
    <n v="86669.37579617821"/>
    <n v="104399.67261146495"/>
    <n v="51533.034394904476"/>
    <n v="34993.805095541371"/>
    <n v="42000.761783439499"/>
    <n v="19304.647133757982"/>
    <n v="38815.794904458613"/>
    <n v="14761.820382165606"/>
    <n v="9562.9732484076467"/>
    <n v="470714.92738853488"/>
    <n v="335599.91847133747"/>
    <n v="411632.03949044592"/>
    <n v="372424.96815286617"/>
    <n v="1119656.9261146495"/>
    <n v="0.29973459784320849"/>
    <n v="0.36764122106479608"/>
    <n v="0.33262418109199549"/>
    <n v="3.8188429502883188"/>
    <n v="4.6840241180068949"/>
    <n v="4.237880839245177"/>
    <n v="0.78144107917861372"/>
    <n v="0.98622412148586946"/>
    <n v="1.1879798886147581"/>
    <n v="0.58640230308266361"/>
    <n v="0.39819987591649264"/>
    <n v="0.47793311087209261"/>
    <n v="0.21967054089392332"/>
    <n v="0.4416908842109537"/>
    <n v="0.16797701845887125"/>
    <n v="0.10881853946754264"/>
    <n v="0.20462770775101283"/>
    <n v="0.25825207643362513"/>
    <n v="0.31108372459387651"/>
    <n v="0.1535549669667329"/>
    <n v="0.10427238854806242"/>
    <n v="0.12515128720755828"/>
    <n v="5.7522800427636966E-2"/>
    <n v="0.11566091875488267"/>
    <n v="4.3986364625491908E-2"/>
    <n v="2.8495159629260726E-2"/>
    <n v="2693.4253695324751"/>
    <n v="1132.3428611703994"/>
    <n v="895.89840787314483"/>
    <n v="990.21419170181878"/>
    <n v="165.19856155452632"/>
    <n v="208.49019917290892"/>
    <n v="251.1418633905821"/>
    <n v="123.96688572264732"/>
    <n v="84.180430828822182"/>
    <n v="101.03623233928197"/>
    <n v="46.438891348948729"/>
    <n v="93.374536695835033"/>
    <n v="35.510753866166972"/>
    <n v="23.004506250679935"/>
    <n v="32.797971635727073"/>
    <n v="9.8306868383076136"/>
    <n v="12.057886340607249"/>
    <n v="10.909398456812214"/>
    <n v="2.0116309133409387"/>
    <n v="2.5387952887616505"/>
    <n v="3.0581666769767319"/>
    <n v="1.5095507927166214"/>
    <n v="1.0250691976983348"/>
    <n v="1.2303231119485991"/>
    <n v="0.56548863706656627"/>
    <n v="1.1370262717101913"/>
    <n v="0.43241617578882291"/>
    <n v="0.28012699072284791"/>
    <n v="1"/>
    <n v="0"/>
    <n v="1915654.8362739999"/>
    <n v="22.154903963182171"/>
    <n v="5708.3716492472013"/>
    <n v="50.268540050448891"/>
    <n v="5.6071803547565153"/>
    <n v="1451.0923441486982"/>
    <n v="12.778476613091271"/>
    <x v="0"/>
    <x v="0"/>
  </r>
  <r>
    <n v="1333"/>
    <x v="63"/>
    <x v="4"/>
    <x v="63"/>
    <n v="5081.585"/>
    <n v="11721.4"/>
    <n v="2864.8624203821655"/>
    <n v="6374.0726114649678"/>
    <n v="9857.1057324840749"/>
    <n v="9931.2445859872605"/>
    <n v="17081.454777070063"/>
    <n v="3771.4611464968152"/>
    <n v="5642.382165605095"/>
    <n v="21818.170700636951"/>
    <n v="1231.8216560509557"/>
    <n v="2694.0726114649688"/>
    <n v="81266.648407643326"/>
    <n v="32953.179617834394"/>
    <n v="37350.368152866242"/>
    <n v="41132.850955414018"/>
    <n v="111436.39872611465"/>
    <n v="0.29571289089147451"/>
    <n v="0.33517206747379696"/>
    <n v="0.36911504163472852"/>
    <n v="2.8113689164975511"/>
    <n v="3.186510839393438"/>
    <n v="3.509209732234547"/>
    <n v="0.24441298994848445"/>
    <n v="0.54379789201502959"/>
    <n v="0.84094952245329702"/>
    <n v="0.84727460763963869"/>
    <n v="1.4572879329320785"/>
    <n v="0.32175859082505631"/>
    <n v="0.48137442332870606"/>
    <n v="1.8613963093689279"/>
    <n v="0.10509168325037586"/>
    <n v="0.22984222119072542"/>
    <n v="8.6937359417410834E-2"/>
    <n v="0.19342815125540402"/>
    <n v="0.29912457149201377"/>
    <n v="0.30137439546539024"/>
    <n v="0.5183552839260922"/>
    <n v="0.11444908170426399"/>
    <n v="0.17122421056302001"/>
    <n v="0.66209606944359534"/>
    <n v="3.7380965064272242E-2"/>
    <n v="8.1754557305508874E-2"/>
    <n v="2283.5327607810382"/>
    <n v="1665.3001722877732"/>
    <n v="842.88629006995939"/>
    <n v="765.37639657512796"/>
    <n v="58.706197138978801"/>
    <n v="130.61624203821657"/>
    <n v="201.98987156729663"/>
    <n v="203.50911036859142"/>
    <n v="350.0298110055341"/>
    <n v="77.284039887229824"/>
    <n v="115.62258536076016"/>
    <n v="447.09366189829819"/>
    <n v="25.242247050224503"/>
    <n v="55.206405972642806"/>
    <n v="21.929456798639528"/>
    <n v="6.4848230656053953"/>
    <n v="7.3501413737773236"/>
    <n v="8.0944923592568099"/>
    <n v="0.56377339361285217"/>
    <n v="1.2543473367984532"/>
    <n v="1.9397699207007411"/>
    <n v="1.954359631096845"/>
    <n v="3.3614423013823567"/>
    <n v="0.74218204487316752"/>
    <n v="1.110358710049147"/>
    <n v="4.2935758627744987"/>
    <n v="0.24240894446338213"/>
    <n v="0.53016383893312202"/>
    <n v="0"/>
    <n v="1"/>
    <n v="259111.05653"/>
    <n v="22.154903963182171"/>
    <n v="5708.3716492472013"/>
    <n v="50.268540050448891"/>
    <n v="5.6071803547565153"/>
    <n v="1451.0923441486982"/>
    <n v="12.778476613091271"/>
    <x v="0"/>
    <x v="0"/>
  </r>
  <r>
    <n v="1334"/>
    <x v="64"/>
    <x v="4"/>
    <x v="64"/>
    <n v="12199.757"/>
    <n v="26267"/>
    <n v="19761.51974522294"/>
    <n v="16943.848407643327"/>
    <n v="15934.331210191083"/>
    <n v="15234.83949044586"/>
    <n v="893.30955414012749"/>
    <n v="7509.2"/>
    <n v="5277.5477707006357"/>
    <n v="10822.221656050962"/>
    <n v="2341.4076433121022"/>
    <n v="3722.9770700636946"/>
    <n v="98441.202547770721"/>
    <n v="73938.923566879006"/>
    <n v="96203.234394904473"/>
    <n v="75419.626751592354"/>
    <n v="245561.78471337582"/>
    <n v="0.30110110029205833"/>
    <n v="0.39176793940960575"/>
    <n v="0.30713096029833598"/>
    <n v="2.814897916278182"/>
    <n v="3.6625132064912047"/>
    <n v="2.8712691495638007"/>
    <n v="0.75233257491235928"/>
    <n v="0.6450621847810305"/>
    <n v="0.60662927666620026"/>
    <n v="0.57999921918931963"/>
    <n v="3.4008815401078446E-2"/>
    <n v="0.2858796208169947"/>
    <n v="0.2009193197053579"/>
    <n v="0.41200828629272329"/>
    <n v="8.9138753695210807E-2"/>
    <n v="0.14173590703406155"/>
    <n v="0.26726815582253255"/>
    <n v="0.22916006333683409"/>
    <n v="0.21550667012048413"/>
    <n v="0.20604627110463261"/>
    <n v="1.2081722468303368E-2"/>
    <n v="0.10155949853946415"/>
    <n v="7.1377124741706641E-2"/>
    <n v="0.14636704368926984"/>
    <n v="3.1666780233746021E-2"/>
    <n v="5.0352059381770668E-2"/>
    <n v="3136.1658328655913"/>
    <n v="1257.231194735258"/>
    <n v="963.21362390283957"/>
    <n v="1228.6492259885626"/>
    <n v="252.38211679722781"/>
    <n v="216.39653138752649"/>
    <n v="203.50359144560767"/>
    <n v="194.57010843481299"/>
    <n v="11.408806566285152"/>
    <n v="95.902937420178787"/>
    <n v="67.401631809714374"/>
    <n v="138.21483596489094"/>
    <n v="29.903035035914456"/>
    <n v="47.547599873099543"/>
    <n v="20.128416058891652"/>
    <n v="6.0606882224686123"/>
    <n v="7.8856680829711996"/>
    <n v="6.1820597534518393"/>
    <n v="1.6198289642345287"/>
    <n v="1.3888676969257114"/>
    <n v="1.3061187374626464"/>
    <n v="1.2487822085674216"/>
    <n v="7.3223553070780628E-2"/>
    <n v="0.61552045667794864"/>
    <n v="0.4325944992757344"/>
    <n v="0.88708501784510652"/>
    <n v="0.19192248200616638"/>
    <n v="0.30516813327213771"/>
    <n v="0"/>
    <n v="1"/>
    <n v="586190.99322599999"/>
    <n v="22.154903963182171"/>
    <n v="5708.3716492472013"/>
    <n v="50.268540050448891"/>
    <n v="5.6071803547565153"/>
    <n v="1451.0923441486982"/>
    <n v="12.778476613091271"/>
    <x v="0"/>
    <x v="0"/>
  </r>
  <r>
    <n v="1336"/>
    <x v="65"/>
    <x v="5"/>
    <x v="65"/>
    <n v="9482.9620096206945"/>
    <n v="22222.2"/>
    <n v="16300.955414012733"/>
    <n v="14461.682802547766"/>
    <n v="22052.60891719746"/>
    <n v="12050.161783439491"/>
    <n v="7799.014012738854"/>
    <n v="7081.7847133757969"/>
    <n v="4847.2063694267526"/>
    <n v="16753.9796178344"/>
    <n v="2718.3197452229297"/>
    <n v="1164.8815286624206"/>
    <n v="105230.59490445862"/>
    <n v="68748.6101910828"/>
    <n v="130617.10828025479"/>
    <n v="85953.578343949048"/>
    <n v="285319.29681528662"/>
    <n v="0.240953244166973"/>
    <n v="0.45779275968430289"/>
    <n v="0.30125399614872417"/>
    <n v="3.0936905522892784"/>
    <n v="5.8777757503872161"/>
    <n v="3.8679148933926006"/>
    <n v="0.73354372717430016"/>
    <n v="0.6507763768910263"/>
    <n v="0.99236839364227936"/>
    <n v="0.54225782251259957"/>
    <n v="0.35095598152922997"/>
    <n v="0.31868063078254161"/>
    <n v="0.21812450474870862"/>
    <n v="0.75392983673238467"/>
    <n v="0.12232451085954268"/>
    <n v="5.2419721209530132E-2"/>
    <n v="0.23710959928797348"/>
    <n v="0.21035600228648044"/>
    <n v="0.3207717051428895"/>
    <n v="0.17527862381431072"/>
    <n v="0.11344249710738798"/>
    <n v="0.10300986003487757"/>
    <n v="7.0506245231055906E-2"/>
    <n v="0.24369917546358652"/>
    <n v="3.9539995611075143E-2"/>
    <n v="1.6944073857270706E-2"/>
    <n v="2896.6426072617937"/>
    <n v="1068.3309127356206"/>
    <n v="872.62516085227469"/>
    <n v="1326.0620129975107"/>
    <n v="165.49193313718513"/>
    <n v="146.81911474667785"/>
    <n v="223.88435448931435"/>
    <n v="122.3366678521776"/>
    <n v="79.17780723592746"/>
    <n v="71.896291506353279"/>
    <n v="49.21021694849496"/>
    <n v="170.09116363283658"/>
    <n v="27.597154773836852"/>
    <n v="11.826208412816454"/>
    <n v="30.087571428191243"/>
    <n v="7.2496979447282053"/>
    <n v="13.773872356310251"/>
    <n v="9.0640011271527889"/>
    <n v="1.7189729746333497"/>
    <n v="1.5250174774375389"/>
    <n v="2.3254979715013677"/>
    <n v="1.2707170788213968"/>
    <n v="0.822423838124266"/>
    <n v="0.74679037058159203"/>
    <n v="0.51114898114208873"/>
    <n v="1.7667454114903216"/>
    <n v="0.28665302491617373"/>
    <n v="0.12283941741837835"/>
    <n v="1"/>
    <n v="0"/>
    <n v="490209.96498159389"/>
    <n v="22.154903963182171"/>
    <n v="5708.3716492472013"/>
    <n v="50.268540050448891"/>
    <n v="5.6071803547565153"/>
    <n v="1451.0923441486982"/>
    <n v="12.778476613091271"/>
    <x v="0"/>
    <x v="0"/>
  </r>
  <r>
    <n v="1338"/>
    <x v="66"/>
    <x v="4"/>
    <x v="66"/>
    <n v="23224.522499999999"/>
    <n v="51856.399999999987"/>
    <n v="16526.857324840767"/>
    <n v="41573.394904458604"/>
    <n v="33646.601273885346"/>
    <n v="22538.987261146496"/>
    <n v="19129.229299363058"/>
    <n v="19606.298089171985"/>
    <n v="9086.5108280254772"/>
    <n v="19515.712101910827"/>
    <n v="6881.5847133758007"/>
    <n v="6518.5528662420365"/>
    <n v="195023.72866242038"/>
    <n v="127685.97834394906"/>
    <n v="205873.20636942671"/>
    <n v="255326.89936305743"/>
    <n v="588886.08407643321"/>
    <n v="0.2168262789639572"/>
    <n v="0.34959767591095908"/>
    <n v="0.43357604512508369"/>
    <n v="2.4622993178074277"/>
    <n v="3.9700636058312333"/>
    <n v="4.9237297491352559"/>
    <n v="0.31870429348818602"/>
    <n v="0.80170229527037384"/>
    <n v="0.64884182615618047"/>
    <n v="0.43464234426505699"/>
    <n v="0.36888849398267259"/>
    <n v="0.37808829940319788"/>
    <n v="0.17522448199307086"/>
    <n v="0.3763414371593638"/>
    <n v="0.1327046365227012"/>
    <n v="0.12570392210492895"/>
    <n v="0.12943361157731978"/>
    <n v="0.32559091799783929"/>
    <n v="0.26351054133172824"/>
    <n v="0.17651889074642943"/>
    <n v="0.14981464329493135"/>
    <n v="0.15355090937517271"/>
    <n v="7.1162949494337172E-2"/>
    <n v="0.15284146587608194"/>
    <n v="5.3894599881897792E-2"/>
    <n v="5.1051438464785402E-2"/>
    <n v="3431.7370866925012"/>
    <n v="1136.5019152821701"/>
    <n v="1487.9189939572111"/>
    <n v="1199.727309845144"/>
    <n v="96.310357370866939"/>
    <n v="242.26920107493359"/>
    <n v="196.07576499933185"/>
    <n v="131.34607961041081"/>
    <n v="111.47569521773345"/>
    <n v="114.25581637046612"/>
    <n v="52.951694802013272"/>
    <n v="113.72792600181135"/>
    <n v="40.102475019672497"/>
    <n v="37.986904814930284"/>
    <n v="25.356219232340869"/>
    <n v="5.4978946647427973"/>
    <n v="8.8644753135151308"/>
    <n v="10.993849254082939"/>
    <n v="0.71161236252933802"/>
    <n v="1.7900645709490306"/>
    <n v="1.4487531992911953"/>
    <n v="0.97048226766111112"/>
    <n v="0.82366512807154846"/>
    <n v="0.84420672542016684"/>
    <n v="0.39124640035227753"/>
    <n v="0.84030627979157924"/>
    <n v="0.2963068331491337"/>
    <n v="0.28067543116298888"/>
    <n v="3.3333333333333333E-2"/>
    <n v="0.96666666666666667"/>
    <n v="1151394.8544050001"/>
    <n v="22.154903963182171"/>
    <n v="5708.3716492472013"/>
    <n v="50.268540050448891"/>
    <n v="5.6071803547565153"/>
    <n v="1451.0923441486982"/>
    <n v="12.778476613091271"/>
    <x v="0"/>
    <x v="0"/>
  </r>
  <r>
    <n v="1340"/>
    <x v="67"/>
    <x v="4"/>
    <x v="67"/>
    <n v="42002.367999999988"/>
    <n v="94884.2"/>
    <n v="158902.44458598731"/>
    <n v="71755.394904458677"/>
    <n v="70906.96687898082"/>
    <n v="60994.585987261125"/>
    <n v="61914.695541401263"/>
    <n v="25084.425477707009"/>
    <n v="29975.824203821656"/>
    <n v="95717.096815286874"/>
    <n v="13652.940127388529"/>
    <n v="36606.262420382169"/>
    <n v="625510.63694267557"/>
    <n v="412818.59490445862"/>
    <n v="349092.92738853494"/>
    <n v="365657.60254777066"/>
    <n v="1127569.1248407641"/>
    <n v="0.36611378035271858"/>
    <n v="0.30959780619909583"/>
    <n v="0.32428841344818571"/>
    <n v="4.3507622439189939"/>
    <n v="3.6791470802149879"/>
    <n v="3.8537248830444972"/>
    <n v="1.6746986809815261"/>
    <n v="0.75624176527239184"/>
    <n v="0.74730004446452436"/>
    <n v="0.64283185174413793"/>
    <n v="0.65252903582895005"/>
    <n v="0.26436883567239866"/>
    <n v="0.31592008157123797"/>
    <n v="1.0087780348602493"/>
    <n v="0.14389055424811012"/>
    <n v="0.38579934720830411"/>
    <n v="0.38492075344319981"/>
    <n v="0.17381822376742867"/>
    <n v="0.17176301589658599"/>
    <n v="0.14775154690252632"/>
    <n v="0.14998039406565636"/>
    <n v="6.07637974338643E-2"/>
    <n v="7.2612582315385199E-2"/>
    <n v="0.23186236762769691"/>
    <n v="3.3072493089969263E-2"/>
    <n v="8.8673966900289947E-2"/>
    <n v="3436.6629833610618"/>
    <n v="1906.4633859880394"/>
    <n v="1114.4699864302675"/>
    <n v="1063.9833202942245"/>
    <n v="484.3110167204735"/>
    <n v="218.69977111995945"/>
    <n v="216.11388868936555"/>
    <n v="185.90242605078069"/>
    <n v="188.70678311917487"/>
    <n v="76.453597920472461"/>
    <n v="91.361853714787145"/>
    <n v="291.73147459703415"/>
    <n v="41.612130836295435"/>
    <n v="111.57044321969576"/>
    <n v="26.845370357232344"/>
    <n v="9.8284600264551454"/>
    <n v="8.3112677692013701"/>
    <n v="8.7056425615758322"/>
    <n v="3.7831782385694863"/>
    <n v="1.7083654641676083"/>
    <n v="1.688165935762975"/>
    <n v="1.4521701725783924"/>
    <n v="1.474076307826294"/>
    <n v="0.59721455413435298"/>
    <n v="0.7136698627044471"/>
    <n v="2.2788500118680668"/>
    <n v="0.32505167630997694"/>
    <n v="0.87152853906670646"/>
    <n v="0"/>
    <n v="1"/>
    <n v="2103404.5750239999"/>
    <n v="22.154903963182171"/>
    <n v="5708.3716492472013"/>
    <n v="50.268540050448891"/>
    <n v="5.6071803547565153"/>
    <n v="1451.0923441486982"/>
    <n v="12.778476613091271"/>
    <x v="0"/>
    <x v="0"/>
  </r>
  <r>
    <n v="1344"/>
    <x v="68"/>
    <x v="4"/>
    <x v="68"/>
    <n v="85802.312500000044"/>
    <n v="188033.8"/>
    <n v="188426.83439490441"/>
    <n v="157567.94394904445"/>
    <n v="111235.30955414019"/>
    <n v="113876.70573248416"/>
    <n v="79706.453503184675"/>
    <n v="66938.110828025514"/>
    <n v="48585.793630573229"/>
    <n v="100839.01146496821"/>
    <n v="29826.494267515867"/>
    <n v="139987.51592356703"/>
    <n v="1036990.1732484075"/>
    <n v="740920.80382165604"/>
    <n v="630626.19363057287"/>
    <n v="461560.55796178343"/>
    <n v="1833107.5554140122"/>
    <n v="0.40418839671102502"/>
    <n v="0.34402029044506571"/>
    <n v="0.25179131284390938"/>
    <n v="3.9403596790665087"/>
    <n v="3.3537916780417825"/>
    <n v="2.4546680328844253"/>
    <n v="1.002090232686381"/>
    <n v="0.83797670391729817"/>
    <n v="0.59157082159771379"/>
    <n v="0.6056182757168348"/>
    <n v="0.42389428657605538"/>
    <n v="0.35598977858249697"/>
    <n v="0.25838861752819564"/>
    <n v="0.53628130402602203"/>
    <n v="0.15862304685389472"/>
    <n v="0.74448059829438662"/>
    <n v="0.25431440637515135"/>
    <n v="0.21266502861886433"/>
    <n v="0.15013117323793648"/>
    <n v="0.15369619147567484"/>
    <n v="0.10757756172057828"/>
    <n v="9.0344488213530999E-2"/>
    <n v="6.5574881120854744E-2"/>
    <n v="0.13609958168922026"/>
    <n v="4.0255981629441842E-2"/>
    <n v="0.18893721866293126"/>
    <n v="3017.7093677076496"/>
    <n v="1707.1202127720919"/>
    <n v="759.83300347647264"/>
    <n v="1038.1532531575813"/>
    <n v="310.1931589347343"/>
    <n v="259.39245032355655"/>
    <n v="183.11846169090487"/>
    <n v="187.46679682687321"/>
    <n v="131.21483826353551"/>
    <n v="110.19526023215984"/>
    <n v="79.983198009010152"/>
    <n v="166.00380519379073"/>
    <n v="49.101151152384325"/>
    <n v="230.45109214514281"/>
    <n v="21.364314107664772"/>
    <n v="8.6352078660077574"/>
    <n v="7.3497575444784493"/>
    <n v="5.3793486971785658"/>
    <n v="2.1960577623697999"/>
    <n v="1.8364067279543821"/>
    <n v="1.2964138880772023"/>
    <n v="1.3271985616061817"/>
    <n v="0.92895460717547251"/>
    <n v="0.78014343527192787"/>
    <n v="0.56625272926732839"/>
    <n v="1.1752481783631199"/>
    <n v="0.34761876922041995"/>
    <n v="1.6315121567797717"/>
    <n v="5.7142857142857141E-2"/>
    <n v="0.94285714285714295"/>
    <n v="4185847.4366249992"/>
    <n v="22.154903963182171"/>
    <n v="5708.3716492472013"/>
    <n v="50.268540050448891"/>
    <n v="5.6071803547565153"/>
    <n v="1451.0923441486982"/>
    <n v="12.778476613091271"/>
    <x v="0"/>
    <x v="0"/>
  </r>
  <r>
    <n v="1345"/>
    <x v="69"/>
    <x v="4"/>
    <x v="69"/>
    <n v="1427.1305"/>
    <n v="3317"/>
    <n v="0"/>
    <n v="2227.4433121019115"/>
    <n v="1348.6955414012739"/>
    <n v="352.03821656050957"/>
    <n v="0"/>
    <n v="672.33375796178348"/>
    <n v="0"/>
    <n v="2516.7006369426749"/>
    <n v="732.57070063694266"/>
    <n v="144.36687898089173"/>
    <n v="7994.1490445859872"/>
    <n v="4805.11464968153"/>
    <n v="10705.915923566879"/>
    <n v="8176.9592356687908"/>
    <n v="23687.989808917198"/>
    <n v="0.20285024978661018"/>
    <n v="0.45195544281839833"/>
    <n v="0.34519430739499157"/>
    <n v="1.4486326951105004"/>
    <n v="3.2275899679128366"/>
    <n v="2.465167089438888"/>
    <n v="0"/>
    <n v="0.67152345857760365"/>
    <n v="0.40660100735642868"/>
    <n v="0.10613150936403665"/>
    <n v="0"/>
    <n v="0.20269332467946441"/>
    <n v="0"/>
    <n v="0.75872795807738169"/>
    <n v="0.22085339181095648"/>
    <n v="4.3523328001474744E-2"/>
    <n v="0"/>
    <n v="0.46355674619533593"/>
    <n v="0.28067915954735062"/>
    <n v="7.3263229334984067E-2"/>
    <n v="0"/>
    <n v="0.1399204404012179"/>
    <n v="0"/>
    <n v="0.52375454498457696"/>
    <n v="0.1524564456928193"/>
    <n v="3.0044419229509949E-2"/>
    <n v="2234.7160197091698"/>
    <n v="754.16500420622526"/>
    <n v="771.41124864799917"/>
    <n v="1009.9920682610264"/>
    <n v="0"/>
    <n v="210.13616151904827"/>
    <n v="127.23542843408245"/>
    <n v="33.211152505708448"/>
    <n v="0"/>
    <n v="63.427713015262597"/>
    <n v="0"/>
    <n v="237.4245883908184"/>
    <n v="69.110443456315352"/>
    <n v="13.619516884989785"/>
    <n v="16.598334776614472"/>
    <n v="3.3669763554780241"/>
    <n v="7.5017077440128146"/>
    <n v="5.729650677123634"/>
    <n v="0"/>
    <n v="1.5607846038620234"/>
    <n v="0.94504009367137332"/>
    <n v="0.2466755608968553"/>
    <n v="0"/>
    <n v="0.47110881447897268"/>
    <n v="0"/>
    <n v="1.763469169037222"/>
    <n v="0.51331724788794209"/>
    <n v="0.10115884915982927"/>
    <n v="0"/>
    <n v="1"/>
    <n v="73250.725749000005"/>
    <n v="22.154903963182171"/>
    <n v="5708.3716492472013"/>
    <n v="50.268540050448891"/>
    <n v="5.6071803547565153"/>
    <n v="1451.0923441486982"/>
    <n v="12.778476613091271"/>
    <x v="0"/>
    <x v="0"/>
  </r>
  <r>
    <n v="1346"/>
    <x v="70"/>
    <x v="3"/>
    <x v="70"/>
    <n v="486.77199999999999"/>
    <n v="1078.8"/>
    <n v="1725.1401273885349"/>
    <n v="1365.9732484076433"/>
    <n v="1025.9146496815288"/>
    <n v="396.33121019108279"/>
    <n v="0"/>
    <n v="83.331210191082803"/>
    <n v="301.99745222929937"/>
    <n v="313.80254777070064"/>
    <n v="431.62165605095538"/>
    <n v="12.942675159235669"/>
    <n v="5657.0547770700632"/>
    <n v="4957.9235668789797"/>
    <n v="4581.0305732484085"/>
    <n v="3674.6662420382168"/>
    <n v="13213.620382165605"/>
    <n v="0.37521310764842908"/>
    <n v="0.34669003957699701"/>
    <n v="0.27809685277457385"/>
    <n v="4.5957763875407673"/>
    <n v="4.246413212132377"/>
    <n v="3.4062534687043167"/>
    <n v="1.5991287795592648"/>
    <n v="1.2661969303000031"/>
    <n v="0.95097761372036416"/>
    <n v="0.36738154448561622"/>
    <n v="0"/>
    <n v="7.7244355015835015E-2"/>
    <n v="0.27993831315285445"/>
    <n v="0.2908811158423254"/>
    <n v="0.40009423067385558"/>
    <n v="1.1997288801664507E-2"/>
    <n v="0.34795617643507021"/>
    <n v="0.2755131719925899"/>
    <n v="0.20692425686734489"/>
    <n v="7.9938951225215008E-2"/>
    <n v="0"/>
    <n v="1.6807683512462843E-2"/>
    <n v="6.0912083083888124E-2"/>
    <n v="6.3293139464076054E-2"/>
    <n v="8.7056940315572845E-2"/>
    <n v="2.6105031642073302E-3"/>
    <n v="2590.9059572873739"/>
    <n v="1109.2264268764829"/>
    <n v="720.5227925565132"/>
    <n v="898.24128887223696"/>
    <n v="338.26277007618336"/>
    <n v="267.83789184463598"/>
    <n v="201.15973523167233"/>
    <n v="77.712001998251537"/>
    <n v="0"/>
    <n v="16.339452978643688"/>
    <n v="59.215186711627332"/>
    <n v="61.529911327588366"/>
    <n v="84.631697264893219"/>
    <n v="2.5377794429873863"/>
    <n v="27.145399452239666"/>
    <n v="10.185309686832808"/>
    <n v="9.4110396104303629"/>
    <n v="7.5490501549764915"/>
    <n v="3.5440414144374266"/>
    <n v="2.8061869795461596"/>
    <n v="2.107587637911648"/>
    <n v="0.81420297426943788"/>
    <n v="0"/>
    <n v="0.17119146169270788"/>
    <n v="0.62040842987949052"/>
    <n v="0.64466022649351373"/>
    <n v="0.88670189750222972"/>
    <n v="2.6588783165908618E-2"/>
    <n v="1"/>
    <n v="0"/>
    <n v="23977.831495999999"/>
    <n v="22.154903963182171"/>
    <n v="5708.3716492472013"/>
    <n v="50.268540050448891"/>
    <n v="5.6071803547565153"/>
    <n v="1451.0923441486982"/>
    <n v="12.778476613091271"/>
    <x v="0"/>
    <x v="0"/>
  </r>
  <r>
    <n v="1348"/>
    <x v="71"/>
    <x v="4"/>
    <x v="71"/>
    <n v="3077.8690000000001"/>
    <n v="7410.7999999999984"/>
    <n v="4455.577070063694"/>
    <n v="7072.9898089171975"/>
    <n v="2923.1222929936307"/>
    <n v="326.76560509554145"/>
    <n v="0"/>
    <n v="1138.3019108280255"/>
    <n v="365.81783439490448"/>
    <n v="1279.9057324840765"/>
    <n v="1066.8866242038214"/>
    <n v="352.26496815286635"/>
    <n v="18981.631847133758"/>
    <n v="16197.60636942675"/>
    <n v="22793.440764331212"/>
    <n v="18677.463694267517"/>
    <n v="57668.510828025479"/>
    <n v="0.28087436517530312"/>
    <n v="0.39524933862613565"/>
    <n v="0.32387629619856123"/>
    <n v="2.1856758203468929"/>
    <n v="3.0757058299146132"/>
    <n v="2.5203032998148003"/>
    <n v="0.60122754224425101"/>
    <n v="0.95441650144615953"/>
    <n v="0.39444085564225606"/>
    <n v="4.4093162019693086E-2"/>
    <n v="0"/>
    <n v="0.15360040897447316"/>
    <n v="4.9362799481149751E-2"/>
    <n v="0.17270817354186818"/>
    <n v="0.1439637588659553"/>
    <n v="4.7534000128578079E-2"/>
    <n v="0.27507626549523201"/>
    <n v="0.43666882918377264"/>
    <n v="0.18046631251090731"/>
    <n v="2.0173697128010034E-2"/>
    <n v="0"/>
    <n v="7.027593366984082E-2"/>
    <n v="2.2584684801662529E-2"/>
    <n v="7.9018202028907164E-2"/>
    <n v="6.5866931191610356E-2"/>
    <n v="2.1747964490467696E-2"/>
    <n v="2669.8384642604387"/>
    <n v="878.7792521821184"/>
    <n v="864.69739325312571"/>
    <n v="1055.251887237556"/>
    <n v="206.27671620665248"/>
    <n v="327.45323189431468"/>
    <n v="135.32973578674216"/>
    <n v="15.128037272941732"/>
    <n v="0"/>
    <n v="52.699162538334512"/>
    <n v="16.936010851615947"/>
    <n v="59.254895022410942"/>
    <n v="49.39289926869543"/>
    <n v="16.308563340410476"/>
    <n v="18.736505948766979"/>
    <n v="5.2626042139632156"/>
    <n v="7.4055915844148048"/>
    <n v="6.0683101503889594"/>
    <n v="1.4476175139564724"/>
    <n v="2.2980152205689057"/>
    <n v="0.94972277669830341"/>
    <n v="0.10616618351708322"/>
    <n v="0"/>
    <n v="0.36983442467110378"/>
    <n v="0.11885425740826022"/>
    <n v="0.41584152297712357"/>
    <n v="0.34663158964979385"/>
    <n v="0.11445092957265768"/>
    <n v="0.33333333333333337"/>
    <n v="0.66666666666666674"/>
    <n v="162901.73084199999"/>
    <n v="22.154903963182171"/>
    <n v="5708.3716492472013"/>
    <n v="50.268540050448891"/>
    <n v="5.6071803547565153"/>
    <n v="1451.0923441486982"/>
    <n v="12.778476613091271"/>
    <x v="0"/>
    <x v="0"/>
  </r>
  <r>
    <n v="1350"/>
    <x v="72"/>
    <x v="4"/>
    <x v="72"/>
    <n v="14883.3035"/>
    <n v="32746.2"/>
    <n v="22833.787261146492"/>
    <n v="23672.492993630582"/>
    <n v="24854.864968152877"/>
    <n v="16949.561783439498"/>
    <n v="21421.849681528671"/>
    <n v="11298.34394904458"/>
    <n v="3872.182165605097"/>
    <n v="16760.179617834416"/>
    <n v="2767.6433121019109"/>
    <n v="5973.4484076433127"/>
    <n v="150404.35414012746"/>
    <n v="97051.798726114663"/>
    <n v="111733.20000000001"/>
    <n v="126702.6687898089"/>
    <n v="335487.66751592362"/>
    <n v="0.28928574169274995"/>
    <n v="0.33304711564307116"/>
    <n v="0.37766714266417878"/>
    <n v="2.9637575879373688"/>
    <n v="3.412096670758745"/>
    <n v="3.8692327289825656"/>
    <n v="0.69729578580557416"/>
    <n v="0.72290809295828462"/>
    <n v="0.75901524354437699"/>
    <n v="0.51760392911053799"/>
    <n v="0.65417818499638647"/>
    <n v="0.34502763523842706"/>
    <n v="0.1182482903544563"/>
    <n v="0.51182059652217404"/>
    <n v="8.4517999404569416E-2"/>
    <n v="0.18241653711402583"/>
    <n v="0.23527423047134505"/>
    <n v="0.24391606651655798"/>
    <n v="0.25609896255807302"/>
    <n v="0.17464448888033557"/>
    <n v="0.22072594184454294"/>
    <n v="0.11641560586557605"/>
    <n v="3.9898097886187568E-2"/>
    <n v="0.17269313745675682"/>
    <n v="2.8517176893468481E-2"/>
    <n v="6.1549074680220014E-2"/>
    <n v="2800.3978924534526"/>
    <n v="1255.4620545920488"/>
    <n v="1057.6182703656837"/>
    <n v="932.66444073455773"/>
    <n v="190.59922588603081"/>
    <n v="197.60010846102321"/>
    <n v="207.46965749710247"/>
    <n v="141.48215178163187"/>
    <n v="178.81343640675018"/>
    <n v="94.310049658135057"/>
    <n v="32.322054804717006"/>
    <n v="139.90133236923552"/>
    <n v="23.102197930733816"/>
    <n v="49.861839796688756"/>
    <n v="22.541209854110924"/>
    <n v="6.5208506112984033"/>
    <n v="7.5072849250168154"/>
    <n v="8.5130743177957022"/>
    <n v="1.5341881095918317"/>
    <n v="1.590540231449999"/>
    <n v="1.6699830765496972"/>
    <n v="1.1388306220752333"/>
    <n v="1.4393208928064036"/>
    <n v="0.75912877467321549"/>
    <n v="0.26016953599078974"/>
    <n v="1.1261061509519319"/>
    <n v="0.18595625037827865"/>
    <n v="0.40135232125336373"/>
    <n v="4.3478260869565216E-2"/>
    <n v="0.95652173913043481"/>
    <n v="728564.09326300002"/>
    <n v="22.154903963182171"/>
    <n v="5708.3716492472013"/>
    <n v="50.268540050448891"/>
    <n v="5.6071803547565153"/>
    <n v="1451.0923441486982"/>
    <n v="12.778476613091271"/>
    <x v="0"/>
    <x v="0"/>
  </r>
  <r>
    <n v="1352"/>
    <x v="73"/>
    <x v="4"/>
    <x v="73"/>
    <n v="1880.25"/>
    <n v="4314.3999999999996"/>
    <n v="1251.8050955414014"/>
    <n v="4235.1019108280252"/>
    <n v="1855.1898089171978"/>
    <n v="341.63821656050959"/>
    <n v="648.42929936305734"/>
    <n v="248.34012738853505"/>
    <n v="122.47770700636941"/>
    <n v="2255.4242038216557"/>
    <n v="9.3108280254777078"/>
    <n v="105.86496815286624"/>
    <n v="11073.582165605094"/>
    <n v="7798.9108280254777"/>
    <n v="15281.71719745223"/>
    <n v="18228.16687898089"/>
    <n v="41308.794904458598"/>
    <n v="0.18879540896952465"/>
    <n v="0.3699385865115814"/>
    <n v="0.44126600451889392"/>
    <n v="1.8076466781071479"/>
    <n v="3.5420260516994788"/>
    <n v="4.2249598736744138"/>
    <n v="0.29014581298474912"/>
    <n v="0.98162013508901014"/>
    <n v="0.4299994921465784"/>
    <n v="7.9185568459231789E-2"/>
    <n v="0.15029420066824065"/>
    <n v="5.7560756394524168E-2"/>
    <n v="2.8388120481728497E-2"/>
    <n v="0.52276659647266266"/>
    <n v="2.1580817785735464E-3"/>
    <n v="2.4537587649004787E-2"/>
    <n v="0.16051024600038061"/>
    <n v="0.54303761181742671"/>
    <n v="0.23787806397920994"/>
    <n v="4.3805888295687219E-2"/>
    <n v="8.3143571411653919E-2"/>
    <n v="3.1842924334526547E-2"/>
    <n v="1.5704463059924258E-2"/>
    <n v="0.28919733198086617"/>
    <n v="1.193862608611851E-3"/>
    <n v="1.3574327298683712E-2"/>
    <n v="2909.0700636942674"/>
    <n v="779.82972997218974"/>
    <n v="1283.6737238718938"/>
    <n v="1076.1772674262133"/>
    <n v="88.15528841840856"/>
    <n v="298.24661343859333"/>
    <n v="130.64716964205618"/>
    <n v="24.059029335247157"/>
    <n v="45.664035166412489"/>
    <n v="17.488741365389792"/>
    <n v="8.6251906342513678"/>
    <n v="158.83269040997575"/>
    <n v="0.6556921144702611"/>
    <n v="7.4552794473849469"/>
    <n v="21.969841725546388"/>
    <n v="4.1478052535702581"/>
    <n v="8.1274921938317934"/>
    <n v="9.6945442781443365"/>
    <n v="0.66576524161223316"/>
    <n v="2.2524142591825691"/>
    <n v="0.98667188348208901"/>
    <n v="0.18169829361016332"/>
    <n v="0.34486334230185206"/>
    <n v="0.13207824884378941"/>
    <n v="6.5139054384453887E-2"/>
    <n v="1.1995342129087385"/>
    <n v="4.9519096000413283E-3"/>
    <n v="5.6303666083162472E-2"/>
    <n v="0"/>
    <n v="1"/>
    <n v="95440.304499999998"/>
    <n v="22.154903963182171"/>
    <n v="5708.3716492472013"/>
    <n v="50.268540050448891"/>
    <n v="5.6071803547565153"/>
    <n v="1451.0923441486982"/>
    <n v="12.778476613091271"/>
    <x v="0"/>
    <x v="0"/>
  </r>
  <r>
    <n v="1353"/>
    <x v="74"/>
    <x v="4"/>
    <x v="74"/>
    <n v="6691.7629999999999"/>
    <n v="14883"/>
    <n v="1058.6356687898092"/>
    <n v="10491.366878980889"/>
    <n v="7667.9503184713385"/>
    <n v="3831.8802547770697"/>
    <n v="9634.7019108280219"/>
    <n v="6163.2076433121019"/>
    <n v="890.40000000000009"/>
    <n v="5672.7859872611452"/>
    <n v="978.86114649681519"/>
    <n v="2290.8063694267521"/>
    <n v="48680.596178343949"/>
    <n v="26319.500636942674"/>
    <n v="51257.035668789809"/>
    <n v="69552.030573248412"/>
    <n v="147128.5668789809"/>
    <n v="0.17888776595364728"/>
    <n v="0.34838262042578555"/>
    <n v="0.47272961362056715"/>
    <n v="1.7684271072325926"/>
    <n v="3.4439989026936644"/>
    <n v="4.6732534148524092"/>
    <n v="7.113052938183223E-2"/>
    <n v="0.70492285688240874"/>
    <n v="0.51521536776666921"/>
    <n v="0.2574669256720466"/>
    <n v="0.64736289127380375"/>
    <n v="0.41411057201586388"/>
    <n v="5.9826647853255401E-2"/>
    <n v="0.38115877089707351"/>
    <n v="6.577041903492678E-2"/>
    <n v="0.15392100849470886"/>
    <n v="4.0222483070362025E-2"/>
    <n v="0.39861572693575192"/>
    <n v="0.29134102596568351"/>
    <n v="0.14559091783825684"/>
    <n v="0.36606704829743336"/>
    <n v="0.23416886696783593"/>
    <n v="3.3830429090672548E-2"/>
    <n v="0.21553547179761795"/>
    <n v="3.7191478668210848E-2"/>
    <n v="8.7038367521734897E-2"/>
    <n v="2896.2316314760019"/>
    <n v="958.27945232960531"/>
    <n v="1369.1344601033152"/>
    <n v="1008.9967651336577"/>
    <n v="20.839284818697031"/>
    <n v="206.52297005867894"/>
    <n v="150.94390390691612"/>
    <n v="75.430713676713978"/>
    <n v="189.65948643362248"/>
    <n v="121.32298510456894"/>
    <n v="17.527559055118115"/>
    <n v="111.66901549726664"/>
    <n v="19.26892020663022"/>
    <n v="45.094613571392763"/>
    <n v="21.986517884596466"/>
    <n v="3.9331190654753723"/>
    <n v="7.6597207146741164"/>
    <n v="10.393678104446977"/>
    <n v="0.15819981502480127"/>
    <n v="1.5678031154093306"/>
    <n v="1.1458789437807853"/>
    <n v="0.57262641470970654"/>
    <n v="1.4397852869009291"/>
    <n v="0.92101403521196168"/>
    <n v="0.13305910564973686"/>
    <n v="0.84772667341344055"/>
    <n v="0.14627851382316068"/>
    <n v="0.34233226272758793"/>
    <n v="0.18181818181818182"/>
    <n v="0.81818181818181812"/>
    <n v="330633.89013399999"/>
    <n v="22.154903963182171"/>
    <n v="5708.3716492472013"/>
    <n v="50.268540050448891"/>
    <n v="5.6071803547565153"/>
    <n v="1451.0923441486982"/>
    <n v="12.778476613091271"/>
    <x v="0"/>
    <x v="0"/>
  </r>
  <r>
    <n v="1354"/>
    <x v="75"/>
    <x v="5"/>
    <x v="75"/>
    <n v="2418.8405861262249"/>
    <n v="5580.4"/>
    <n v="4370.0828025477713"/>
    <n v="3571.3681528662419"/>
    <n v="5091.1694267515932"/>
    <n v="1250.7617834394905"/>
    <n v="238.63439490445862"/>
    <n v="1586.5783439490447"/>
    <n v="1329.9528662420385"/>
    <n v="2993.1885350318466"/>
    <n v="1952.8165605095542"/>
    <n v="270.07515923566882"/>
    <n v="22654.628025477705"/>
    <n v="16506.273885350322"/>
    <n v="21327.391082802547"/>
    <n v="16084.466242038217"/>
    <n v="53918.131210191081"/>
    <n v="0.30613586774740564"/>
    <n v="0.39555137769262022"/>
    <n v="0.29831275455997419"/>
    <n v="2.9579015635707697"/>
    <n v="3.821839130313696"/>
    <n v="2.8823142144000822"/>
    <n v="0.78311282391007309"/>
    <n v="0.63998425791452984"/>
    <n v="0.91233055457522638"/>
    <n v="0.2241347902371677"/>
    <n v="4.2762955147383458E-2"/>
    <n v="0.28431265571447295"/>
    <n v="0.23832572328901844"/>
    <n v="0.53637526611566322"/>
    <n v="0.34994204008844426"/>
    <n v="4.8397096845328086E-2"/>
    <n v="0.26475283476462336"/>
    <n v="0.21636428534218793"/>
    <n v="0.3084384435950816"/>
    <n v="7.5774932133506459E-2"/>
    <n v="1.4457193462435628E-2"/>
    <n v="9.6119715144019735E-2"/>
    <n v="8.0572567466143927E-2"/>
    <n v="0.18133641522138844"/>
    <n v="0.11830753409724538"/>
    <n v="1.6361970067355201E-2"/>
    <n v="2593.464704674896"/>
    <n v="1089.6886977141753"/>
    <n v="773.66359990563819"/>
    <n v="1025.8485369313396"/>
    <n v="210.2011930037408"/>
    <n v="171.78297993584619"/>
    <n v="244.88549431224595"/>
    <n v="60.161701945141438"/>
    <n v="11.478325873230332"/>
    <n v="76.314494658443706"/>
    <n v="63.97079683703889"/>
    <n v="143.97251250754434"/>
    <n v="93.930570491080047"/>
    <n v="12.99062814986382"/>
    <n v="22.290899003204263"/>
    <n v="6.824043709215716"/>
    <n v="8.8171958107245008"/>
    <n v="6.6496594832640472"/>
    <n v="1.806684916572556"/>
    <n v="1.4764793402883116"/>
    <n v="2.1047974206953031"/>
    <n v="0.51709144894190251"/>
    <n v="9.8656520100248432E-2"/>
    <n v="0.65592513746015446"/>
    <n v="0.54983072215269835"/>
    <n v="1.237447623543245"/>
    <n v="0.80733578380913118"/>
    <n v="0.11165479890851113"/>
    <n v="1"/>
    <n v="0"/>
    <n v="123356.3151162086"/>
    <n v="22.154903963182171"/>
    <n v="5708.3716492472013"/>
    <n v="50.268540050448891"/>
    <n v="5.6071803547565153"/>
    <n v="1451.0923441486982"/>
    <n v="12.778476613091271"/>
    <x v="0"/>
    <x v="0"/>
  </r>
  <r>
    <n v="1355"/>
    <x v="76"/>
    <x v="4"/>
    <x v="76"/>
    <n v="9951.5455000000002"/>
    <n v="21325.200000000001"/>
    <n v="23313.54394904459"/>
    <n v="15762.450955414015"/>
    <n v="14700.639490445867"/>
    <n v="14439.826751592364"/>
    <n v="24324.173248407642"/>
    <n v="17093.262420382165"/>
    <n v="6186.6076433121098"/>
    <n v="5299.8738853503155"/>
    <n v="2803.3898089171985"/>
    <n v="3507.8713375796178"/>
    <n v="127431.6394904459"/>
    <n v="74527.722292993654"/>
    <n v="22709.331210191085"/>
    <n v="65550"/>
    <n v="97237.053503184739"/>
    <n v="0.7664539350789018"/>
    <n v="0.23354606492109822"/>
    <n v="0"/>
    <n v="3.4948193823736076"/>
    <n v="1.0649058958505"/>
    <n v="0"/>
    <n v="1.0932391700450448"/>
    <n v="0.73914668820991192"/>
    <n v="0.6893552928200376"/>
    <n v="0.67712503289968506"/>
    <n v="1.1406304863920451"/>
    <n v="0.80155226775749655"/>
    <n v="0.29010783689307063"/>
    <n v="0.248526339042556"/>
    <n v="0.13145901604286001"/>
    <n v="0.16449418235606783"/>
    <n v="0.31281707305358364"/>
    <n v="0.21149782215866594"/>
    <n v="0.19725062081801839"/>
    <n v="0.19375108090415707"/>
    <n v="0.32637752100864026"/>
    <n v="0.22935441865756712"/>
    <n v="8.3010824066116831E-2"/>
    <n v="7.1112784911294094E-2"/>
    <n v="3.7615396293692246E-2"/>
    <n v="4.7068006771882692E-2"/>
    <n v="1112.5520995787726"/>
    <n v="1458.0279117899988"/>
    <n v="0"/>
    <n v="259.83216487632819"/>
    <n v="266.74535410806163"/>
    <n v="180.34840910084685"/>
    <n v="168.19953650395726"/>
    <n v="165.21540905712087"/>
    <n v="278.30861840283342"/>
    <n v="195.57508490139776"/>
    <n v="70.78498447725525"/>
    <n v="60.639289306067681"/>
    <n v="32.075398271363824"/>
    <n v="40.135827661094019"/>
    <n v="9.7710504869002239"/>
    <n v="7.4890600955392959"/>
    <n v="2.2819903913609281"/>
    <n v="0"/>
    <n v="2.3427058590089942"/>
    <n v="1.5839199002219317"/>
    <n v="1.4772217531885743"/>
    <n v="1.4510134884669283"/>
    <n v="2.4442608686668459"/>
    <n v="1.7176490245039995"/>
    <n v="0.62167305001138862"/>
    <n v="0.53256791976184159"/>
    <n v="0.28170396336098735"/>
    <n v="0.35249513129188004"/>
    <n v="0"/>
    <n v="1"/>
    <n v="476227.21721899998"/>
    <n v="22.154903963182171"/>
    <n v="5708.3716492472013"/>
    <n v="50.268540050448891"/>
    <n v="5.6071803547565153"/>
    <n v="1451.0923441486982"/>
    <n v="12.778476613091271"/>
    <x v="0"/>
    <x v="0"/>
  </r>
  <r>
    <n v="1357"/>
    <x v="77"/>
    <x v="5"/>
    <x v="77"/>
    <n v="785.98264412811398"/>
    <n v="1959"/>
    <n v="3694.4445859872617"/>
    <n v="2647.6101910828029"/>
    <n v="3728.8267515923571"/>
    <n v="526.94267515923559"/>
    <n v="66.414012738853515"/>
    <n v="356.69426751592363"/>
    <n v="792.7617834394905"/>
    <n v="911.00764331210189"/>
    <n v="563.92611464968161"/>
    <n v="0"/>
    <n v="13288.628025477712"/>
    <n v="11161.750318471341"/>
    <n v="10767.667515923567"/>
    <n v="9451.8726114649689"/>
    <n v="31381.290445859879"/>
    <n v="0.35568168675944001"/>
    <n v="0.3431237964703947"/>
    <n v="0.30119451677016523"/>
    <n v="5.6976775489899643"/>
    <n v="5.4965122592769617"/>
    <n v="4.824845641380791"/>
    <n v="1.8858828922854833"/>
    <n v="1.3515110725282302"/>
    <n v="1.9034337680410194"/>
    <n v="0.26898554117367818"/>
    <n v="3.3901997314371372E-2"/>
    <n v="0.18207976902293191"/>
    <n v="0.40467676541066389"/>
    <n v="0.46503708183364056"/>
    <n v="0.28786427496155265"/>
    <n v="0"/>
    <n v="0.33099150944752859"/>
    <n v="0.23720385383476369"/>
    <n v="0.33407186554080159"/>
    <n v="4.7209681288714146E-2"/>
    <n v="5.950143198324943E-3"/>
    <n v="3.1956839862798035E-2"/>
    <n v="7.1024862662226559E-2"/>
    <n v="8.1618708295642037E-2"/>
    <n v="5.0523089888191854E-2"/>
    <n v="0"/>
    <n v="2241.5207461328487"/>
    <n v="949.18771610555086"/>
    <n v="675.13375796178354"/>
    <n v="769.11910828025486"/>
    <n v="263.88889899909015"/>
    <n v="189.11501364877162"/>
    <n v="266.34476797088263"/>
    <n v="37.638762511373969"/>
    <n v="4.7438580527752512"/>
    <n v="25.478161965423116"/>
    <n v="56.625841674249322"/>
    <n v="65.07197452229299"/>
    <n v="40.280436760691543"/>
    <n v="0"/>
    <n v="39.926187531368413"/>
    <n v="14.201013727030837"/>
    <n v="13.699625044352066"/>
    <n v="12.025548759985504"/>
    <n v="4.7004149691950108"/>
    <n v="3.3685351844120954"/>
    <n v="4.7441591483597243"/>
    <n v="0.6704253320297805"/>
    <n v="8.4498065237211692E-2"/>
    <n v="0.4538195215641212"/>
    <n v="1.0086250496267593"/>
    <n v="1.1590683968889381"/>
    <n v="0.71747909303422541"/>
    <n v="0"/>
    <n v="1"/>
    <n v="0"/>
    <n v="42873.679667665478"/>
    <n v="22.154903963182171"/>
    <n v="5708.3716492472013"/>
    <n v="50.268540050448891"/>
    <n v="5.6071803547565153"/>
    <n v="1451.0923441486982"/>
    <n v="12.778476613091271"/>
    <x v="0"/>
    <x v="1"/>
  </r>
  <r>
    <n v="1358"/>
    <x v="78"/>
    <x v="5"/>
    <x v="78"/>
    <n v="589.76099999999997"/>
    <n v="1242.8"/>
    <n v="2877.7171974522298"/>
    <n v="1806.8114649681527"/>
    <n v="2376.9439490445857"/>
    <n v="741.8038216560509"/>
    <n v="252.4611464968153"/>
    <n v="577.56050955414025"/>
    <n v="612.31464968152875"/>
    <n v="504.82420382165606"/>
    <n v="297.4382165605096"/>
    <n v="18.820382165605096"/>
    <n v="10066.695541401274"/>
    <n v="8119.5350318471337"/>
    <n v="8649.5350318471355"/>
    <n v="11397.96178343949"/>
    <n v="28167.03184713376"/>
    <n v="0.28826377858742569"/>
    <n v="0.30708010268136582"/>
    <n v="0.40465611873120855"/>
    <n v="6.53325960077819"/>
    <n v="6.9597159895776759"/>
    <n v="9.1711955129059302"/>
    <n v="2.3155111019087786"/>
    <n v="1.4538231935694823"/>
    <n v="1.9125715714874363"/>
    <n v="0.59688109241716358"/>
    <n v="0.20313899782492381"/>
    <n v="0.46472522493896062"/>
    <n v="0.49268961190982358"/>
    <n v="0.40619906969878988"/>
    <n v="0.23932910891576248"/>
    <n v="1.5143532479566379E-2"/>
    <n v="0.35441896440682891"/>
    <n v="0.22252646954306157"/>
    <n v="0.29274385044482637"/>
    <n v="9.1360381936463675E-2"/>
    <n v="3.1093054652340392E-2"/>
    <n v="7.1132214749832737E-2"/>
    <n v="7.5412526367563654E-2"/>
    <n v="6.2174028665630661E-2"/>
    <n v="3.6632419885359445E-2"/>
    <n v="2.3179137834600364E-3"/>
    <n v="2996.4927496950809"/>
    <n v="1070.9250575958802"/>
    <n v="1212.5491258978182"/>
    <n v="920.16330126033358"/>
    <n v="306.14012738853506"/>
    <n v="192.21398563490985"/>
    <n v="252.86637755793464"/>
    <n v="78.91530017617562"/>
    <n v="26.857568776256947"/>
    <n v="61.44260739937662"/>
    <n v="65.139856349098807"/>
    <n v="53.704702534218725"/>
    <n v="31.642363463883999"/>
    <n v="2.0021683154899037"/>
    <n v="47.760078823682406"/>
    <n v="13.767500787347984"/>
    <n v="14.666169909246518"/>
    <n v="19.326408127087905"/>
    <n v="4.8794633715220739"/>
    <n v="3.0636333446398671"/>
    <n v="4.0303511914904275"/>
    <n v="1.2578041302426761"/>
    <n v="0.42807365440715023"/>
    <n v="0.97931282257412799"/>
    <n v="1.038242016141333"/>
    <n v="0.85598098860666627"/>
    <n v="0.50433686961414814"/>
    <n v="3.1911879838790791E-2"/>
    <n v="1"/>
    <n v="0"/>
    <n v="27820.610497999991"/>
    <n v="22.154903963182171"/>
    <n v="5708.3716492472013"/>
    <n v="50.268540050448891"/>
    <n v="5.6071803547565153"/>
    <n v="1451.0923441486982"/>
    <n v="12.778476613091271"/>
    <x v="0"/>
    <x v="1"/>
  </r>
  <r>
    <n v="1360"/>
    <x v="79"/>
    <x v="5"/>
    <x v="79"/>
    <n v="2178.3373893156158"/>
    <n v="5603.4"/>
    <n v="637.34140127388548"/>
    <n v="3063.3859872611465"/>
    <n v="4026.0891719745227"/>
    <n v="977.26369426751592"/>
    <n v="0"/>
    <n v="715.4598726114649"/>
    <n v="830.20764331210182"/>
    <n v="1213.6382165605091"/>
    <n v="223.35031847133757"/>
    <n v="73.873885350318474"/>
    <n v="11760.610191082804"/>
    <n v="9001.3044585987263"/>
    <n v="27894.987261146496"/>
    <n v="14476.39363057325"/>
    <n v="51372.685350318468"/>
    <n v="0.17521576684608575"/>
    <n v="0.54299258586398913"/>
    <n v="0.28179164728992523"/>
    <n v="1.6064004816002297"/>
    <n v="4.9782252313142914"/>
    <n v="2.5835017365480333"/>
    <n v="0.1137419069268454"/>
    <n v="0.5467012862299937"/>
    <n v="0.71850825783890548"/>
    <n v="0.17440548493191918"/>
    <n v="0"/>
    <n v="0.12768316961335349"/>
    <n v="0.1481614097355359"/>
    <n v="0.21658960926589377"/>
    <n v="3.9859784857646713E-2"/>
    <n v="1.3183760814919242E-2"/>
    <n v="7.0805448721940389E-2"/>
    <n v="0.34032689387978304"/>
    <n v="0.4472784128669815"/>
    <n v="0.10856911892741944"/>
    <n v="0"/>
    <n v="7.9484020999645619E-2"/>
    <n v="9.2231925620405469E-2"/>
    <n v="0.13482914861313797"/>
    <n v="2.4813105644702026E-2"/>
    <n v="8.2070199591736462E-3"/>
    <n v="2661.7971684102831"/>
    <n v="609.35804098874632"/>
    <n v="750.07220883799221"/>
    <n v="1445.3361275205439"/>
    <n v="33.022870532325669"/>
    <n v="158.72466255239101"/>
    <n v="208.60565657899082"/>
    <n v="50.635424573446421"/>
    <n v="0"/>
    <n v="37.070459720801288"/>
    <n v="43.015940067984552"/>
    <n v="62.882809148212907"/>
    <n v="11.572555361209201"/>
    <n v="3.8276624533843768"/>
    <n v="23.583438269155632"/>
    <n v="4.1321902211974297"/>
    <n v="12.805632129332578"/>
    <n v="6.6456159186256283"/>
    <n v="0.29258158281629809"/>
    <n v="1.4062954629005349"/>
    <n v="1.8482394838016478"/>
    <n v="0.44862825155590336"/>
    <n v="0"/>
    <n v="0.32844309431618679"/>
    <n v="0.38111986113084817"/>
    <n v="0.55713968943158376"/>
    <n v="0.10253247250257647"/>
    <n v="3.391296762046947E-2"/>
    <n v="1"/>
    <n v="0"/>
    <n v="122157.0143203538"/>
    <n v="22.154903963182171"/>
    <n v="5708.3716492472013"/>
    <n v="50.268540050448891"/>
    <n v="5.6071803547565153"/>
    <n v="1451.0923441486982"/>
    <n v="12.778476613091271"/>
    <x v="0"/>
    <x v="0"/>
  </r>
  <r>
    <n v="1361"/>
    <x v="80"/>
    <x v="4"/>
    <x v="80"/>
    <n v="6465.0744999999997"/>
    <n v="13255.4"/>
    <n v="19327.630573248403"/>
    <n v="8579.2636942675163"/>
    <n v="8874.4445859872594"/>
    <n v="4632.5299363057329"/>
    <n v="1644.9745222929935"/>
    <n v="1882.7464968152872"/>
    <n v="2285.2458598726116"/>
    <n v="8422.3312101910833"/>
    <n v="2639.1821656050965"/>
    <n v="658.48535031847121"/>
    <n v="58946.83439490445"/>
    <n v="44711.536305732479"/>
    <n v="52907.425477707009"/>
    <n v="55017.177070063692"/>
    <n v="152636.13885350319"/>
    <n v="0.29292890033496999"/>
    <n v="0.34662450108546305"/>
    <n v="0.36044659857956685"/>
    <n v="3.3730808806774961"/>
    <n v="3.9913865653022174"/>
    <n v="4.1505482346865197"/>
    <n v="1.4580948574353398"/>
    <n v="0.64722782369958787"/>
    <n v="0.66949655129134233"/>
    <n v="0.34948247026160906"/>
    <n v="0.12409844458054782"/>
    <n v="0.14203618878459248"/>
    <n v="0.17240112406057997"/>
    <n v="0.63538868764360812"/>
    <n v="0.19910241604214859"/>
    <n v="4.9676761947468291E-2"/>
    <n v="0.43227390893232182"/>
    <n v="0.19188031553206922"/>
    <n v="0.19848221106304201"/>
    <n v="0.10360927668933163"/>
    <n v="3.6790829799379782E-2"/>
    <n v="4.2108740883813014E-2"/>
    <n v="5.1110877609893704E-2"/>
    <n v="0.18837042754693387"/>
    <n v="5.9026872786447422E-2"/>
    <n v="1.47274149967879E-2"/>
    <n v="3134.212296786513"/>
    <n v="1210.4072771027606"/>
    <n v="1129.7161616029505"/>
    <n v="1086.3947736695484"/>
    <n v="396.87126433774955"/>
    <n v="176.16557893773134"/>
    <n v="182.22678821329075"/>
    <n v="95.123817993957545"/>
    <n v="33.777710930040932"/>
    <n v="38.66009233706955"/>
    <n v="46.924966321819539"/>
    <n v="172.94314599981689"/>
    <n v="54.192652271151879"/>
    <n v="13.521259760132878"/>
    <n v="23.609339513953504"/>
    <n v="6.9158578614573551"/>
    <n v="8.183575529981443"/>
    <n v="8.509906122514705"/>
    <n v="2.9895449113924988"/>
    <n v="1.3270169886313787"/>
    <n v="1.372674759739777"/>
    <n v="0.71654703071182446"/>
    <n v="0.2544401494975802"/>
    <n v="0.29121806667738898"/>
    <n v="0.35347556472436809"/>
    <n v="1.3027431022165459"/>
    <n v="0.40822146219739563"/>
    <n v="0.10185270878448055"/>
    <n v="0"/>
    <n v="1"/>
    <n v="297919.78794100002"/>
    <n v="22.154903963182171"/>
    <n v="5708.3716492472013"/>
    <n v="50.268540050448891"/>
    <n v="5.6071803547565153"/>
    <n v="1451.0923441486982"/>
    <n v="12.778476613091271"/>
    <x v="0"/>
    <x v="0"/>
  </r>
  <r>
    <n v="1362"/>
    <x v="81"/>
    <x v="5"/>
    <x v="81"/>
    <n v="295.20184768211919"/>
    <n v="723.2"/>
    <n v="1293.7554140127388"/>
    <n v="1082.7337579617833"/>
    <n v="1103.1949044585988"/>
    <n v="157.37579617834396"/>
    <n v="64.236942675159241"/>
    <n v="0"/>
    <n v="774.01910828025473"/>
    <n v="108.75286624203822"/>
    <n v="238.44585987261144"/>
    <n v="0"/>
    <n v="4822.5146496815287"/>
    <n v="3875.5057324840764"/>
    <n v="4028.7796178343947"/>
    <n v="3390.8942675159237"/>
    <n v="11295.179617834394"/>
    <n v="0.3431114744173604"/>
    <n v="0.35668132372797323"/>
    <n v="0.30020720185466643"/>
    <n v="5.3588298292091761"/>
    <n v="5.57076827687278"/>
    <n v="4.6887365424722391"/>
    <n v="1.7889317118538977"/>
    <n v="1.4971429175356517"/>
    <n v="1.5254354320500536"/>
    <n v="0.21761033763598445"/>
    <n v="8.8823206132687002E-2"/>
    <n v="0"/>
    <n v="1.0702697846795557"/>
    <n v="0.15037730398511923"/>
    <n v="0.32970943013358878"/>
    <n v="0"/>
    <n v="0.33382879637323681"/>
    <n v="0.27937870118122243"/>
    <n v="0.28465830800138847"/>
    <n v="4.0607808900716309E-2"/>
    <n v="1.6575112284503164E-2"/>
    <n v="0"/>
    <n v="0.19972080076995086"/>
    <n v="2.8061593440691694E-2"/>
    <n v="6.1526385543435952E-2"/>
    <n v="0"/>
    <n v="2131.1659656291308"/>
    <n v="909.90842446821296"/>
    <n v="639.79137122941961"/>
    <n v="760.14709770460274"/>
    <n v="244.10479509674317"/>
    <n v="204.28938829467612"/>
    <n v="208.14998197332054"/>
    <n v="29.693546448744144"/>
    <n v="12.120177863237593"/>
    <n v="0"/>
    <n v="146.04134118495372"/>
    <n v="20.519408724912871"/>
    <n v="44.9897848816248"/>
    <n v="0"/>
    <n v="38.262564094779407"/>
    <n v="13.128324781548518"/>
    <n v="13.647542010552341"/>
    <n v="11.486697302678554"/>
    <n v="4.382612860221279"/>
    <n v="3.6677743261542806"/>
    <n v="3.7370867192082988"/>
    <n v="0.53311250391566045"/>
    <n v="0.21760345736159215"/>
    <n v="0"/>
    <n v="2.6219995381388603"/>
    <n v="0.36840171257717214"/>
    <n v="0.80773837204899868"/>
    <n v="0"/>
    <n v="1"/>
    <n v="0"/>
    <n v="15861.966197496689"/>
    <n v="22.154903963182171"/>
    <n v="5708.3716492472013"/>
    <n v="50.268540050448891"/>
    <n v="5.6071803547565153"/>
    <n v="1451.0923441486982"/>
    <n v="12.778476613091271"/>
    <x v="0"/>
    <x v="0"/>
  </r>
  <r>
    <n v="1363"/>
    <x v="82"/>
    <x v="5"/>
    <x v="82"/>
    <n v="24.05846305418719"/>
    <n v="64.599999999999994"/>
    <n v="108.89554140127387"/>
    <n v="93.042038216560528"/>
    <n v="85.949044585987252"/>
    <n v="29.50191082802548"/>
    <n v="362.82292993630568"/>
    <n v="0"/>
    <n v="137.44968152866244"/>
    <n v="9.0140127388535038"/>
    <n v="16.154140127388537"/>
    <n v="119.71719745222931"/>
    <n v="962.54649681528667"/>
    <n v="453.25987261146491"/>
    <n v="254.00127388535034"/>
    <n v="918.1146496815287"/>
    <n v="1625.375796178344"/>
    <n v="0.27886466236127655"/>
    <n v="0.15627233682362532"/>
    <n v="0.5648630008150981"/>
    <n v="7.0164066967719032"/>
    <n v="3.9319082644791079"/>
    <n v="14.212301078661437"/>
    <n v="1.6856894953757566"/>
    <n v="1.4402792293585223"/>
    <n v="1.330480566346552"/>
    <n v="0.45668592613042541"/>
    <n v="5.6164540237818219"/>
    <n v="0"/>
    <n v="2.1277040484313074"/>
    <n v="0.13953580091104498"/>
    <n v="0.25006408865926533"/>
    <n v="1.8532073909013826"/>
    <n v="0.24024968452175186"/>
    <n v="0.20527305380133729"/>
    <n v="0.18962420849388295"/>
    <n v="6.508829175203551E-2"/>
    <n v="0.80047441183331502"/>
    <n v="0"/>
    <n v="0.30324696677149826"/>
    <n v="1.9887074244889818E-2"/>
    <n v="3.5639907928129988E-2"/>
    <n v="0.26412485350286258"/>
    <n v="8126.8789808917199"/>
    <n v="4812.7324840764331"/>
    <n v="4590.5732484076434"/>
    <n v="1270.0063694267517"/>
    <n v="544.47770700636931"/>
    <n v="465.21019108280262"/>
    <n v="429.74522292993623"/>
    <n v="147.50955414012739"/>
    <n v="1814.1146496815284"/>
    <n v="0"/>
    <n v="687.24840764331213"/>
    <n v="45.070063694267517"/>
    <n v="80.770700636942678"/>
    <n v="598.58598726114656"/>
    <n v="67.559419424153944"/>
    <n v="18.839934687040557"/>
    <n v="10.557668347859959"/>
    <n v="38.161816389253424"/>
    <n v="4.5262883649719035"/>
    <n v="3.8673309266265568"/>
    <n v="3.572507703106516"/>
    <n v="1.2262591654993897"/>
    <n v="15.08088563758686"/>
    <n v="0"/>
    <n v="5.7131530480181851"/>
    <n v="0.37467117989005055"/>
    <n v="0.67145353761810789"/>
    <n v="4.9760949892180859"/>
    <n v="1"/>
    <n v="0"/>
    <n v="1401.1206011034481"/>
    <n v="22.154903963182171"/>
    <n v="5708.3716492472013"/>
    <n v="50.268540050448891"/>
    <n v="5.6071803547565153"/>
    <n v="1451.0923441486982"/>
    <n v="12.778476613091271"/>
    <x v="0"/>
    <x v="1"/>
  </r>
  <r>
    <n v="1366"/>
    <x v="83"/>
    <x v="5"/>
    <x v="83"/>
    <n v="12057.88939727431"/>
    <n v="26216.799999999999"/>
    <n v="22133.05859872614"/>
    <n v="17138.689171974525"/>
    <n v="16427.919745222931"/>
    <n v="7920.154140127388"/>
    <n v="1270.7426751592354"/>
    <n v="6438.4140127388528"/>
    <n v="5558.5222929936281"/>
    <n v="8943.3579617834421"/>
    <n v="11471.285350318469"/>
    <n v="2752.4458598726128"/>
    <n v="100054.58980891723"/>
    <n v="77843.552866242069"/>
    <n v="104196.5898089172"/>
    <n v="91992.54904458599"/>
    <n v="274032.69171974529"/>
    <n v="0.28406666510378659"/>
    <n v="0.38023415803060318"/>
    <n v="0.33569917686561013"/>
    <n v="2.9692240420738636"/>
    <n v="3.9744205932423942"/>
    <n v="3.5089160021278718"/>
    <n v="0.84423188942686145"/>
    <n v="0.65372925650630609"/>
    <n v="0.62661803672541772"/>
    <n v="0.30210224513012224"/>
    <n v="4.8470548471180139E-2"/>
    <n v="0.2455835194508427"/>
    <n v="0.21202138678227808"/>
    <n v="0.34113080016567399"/>
    <n v="0.43755474925690663"/>
    <n v="0.10498786502824956"/>
    <n v="0.28432744631732304"/>
    <n v="0.22016838313410222"/>
    <n v="0.21103764075942022"/>
    <n v="0.10174450996264936"/>
    <n v="1.632431496726186E-2"/>
    <n v="8.2709662851616322E-2"/>
    <n v="7.1406328312696499E-2"/>
    <n v="0.11488887174960706"/>
    <n v="0.14736333232412302"/>
    <n v="3.5358687502382087E-2"/>
    <n v="2869.4522693167046"/>
    <n v="1047.69203988395"/>
    <n v="963.27276486477479"/>
    <n v="1091.0637676326407"/>
    <n v="231.75977590289153"/>
    <n v="179.46271384266518"/>
    <n v="172.02010204421919"/>
    <n v="82.933551205522392"/>
    <n v="13.306206022609794"/>
    <n v="67.417947777370188"/>
    <n v="58.204421916163646"/>
    <n v="93.647727348517719"/>
    <n v="120.11817120752323"/>
    <n v="28.821422616467149"/>
    <n v="22.726422733790415"/>
    <n v="6.4558191157267233"/>
    <n v="8.6413622132303587"/>
    <n v="7.6292414048333317"/>
    <n v="1.835566563061138"/>
    <n v="1.4213672565157822"/>
    <n v="1.3624208353525342"/>
    <n v="0.65684415233711979"/>
    <n v="0.105386824616793"/>
    <n v="0.53395862249277715"/>
    <n v="0.46098633930496441"/>
    <n v="0.7417017744253892"/>
    <n v="0.9513510177752631"/>
    <n v="0.22826929068488588"/>
    <n v="0.375"/>
    <n v="0.625"/>
    <n v="584262.40991061623"/>
    <n v="22.154903963182171"/>
    <n v="5708.3716492472013"/>
    <n v="50.268540050448891"/>
    <n v="5.6071803547565153"/>
    <n v="1451.0923441486982"/>
    <n v="12.778476613091271"/>
    <x v="0"/>
    <x v="0"/>
  </r>
  <r>
    <n v="1367"/>
    <x v="84"/>
    <x v="5"/>
    <x v="84"/>
    <n v="1615.4873432269901"/>
    <n v="3951.2"/>
    <n v="259.18980891719747"/>
    <n v="6260.9745222929942"/>
    <n v="4799.825477707006"/>
    <n v="1146.6878980891718"/>
    <n v="486.26878980891712"/>
    <n v="1952.8980891719746"/>
    <n v="1761.6203821656054"/>
    <n v="3700.7579617834404"/>
    <n v="455.648407643312"/>
    <n v="1705.5974522292995"/>
    <n v="22529.468789808921"/>
    <n v="14627.923566878982"/>
    <n v="22260.361783439494"/>
    <n v="81838.247133757963"/>
    <n v="118726.53248407644"/>
    <n v="0.12320686253378851"/>
    <n v="0.1874927307122782"/>
    <n v="0.68930040675393334"/>
    <n v="3.7021470861710322"/>
    <n v="5.6338230875277118"/>
    <n v="20.712251248673304"/>
    <n v="6.5597744714820175E-2"/>
    <n v="1.5845754510763805"/>
    <n v="1.2147766444895238"/>
    <n v="0.29021256785006372"/>
    <n v="0.12306863479674963"/>
    <n v="0.49425442629377775"/>
    <n v="0.4458443971870838"/>
    <n v="0.936616208185726"/>
    <n v="0.11531899363315247"/>
    <n v="0.43166568440709141"/>
    <n v="1.7718838065579137E-2"/>
    <n v="0.42801526092666325"/>
    <n v="0.32812760169016236"/>
    <n v="7.8390339739369402E-2"/>
    <n v="3.3242502778039029E-2"/>
    <n v="0.13350480539793014"/>
    <n v="0.12042860178421518"/>
    <n v="0.25299270568810028"/>
    <n v="3.1149219884837643E-2"/>
    <n v="0.11659873969338809"/>
    <n v="4531.5470413769635"/>
    <n v="859.90338892400462"/>
    <n v="1021.7009629682641"/>
    <n v="849.63212913891198"/>
    <n v="9.8927407983663151"/>
    <n v="238.96849321728985"/>
    <n v="183.19944571400788"/>
    <n v="43.766713667525643"/>
    <n v="18.559877473622791"/>
    <n v="74.538095006563921"/>
    <n v="67.237419166626168"/>
    <n v="141.25030388486414"/>
    <n v="17.391160597072979"/>
    <n v="65.099139398064864"/>
    <n v="73.492703599222395"/>
    <n v="9.0548054295858584"/>
    <n v="13.779347685246282"/>
    <n v="50.658550484390254"/>
    <n v="0.16044063112215856"/>
    <n v="3.875594908584358"/>
    <n v="2.9711315893810681"/>
    <n v="0.70980927389912218"/>
    <n v="0.30100439464761075"/>
    <n v="1.2088600367929812"/>
    <n v="1.0904575573131448"/>
    <n v="2.2907997251102272"/>
    <n v="0.28205012534059165"/>
    <n v="1.0557789012585586"/>
    <n v="1"/>
    <n v="0"/>
    <n v="86679.87270612162"/>
    <n v="22.154903963182171"/>
    <n v="5708.3716492472013"/>
    <n v="50.268540050448891"/>
    <n v="5.6071803547565153"/>
    <n v="1451.0923441486982"/>
    <n v="12.778476613091271"/>
    <x v="0"/>
    <x v="0"/>
  </r>
  <r>
    <n v="1371"/>
    <x v="85"/>
    <x v="5"/>
    <x v="85"/>
    <n v="10769.72830767366"/>
    <n v="24664.799999999999"/>
    <n v="16846.19235668789"/>
    <n v="28350.115923566871"/>
    <n v="24191.835668789801"/>
    <n v="31480.913375796157"/>
    <n v="19172.466242038219"/>
    <n v="6235.4802547770714"/>
    <n v="24355.564331210204"/>
    <n v="21002.763057324839"/>
    <n v="4828.9783439490438"/>
    <n v="14582.342675159238"/>
    <n v="191046.65222929933"/>
    <n v="120280.37834394899"/>
    <n v="85667.201273885352"/>
    <n v="0"/>
    <n v="205947.57961783436"/>
    <n v="0.58403394964459743"/>
    <n v="0.41596605035540252"/>
    <n v="0"/>
    <n v="4.8766005945294104"/>
    <n v="3.4732574873457458"/>
    <n v="0"/>
    <n v="0.68300543108753731"/>
    <n v="1.1494160067613308"/>
    <n v="0.98082431922374402"/>
    <n v="1.2763498336007655"/>
    <n v="0.77732096923705929"/>
    <n v="0.25280887154070059"/>
    <n v="0.98746247004679566"/>
    <n v="0.85152780713100606"/>
    <n v="0.19578420842451769"/>
    <n v="0.59122079543151529"/>
    <n v="0.14005769343787053"/>
    <n v="0.235700255635196"/>
    <n v="0.20112869615035453"/>
    <n v="0.26172941762599539"/>
    <n v="0.15939812050817961"/>
    <n v="5.1841209186641729E-2"/>
    <n v="0.2024899211870119"/>
    <n v="0.17461503984686655"/>
    <n v="4.0147681695349255E-2"/>
    <n v="0.12123625545523435"/>
    <n v="1817.7191493189264"/>
    <n v="1686.2016966398883"/>
    <n v="1754.5716687898091"/>
    <n v="756.10945519757593"/>
    <n v="148.6866050899196"/>
    <n v="250.22167628920451"/>
    <n v="213.5201735992039"/>
    <n v="277.85448698849211"/>
    <n v="169.2185899562067"/>
    <n v="55.035130227511665"/>
    <n v="214.96526329400004"/>
    <n v="185.3730190408194"/>
    <n v="42.621168084281059"/>
    <n v="128.70558407024924"/>
    <n v="19.122820347389109"/>
    <n v="11.168376295829734"/>
    <n v="7.9544440515593742"/>
    <n v="0"/>
    <n v="1.5642170234401012"/>
    <n v="2.6323891479571317"/>
    <n v="2.246280962496761"/>
    <n v="2.9230926237354882"/>
    <n v="1.7802181906833647"/>
    <n v="0.57898213182724012"/>
    <n v="2.261483635929455"/>
    <n v="1.9501664719211091"/>
    <n v="0.44838441657885597"/>
    <n v="1.3540121216213976"/>
    <n v="0.16666666666666669"/>
    <n v="0.83333333333333326"/>
    <n v="545758.92760171904"/>
    <n v="22.154903963182171"/>
    <n v="5708.3716492472013"/>
    <n v="50.268540050448891"/>
    <n v="5.6071803547565153"/>
    <n v="1451.0923441486982"/>
    <n v="12.778476613091271"/>
    <x v="2"/>
    <x v="0"/>
  </r>
  <r>
    <n v="1372"/>
    <x v="86"/>
    <x v="4"/>
    <x v="86"/>
    <n v="2831.3035"/>
    <n v="6235.6"/>
    <n v="465.77579617834385"/>
    <n v="4886.2471337579618"/>
    <n v="4832.3019108280259"/>
    <n v="835.25222929936308"/>
    <n v="2226.2471337579618"/>
    <n v="1661.6853503184716"/>
    <n v="608.26624203821655"/>
    <n v="2515.6445859872615"/>
    <n v="518.78980891719743"/>
    <n v="147.08662420382169"/>
    <n v="18697.296815286623"/>
    <n v="11685.453503184714"/>
    <n v="22080.150318471337"/>
    <n v="19640.277707006371"/>
    <n v="53405.881528662416"/>
    <n v="0.21880461793170186"/>
    <n v="0.41344042428400202"/>
    <n v="0.36775495778429623"/>
    <n v="1.8739902340087102"/>
    <n v="3.5409824745768388"/>
    <n v="3.1497013450199454"/>
    <n v="7.4696227496687376E-2"/>
    <n v="0.78360496724580819"/>
    <n v="0.77495379928603914"/>
    <n v="0.13394897512658974"/>
    <n v="0.35702212036659853"/>
    <n v="0.26648363434448513"/>
    <n v="9.7547347815481508E-2"/>
    <n v="0.40343264256643491"/>
    <n v="8.3198057751811758E-2"/>
    <n v="2.3588207101773954E-2"/>
    <n v="3.9859453982800316E-2"/>
    <n v="0.41814783931374855"/>
    <n v="0.41353139692105634"/>
    <n v="7.147794726766285E-2"/>
    <n v="0.19051439750722796"/>
    <n v="0.14220118627536377"/>
    <n v="5.2053285041307275E-2"/>
    <n v="0.21528001333466915"/>
    <n v="4.4396206683446925E-2"/>
    <n v="1.2587155831285042E-2"/>
    <n v="2082.100644392297"/>
    <n v="728.93944698973189"/>
    <n v="765.70283458114511"/>
    <n v="860.82457381954532"/>
    <n v="18.158900435802881"/>
    <n v="190.49696427906284"/>
    <n v="188.39383667945521"/>
    <n v="32.563439738766597"/>
    <n v="86.793260575359142"/>
    <n v="64.783054593312741"/>
    <n v="23.714083510261855"/>
    <n v="98.075812319191485"/>
    <n v="20.225723544530116"/>
    <n v="5.7343713139891497"/>
    <n v="18.862648080173113"/>
    <n v="4.1272345063624281"/>
    <n v="7.798581225386588"/>
    <n v="6.9368323484240992"/>
    <n v="0.16450931388257878"/>
    <n v="1.7257941911765948"/>
    <n v="1.706741050836841"/>
    <n v="0.29500625040705214"/>
    <n v="0.78629759535067922"/>
    <n v="0.5868976428413526"/>
    <n v="0.21483611419200258"/>
    <n v="0.88851109956501007"/>
    <n v="0.18323355617552037"/>
    <n v="5.1950143883840671E-2"/>
    <n v="9.0909090909090912E-2"/>
    <n v="0.90909090909090906"/>
    <n v="138715.567263"/>
    <n v="22.154903963182171"/>
    <n v="5708.3716492472013"/>
    <n v="50.268540050448891"/>
    <n v="5.6071803547565153"/>
    <n v="1451.0923441486982"/>
    <n v="12.778476613091271"/>
    <x v="0"/>
    <x v="0"/>
  </r>
  <r>
    <n v="1373"/>
    <x v="87"/>
    <x v="3"/>
    <x v="87"/>
    <n v="3188.4794999999999"/>
    <n v="6879.4"/>
    <n v="22034.847133757965"/>
    <n v="5441.1592356687879"/>
    <n v="3754.0598726114654"/>
    <n v="1171.5541401273888"/>
    <n v="41.857324840764328"/>
    <n v="2523.1605095541408"/>
    <n v="4570.6942675159244"/>
    <n v="3614.9872611464962"/>
    <n v="2494.9477707006376"/>
    <n v="342.84968152866242"/>
    <n v="45990.117197452229"/>
    <n v="35239.41783439491"/>
    <n v="35223.434394904456"/>
    <n v="24878.003821656053"/>
    <n v="95340.856050955423"/>
    <n v="0.36961507683087108"/>
    <n v="0.36944743160349963"/>
    <n v="0.26093749156562923"/>
    <n v="5.1224551319002982"/>
    <n v="5.1201317549356711"/>
    <n v="3.6163043029415434"/>
    <n v="3.2030187420062748"/>
    <n v="0.79093514487728411"/>
    <n v="0.54569582705053721"/>
    <n v="0.17029888364208925"/>
    <n v="6.0844441144233992E-3"/>
    <n v="0.36677043194960912"/>
    <n v="0.66440303914817056"/>
    <n v="0.5254800216801605"/>
    <n v="0.3626693855133642"/>
    <n v="4.9837148810748383E-2"/>
    <n v="0.62528976038449702"/>
    <n v="0.15440548028458137"/>
    <n v="0.10653013310984301"/>
    <n v="3.3245558869134065E-2"/>
    <n v="1.1877984204355983E-3"/>
    <n v="7.160051625743509E-2"/>
    <n v="0.12970402317642052"/>
    <n v="0.10258362604441613"/>
    <n v="7.0799914528255375E-2"/>
    <n v="9.7291528236890766E-3"/>
    <n v="3357.0723961604021"/>
    <n v="1619.3703238539517"/>
    <n v="875.98605005831178"/>
    <n v="1240.2617744684669"/>
    <n v="775.87489907598467"/>
    <n v="191.59011393199958"/>
    <n v="132.18520678209387"/>
    <n v="41.251906342513692"/>
    <n v="1.4738494662240962"/>
    <n v="88.843679913878205"/>
    <n v="160.9399389970396"/>
    <n v="127.28828384318649"/>
    <n v="87.850273616219638"/>
    <n v="12.072171884812057"/>
    <n v="29.901668193556027"/>
    <n v="11.052107386732425"/>
    <n v="11.047094514769331"/>
    <n v="7.8024662920542704"/>
    <n v="6.9107695795936479"/>
    <n v="1.7065059492051895"/>
    <n v="1.1773824710528844"/>
    <n v="0.36743348675360427"/>
    <n v="1.3127675696445384E-2"/>
    <n v="0.79133659462265349"/>
    <n v="1.433502792637031"/>
    <n v="1.1337652511632885"/>
    <n v="0.78248825833775559"/>
    <n v="0.10752764178934267"/>
    <n v="1"/>
    <n v="0"/>
    <n v="153479.56323100001"/>
    <n v="22.154903963182171"/>
    <n v="5708.3716492472013"/>
    <n v="50.268540050448891"/>
    <n v="5.6071803547565153"/>
    <n v="1451.0923441486982"/>
    <n v="12.778476613091271"/>
    <x v="0"/>
    <x v="0"/>
  </r>
  <r>
    <n v="1374"/>
    <x v="88"/>
    <x v="5"/>
    <x v="88"/>
    <n v="10726.975190037499"/>
    <n v="25382.400000000001"/>
    <n v="25841.650955414014"/>
    <n v="25148.478980891727"/>
    <n v="43642.113375796165"/>
    <n v="16747.006369426756"/>
    <n v="17990.552866242037"/>
    <n v="5334.7070063694255"/>
    <n v="19431.580891719736"/>
    <n v="16226.626751592352"/>
    <n v="5627.9617834394903"/>
    <n v="6874.0433121019096"/>
    <n v="182864.72229299363"/>
    <n v="123881.25477707006"/>
    <n v="152954.83312101912"/>
    <n v="111416.46751592355"/>
    <n v="388252.55541401275"/>
    <n v="0.31907389416914306"/>
    <n v="0.39395705446913515"/>
    <n v="0.28696905136172174"/>
    <n v="4.8805965857078153"/>
    <n v="6.026019333121341"/>
    <n v="4.3895166538989043"/>
    <n v="1.0180932833543721"/>
    <n v="0.99078412525575699"/>
    <n v="1.7193848247524333"/>
    <n v="0.65978813545711812"/>
    <n v="0.70878060649276808"/>
    <n v="0.21017346690499816"/>
    <n v="0.765553331903986"/>
    <n v="0.63928654310042987"/>
    <n v="0.22172693612264757"/>
    <n v="0.27081928076548745"/>
    <n v="0.2086001712036033"/>
    <n v="0.20300471629987568"/>
    <n v="0.35228988804102873"/>
    <n v="0.13518596013225531"/>
    <n v="0.14522417373489518"/>
    <n v="4.306306887163415E-2"/>
    <n v="0.15685650687577993"/>
    <n v="0.13098532768975341"/>
    <n v="4.5430293659579596E-2"/>
    <n v="5.5488970663657405E-2"/>
    <n v="2516.2187648348199"/>
    <n v="1185.1245774011252"/>
    <n v="722.0769119632115"/>
    <n v="991.28213299429103"/>
    <n v="167.47667501888537"/>
    <n v="162.98430966229245"/>
    <n v="282.83936082823175"/>
    <n v="108.53536208312867"/>
    <n v="116.5946394442128"/>
    <n v="34.573603411337814"/>
    <n v="125.93377117122316"/>
    <n v="105.16284349703403"/>
    <n v="36.474152841474336"/>
    <n v="44.549859443304662"/>
    <n v="36.19403872347872"/>
    <n v="11.548572881209115"/>
    <n v="14.258896884843491"/>
    <n v="10.38656895742611"/>
    <n v="2.4090342801775115"/>
    <n v="2.3444147614182942"/>
    <n v="4.0684454473548195"/>
    <n v="1.5612049131035803"/>
    <n v="1.6771319544908116"/>
    <n v="0.49731698935259461"/>
    <n v="1.8114688015468232"/>
    <n v="1.5126936031941756"/>
    <n v="0.52465505734238727"/>
    <n v="0.64081842181252213"/>
    <n v="1"/>
    <n v="0"/>
    <n v="559209.47684567573"/>
    <n v="22.154903963182171"/>
    <n v="5708.3716492472013"/>
    <n v="50.268540050448891"/>
    <n v="5.6071803547565153"/>
    <n v="1451.0923441486982"/>
    <n v="12.778476613091271"/>
    <x v="0"/>
    <x v="0"/>
  </r>
  <r>
    <n v="1375"/>
    <x v="89"/>
    <x v="5"/>
    <x v="89"/>
    <n v="4814.5823266666666"/>
    <n v="11058.6"/>
    <n v="3938.2267515923563"/>
    <n v="6224.5388535031843"/>
    <n v="7110.6878980891761"/>
    <n v="3916.188535031848"/>
    <n v="3790.761783439491"/>
    <n v="4092.1847133757965"/>
    <n v="2731.7999999999997"/>
    <n v="6237.7363057324837"/>
    <n v="552.55414012738868"/>
    <n v="2666.7299363057327"/>
    <n v="41261.408917197463"/>
    <n v="24408.926114649686"/>
    <n v="37669.39363057325"/>
    <n v="27601.323566878986"/>
    <n v="89679.643312101922"/>
    <n v="0.27217911683370616"/>
    <n v="0.42004397251533127"/>
    <n v="0.30777691065096258"/>
    <n v="2.2072347417077829"/>
    <n v="3.4063438075862451"/>
    <n v="2.4959148144321146"/>
    <n v="0.35612344705408966"/>
    <n v="0.56286861388450471"/>
    <n v="0.64300073228882282"/>
    <n v="0.35413058931798308"/>
    <n v="0.34278857933549373"/>
    <n v="0.37004545904326014"/>
    <n v="0.24702946123379085"/>
    <n v="0.56406202464439292"/>
    <n v="4.9966011984101846E-2"/>
    <n v="0.24114534717828048"/>
    <n v="0.16134371225896421"/>
    <n v="0.25501076222142183"/>
    <n v="0.29131506501719884"/>
    <n v="0.16044083695601177"/>
    <n v="0.15530227612776301"/>
    <n v="0.16765115737393133"/>
    <n v="0.11191807403441789"/>
    <n v="0.25555144361671589"/>
    <n v="2.2637380175269495E-2"/>
    <n v="0.10925224337113387"/>
    <n v="2095.318768974344"/>
    <n v="964.05161021489403"/>
    <n v="644.89073754390154"/>
    <n v="880.12601940591708"/>
    <n v="92.014643728793374"/>
    <n v="145.43315078278468"/>
    <n v="166.13756771236393"/>
    <n v="91.499732126912349"/>
    <n v="88.569200547651661"/>
    <n v="95.611792368593385"/>
    <n v="63.827102803738313"/>
    <n v="145.74150247038514"/>
    <n v="12.910143460920297"/>
    <n v="62.306774212750767"/>
    <n v="18.626671479972558"/>
    <n v="5.0697909929705141"/>
    <n v="7.8240210831856976"/>
    <n v="5.732859403816347"/>
    <n v="0.81797889918292299"/>
    <n v="1.2928512654207096"/>
    <n v="1.4769064927408142"/>
    <n v="0.81340151010423922"/>
    <n v="0.78735008070035251"/>
    <n v="0.84995632761543916"/>
    <n v="0.56740124369029898"/>
    <n v="1.2955924070886384"/>
    <n v="0.11476678611703056"/>
    <n v="0.55388603940479708"/>
    <n v="0.1111111111111111"/>
    <n v="0.88888888888888884"/>
    <n v="244598.01230321341"/>
    <n v="22.154903963182171"/>
    <n v="5708.3716492472013"/>
    <n v="50.268540050448891"/>
    <n v="5.6071803547565153"/>
    <n v="1451.0923441486982"/>
    <n v="12.778476613091271"/>
    <x v="0"/>
    <x v="0"/>
  </r>
  <r>
    <n v="1376"/>
    <x v="90"/>
    <x v="5"/>
    <x v="90"/>
    <n v="17443.479941516918"/>
    <n v="42490"/>
    <n v="29191.263694267527"/>
    <n v="27447.905732484083"/>
    <n v="32160.979617834433"/>
    <n v="14397.46242038216"/>
    <n v="7164.7821656050983"/>
    <n v="7055.6012738853515"/>
    <n v="9478.0063694267465"/>
    <n v="37168.640764331234"/>
    <n v="6427.2025477706939"/>
    <n v="6780.7707006369446"/>
    <n v="177272.61528662426"/>
    <n v="116405.58471337585"/>
    <n v="152277.86624203823"/>
    <n v="94324.715923566866"/>
    <n v="363008.16687898093"/>
    <n v="0.32066932739885973"/>
    <n v="0.41948881632959067"/>
    <n v="0.25984185627154965"/>
    <n v="2.7395995460902767"/>
    <n v="3.5838518767248346"/>
    <n v="2.2199274164172009"/>
    <n v="0.68701491396252123"/>
    <n v="0.64598507254610693"/>
    <n v="0.75690702795562326"/>
    <n v="0.33884354955006263"/>
    <n v="0.16862278572852668"/>
    <n v="0.16605321896647096"/>
    <n v="0.22306440031599781"/>
    <n v="0.87476207965006436"/>
    <n v="0.15126388674442678"/>
    <n v="0.15958509533153553"/>
    <n v="0.25077202065643883"/>
    <n v="0.23579543713532947"/>
    <n v="0.27628382003341206"/>
    <n v="0.1236836055231617"/>
    <n v="6.1550158295642428E-2"/>
    <n v="6.0612223127080013E-2"/>
    <n v="8.1422265029331142E-2"/>
    <n v="0.31930289990683142"/>
    <n v="5.5213867647298208E-2"/>
    <n v="5.8251249004359705E-2"/>
    <n v="2293.1659310106184"/>
    <n v="1119.8522759736213"/>
    <n v="595.86049225247541"/>
    <n v="961.9574620469881"/>
    <n v="184.40469800548027"/>
    <n v="173.39169761518687"/>
    <n v="203.16474805959842"/>
    <n v="90.950489073797598"/>
    <n v="45.260784368951974"/>
    <n v="44.57107564046337"/>
    <n v="59.873697848558088"/>
    <n v="234.79874140449294"/>
    <n v="40.601405860838241"/>
    <n v="42.834938096253595"/>
    <n v="20.810535976539384"/>
    <n v="6.6733005744066567"/>
    <n v="8.7297871039828685"/>
    <n v="5.4074482981498591"/>
    <n v="1.6734770694917311"/>
    <n v="1.5735338260776628"/>
    <n v="1.8437249749282341"/>
    <n v="0.82537787578240129"/>
    <n v="0.41074270670913132"/>
    <n v="0.40448358341000751"/>
    <n v="0.54335524798972656"/>
    <n v="2.1308042253579695"/>
    <n v="0.36845873468592827"/>
    <n v="0.38872809344069886"/>
    <n v="0.2"/>
    <n v="0.8"/>
    <n v="932613.14624126221"/>
    <n v="22.154903963182171"/>
    <n v="5708.3716492472013"/>
    <n v="50.268540050448891"/>
    <n v="5.6071803547565153"/>
    <n v="1451.0923441486982"/>
    <n v="12.778476613091271"/>
    <x v="0"/>
    <x v="0"/>
  </r>
  <r>
    <n v="1378"/>
    <x v="91"/>
    <x v="5"/>
    <x v="91"/>
    <n v="1804.7796578386219"/>
    <n v="4377"/>
    <n v="2292.7095541401277"/>
    <n v="2878.4394904458604"/>
    <n v="2047.5541401273888"/>
    <n v="1716.0038216560511"/>
    <n v="0"/>
    <n v="353.41019108280256"/>
    <n v="639.95414012738877"/>
    <n v="2540.7095541401277"/>
    <n v="1313.1082802547771"/>
    <n v="183.7235668789809"/>
    <n v="13965.612738853506"/>
    <n v="10431.538853503187"/>
    <n v="24107.387261146501"/>
    <n v="16271.159235668791"/>
    <n v="50810.085350318477"/>
    <n v="0.20530449381419513"/>
    <n v="0.47446067242229883"/>
    <n v="0.32023483376350603"/>
    <n v="2.38326224663084"/>
    <n v="5.507742120435573"/>
    <n v="3.7174227177676014"/>
    <n v="0.52380844280103445"/>
    <n v="0.65762839626361902"/>
    <n v="0.46779852413237122"/>
    <n v="0.39205022199132994"/>
    <n v="0"/>
    <n v="8.0742561362303525E-2"/>
    <n v="0.14620839390618889"/>
    <n v="0.58046825545810543"/>
    <n v="0.30000189176485653"/>
    <n v="4.1974769677628719E-2"/>
    <n v="0.21978632168639003"/>
    <n v="0.27593622866862105"/>
    <n v="0.19628495554515102"/>
    <n v="0.16450150315835438"/>
    <n v="0"/>
    <n v="3.387900826963014E-2"/>
    <n v="6.1348009063157086E-2"/>
    <n v="0.243560378753408"/>
    <n v="0.12587867415302784"/>
    <n v="1.7612316788455585E-2"/>
    <n v="3060.8485150794259"/>
    <n v="841.30197222009065"/>
    <n v="980.19031540173432"/>
    <n v="1452.2522446473795"/>
    <n v="138.1150333819354"/>
    <n v="173.39996930396748"/>
    <n v="123.34663494743305"/>
    <n v="103.37372419614765"/>
    <n v="0"/>
    <n v="21.289770547156778"/>
    <n v="38.551454224541487"/>
    <n v="153.05479241807996"/>
    <n v="79.102908449082946"/>
    <n v="11.067684751745837"/>
    <n v="28.153068508744109"/>
    <n v="5.7799514795040672"/>
    <n v="13.357523815409778"/>
    <n v="9.0155932138302664"/>
    <n v="1.2703542752060069"/>
    <n v="1.5948980131419688"/>
    <n v="1.1345175192075858"/>
    <n v="0.95081070656077349"/>
    <n v="0"/>
    <n v="0.19581902397217923"/>
    <n v="0.35458851574922373"/>
    <n v="1.4077671715243316"/>
    <n v="0.72757262890880359"/>
    <n v="0.10179833647892818"/>
    <n v="1"/>
    <n v="0"/>
    <n v="96124.537707143711"/>
    <n v="22.154903963182171"/>
    <n v="5708.3716492472013"/>
    <n v="50.268540050448891"/>
    <n v="5.6071803547565153"/>
    <n v="1451.0923441486982"/>
    <n v="12.778476613091271"/>
    <x v="0"/>
    <x v="0"/>
  </r>
  <r>
    <n v="1379"/>
    <x v="92"/>
    <x v="5"/>
    <x v="92"/>
    <n v="1156.727226794135"/>
    <n v="2706.2"/>
    <n v="1017.9605095541402"/>
    <n v="1767.803821656051"/>
    <n v="2681.5987261146497"/>
    <n v="2438.2038216560509"/>
    <n v="457.14267515923575"/>
    <n v="545.43949044585986"/>
    <n v="271.44203821656049"/>
    <n v="1039.5987261146497"/>
    <n v="552.79108280254775"/>
    <n v="98.696815286624201"/>
    <n v="10870.677707006373"/>
    <n v="8557.0547770700632"/>
    <n v="15477.51847133758"/>
    <n v="10490.450955414015"/>
    <n v="34525.02420382166"/>
    <n v="0.24785079733913298"/>
    <n v="0.44829855527297024"/>
    <n v="0.30385064738789674"/>
    <n v="3.1620186154275602"/>
    <n v="5.7192810846713407"/>
    <n v="3.8764507262634011"/>
    <n v="0.37615863925583487"/>
    <n v="0.6532421187111267"/>
    <n v="0.99090929203852263"/>
    <n v="0.9009695594028716"/>
    <n v="0.16892420189166943"/>
    <n v="0.20155180343132803"/>
    <n v="0.10030376107329854"/>
    <n v="0.38415443282634315"/>
    <n v="0.20426837735664319"/>
    <n v="3.6470628662561601E-2"/>
    <n v="0.11896155114980929"/>
    <n v="0.20659021914796569"/>
    <n v="0.31337870283364361"/>
    <n v="0.2849349320737774"/>
    <n v="5.342289924147961E-2"/>
    <n v="6.3741498056953935E-2"/>
    <n v="3.1721432816338976E-2"/>
    <n v="0.12149025023193885"/>
    <n v="6.4600624537759888E-2"/>
    <n v="1.1533970257044212E-2"/>
    <n v="2635.498030826081"/>
    <n v="829.82272572567729"/>
    <n v="800.79778285603174"/>
    <n v="1181.48995964409"/>
    <n v="77.706909126270247"/>
    <n v="134.94685661496572"/>
    <n v="204.70219283317937"/>
    <n v="186.1224291340497"/>
    <n v="34.896387416735557"/>
    <n v="41.636602324111443"/>
    <n v="20.72076627607332"/>
    <n v="79.358681382797684"/>
    <n v="42.197792580347155"/>
    <n v="7.5341080371468854"/>
    <n v="29.847161373997938"/>
    <n v="7.3976427448551609"/>
    <n v="13.380439322962477"/>
    <n v="9.0690793061802992"/>
    <n v="0.88003505578010277"/>
    <n v="1.5282806358379861"/>
    <n v="2.3182636874094249"/>
    <n v="2.1078468330113775"/>
    <n v="0.39520352298285988"/>
    <n v="0.47153683064722463"/>
    <n v="0.23466382733020041"/>
    <n v="0.89874146819894041"/>
    <n v="0.47789234142487169"/>
    <n v="8.5324191391398324E-2"/>
    <n v="1"/>
    <n v="0"/>
    <n v="59710.29623228241"/>
    <n v="22.154903963182171"/>
    <n v="5708.3716492472013"/>
    <n v="50.268540050448891"/>
    <n v="5.6071803547565153"/>
    <n v="1451.0923441486982"/>
    <n v="12.778476613091271"/>
    <x v="0"/>
    <x v="0"/>
  </r>
  <r>
    <n v="1380"/>
    <x v="93"/>
    <x v="5"/>
    <x v="93"/>
    <n v="1630.7751678097759"/>
    <n v="3891.2"/>
    <n v="5860.3439490445862"/>
    <n v="2630.0828025477708"/>
    <n v="3779.8828025477701"/>
    <n v="3503.8127388535031"/>
    <n v="1745.1554140127391"/>
    <n v="1107.5273885350318"/>
    <n v="710.3541401273884"/>
    <n v="1294.5146496815289"/>
    <n v="1562.8484076433122"/>
    <n v="281.07388535031851"/>
    <n v="22475.596178343949"/>
    <n v="17618.04458598726"/>
    <n v="22936.39872611465"/>
    <n v="17307.547770700639"/>
    <n v="57861.991082802546"/>
    <n v="0.3044838979145259"/>
    <n v="0.39639836612763391"/>
    <n v="0.29911773595784025"/>
    <n v="4.5276635963166276"/>
    <n v="5.8944281265714054"/>
    <n v="4.4478689789012744"/>
    <n v="1.5060505625628564"/>
    <n v="0.67590532549027826"/>
    <n v="0.97139257877975183"/>
    <n v="0.90044529678595375"/>
    <n v="0.44848771947284621"/>
    <n v="0.28462360930690583"/>
    <n v="0.18255400393898757"/>
    <n v="0.33267749015253106"/>
    <n v="0.40163661791820321"/>
    <n v="7.2233214779584318E-2"/>
    <n v="0.33263305246177471"/>
    <n v="0.14928346841848961"/>
    <n v="0.21454610266761096"/>
    <n v="0.19887636915394719"/>
    <n v="9.9055000428411394E-2"/>
    <n v="6.2863241327923425E-2"/>
    <n v="4.0319692498245678E-2"/>
    <n v="7.3476636034349577E-2"/>
    <n v="8.8707256927158876E-2"/>
    <n v="1.5953750371018715E-2"/>
    <n v="3127.6751936650026"/>
    <n v="1214.8970907212945"/>
    <n v="935.54312274057509"/>
    <n v="1239.8053365467379"/>
    <n v="316.77534859700467"/>
    <n v="142.16663797555518"/>
    <n v="204.31798932690648"/>
    <n v="189.39528318127043"/>
    <n v="94.332725081769681"/>
    <n v="59.866345326217939"/>
    <n v="38.397521087966943"/>
    <n v="69.973764847650216"/>
    <n v="84.478292305043894"/>
    <n v="15.193182991909108"/>
    <n v="35.481280451746457"/>
    <n v="10.803478574946231"/>
    <n v="14.064721599188649"/>
    <n v="10.613080277611575"/>
    <n v="3.5935940555897492"/>
    <n v="1.6127807526528148"/>
    <n v="2.3178442235077497"/>
    <n v="2.1485565932177662"/>
    <n v="1.0701385748696324"/>
    <n v="0.67914168083789517"/>
    <n v="0.43559293405321747"/>
    <n v="0.79380326315621785"/>
    <n v="0.9583469496548116"/>
    <n v="0.1723560003233412"/>
    <n v="1"/>
    <n v="0"/>
    <n v="85635.105094127037"/>
    <n v="22.154903963182171"/>
    <n v="5708.3716492472013"/>
    <n v="50.268540050448891"/>
    <n v="5.6071803547565153"/>
    <n v="1451.0923441486982"/>
    <n v="12.778476613091271"/>
    <x v="0"/>
    <x v="0"/>
  </r>
  <r>
    <n v="1381"/>
    <x v="94"/>
    <x v="5"/>
    <x v="94"/>
    <n v="1143.5759833333329"/>
    <n v="2730.6"/>
    <n v="1595.1439490445862"/>
    <n v="2014.6560509554138"/>
    <n v="2268.5286624203823"/>
    <n v="1827.4764331210195"/>
    <n v="844.36560509554147"/>
    <n v="643.83312101910826"/>
    <n v="249.10318471337584"/>
    <n v="516.50573248407647"/>
    <n v="733.02420382165622"/>
    <n v="14.161783439490447"/>
    <n v="10706.798726114654"/>
    <n v="8452.9910828025495"/>
    <n v="16066.729936305734"/>
    <n v="10381.718471337579"/>
    <n v="34901.43949044586"/>
    <n v="0.24219605856418971"/>
    <n v="0.46034576713387254"/>
    <n v="0.29745817430193777"/>
    <n v="3.0956533665870323"/>
    <n v="5.8839558838005326"/>
    <n v="3.8019916763120118"/>
    <n v="0.58417342307353193"/>
    <n v="0.73780709402893641"/>
    <n v="0.8307802909325358"/>
    <n v="0.66925819714385837"/>
    <n v="0.30922346923589744"/>
    <n v="0.23578448729916804"/>
    <n v="9.1226538018521874E-2"/>
    <n v="0.18915466655096919"/>
    <n v="0.2684480347988194"/>
    <n v="5.1863266093497579E-3"/>
    <n v="0.18870763418760447"/>
    <n v="0.23833646944857109"/>
    <n v="0.26836993440530904"/>
    <n v="0.21619287364906675"/>
    <n v="9.9889565341360328E-2"/>
    <n v="7.6166307844447459E-2"/>
    <n v="2.9469235478098581E-2"/>
    <n v="6.1103309754448651E-2"/>
    <n v="8.6717730640102075E-2"/>
    <n v="1.6753576693464551E-3"/>
    <n v="3231.6147676338755"/>
    <n v="991.37025241802337"/>
    <n v="961.27022882755352"/>
    <n v="1487.6601792875679"/>
    <n v="147.69851380042465"/>
    <n v="186.54222694031608"/>
    <n v="210.04895022410946"/>
    <n v="169.21078084453882"/>
    <n v="78.182000471809388"/>
    <n v="59.614177872139649"/>
    <n v="23.065109695682946"/>
    <n v="47.824604859636707"/>
    <n v="67.872611464968159"/>
    <n v="1.3112762443972636"/>
    <n v="30.519563193968096"/>
    <n v="7.391717914679786"/>
    <n v="14.049551731117944"/>
    <n v="9.0782935481703664"/>
    <n v="1.3948736002613558"/>
    <n v="1.7617159509445346"/>
    <n v="1.9837148519051617"/>
    <n v="1.5980367371779101"/>
    <n v="0.73835548962331021"/>
    <n v="0.56299986218881781"/>
    <n v="0.21782827581537842"/>
    <n v="0.45165842935818618"/>
    <n v="0.6409930030928187"/>
    <n v="1.2383771298004366E-2"/>
    <n v="1"/>
    <n v="0"/>
    <n v="60087.891054366657"/>
    <n v="22.154903963182171"/>
    <n v="5708.3716492472013"/>
    <n v="50.268540050448891"/>
    <n v="5.6071803547565153"/>
    <n v="1451.0923441486982"/>
    <n v="12.778476613091271"/>
    <x v="0"/>
    <x v="0"/>
  </r>
  <r>
    <n v="1382"/>
    <x v="95"/>
    <x v="5"/>
    <x v="95"/>
    <n v="7083.7906089333364"/>
    <n v="15646.2"/>
    <n v="17571.007643312099"/>
    <n v="10080.049681528668"/>
    <n v="17407.931210191076"/>
    <n v="9277.6178343949014"/>
    <n v="10463.152866242035"/>
    <n v="4513.7910828025488"/>
    <n v="5309.1515923566867"/>
    <n v="10948.546496815283"/>
    <n v="4641.6000000000004"/>
    <n v="1477.6305732484082"/>
    <n v="91690.478980891712"/>
    <n v="60455.836942675152"/>
    <n v="70983.146496815287"/>
    <n v="51004.798726114641"/>
    <n v="182443.78216560508"/>
    <n v="0.33136693520088895"/>
    <n v="0.38906859775787561"/>
    <n v="0.27956446704123544"/>
    <n v="3.8639309827737822"/>
    <n v="4.5367658918341371"/>
    <n v="3.2598841077139906"/>
    <n v="1.1230207745850174"/>
    <n v="0.64424906248984848"/>
    <n v="1.1125980244526514"/>
    <n v="0.59296300919040412"/>
    <n v="0.66873444454513142"/>
    <n v="0.28849120443318815"/>
    <n v="0.33932530533654731"/>
    <n v="0.6997575447594484"/>
    <n v="0.2966598918587261"/>
    <n v="9.4440220197134647E-2"/>
    <n v="0.2906420377568027"/>
    <n v="0.16673410197077704"/>
    <n v="0.28794459047349646"/>
    <n v="0.15346107677232282"/>
    <n v="0.17307101175628922"/>
    <n v="7.466261838509608E-2"/>
    <n v="8.7818676588513347E-2"/>
    <n v="0.18109990780868368"/>
    <n v="7.6776705686850605E-2"/>
    <n v="2.4441487339750382E-2"/>
    <n v="3201.8915788979484"/>
    <n v="1609.1695152841648"/>
    <n v="895.13511277842474"/>
    <n v="1245.7554667745751"/>
    <n v="308.37149251161986"/>
    <n v="176.90504881587694"/>
    <n v="305.50949824835163"/>
    <n v="162.82235581598636"/>
    <n v="183.62851643106416"/>
    <n v="79.21711272029745"/>
    <n v="93.175703621563471"/>
    <n v="192.1471831662914"/>
    <n v="81.460161460161473"/>
    <n v="25.932442492952056"/>
    <n v="25.755106585946521"/>
    <n v="8.5343907351573272"/>
    <n v="10.020503204498841"/>
    <n v="7.2002126462903515"/>
    <n v="2.4804527142789032"/>
    <n v="1.4229739750941766"/>
    <n v="2.4574316451756792"/>
    <n v="1.3096967918129792"/>
    <n v="1.4770556392571796"/>
    <n v="0.63719995860835121"/>
    <n v="0.74947889985078608"/>
    <n v="1.5455773753402762"/>
    <n v="0.65524240568975878"/>
    <n v="0.20859320310583079"/>
    <n v="0.54838709677419351"/>
    <n v="0.45161290322580649"/>
    <n v="347922.01437170751"/>
    <n v="22.154903963182171"/>
    <n v="5708.3716492472013"/>
    <n v="50.268540050448891"/>
    <n v="5.6071803547565153"/>
    <n v="1451.0923441486982"/>
    <n v="12.778476613091271"/>
    <x v="0"/>
    <x v="0"/>
  </r>
  <r>
    <n v="1383"/>
    <x v="96"/>
    <x v="5"/>
    <x v="96"/>
    <n v="2186.1445906071399"/>
    <n v="5075.8"/>
    <n v="13177.038216560508"/>
    <n v="4313.2178343949072"/>
    <n v="5261.0420382165612"/>
    <n v="4037.8101910828027"/>
    <n v="3248.4738853503195"/>
    <n v="3046.3605095541402"/>
    <n v="3433.8535031847132"/>
    <n v="3041.314649681528"/>
    <n v="2297.1707006369425"/>
    <n v="1303.4369426751593"/>
    <n v="43159.718471337575"/>
    <n v="30389.715923566884"/>
    <n v="30865.477707006372"/>
    <n v="16499.284076433119"/>
    <n v="77754.477707006372"/>
    <n v="0.39084200447054768"/>
    <n v="0.39696077470050473"/>
    <n v="0.21219722082894765"/>
    <n v="5.9871775727110768"/>
    <n v="6.0809089615442629"/>
    <n v="3.2505780520180303"/>
    <n v="2.5960515025336908"/>
    <n v="0.84976118727981931"/>
    <n v="1.0364951413011863"/>
    <n v="0.79550222449324293"/>
    <n v="0.63999249090790011"/>
    <n v="0.60017347207418337"/>
    <n v="0.67651473722067712"/>
    <n v="0.59917937067684457"/>
    <n v="0.4525731314545377"/>
    <n v="0.25679438564859908"/>
    <n v="0.43360188853696596"/>
    <n v="0.14193017944764844"/>
    <n v="0.17311915818655882"/>
    <n v="0.13286765171607037"/>
    <n v="0.10689385493173249"/>
    <n v="0.10024313873864552"/>
    <n v="0.1129939322835788"/>
    <n v="0.10007710033653268"/>
    <n v="7.55903973046195E-2"/>
    <n v="4.2890724808136778E-2"/>
    <n v="3738.1960436060754"/>
    <n v="2074.9864649681526"/>
    <n v="793.23481136697683"/>
    <n v="1483.9171974522294"/>
    <n v="633.5114527192552"/>
    <n v="207.36624203821668"/>
    <n v="252.93471337579621"/>
    <n v="194.12548995590396"/>
    <n v="156.17662910338075"/>
    <n v="146.45963988241058"/>
    <n v="165.08911073003429"/>
    <n v="146.21705046545807"/>
    <n v="110.44089906908377"/>
    <n v="62.665237628613426"/>
    <n v="35.566941931051439"/>
    <n v="13.901054877219718"/>
    <n v="14.118680822678044"/>
    <n v="7.5472062311536812"/>
    <n v="6.0275236474184712"/>
    <n v="1.9729792132354032"/>
    <n v="2.4065389182494354"/>
    <n v="1.8470005179124109"/>
    <n v="1.485937343443577"/>
    <n v="1.3934853726706611"/>
    <n v="1.5707348534668777"/>
    <n v="1.3911772637311646"/>
    <n v="1.0507862611223571"/>
    <n v="0.59622631928163849"/>
    <n v="1"/>
    <n v="0"/>
    <n v="112106.7038187595"/>
    <n v="22.154903963182171"/>
    <n v="5708.3716492472013"/>
    <n v="50.268540050448891"/>
    <n v="5.6071803547565153"/>
    <n v="1451.0923441486982"/>
    <n v="12.778476613091271"/>
    <x v="0"/>
    <x v="0"/>
  </r>
  <r>
    <n v="1384"/>
    <x v="97"/>
    <x v="1"/>
    <x v="97"/>
    <n v="13961.101403913241"/>
    <n v="32506.599999999991"/>
    <n v="36275.853503184706"/>
    <n v="24525.737579617838"/>
    <n v="18964.092993630562"/>
    <n v="20263.356687898089"/>
    <n v="16013.819108280257"/>
    <n v="15493.45350318471"/>
    <n v="12700.240764331213"/>
    <n v="24104.383439490452"/>
    <n v="3143.8242038216563"/>
    <n v="7353.1936305732552"/>
    <n v="178837.95541401274"/>
    <n v="110526.0585987261"/>
    <n v="144921.76178343952"/>
    <n v="125439.0356687898"/>
    <n v="380886.85605095542"/>
    <n v="0.29018081575369409"/>
    <n v="0.38048506920399411"/>
    <n v="0.3293341150423118"/>
    <n v="3.4001113188929675"/>
    <n v="4.4582257690265843"/>
    <n v="3.8588789866916207"/>
    <n v="1.1159534833905951"/>
    <n v="0.7544848609087953"/>
    <n v="0.58339208018158062"/>
    <n v="0.6233613077928204"/>
    <n v="0.4926328532753429"/>
    <n v="0.47662485474287419"/>
    <n v="0.39069729729750929"/>
    <n v="0.74152275044115523"/>
    <n v="9.6713412163119405E-2"/>
    <n v="0.22620617445605684"/>
    <n v="0.32821086685889306"/>
    <n v="0.22190004683565651"/>
    <n v="0.17158028825112867"/>
    <n v="0.18333555855335315"/>
    <n v="0.14488727193665465"/>
    <n v="0.1401791912207325"/>
    <n v="0.11490720763363575"/>
    <n v="0.21808778622065397"/>
    <n v="2.8444189937465943E-2"/>
    <n v="6.6529049563502723E-2"/>
    <n v="2882.6674945202108"/>
    <n v="1353.5000031333743"/>
    <n v="949.36074826905178"/>
    <n v="1096.8119411446266"/>
    <n v="274.54668510697576"/>
    <n v="185.61823643092288"/>
    <n v="143.52601978075049"/>
    <n v="153.35924232118435"/>
    <n v="121.19745030106908"/>
    <n v="117.25916524017794"/>
    <n v="96.119282254833976"/>
    <n v="182.42930023076102"/>
    <n v="23.793417118153762"/>
    <n v="55.651204348545036"/>
    <n v="27.282006270951829"/>
    <n v="7.9167148351021996"/>
    <n v="10.380396044026908"/>
    <n v="8.9848953918227217"/>
    <n v="2.5983518387035516"/>
    <n v="1.7567193926937148"/>
    <n v="1.358352213408822"/>
    <n v="1.4514153362010789"/>
    <n v="1.1470312151584006"/>
    <n v="1.1097586827098009"/>
    <n v="0.90968759533337296"/>
    <n v="1.7265388125276484"/>
    <n v="0.22518454045040134"/>
    <n v="0.52669151364463151"/>
    <n v="0.56521739130434778"/>
    <n v="0.43478260869565216"/>
    <n v="717688.17937188037"/>
    <n v="22.154903963182171"/>
    <n v="5708.3716492472013"/>
    <n v="50.268540050448891"/>
    <n v="5.6071803547565153"/>
    <n v="1451.0923441486982"/>
    <n v="12.778476613091271"/>
    <x v="0"/>
    <x v="0"/>
  </r>
  <r>
    <n v="1386"/>
    <x v="98"/>
    <x v="5"/>
    <x v="98"/>
    <n v="12173.88862544324"/>
    <n v="27727.599999999999"/>
    <n v="13890.008917197454"/>
    <n v="24353.040764331203"/>
    <n v="24856.817834394915"/>
    <n v="12634.880254777068"/>
    <n v="18372.912101910828"/>
    <n v="5311.7821656050965"/>
    <n v="5592.7605095541403"/>
    <n v="10049.332484076433"/>
    <n v="3098.5605095541418"/>
    <n v="1466.5515923566884"/>
    <n v="119626.64713375797"/>
    <n v="80299.859872611458"/>
    <n v="108779.35796178343"/>
    <n v="92149.284076433119"/>
    <n v="281228.501910828"/>
    <n v="0.28553243830909059"/>
    <n v="0.38680061666109228"/>
    <n v="0.32766694502981719"/>
    <n v="2.8960263373898738"/>
    <n v="3.9231436533195603"/>
    <n v="3.3233775760048876"/>
    <n v="0.50094522847983436"/>
    <n v="0.87829602144906893"/>
    <n v="0.89646481608198747"/>
    <n v="0.45567882740580035"/>
    <n v="0.66262179568050705"/>
    <n v="0.19157021038983169"/>
    <n v="0.20170373597260999"/>
    <n v="0.36243066417852365"/>
    <n v="0.11175004362274925"/>
    <n v="5.2891400350433805E-2"/>
    <n v="0.17297675163110757"/>
    <n v="0.30327625481495391"/>
    <n v="0.30954995281222197"/>
    <n v="0.15734623042706644"/>
    <n v="0.22880378784044964"/>
    <n v="6.6149332938211389E-2"/>
    <n v="6.9648446690026039E-2"/>
    <n v="0.12514757186399578"/>
    <n v="3.8587371316335183E-2"/>
    <n v="1.826343899831508E-2"/>
    <n v="2418.12985305957"/>
    <n v="1028.6040166273256"/>
    <n v="792.34122163743007"/>
    <n v="935.33411833003811"/>
    <n v="119.43257882370985"/>
    <n v="209.39845885065523"/>
    <n v="213.73016194664586"/>
    <n v="108.64041491639784"/>
    <n v="157.97860792700627"/>
    <n v="45.67310546522009"/>
    <n v="48.089084346983149"/>
    <n v="86.408705796014033"/>
    <n v="26.642824673724348"/>
    <n v="12.610073880968946"/>
    <n v="23.100958992105838"/>
    <n v="6.5960731482942911"/>
    <n v="8.9354651836091428"/>
    <n v="7.5694206602024048"/>
    <n v="1.1409673067131194"/>
    <n v="2.0004323609001746"/>
    <n v="2.0418141318004626"/>
    <n v="1.0378672455052991"/>
    <n v="1.5092065212024139"/>
    <n v="0.43632583877131531"/>
    <n v="0.45940624903248717"/>
    <n v="0.82548253834633267"/>
    <n v="0.25452512380293985"/>
    <n v="0.12046697957229691"/>
    <n v="0.36"/>
    <n v="0.64"/>
    <n v="613985.11264827196"/>
    <n v="22.154903963182171"/>
    <n v="5708.3716492472013"/>
    <n v="50.268540050448891"/>
    <n v="5.6071803547565153"/>
    <n v="1451.0923441486982"/>
    <n v="12.778476613091271"/>
    <x v="0"/>
    <x v="0"/>
  </r>
  <r>
    <n v="1387"/>
    <x v="99"/>
    <x v="5"/>
    <x v="99"/>
    <n v="8087.9261991116937"/>
    <n v="19192.400000000001"/>
    <n v="9581.8840764331162"/>
    <n v="13081.728662420388"/>
    <n v="15411.798726114648"/>
    <n v="6472.6242038216551"/>
    <n v="8391.5350318471355"/>
    <n v="6617.1108280254803"/>
    <n v="12027.433121019112"/>
    <n v="8162.561783439488"/>
    <n v="2487.7949044585985"/>
    <n v="2816.1286624203813"/>
    <n v="85050.6"/>
    <n v="49851.959235668779"/>
    <n v="70918.638216560532"/>
    <n v="69927.073885350328"/>
    <n v="190697.67133757964"/>
    <n v="0.26141881484970581"/>
    <n v="0.37189042592459293"/>
    <n v="0.36669075922570127"/>
    <n v="2.597484381091931"/>
    <n v="3.6951417340489217"/>
    <n v="3.6434773079630647"/>
    <n v="0.49925408372236485"/>
    <n v="0.68160983839542666"/>
    <n v="0.80301571070395816"/>
    <n v="0.33724933847885907"/>
    <n v="0.43723218731618424"/>
    <n v="0.34477766345144328"/>
    <n v="0.62667686797998745"/>
    <n v="0.42530177484001414"/>
    <n v="0.12962396075835217"/>
    <n v="0.14673144903297039"/>
    <n v="0.1922067702722772"/>
    <n v="0.26241152530391404"/>
    <n v="0.30915131446002625"/>
    <n v="0.12983690717596774"/>
    <n v="0.16832909198567753"/>
    <n v="0.13273522103201466"/>
    <n v="0.24126299759174871"/>
    <n v="0.16373602780287969"/>
    <n v="4.9903653589578406E-2"/>
    <n v="5.6489829198236564E-2"/>
    <n v="2552.8470058578264"/>
    <n v="1138.562248995984"/>
    <n v="936.10540676506457"/>
    <n v="949.37936032878883"/>
    <n v="128.27154051449955"/>
    <n v="175.12354300428899"/>
    <n v="206.3159133348681"/>
    <n v="86.648249047143977"/>
    <n v="112.33647967666847"/>
    <n v="88.582474270756094"/>
    <n v="161.00981420373643"/>
    <n v="109.2712420808499"/>
    <n v="33.303813982042819"/>
    <n v="37.699178881129598"/>
    <n v="23.578067682977149"/>
    <n v="6.1637505101300354"/>
    <n v="8.7684576331012529"/>
    <n v="8.645859539745862"/>
    <n v="1.184714578316195"/>
    <n v="1.6174391729560007"/>
    <n v="1.9055315722103576"/>
    <n v="0.80028230283957724"/>
    <n v="1.0375385265964454"/>
    <n v="0.8181467863483034"/>
    <n v="1.4870849244816426"/>
    <n v="1.0092280248966654"/>
    <n v="0.30759367027011647"/>
    <n v="0.3481892135377892"/>
    <n v="0.2"/>
    <n v="0.8"/>
    <n v="422677.94082554348"/>
    <n v="22.154903963182171"/>
    <n v="5708.3716492472013"/>
    <n v="50.268540050448891"/>
    <n v="5.6071803547565153"/>
    <n v="1451.0923441486982"/>
    <n v="12.778476613091271"/>
    <x v="0"/>
    <x v="0"/>
  </r>
  <r>
    <n v="1388"/>
    <x v="100"/>
    <x v="5"/>
    <x v="100"/>
    <n v="498.60960255100701"/>
    <n v="1335.8"/>
    <n v="151.36815286624204"/>
    <n v="1323.310828025478"/>
    <n v="1304.291719745223"/>
    <n v="318.3885350318472"/>
    <n v="47.933757961783435"/>
    <n v="136.33503184713376"/>
    <n v="60.238216560509557"/>
    <n v="396.50063694267516"/>
    <n v="383.31210191082801"/>
    <n v="50.807643312101916"/>
    <n v="4172.4866242038215"/>
    <n v="3531.4789808917203"/>
    <n v="6591.5019108280258"/>
    <n v="3560.6369426751594"/>
    <n v="13683.617834394905"/>
    <n v="0.25808079585612631"/>
    <n v="0.48170754186511555"/>
    <n v="0.26021166227875819"/>
    <n v="2.6437183567088791"/>
    <n v="4.9344976125378244"/>
    <n v="2.6655464460811196"/>
    <n v="0.11331647916322957"/>
    <n v="0.99065041774627793"/>
    <n v="0.97641242681930152"/>
    <n v="0.23835045293595389"/>
    <n v="3.5883933194926963E-2"/>
    <n v="0.10206245833742608"/>
    <n v="4.5095236233350468E-2"/>
    <n v="0.29682634896142773"/>
    <n v="0.28695321298909121"/>
    <n v="3.8035367055024645E-2"/>
    <n v="4.2862538241136762E-2"/>
    <n v="0.37471859104519822"/>
    <n v="0.36933299810151532"/>
    <n v="9.0157278792992318E-2"/>
    <n v="1.3573281398854557E-2"/>
    <n v="3.8605647261337604E-2"/>
    <n v="1.7057503920156147E-2"/>
    <n v="0.11227608576692032"/>
    <n v="0.10854152155084874"/>
    <n v="1.4387072268308581E-2"/>
    <n v="1900.5024769992924"/>
    <n v="579.51203113941961"/>
    <n v="494.53290870488325"/>
    <n v="915.48637650389242"/>
    <n v="21.023354564755838"/>
    <n v="183.79317055909416"/>
    <n v="181.15162774239207"/>
    <n v="44.220629865534335"/>
    <n v="6.6574663835810322"/>
    <n v="18.935421089879689"/>
    <n v="8.366418966737438"/>
    <n v="55.069532908704879"/>
    <n v="53.237791932059444"/>
    <n v="7.0566171266808215"/>
    <n v="27.443550554153418"/>
    <n v="7.0826533681337498"/>
    <n v="13.219765277492273"/>
    <n v="7.141131908527397"/>
    <n v="0.30358050084034893"/>
    <n v="2.6540018909686065"/>
    <n v="2.6158576029666332"/>
    <n v="0.6385527543049605"/>
    <n v="9.6134847216224409E-2"/>
    <n v="0.27343041760449627"/>
    <n v="0.12081238759204858"/>
    <n v="0.79521259701795199"/>
    <n v="0.76876197319448081"/>
    <n v="0.10189864585871944"/>
    <n v="1"/>
    <n v="0"/>
    <n v="28980.09027019277"/>
    <n v="22.154903963182171"/>
    <n v="5708.3716492472013"/>
    <n v="50.268540050448891"/>
    <n v="5.6071803547565153"/>
    <n v="1451.0923441486982"/>
    <n v="12.778476613091271"/>
    <x v="0"/>
    <x v="0"/>
  </r>
  <r>
    <n v="1389"/>
    <x v="101"/>
    <x v="5"/>
    <x v="101"/>
    <n v="531.0443761060983"/>
    <n v="1373.8"/>
    <n v="0"/>
    <n v="1019.0535031847133"/>
    <n v="1245.5668789808917"/>
    <n v="394.39617834394909"/>
    <n v="74.635668789808918"/>
    <n v="487.46369426751596"/>
    <n v="349.27515923566887"/>
    <n v="298.71592356687898"/>
    <n v="147.23949044585987"/>
    <n v="78.55031847133759"/>
    <n v="4094.8968152866241"/>
    <n v="2884.8063694267512"/>
    <n v="7005.1554140127391"/>
    <n v="3560.6369426751594"/>
    <n v="13450.598726114649"/>
    <n v="0.21447419763001574"/>
    <n v="0.52080621514729064"/>
    <n v="0.26471958722269368"/>
    <n v="2.0998736129180022"/>
    <n v="5.0991086140724553"/>
    <n v="2.5918160887139026"/>
    <n v="0"/>
    <n v="0.74177718968169559"/>
    <n v="0.90665808631597888"/>
    <n v="0.28708413040031233"/>
    <n v="5.4327899832442073E-2"/>
    <n v="0.35482871907666036"/>
    <n v="0.2542401799648194"/>
    <n v="0.21743770823036759"/>
    <n v="0.10717680189682623"/>
    <n v="5.7177404623189397E-2"/>
    <n v="0"/>
    <n v="0.35324849320379609"/>
    <n v="0.43176793152616416"/>
    <n v="0.13671495685941679"/>
    <n v="2.5871985579621417E-2"/>
    <n v="0.16897622642325952"/>
    <n v="0.12107403912349043"/>
    <n v="0.10354799779031192"/>
    <n v="5.1039644118339313E-2"/>
    <n v="2.7228974292283808E-2"/>
    <n v="1949.3621342195142"/>
    <n v="593.46330656327882"/>
    <n v="516.03433951813906"/>
    <n v="1015.2399150743099"/>
    <n v="0"/>
    <n v="147.68891350503091"/>
    <n v="180.51693898273791"/>
    <n v="57.158866426659287"/>
    <n v="10.816763592725929"/>
    <n v="70.646912212683475"/>
    <n v="50.619588295024471"/>
    <n v="43.292162835779564"/>
    <n v="21.339056586356502"/>
    <n v="11.384104126280809"/>
    <n v="25.328577669424995"/>
    <n v="5.4323263727594595"/>
    <n v="13.191280671077415"/>
    <n v="6.7049706255881212"/>
    <n v="0"/>
    <n v="1.9189611057685221"/>
    <n v="2.345504321341382"/>
    <n v="0.74268026569808165"/>
    <n v="0.14054506957982985"/>
    <n v="0.91793401116844653"/>
    <n v="0.65771369578704764"/>
    <n v="0.56250651924274964"/>
    <n v="0.27726400480031188"/>
    <n v="0.14791667515116266"/>
    <n v="1"/>
    <n v="0"/>
    <n v="29928.930556291369"/>
    <n v="22.154903963182171"/>
    <n v="5708.3716492472013"/>
    <n v="50.268540050448891"/>
    <n v="5.6071803547565153"/>
    <n v="1451.0923441486982"/>
    <n v="12.778476613091271"/>
    <x v="0"/>
    <x v="0"/>
  </r>
  <r>
    <n v="1390"/>
    <x v="102"/>
    <x v="5"/>
    <x v="102"/>
    <n v="1683.955543650794"/>
    <n v="4058"/>
    <n v="5587.0254777070058"/>
    <n v="3052.607643312102"/>
    <n v="3228.1643312101914"/>
    <n v="5665.993630573249"/>
    <n v="7056.4394904458577"/>
    <n v="5504.531210191084"/>
    <n v="4576.100636942675"/>
    <n v="8752.6585987261133"/>
    <n v="221.08025477707005"/>
    <n v="774.27643312101895"/>
    <n v="44418.877707006373"/>
    <n v="18529.147770700638"/>
    <n v="21521.834394904461"/>
    <n v="42126.356687898093"/>
    <n v="82177.338853503199"/>
    <n v="0.22547758334852364"/>
    <n v="0.26189500287021028"/>
    <n v="0.51262741378126597"/>
    <n v="4.5660788000740853"/>
    <n v="5.3035570219084427"/>
    <n v="10.381063747633833"/>
    <n v="1.3767928727715637"/>
    <n v="0.75224436749928592"/>
    <n v="0.79550624228935229"/>
    <n v="1.3962527428716729"/>
    <n v="1.7388958823178555"/>
    <n v="1.3564640734822779"/>
    <n v="1.1276738878616746"/>
    <n v="2.1568897483307325"/>
    <n v="5.4480102212190747E-2"/>
    <n v="0.19080247243001947"/>
    <n v="0.30152630584238388"/>
    <n v="0.1647462517482354"/>
    <n v="0.17422087465429748"/>
    <n v="0.30578813989128234"/>
    <n v="0.38082914431736081"/>
    <n v="0.2970741708312763"/>
    <n v="0.24696767998033187"/>
    <n v="0.47237243218311015"/>
    <n v="1.1931485328572692E-2"/>
    <n v="4.1786942535228182E-2"/>
    <n v="4703.9117832571956"/>
    <n v="2542.580292330073"/>
    <n v="814.82314676785484"/>
    <n v="1231.9309899773591"/>
    <n v="319.80683902158023"/>
    <n v="174.73426693257596"/>
    <n v="184.78330459131035"/>
    <n v="324.32705383933882"/>
    <n v="403.91754381487453"/>
    <n v="315.08478592965565"/>
    <n v="261.94050583529912"/>
    <n v="501.01079557676667"/>
    <n v="12.654851446884377"/>
    <n v="44.320345341787004"/>
    <n v="48.800183094705567"/>
    <n v="11.00334735115969"/>
    <n v="12.780524091654701"/>
    <n v="25.016311651891172"/>
    <n v="3.3177986786957607"/>
    <n v="1.8127602327874333"/>
    <n v="1.9170127996440884"/>
    <n v="3.3646931190887899"/>
    <n v="4.1903953563688434"/>
    <n v="3.2688102907142853"/>
    <n v="2.7174711673336387"/>
    <n v="5.1976779504228849"/>
    <n v="0.13128627748555102"/>
    <n v="0.45979624345806519"/>
    <n v="1"/>
    <n v="0"/>
    <n v="89191.908896611101"/>
    <n v="22.154903963182171"/>
    <n v="5708.3716492472013"/>
    <n v="50.268540050448891"/>
    <n v="5.6071803547565153"/>
    <n v="1451.0923441486982"/>
    <n v="12.778476613091271"/>
    <x v="0"/>
    <x v="0"/>
  </r>
  <r>
    <n v="1391"/>
    <x v="103"/>
    <x v="5"/>
    <x v="103"/>
    <n v="8280.788246763288"/>
    <n v="17714.599999999999"/>
    <n v="9300.2089171974585"/>
    <n v="14815.171974522287"/>
    <n v="9657.5656050955386"/>
    <n v="6428.0305732484057"/>
    <n v="2570.983439490446"/>
    <n v="9072.4203821656029"/>
    <n v="3791.829299363058"/>
    <n v="5310.2955414012777"/>
    <n v="5651.6140127388535"/>
    <n v="1109.2929936305734"/>
    <n v="67707.412738853483"/>
    <n v="46961.884076433111"/>
    <n v="82277.890445859884"/>
    <n v="47980.858598726118"/>
    <n v="177220.63312101911"/>
    <n v="0.26499106367803194"/>
    <n v="0.46426812158872366"/>
    <n v="0.27074081473324441"/>
    <n v="2.651027066737782"/>
    <n v="4.6446372170898522"/>
    <n v="2.7085488014816095"/>
    <n v="0.52500247915264575"/>
    <n v="0.83632551536711464"/>
    <n v="0.54517548265812044"/>
    <n v="0.36286625570142178"/>
    <n v="0.14513358695598241"/>
    <n v="0.51214367708927122"/>
    <n v="0.21405108212226404"/>
    <n v="0.29976942981502702"/>
    <n v="0.31903706619053512"/>
    <n v="6.2620267667944721E-2"/>
    <n v="0.1980373892593586"/>
    <n v="0.3154722657721688"/>
    <n v="0.20564689417863447"/>
    <n v="0.13687761255034878"/>
    <n v="5.4746173200930899E-2"/>
    <n v="0.193186891041248"/>
    <n v="8.0742699615535915E-2"/>
    <n v="0.11307671414457036"/>
    <n v="0.12034470345228342"/>
    <n v="2.362113478720608E-2"/>
    <n v="3277.6148163680255"/>
    <n v="1252.2177314380153"/>
    <n v="887.38410576523256"/>
    <n v="1521.6920740865526"/>
    <n v="172.00312404655926"/>
    <n v="273.99985157244845"/>
    <n v="178.61227307371075"/>
    <n v="118.88349497407818"/>
    <n v="47.549166626418462"/>
    <n v="167.79027893777703"/>
    <n v="70.128154232717932"/>
    <n v="98.211495124861813"/>
    <n v="104.52402464839753"/>
    <n v="20.515868201046302"/>
    <n v="21.401420715025449"/>
    <n v="5.671185239495661"/>
    <n v="9.9359973946948639"/>
    <n v="5.7942380808349254"/>
    <n v="1.1231067188359309"/>
    <n v="1.7891016571173757"/>
    <n v="1.1662616308139979"/>
    <n v="0.77625829591294404"/>
    <n v="0.31047568937599224"/>
    <n v="1.0955986449371822"/>
    <n v="0.45790680625665925"/>
    <n v="0.64127899218735762"/>
    <n v="0.68249710587007217"/>
    <n v="0.13395983094534059"/>
    <n v="0.5185185185185186"/>
    <n v="0.48148148148148145"/>
    <n v="395693.00426643208"/>
    <n v="22.154903963182171"/>
    <n v="5708.3716492472013"/>
    <n v="50.268540050448891"/>
    <n v="5.6071803547565153"/>
    <n v="1451.0923441486982"/>
    <n v="12.778476613091271"/>
    <x v="0"/>
    <x v="0"/>
  </r>
  <r>
    <n v="1392"/>
    <x v="104"/>
    <x v="1"/>
    <x v="104"/>
    <n v="8374.7542093023258"/>
    <n v="19742.599999999999"/>
    <n v="47866.923566878955"/>
    <n v="11145.523566878981"/>
    <n v="24685.351592356696"/>
    <n v="15075.983439490454"/>
    <n v="29982.838216560496"/>
    <n v="9033.7375796178349"/>
    <n v="8467.9324840764366"/>
    <n v="12023.215286624201"/>
    <n v="3245.2968152866242"/>
    <n v="2748.3006369426766"/>
    <n v="164275.10318471337"/>
    <n v="104767.37961783438"/>
    <n v="110261.42038216563"/>
    <n v="72711.835668789805"/>
    <n v="287740.63566878979"/>
    <n v="0.36410352460063783"/>
    <n v="0.38319725028022966"/>
    <n v="0.25269922511913251"/>
    <n v="5.3066657693431658"/>
    <n v="5.5849493168156998"/>
    <n v="3.6829918890515843"/>
    <n v="2.4245501386280917"/>
    <n v="0.56454183171816186"/>
    <n v="1.2503597090736123"/>
    <n v="0.76362705213550675"/>
    <n v="1.518687417896351"/>
    <n v="0.45757588056374721"/>
    <n v="0.4289167832036529"/>
    <n v="0.60899857600438656"/>
    <n v="0.16438041672761564"/>
    <n v="0.13920662106017834"/>
    <n v="0.45688766619424592"/>
    <n v="0.10638352899094268"/>
    <n v="0.23562058803420285"/>
    <n v="0.1438995944585417"/>
    <n v="0.28618486332225274"/>
    <n v="8.6226625239370178E-2"/>
    <n v="8.082604065278115E-2"/>
    <n v="0.11476105759714457"/>
    <n v="3.097621442022E-2"/>
    <n v="2.623240790184694E-2"/>
    <n v="3756.405165388901"/>
    <n v="2144.583592489731"/>
    <n v="949.24067452728207"/>
    <n v="1439.4441303154783"/>
    <n v="624.89456353627884"/>
    <n v="145.50291862766295"/>
    <n v="322.26307561823364"/>
    <n v="196.81440521528009"/>
    <n v="391.42086444595952"/>
    <n v="117.93391096106835"/>
    <n v="110.54742146313886"/>
    <n v="156.96103507342301"/>
    <n v="42.366799155177866"/>
    <n v="35.878598393507531"/>
    <n v="34.358099172532079"/>
    <n v="12.509905007297188"/>
    <n v="13.165929127769727"/>
    <n v="8.6822650374651644"/>
    <n v="5.7156213030957232"/>
    <n v="1.3308478420177396"/>
    <n v="2.9475911740713827"/>
    <n v="1.8001702572649456"/>
    <n v="3.5801454546877109"/>
    <n v="1.0786868908443352"/>
    <n v="1.011126090682233"/>
    <n v="1.43564992907724"/>
    <n v="0.38750949988262157"/>
    <n v="0.32816493096477739"/>
    <n v="1"/>
    <n v="0"/>
    <n v="435169.86419902323"/>
    <n v="22.154903963182171"/>
    <n v="5708.3716492472013"/>
    <n v="50.268540050448891"/>
    <n v="5.6071803547565153"/>
    <n v="1451.0923441486982"/>
    <n v="12.778476613091271"/>
    <x v="0"/>
    <x v="0"/>
  </r>
  <r>
    <n v="1393"/>
    <x v="105"/>
    <x v="5"/>
    <x v="105"/>
    <n v="5483.8881496484664"/>
    <n v="13733.4"/>
    <n v="13648.867515923566"/>
    <n v="14712.236942675165"/>
    <n v="16542.849681528656"/>
    <n v="11330.527388535036"/>
    <n v="12210.014012738848"/>
    <n v="5624.31592356688"/>
    <n v="7062.3363057324841"/>
    <n v="10712.675159235678"/>
    <n v="2604.2242038216568"/>
    <n v="3651.2203821656053"/>
    <n v="98099.267515923566"/>
    <n v="62489.926114649686"/>
    <n v="71946.847133757969"/>
    <n v="102233.71210191082"/>
    <n v="236670.48535031846"/>
    <n v="0.26403768100679059"/>
    <n v="0.30399585747780339"/>
    <n v="0.43196646151540607"/>
    <n v="4.5502152500218216"/>
    <n v="5.2388226610859636"/>
    <n v="7.444166200788648"/>
    <n v="0.9938447519131145"/>
    <n v="1.0712741886696058"/>
    <n v="1.204570585690991"/>
    <n v="0.82503439705644899"/>
    <n v="0.88907437435295322"/>
    <n v="0.40953557921322326"/>
    <n v="0.51424529291599197"/>
    <n v="0.78004537545223163"/>
    <n v="0.18962705548674449"/>
    <n v="0.2658642712049169"/>
    <n v="0.2184170851935737"/>
    <n v="0.23543373880267934"/>
    <n v="0.26472826437940805"/>
    <n v="0.18131766339020824"/>
    <n v="0.19539171786404819"/>
    <n v="9.000356174606447E-2"/>
    <n v="0.11301559699038979"/>
    <n v="0.17143043407638589"/>
    <n v="4.1674304415782328E-2"/>
    <n v="5.8428943818348338E-2"/>
    <n v="3334.3263644733515"/>
    <n v="1382.0691394184782"/>
    <n v="1440.317161199082"/>
    <n v="1013.6214022789234"/>
    <n v="192.29173733338359"/>
    <n v="207.27299158460366"/>
    <n v="233.06353453830175"/>
    <n v="159.62985895371989"/>
    <n v="172.02048482303255"/>
    <n v="79.238037807366595"/>
    <n v="99.497552912545572"/>
    <n v="150.92526288018709"/>
    <n v="36.68954922262126"/>
    <n v="51.440129362716341"/>
    <n v="43.15742387369621"/>
    <n v="11.395186117837849"/>
    <n v="13.119678077017303"/>
    <n v="18.64255967884106"/>
    <n v="2.4889033370964175"/>
    <n v="2.6828112720749533"/>
    <n v="3.016627843255538"/>
    <n v="2.0661485207828969"/>
    <n v="2.226524990944891"/>
    <n v="1.0256073373647154"/>
    <n v="1.2878337619240467"/>
    <n v="1.9534817025621487"/>
    <n v="0.4748864551492713"/>
    <n v="0.66580868947877059"/>
    <n v="1"/>
    <n v="0"/>
    <n v="300383.75940430321"/>
    <n v="22.154903963182171"/>
    <n v="5708.3716492472013"/>
    <n v="50.268540050448891"/>
    <n v="5.6071803547565153"/>
    <n v="1451.0923441486982"/>
    <n v="12.778476613091271"/>
    <x v="0"/>
    <x v="0"/>
  </r>
  <r>
    <n v="1394"/>
    <x v="106"/>
    <x v="5"/>
    <x v="106"/>
    <n v="6056.4540179309824"/>
    <n v="14910.2"/>
    <n v="3848.6089171974536"/>
    <n v="10390.806369426757"/>
    <n v="11593.992356687897"/>
    <n v="6304.1834394904454"/>
    <n v="3519.8114649681534"/>
    <n v="7451.8815286624213"/>
    <n v="3421.2980891719744"/>
    <n v="5762.5197452229313"/>
    <n v="2881.9261146496797"/>
    <n v="0"/>
    <n v="55175.02802547771"/>
    <n v="35019.517197452231"/>
    <n v="77088.909554140118"/>
    <n v="0"/>
    <n v="112108.42675159234"/>
    <n v="0.31237185474957913"/>
    <n v="0.68762814525042093"/>
    <n v="0"/>
    <n v="2.3486953359077831"/>
    <n v="5.1702129786414748"/>
    <n v="0"/>
    <n v="0.25811920143240558"/>
    <n v="0.69689248765454226"/>
    <n v="0.7775879838424633"/>
    <n v="0.42281011921305178"/>
    <n v="0.23606735422517158"/>
    <n v="0.49978414298013579"/>
    <n v="0.2294602412557829"/>
    <n v="0.38648172024673921"/>
    <n v="0.19328554376532037"/>
    <n v="0"/>
    <n v="0.10989897135068015"/>
    <n v="0.29671472370220792"/>
    <n v="0.33107230723133418"/>
    <n v="0.1800191420100187"/>
    <n v="0.10050999404481309"/>
    <n v="0.21279224058533186"/>
    <n v="9.7696894845280269E-2"/>
    <n v="0.16455166165575152"/>
    <n v="8.2294855705759076E-2"/>
    <n v="0"/>
    <n v="1862.2662251095073"/>
    <n v="916.52870474215456"/>
    <n v="1754.5716687898091"/>
    <n v="1280.5466703345535"/>
    <n v="63.930380684343078"/>
    <n v="172.60475696722187"/>
    <n v="192.59123516092851"/>
    <n v="104.7206551410373"/>
    <n v="58.468628986181947"/>
    <n v="123.78540745286413"/>
    <n v="56.832194172291935"/>
    <n v="95.722919355862643"/>
    <n v="47.87252682142325"/>
    <n v="0"/>
    <n v="18.510571766858892"/>
    <n v="5.7821816352889055"/>
    <n v="12.728390131569988"/>
    <n v="0"/>
    <n v="0.63545581388104433"/>
    <n v="1.7156584263107282"/>
    <n v="1.914320214825747"/>
    <n v="1.0409033769307956"/>
    <n v="0.58116704172891553"/>
    <n v="1.2304033856444843"/>
    <n v="0.56490119119913085"/>
    <n v="0.95146759608216003"/>
    <n v="0.47584380334059051"/>
    <n v="0"/>
    <n v="1"/>
    <n v="0"/>
    <n v="326823.23349425342"/>
    <n v="22.154903963182171"/>
    <n v="5708.3716492472013"/>
    <n v="50.268540050448891"/>
    <n v="5.6071803547565153"/>
    <n v="1451.0923441486982"/>
    <n v="12.778476613091271"/>
    <x v="2"/>
    <x v="0"/>
  </r>
  <r>
    <n v="1397"/>
    <x v="107"/>
    <x v="5"/>
    <x v="107"/>
    <n v="562.33404761904762"/>
    <n v="1466.8"/>
    <n v="0"/>
    <n v="1004.4305732484077"/>
    <n v="752.45095541401292"/>
    <n v="891.97707006369421"/>
    <n v="18.278980891719748"/>
    <n v="125.43439490445861"/>
    <n v="387.95159235668791"/>
    <n v="794.44713375796175"/>
    <n v="24.647133757961782"/>
    <n v="0"/>
    <n v="3999.6178343949045"/>
    <n v="2673.5057324840768"/>
    <n v="7218.9121019108288"/>
    <n v="4497.2509554140124"/>
    <n v="14389.668789808919"/>
    <n v="0.18579341689765039"/>
    <n v="0.50167326346131202"/>
    <n v="0.31253331964103753"/>
    <n v="1.8226791195010068"/>
    <n v="4.921538111474522"/>
    <n v="3.0660287397150343"/>
    <n v="0"/>
    <n v="0.6847767747807525"/>
    <n v="0.51298810704527742"/>
    <n v="0.60811090132512557"/>
    <n v="1.246180862538843E-2"/>
    <n v="8.5515676918774625E-2"/>
    <n v="0.26448840493365688"/>
    <n v="0.54161926217477618"/>
    <n v="1.680333634985123E-2"/>
    <n v="0"/>
    <n v="0"/>
    <n v="0.37569793138806745"/>
    <n v="0.2814472945658793"/>
    <n v="0.33363574247320482"/>
    <n v="6.8370831113707424E-3"/>
    <n v="4.6917570955762176E-2"/>
    <n v="0.14510969160938522"/>
    <n v="0.29715557520791419"/>
    <n v="9.2190315728483581E-3"/>
    <n v="0"/>
    <n v="2480.9773775532617"/>
    <n v="689.58928179222494"/>
    <n v="775.38809576103665"/>
    <n v="1244.6400175708327"/>
    <n v="0"/>
    <n v="173.1776850428289"/>
    <n v="129.7329233472436"/>
    <n v="153.78915001098176"/>
    <n v="3.1515484296068532"/>
    <n v="21.626619811113553"/>
    <n v="66.888205578739303"/>
    <n v="136.97364375137272"/>
    <n v="4.2495058203382383"/>
    <n v="0"/>
    <n v="25.58918289001981"/>
    <n v="4.7543017247556731"/>
    <n v="12.837408889744607"/>
    <n v="7.99747227551953"/>
    <n v="0"/>
    <n v="1.7861813231854275"/>
    <n v="1.3380853579823779"/>
    <n v="1.5862049858804972"/>
    <n v="3.25055560286878E-2"/>
    <n v="0.22306028851632678"/>
    <n v="0.68989525709726396"/>
    <n v="1.4127672637317503"/>
    <n v="4.383005770736996E-2"/>
    <n v="0"/>
    <n v="1"/>
    <n v="0"/>
    <n v="31923.21353666667"/>
    <n v="22.154903963182171"/>
    <n v="5708.3716492472013"/>
    <n v="50.268540050448891"/>
    <n v="5.6071803547565153"/>
    <n v="1451.0923441486982"/>
    <n v="12.778476613091271"/>
    <x v="0"/>
    <x v="0"/>
  </r>
  <r>
    <n v="1398"/>
    <x v="108"/>
    <x v="5"/>
    <x v="108"/>
    <n v="9364.2759543516295"/>
    <n v="20917.2"/>
    <n v="26309.577070063704"/>
    <n v="12316.615286624208"/>
    <n v="21477.563057324849"/>
    <n v="13305.803821656054"/>
    <n v="20896.136305732482"/>
    <n v="3675.896815286626"/>
    <n v="4275.4675159235667"/>
    <n v="19829.463694267532"/>
    <n v="2689.2891719745217"/>
    <n v="6861.0343949044618"/>
    <n v="131636.84713375804"/>
    <n v="82959.8828025478"/>
    <n v="111340.76305732486"/>
    <n v="65745.574522292998"/>
    <n v="260046.22038216566"/>
    <n v="0.31901975995124793"/>
    <n v="0.42815759019184257"/>
    <n v="0.25282264985690955"/>
    <n v="3.9661084085129845"/>
    <n v="5.3229286451974858"/>
    <n v="3.1431345745268486"/>
    <n v="1.2577963145193287"/>
    <n v="0.58882715117817908"/>
    <n v="1.0267895826078466"/>
    <n v="0.63611782751305401"/>
    <n v="0.9989929964685752"/>
    <n v="0.1757356058787326"/>
    <n v="0.20439960969554083"/>
    <n v="0.94799799658976969"/>
    <n v="0.12856831564332327"/>
    <n v="0.32800921705125263"/>
    <n v="0.31713614076195035"/>
    <n v="0.14846471415514043"/>
    <n v="0.25889095225029957"/>
    <n v="0.16038841150879032"/>
    <n v="0.25188242316430487"/>
    <n v="4.4309329896663432E-2"/>
    <n v="5.1536566488402297E-2"/>
    <n v="0.23902473128443891"/>
    <n v="3.2416742660730115E-2"/>
    <n v="8.2703038663089229E-2"/>
    <n v="3275.1413146368473"/>
    <n v="1657.8948001732754"/>
    <n v="828.02990582233008"/>
    <n v="1402.2766128126559"/>
    <n v="331.35487493783006"/>
    <n v="155.12109932776082"/>
    <n v="270.49827528116941"/>
    <n v="167.57939321984958"/>
    <n v="263.17552022333103"/>
    <n v="46.295929663559527"/>
    <n v="53.847197933546184"/>
    <n v="249.7413563509765"/>
    <n v="33.87014070496879"/>
    <n v="86.411012530282903"/>
    <n v="27.770029594367173"/>
    <n v="8.8591881750340669"/>
    <n v="11.889948950680401"/>
    <n v="7.0208924686527077"/>
    <n v="2.8095687481142098"/>
    <n v="1.3152768400530328"/>
    <n v="2.2935636627991629"/>
    <n v="1.4209111186511729"/>
    <n v="2.2314737847961363"/>
    <n v="0.39254469146420412"/>
    <n v="0.45657214041591054"/>
    <n v="2.1175650729357964"/>
    <n v="0.28718602325306258"/>
    <n v="0.73268178216342528"/>
    <n v="0.77777777777777768"/>
    <n v="0.22222222222222221"/>
    <n v="464410.01345676929"/>
    <n v="22.154903963182171"/>
    <n v="5708.3716492472013"/>
    <n v="50.268540050448891"/>
    <n v="5.6071803547565153"/>
    <n v="1451.0923441486982"/>
    <n v="12.778476613091271"/>
    <x v="0"/>
    <x v="0"/>
  </r>
  <r>
    <n v="1399"/>
    <x v="109"/>
    <x v="5"/>
    <x v="109"/>
    <n v="12194.77385890456"/>
    <n v="27635.200000000001"/>
    <n v="29038.179617834394"/>
    <n v="25032.425477707005"/>
    <n v="29815.020382165614"/>
    <n v="19580.064968152863"/>
    <n v="14785.856050955426"/>
    <n v="7330.0038216560506"/>
    <n v="14126.081528662422"/>
    <n v="18742.886624203813"/>
    <n v="8414.1987261146496"/>
    <n v="4231.5261146496796"/>
    <n v="171096.24331210193"/>
    <n v="116111.41528662421"/>
    <n v="172323.48280254778"/>
    <n v="49910.54904458599"/>
    <n v="338345.44713375799"/>
    <n v="0.34317416199994533"/>
    <n v="0.50931225545477254"/>
    <n v="0.1475135825452821"/>
    <n v="4.2015768037366907"/>
    <n v="6.2356517341125732"/>
    <n v="1.8060498583178695"/>
    <n v="1.0507678474494266"/>
    <n v="0.90581669311989799"/>
    <n v="1.0788784008136585"/>
    <n v="0.70851902530659672"/>
    <n v="0.53503705603561491"/>
    <n v="0.26524156950758637"/>
    <n v="0.51116263058209899"/>
    <n v="0.67822511232789384"/>
    <n v="0.30447395807211997"/>
    <n v="0.1531208789749913"/>
    <n v="0.25008893006904492"/>
    <n v="0.21558970249319395"/>
    <n v="0.25677940716308056"/>
    <n v="0.16863169671835398"/>
    <n v="0.12734196732040631"/>
    <n v="6.3129054137887608E-2"/>
    <n v="0.12165971359311918"/>
    <n v="0.16142156718989675"/>
    <n v="7.2466593446854216E-2"/>
    <n v="3.6443670109472366E-2"/>
    <n v="2626.2939310235033"/>
    <n v="1328.0776473810597"/>
    <n v="387.41402658220898"/>
    <n v="1337.6036854967613"/>
    <n v="225.39920529251253"/>
    <n v="194.30587190644263"/>
    <n v="231.42917319076"/>
    <n v="151.9837380125193"/>
    <n v="114.7702868194941"/>
    <n v="56.896715218940074"/>
    <n v="109.64900666508127"/>
    <n v="145.48541973301104"/>
    <n v="65.312417341571447"/>
    <n v="32.84581320072715"/>
    <n v="27.745118609698523"/>
    <n v="9.5214078284723787"/>
    <n v="14.130928936965738"/>
    <n v="4.092781844260406"/>
    <n v="2.3811986965736858"/>
    <n v="2.0527174810567281"/>
    <n v="2.4449014575530517"/>
    <n v="1.6056111572627156"/>
    <n v="1.2124748045375906"/>
    <n v="0.60107747027253977"/>
    <n v="1.1583717494152326"/>
    <n v="1.5369605735261631"/>
    <n v="0.68998399014760292"/>
    <n v="0.34699504587859503"/>
    <n v="1"/>
    <n v="0"/>
    <n v="612358.04817001126"/>
    <n v="22.154903963182171"/>
    <n v="5708.3716492472013"/>
    <n v="50.268540050448891"/>
    <n v="5.6071803547565153"/>
    <n v="1451.0923441486982"/>
    <n v="12.778476613091271"/>
    <x v="0"/>
    <x v="0"/>
  </r>
  <r>
    <n v="1401"/>
    <x v="110"/>
    <x v="5"/>
    <x v="110"/>
    <n v="3142.075191454664"/>
    <n v="7316.6"/>
    <n v="33947.535031847146"/>
    <n v="4097.9681528662413"/>
    <n v="8474.6292993630559"/>
    <n v="5818.8038216560508"/>
    <n v="1204.7197452229302"/>
    <n v="533.48280254777058"/>
    <n v="2564.6318471337581"/>
    <n v="3837.2089171974521"/>
    <n v="54.254777070063696"/>
    <n v="1033.132484076433"/>
    <n v="61566.366878980902"/>
    <n v="53426.323566878993"/>
    <n v="44846.579617834388"/>
    <n v="35506.826751592358"/>
    <n v="133779.72993630575"/>
    <n v="0.39936037837956434"/>
    <n v="0.33522701562625684"/>
    <n v="0.26541260599417876"/>
    <n v="7.3020697546509297"/>
    <n v="6.1294289175073651"/>
    <n v="4.852913477789186"/>
    <n v="4.6397964945257559"/>
    <n v="0.5600918668324415"/>
    <n v="1.1582742393137599"/>
    <n v="0.79528795091381932"/>
    <n v="0.16465567958108004"/>
    <n v="7.2914031455562772E-2"/>
    <n v="0.35052235288710032"/>
    <n v="0.52445246660982592"/>
    <n v="7.4152990555809654E-3"/>
    <n v="0.14120390400957178"/>
    <n v="0.63540840479790217"/>
    <n v="7.6703165766897868E-2"/>
    <n v="0.15862273002473262"/>
    <n v="0.10891267512300525"/>
    <n v="2.2549179220892186E-2"/>
    <n v="9.9853923483983996E-3"/>
    <n v="4.8003150430580455E-2"/>
    <n v="7.1822439969953009E-2"/>
    <n v="1.0155064666230991E-3"/>
    <n v="1.9337517820838996E-2"/>
    <n v="4415.1726051586056"/>
    <n v="2031.8932963360032"/>
    <n v="1171.8424670492527"/>
    <n v="1480.0851359021249"/>
    <n v="1120.3806941203679"/>
    <n v="135.24647369195515"/>
    <n v="279.69073595257612"/>
    <n v="192.03973008765843"/>
    <n v="39.759727565113209"/>
    <n v="17.606693153391767"/>
    <n v="84.641315086922702"/>
    <n v="126.64055832334826"/>
    <n v="1.7905867019823001"/>
    <n v="34.096781652687554"/>
    <n v="42.576870948263561"/>
    <n v="17.003515292116415"/>
    <n v="14.27291738269067"/>
    <n v="11.300438273456471"/>
    <n v="10.804176527720427"/>
    <n v="1.3042234520711882"/>
    <n v="2.6971440156527944"/>
    <n v="1.8518983369593269"/>
    <n v="0.38341531370711396"/>
    <n v="0.16978677149377441"/>
    <n v="0.81622230241613947"/>
    <n v="1.2212339563462091"/>
    <n v="1.7267179734468972E-2"/>
    <n v="0.32880577997820959"/>
    <n v="1"/>
    <n v="0"/>
    <n v="161535.5586553379"/>
    <n v="22.154903963182171"/>
    <n v="5708.3716492472013"/>
    <n v="50.268540050448891"/>
    <n v="5.6071803547565153"/>
    <n v="1451.0923441486982"/>
    <n v="12.778476613091271"/>
    <x v="0"/>
    <x v="1"/>
  </r>
  <r>
    <n v="1403"/>
    <x v="111"/>
    <x v="5"/>
    <x v="111"/>
    <n v="1734.449750006931"/>
    <n v="4186"/>
    <n v="19.526114649681531"/>
    <n v="3082.5554140127383"/>
    <n v="4529.2968152866233"/>
    <n v="2308.3770700636942"/>
    <n v="396.28535031847133"/>
    <n v="738.44585987261155"/>
    <n v="391.44076433121018"/>
    <n v="1378.2636942675158"/>
    <n v="654.3528662420382"/>
    <n v="25.359235668789808"/>
    <n v="13523.903184713372"/>
    <n v="10619.467515923565"/>
    <n v="24154.155414012741"/>
    <n v="22574.555414012742"/>
    <n v="57348.178343949046"/>
    <n v="0.18517532417913415"/>
    <n v="0.42118435339213017"/>
    <n v="0.39364032242873576"/>
    <n v="2.5369009832593323"/>
    <n v="5.7702234624970714"/>
    <n v="5.3928703807961638"/>
    <n v="4.6646236621312783E-3"/>
    <n v="0.7363964199743761"/>
    <n v="1.0820107059929822"/>
    <n v="0.55145176064588963"/>
    <n v="9.4669218900733709E-2"/>
    <n v="0.17640847106369126"/>
    <n v="9.3511888277881081E-2"/>
    <n v="0.32925554091436116"/>
    <n v="0.15631936603966512"/>
    <n v="6.0581069442880572E-3"/>
    <n v="1.8387093910690647E-3"/>
    <n v="0.29027400944449816"/>
    <n v="0.42650884411059992"/>
    <n v="0.21737220501897611"/>
    <n v="3.7316875796668113E-2"/>
    <n v="6.9536995029678722E-2"/>
    <n v="3.6860677217973196E-2"/>
    <n v="0.12978651633905861"/>
    <n v="6.1618237003018862E-2"/>
    <n v="2.3879950318379346E-3"/>
    <n v="2881.8180072336208"/>
    <n v="679.5931248599685"/>
    <n v="1134.399769548379"/>
    <n v="1213.7766539704896"/>
    <n v="0.98121179144128301"/>
    <n v="154.9022821111929"/>
    <n v="227.60285503952883"/>
    <n v="115.9988477418942"/>
    <n v="19.913836699420671"/>
    <n v="37.107832154402594"/>
    <n v="19.670390167397496"/>
    <n v="69.259482123995781"/>
    <n v="32.882053580001923"/>
    <n v="1.2743334506929553"/>
    <n v="33.064191305467268"/>
    <n v="6.1226723437108097"/>
    <n v="13.926120035426923"/>
    <n v="13.015398926329537"/>
    <n v="1.1257815136819907E-2"/>
    <n v="1.7772526497238794"/>
    <n v="2.6113739041840351"/>
    <n v="1.3308987879611212"/>
    <n v="0.22847900339395116"/>
    <n v="0.42575223633296994"/>
    <n v="0.22568584897293562"/>
    <n v="0.79464031417572523"/>
    <n v="0.37726827556660164"/>
    <n v="1.4620911138352939E-2"/>
    <n v="1"/>
    <n v="0"/>
    <n v="91987.378395547246"/>
    <n v="22.154903963182171"/>
    <n v="5708.3716492472013"/>
    <n v="50.268540050448891"/>
    <n v="5.6071803547565153"/>
    <n v="1451.0923441486982"/>
    <n v="12.778476613091271"/>
    <x v="0"/>
    <x v="0"/>
  </r>
  <r>
    <n v="1408"/>
    <x v="112"/>
    <x v="5"/>
    <x v="112"/>
    <n v="17608.483051037809"/>
    <n v="39213.599999999991"/>
    <n v="11898.496815286631"/>
    <n v="34615.066242038221"/>
    <n v="48449.030573248419"/>
    <n v="14713.921019108278"/>
    <n v="18546.554140127391"/>
    <n v="12927.62420382165"/>
    <n v="7219.2050955413961"/>
    <n v="30763.272611464963"/>
    <n v="6170.3643312101885"/>
    <n v="5481.8700636942676"/>
    <n v="190785.40509554138"/>
    <n v="121328.74904458602"/>
    <n v="142512.52611464963"/>
    <n v="197988.56305732488"/>
    <n v="461829.83821656054"/>
    <n v="0.2627131012433474"/>
    <n v="0.30858232691284637"/>
    <n v="0.42870457184380623"/>
    <n v="3.0940477039747956"/>
    <n v="3.6342627587023295"/>
    <n v="5.048976963536246"/>
    <n v="0.30342781114936229"/>
    <n v="0.88273115046917983"/>
    <n v="1.2355160090695174"/>
    <n v="0.37522494795449235"/>
    <n v="0.47296229216719188"/>
    <n v="0.32967195574549779"/>
    <n v="0.18409952403098409"/>
    <n v="0.78450518726831941"/>
    <n v="0.15735266160745737"/>
    <n v="0.139795123724786"/>
    <n v="9.8068239464944612E-2"/>
    <n v="0.28529978685692903"/>
    <n v="0.3993202843906708"/>
    <n v="0.12127316184312747"/>
    <n v="0.1528619909640038"/>
    <n v="0.10655037907850672"/>
    <n v="5.9501191204802378E-2"/>
    <n v="0.25355303548180524"/>
    <n v="5.0856572574919538E-2"/>
    <n v="4.5181954869408437E-2"/>
    <n v="2478.957800410953"/>
    <n v="1024.0762484999536"/>
    <n v="1062.7405424440412"/>
    <n v="764.96256636956321"/>
    <n v="63.867401048237419"/>
    <n v="185.80282470229855"/>
    <n v="260.05920865941181"/>
    <n v="78.979715615181306"/>
    <n v="99.552088782218945"/>
    <n v="69.391434266353457"/>
    <n v="38.750429927758432"/>
    <n v="165.12760392627462"/>
    <n v="33.12058148797739"/>
    <n v="29.424960084241906"/>
    <n v="26.227690192162306"/>
    <n v="6.8903578288326859"/>
    <n v="8.093401669046683"/>
    <n v="11.243930694282938"/>
    <n v="0.67572526155711965"/>
    <n v="1.9658176199339374"/>
    <n v="2.7514596477629532"/>
    <n v="0.83561548013308673"/>
    <n v="1.0532738161697748"/>
    <n v="0.73417023864867914"/>
    <n v="0.40998449864288056"/>
    <n v="1.7470711430563486"/>
    <n v="0.35041998298919452"/>
    <n v="0.3113198364563935"/>
    <n v="0.15789473684210525"/>
    <n v="0.8421052631578948"/>
    <n v="870995.07744197559"/>
    <n v="22.154903963182171"/>
    <n v="5708.3716492472013"/>
    <n v="50.268540050448891"/>
    <n v="5.6071803547565153"/>
    <n v="1451.0923441486982"/>
    <n v="12.778476613091271"/>
    <x v="0"/>
    <x v="0"/>
  </r>
  <r>
    <n v="1409"/>
    <x v="113"/>
    <x v="5"/>
    <x v="113"/>
    <n v="3894.771038656796"/>
    <n v="9750"/>
    <n v="6757.8509554140155"/>
    <n v="5153.8726114649689"/>
    <n v="7895.7197452229311"/>
    <n v="5748.3605095541407"/>
    <n v="4047.2458598726112"/>
    <n v="2276.0866242038219"/>
    <n v="975.1949044585989"/>
    <n v="2166.624203821656"/>
    <n v="564.82038216560511"/>
    <n v="194.10700636942673"/>
    <n v="35779.882802547785"/>
    <n v="26314.731210191087"/>
    <n v="56771.555414012735"/>
    <n v="23702.267515923566"/>
    <n v="106788.55414012738"/>
    <n v="0.24641902329402302"/>
    <n v="0.53162584577666816"/>
    <n v="0.22195513092930891"/>
    <n v="2.6989467907888294"/>
    <n v="5.8227236322064346"/>
    <n v="2.4310017965049813"/>
    <n v="0.69311291850400158"/>
    <n v="0.5286023191246122"/>
    <n v="0.80981740976645444"/>
    <n v="0.58957543687734781"/>
    <n v="0.41510213947411395"/>
    <n v="0.23344478196962276"/>
    <n v="0.10001999020088194"/>
    <n v="0.22221786705863139"/>
    <n v="5.7930295606728729E-2"/>
    <n v="1.9908410909684794E-2"/>
    <n v="0.25680866361260252"/>
    <n v="0.19585503535255544"/>
    <n v="0.30004941650952915"/>
    <n v="0.21844648397274655"/>
    <n v="0.15380152765175145"/>
    <n v="8.6494770021528708E-2"/>
    <n v="3.7058896656368981E-2"/>
    <n v="8.2335030767199044E-2"/>
    <n v="2.1464037677377576E-2"/>
    <n v="7.3763628751888442E-3"/>
    <n v="2991.2760263341002"/>
    <n v="1002.2376135167445"/>
    <n v="663.92906207068802"/>
    <n v="1590.2396474513371"/>
    <n v="189.29554496958025"/>
    <n v="144.36617959285627"/>
    <n v="221.16862031436781"/>
    <n v="161.01850166818321"/>
    <n v="113.3682313689807"/>
    <n v="63.755927848846547"/>
    <n v="27.316383878392124"/>
    <n v="60.689753608449742"/>
    <n v="15.821299220325072"/>
    <n v="5.4371710467626526"/>
    <n v="27.418442080476172"/>
    <n v="6.756425717714678"/>
    <n v="14.576352460911734"/>
    <n v="6.0856639018497614"/>
    <n v="1.7351086593641254"/>
    <n v="1.323279997799923"/>
    <n v="2.0272615942902661"/>
    <n v="1.4759174422578121"/>
    <n v="1.0391485968500986"/>
    <n v="0.58439548862127311"/>
    <n v="0.25038568243922188"/>
    <n v="0.55629051934433293"/>
    <n v="0.14502017616943069"/>
    <n v="4.9837847833121694E-2"/>
    <n v="1"/>
    <n v="0"/>
    <n v="213267.04894156201"/>
    <n v="22.154903963182171"/>
    <n v="5708.3716492472013"/>
    <n v="50.268540050448891"/>
    <n v="5.6071803547565153"/>
    <n v="1451.0923441486982"/>
    <n v="12.778476613091271"/>
    <x v="0"/>
    <x v="0"/>
  </r>
  <r>
    <n v="1410"/>
    <x v="114"/>
    <x v="1"/>
    <x v="114"/>
    <n v="3733.5463198144721"/>
    <n v="9074.6"/>
    <n v="10420.256050955411"/>
    <n v="6459.6815286624205"/>
    <n v="11819.289171974518"/>
    <n v="14723.678980891724"/>
    <n v="7803.1974522292985"/>
    <n v="9925.6547770700599"/>
    <n v="2529.5222929936308"/>
    <n v="4697.5248407643321"/>
    <n v="2224.4636942675161"/>
    <n v="347.38726114649688"/>
    <n v="70950.656050955411"/>
    <n v="45994.756687898087"/>
    <n v="50365.002547770695"/>
    <n v="42126.633121019106"/>
    <n v="138486.39235668789"/>
    <n v="0.33212473734916287"/>
    <n v="0.36368195958235189"/>
    <n v="0.30419330306848513"/>
    <n v="5.0685161536484342"/>
    <n v="5.5501071725222815"/>
    <n v="4.6422578539020014"/>
    <n v="1.1482881946262546"/>
    <n v="0.71184201272369252"/>
    <n v="1.3024584193214597"/>
    <n v="1.6225154806704123"/>
    <n v="0.85989437024544313"/>
    <n v="1.0937842744660988"/>
    <n v="0.27874752528966906"/>
    <n v="0.51765640808017233"/>
    <n v="0.24513077097255151"/>
    <n v="3.8281275334063967E-2"/>
    <n v="0.22655312912432773"/>
    <n v="0.14044386781943907"/>
    <n v="0.25697035973416404"/>
    <n v="0.32011646633551483"/>
    <n v="0.16965406524875556"/>
    <n v="0.21579970178821817"/>
    <n v="5.4995883773403809E-2"/>
    <n v="0.10213174672582455"/>
    <n v="4.8363419103656352E-2"/>
    <n v="7.5527578828979806E-3"/>
    <n v="3671.4313986396578"/>
    <n v="1880.9823979574605"/>
    <n v="1116.8248441415458"/>
    <n v="1335.2333655294458"/>
    <n v="276.25281153116151"/>
    <n v="171.25348697408327"/>
    <n v="313.34276701947294"/>
    <n v="390.3414363969174"/>
    <n v="206.87161856387326"/>
    <n v="263.14037054798678"/>
    <n v="67.060506176925529"/>
    <n v="124.5367137000088"/>
    <n v="58.973056581853555"/>
    <n v="9.2096304651775416"/>
    <n v="37.092453258640589"/>
    <n v="12.319321296162107"/>
    <n v="13.489856086819204"/>
    <n v="11.283275875659276"/>
    <n v="2.7909807883334943"/>
    <n v="1.7301731317433919"/>
    <n v="3.1657004251555247"/>
    <n v="3.9436176009792683"/>
    <n v="2.09002293899947"/>
    <n v="2.6585058619450277"/>
    <n v="0.67751196217094967"/>
    <n v="1.258193802453685"/>
    <n v="0.59580449891888698"/>
    <n v="9.3044851031541323E-2"/>
    <n v="1"/>
    <n v="0"/>
    <n v="199233.90880849509"/>
    <n v="22.154903963182171"/>
    <n v="5708.3716492472013"/>
    <n v="50.268540050448891"/>
    <n v="5.6071803547565153"/>
    <n v="1451.0923441486982"/>
    <n v="12.778476613091271"/>
    <x v="0"/>
    <x v="0"/>
  </r>
  <r>
    <n v="1414"/>
    <x v="115"/>
    <x v="1"/>
    <x v="115"/>
    <n v="30991.954410505841"/>
    <n v="67950"/>
    <n v="48534.941401273893"/>
    <n v="46571.092993630591"/>
    <n v="35736.017834394886"/>
    <n v="31653.165605095553"/>
    <n v="27841.556687898086"/>
    <n v="46359.374522293001"/>
    <n v="12786.969426751597"/>
    <n v="24607.814012738858"/>
    <n v="9941.3898089171998"/>
    <n v="11325.394904458599"/>
    <n v="295357.71719745226"/>
    <n v="183762.00254777074"/>
    <n v="282290.48280254781"/>
    <n v="247829.12229299362"/>
    <n v="713881.60764331219"/>
    <n v="0.2574124344713285"/>
    <n v="0.39543039038987682"/>
    <n v="0.34715717513879463"/>
    <n v="2.7043708984219386"/>
    <n v="4.1543853245408062"/>
    <n v="3.6472277011478091"/>
    <n v="0.71427433997459744"/>
    <n v="0.6853729653220102"/>
    <n v="0.52591637725378793"/>
    <n v="0.46583025173061887"/>
    <n v="0.40973593359673416"/>
    <n v="0.68225716736266373"/>
    <n v="0.18818203718545395"/>
    <n v="0.36214590158556081"/>
    <n v="0.14630448578244593"/>
    <n v="0.16667247835847829"/>
    <n v="0.2641184833010119"/>
    <n v="0.25343157098826224"/>
    <n v="0.19446902699650848"/>
    <n v="0.17225087431699598"/>
    <n v="0.15150877930088077"/>
    <n v="0.25227943687782478"/>
    <n v="6.9584404008807527E-2"/>
    <n v="0.13391132917340631"/>
    <n v="5.4099267917657991E-2"/>
    <n v="6.163077647956329E-2"/>
    <n v="3107.2104794050583"/>
    <n v="1285.5613370944604"/>
    <n v="1078.69041259192"/>
    <n v="1228.6854528946585"/>
    <n v="211.25110511979932"/>
    <n v="202.70334273615055"/>
    <n v="155.54305912685479"/>
    <n v="137.77221155645506"/>
    <n v="121.18196599738013"/>
    <n v="201.78182599474647"/>
    <n v="55.65601491513209"/>
    <n v="107.1069162687219"/>
    <n v="43.270467068192382"/>
    <n v="49.29442831102763"/>
    <n v="23.034417197042476"/>
    <n v="5.9293454073189391"/>
    <n v="9.1085085846297993"/>
    <n v="7.9965632050937385"/>
    <n v="1.5660497159488989"/>
    <n v="1.5026833215088764"/>
    <n v="1.1530740320875301"/>
    <n v="1.0213349305381518"/>
    <n v="0.8983478847161761"/>
    <n v="1.4958519204125384"/>
    <n v="0.41258996633064848"/>
    <n v="0.79400652462231136"/>
    <n v="0.32077324576688221"/>
    <n v="0.36543016146859869"/>
    <n v="0.44736842105263158"/>
    <n v="0.55263157894736847"/>
    <n v="1512545.645170829"/>
    <n v="22.154903963182171"/>
    <n v="5708.3716492472013"/>
    <n v="50.268540050448891"/>
    <n v="5.6071803547565153"/>
    <n v="1451.0923441486982"/>
    <n v="12.778476613091271"/>
    <x v="0"/>
    <x v="0"/>
  </r>
  <r>
    <n v="1415"/>
    <x v="116"/>
    <x v="1"/>
    <x v="116"/>
    <n v="7902.7075000000004"/>
    <n v="18501.599999999999"/>
    <n v="8898.3707006369441"/>
    <n v="12194.848407643314"/>
    <n v="13871.169426751594"/>
    <n v="4864.6624203821648"/>
    <n v="4665.2050955414006"/>
    <n v="13239.764331210192"/>
    <n v="2894.8560509554145"/>
    <n v="6389.313375796175"/>
    <n v="3181.5337579617826"/>
    <n v="573.4649681528665"/>
    <n v="70773.188535031833"/>
    <n v="43584.049681528668"/>
    <n v="95706.278980891744"/>
    <n v="52520.864968152877"/>
    <n v="191811.19363057328"/>
    <n v="0.2272237029371246"/>
    <n v="0.49896086442807513"/>
    <n v="0.27381543263480029"/>
    <n v="2.355690841955759"/>
    <n v="5.172864994427063"/>
    <n v="2.8387201630211916"/>
    <n v="0.48095141504718214"/>
    <n v="0.65912398968971952"/>
    <n v="0.74972810063732842"/>
    <n v="0.26293198536246409"/>
    <n v="0.2521514407154733"/>
    <n v="0.71560104700189131"/>
    <n v="0.1564651733339503"/>
    <n v="0.34533842347668176"/>
    <n v="0.17195992551788941"/>
    <n v="3.0995425701175389E-2"/>
    <n v="0.20416576168708245"/>
    <n v="0.27980071830754188"/>
    <n v="0.31826251869913608"/>
    <n v="0.11161565884603547"/>
    <n v="0.10703927536863465"/>
    <n v="0.30377545060530087"/>
    <n v="6.6420079641710802E-2"/>
    <n v="0.14659751497355755"/>
    <n v="7.2997662704807051E-2"/>
    <n v="1.3157679755396993E-2"/>
    <n v="2888.7227956411643"/>
    <n v="1065.8612731179494"/>
    <n v="790.97688205049519"/>
    <n v="1441.3596232062011"/>
    <n v="134.01160693730338"/>
    <n v="183.65735553679693"/>
    <n v="208.9031540173433"/>
    <n v="73.26298825876755"/>
    <n v="70.259112884659658"/>
    <n v="199.39404113268364"/>
    <n v="43.597229683063475"/>
    <n v="96.224599033074938"/>
    <n v="47.914665029544928"/>
    <n v="8.6365206047118459"/>
    <n v="24.271579535314103"/>
    <n v="5.5150781781470037"/>
    <n v="12.110568305975102"/>
    <n v="6.6459330511919967"/>
    <n v="1.1259901370051901"/>
    <n v="1.5431228357677813"/>
    <n v="1.7552426717997083"/>
    <n v="0.6155690844412709"/>
    <n v="0.59032997179022506"/>
    <n v="1.6753453586900682"/>
    <n v="0.36631193182278532"/>
    <n v="0.80849675580124591"/>
    <n v="0.40258781663901677"/>
    <n v="7.2565632494036567E-2"/>
    <n v="1"/>
    <n v="0"/>
    <n v="408186.29973499989"/>
    <n v="22.154903963182171"/>
    <n v="5708.3716492472013"/>
    <n v="50.268540050448891"/>
    <n v="5.6071803547565153"/>
    <n v="1451.0923441486982"/>
    <n v="12.778476613091271"/>
    <x v="0"/>
    <x v="0"/>
  </r>
  <r>
    <n v="1417"/>
    <x v="117"/>
    <x v="5"/>
    <x v="117"/>
    <n v="750.92417499999999"/>
    <n v="1723.8"/>
    <n v="1592.3579617834394"/>
    <n v="11.272611464968152"/>
    <n v="1803.2420382165608"/>
    <n v="36.965605095541406"/>
    <n v="2119.7121019108276"/>
    <n v="571.19108280254773"/>
    <n v="3106.7936305732487"/>
    <n v="412.98853503184716"/>
    <n v="170.49299363057327"/>
    <n v="104.86114649681528"/>
    <n v="9929.8777070063697"/>
    <n v="3719.1923566878982"/>
    <n v="11741.407643312104"/>
    <n v="36694.765605095541"/>
    <n v="52155.365605095547"/>
    <n v="7.1309870298839118E-2"/>
    <n v="0.22512367629084315"/>
    <n v="0.70356645341031765"/>
    <n v="2.1575544475507011"/>
    <n v="6.81135145800679"/>
    <n v="21.287136329676031"/>
    <n v="0.92374867257421944"/>
    <n v="6.5393963713703167E-3"/>
    <n v="1.046085414906927"/>
    <n v="2.144425402920374E-2"/>
    <n v="1.2296740352191831"/>
    <n v="0.3313557737571341"/>
    <n v="1.8022935552693171"/>
    <n v="0.23958030805885089"/>
    <n v="9.8905321748795266E-2"/>
    <n v="6.083138792018522E-2"/>
    <n v="0.42814616967042357"/>
    <n v="3.0309299395869112E-3"/>
    <n v="0.48484774791869756"/>
    <n v="9.9391484898782908E-3"/>
    <n v="0.56993881967388293"/>
    <n v="0.15357933336667159"/>
    <n v="0.83534093765991257"/>
    <n v="0.1110425316639528"/>
    <n v="4.5841402455022426E-2"/>
    <n v="2.819460152639125E-2"/>
    <n v="7784.3829261336659"/>
    <n v="1482.0712995531899"/>
    <n v="5476.8306873276942"/>
    <n v="1752.4489019868818"/>
    <n v="237.66536743036414"/>
    <n v="1.6824793231295754"/>
    <n v="269.14060271888974"/>
    <n v="5.5172544918718529"/>
    <n v="316.37494058370567"/>
    <n v="85.252400418290719"/>
    <n v="463.7005418766044"/>
    <n v="61.640079855499593"/>
    <n v="25.446715467249746"/>
    <n v="15.650917387584373"/>
    <n v="69.454902827033834"/>
    <n v="4.9528201122142566"/>
    <n v="15.635943060845131"/>
    <n v="48.866139653974443"/>
    <n v="2.1205309601111715"/>
    <n v="1.5011650763498394E-2"/>
    <n v="2.4013636772535132"/>
    <n v="4.9226814538953161E-2"/>
    <n v="2.822804448812462"/>
    <n v="0.7606508111189092"/>
    <n v="4.1372933965979302"/>
    <n v="0.5499736841364139"/>
    <n v="0.22704422005134309"/>
    <n v="0.13964278949577735"/>
    <n v="1"/>
    <n v="0"/>
    <n v="38130.571025149999"/>
    <n v="22.154903963182171"/>
    <n v="5708.3716492472013"/>
    <n v="50.268540050448891"/>
    <n v="5.6071803547565153"/>
    <n v="1451.0923441486982"/>
    <n v="12.778476613091271"/>
    <x v="0"/>
    <x v="0"/>
  </r>
  <r>
    <n v="1421"/>
    <x v="118"/>
    <x v="2"/>
    <x v="118"/>
    <n v="21161.0245"/>
    <n v="50170.8"/>
    <n v="38125.718471337612"/>
    <n v="39478.067515923576"/>
    <n v="29325.733757961763"/>
    <n v="16004.042038216554"/>
    <n v="14200.658598726111"/>
    <n v="20355.979617834422"/>
    <n v="7984.5312101910858"/>
    <n v="24085.570700636941"/>
    <n v="6720.6866242038259"/>
    <n v="8579.7464968152835"/>
    <n v="204860.7350318472"/>
    <n v="138233.99490445861"/>
    <n v="136919.19617834393"/>
    <n v="446703.55923566874"/>
    <n v="721856.75031847134"/>
    <n v="0.19149782119994313"/>
    <n v="0.18967640895224355"/>
    <n v="0.61882576984781323"/>
    <n v="2.7552679029327538"/>
    <n v="2.7290614496548575"/>
    <n v="8.9036562948103022"/>
    <n v="0.75991848787218086"/>
    <n v="0.78687339081544594"/>
    <n v="0.58451796180172055"/>
    <n v="0.31899116693807061"/>
    <n v="0.28304628586201758"/>
    <n v="0.40573360635737166"/>
    <n v="0.15914697812654144"/>
    <n v="0.48007148980356978"/>
    <n v="0.13395613831559045"/>
    <n v="0.17101075718974548"/>
    <n v="0.27580566196968026"/>
    <n v="0.28558870445152884"/>
    <n v="0.21214559977254835"/>
    <n v="0.11577500924629906"/>
    <n v="0.10272913409281845"/>
    <n v="0.14725740677539992"/>
    <n v="5.7760981412058952E-2"/>
    <n v="0.17423768095021672"/>
    <n v="4.8618189967300558E-2"/>
    <n v="6.2066834592642971E-2"/>
    <n v="3797.2475029903808"/>
    <n v="1077.6472121612162"/>
    <n v="2349.834609340709"/>
    <n v="720.24827027008905"/>
    <n v="200.55612031213894"/>
    <n v="207.67000271395884"/>
    <n v="154.26477516024073"/>
    <n v="84.187490995352732"/>
    <n v="74.700992102714949"/>
    <n v="107.08037673768766"/>
    <n v="42.001742294534907"/>
    <n v="126.69947764669617"/>
    <n v="35.3534277969691"/>
    <n v="45.132806400922064"/>
    <n v="34.112561531152302"/>
    <n v="6.5324812087646613"/>
    <n v="6.4703481713914153"/>
    <n v="21.109732150996223"/>
    <n v="1.8016953040878343"/>
    <n v="1.8656028452650568"/>
    <n v="1.3858371440362807"/>
    <n v="0.75629807234600355"/>
    <n v="0.67107613805400168"/>
    <n v="0.96195624261171397"/>
    <n v="0.37732252567408003"/>
    <n v="1.138204376666023"/>
    <n v="0.31759741236554145"/>
    <n v="0.40545043066394465"/>
    <n v="0"/>
    <n v="1"/>
    <n v="1105046.6850409999"/>
    <n v="22.154903963182171"/>
    <n v="5708.3716492472013"/>
    <n v="50.268540050448891"/>
    <n v="5.6071803547565153"/>
    <n v="1451.0923441486982"/>
    <n v="12.778476613091271"/>
    <x v="0"/>
    <x v="0"/>
  </r>
  <r>
    <n v="1422"/>
    <x v="119"/>
    <x v="2"/>
    <x v="119"/>
    <n v="26333.179571314151"/>
    <n v="58105.8"/>
    <n v="107530.0242038218"/>
    <n v="81020.589808917226"/>
    <n v="49712.226751592345"/>
    <n v="85629.168152866419"/>
    <n v="57069.773248407626"/>
    <n v="33105.91592356695"/>
    <n v="32258.053503184707"/>
    <n v="78971.647133758161"/>
    <n v="11460.72993630575"/>
    <n v="21780.38343949047"/>
    <n v="558538.51210191136"/>
    <n v="357133.122292994"/>
    <n v="168377.41401273882"/>
    <n v="403665.17579617846"/>
    <n v="929175.71210191119"/>
    <n v="0.38435477557319531"/>
    <n v="0.18121159627800446"/>
    <n v="0.43443362814880038"/>
    <n v="6.1462560070250127"/>
    <n v="2.8977729247809827"/>
    <n v="6.9470719927473406"/>
    <n v="1.8505902027649872"/>
    <n v="1.3943632100223595"/>
    <n v="0.85554672255768516"/>
    <n v="1.4736767784432263"/>
    <n v="0.98216999419003992"/>
    <n v="0.56975234698716737"/>
    <n v="0.55516064666839982"/>
    <n v="1.3591009354274126"/>
    <n v="0.19723900086231924"/>
    <n v="0.37484009237443539"/>
    <n v="0.3010922748173539"/>
    <n v="0.22686383522401904"/>
    <n v="0.13919802910581941"/>
    <n v="0.23976820632899956"/>
    <n v="0.15979972084915514"/>
    <n v="9.2699091338850029E-2"/>
    <n v="9.0325011850119069E-2"/>
    <n v="0.22112663935150037"/>
    <n v="3.2090918542423248E-2"/>
    <n v="6.0986735981384897E-2"/>
    <n v="3751.2140173674252"/>
    <n v="2254.8991203145392"/>
    <n v="1629.6535155275676"/>
    <n v="679.76348006757701"/>
    <n v="434.11394511030198"/>
    <n v="327.09160197382812"/>
    <n v="200.69530380134174"/>
    <n v="345.69708580083335"/>
    <n v="230.39876160035377"/>
    <n v="133.65327381335064"/>
    <n v="130.23033307704767"/>
    <n v="318.8197300515065"/>
    <n v="46.268590780402704"/>
    <n v="87.930494305573163"/>
    <n v="35.285359657597205"/>
    <n v="13.562096492215252"/>
    <n v="6.3941163487966897"/>
    <n v="15.329146816585265"/>
    <n v="4.0834424841335455"/>
    <n v="3.0767492239021674"/>
    <n v="1.8878171022593102"/>
    <n v="3.2517595499992678"/>
    <n v="2.1672192335853033"/>
    <n v="1.2571940214781594"/>
    <n v="1.224996526371801"/>
    <n v="2.9989408198843304"/>
    <n v="0.4352201337961637"/>
    <n v="0.82710799812479785"/>
    <n v="3.8461538461538464E-2"/>
    <n v="0.96153846153846156"/>
    <n v="1292265.688317219"/>
    <n v="22.154903963182171"/>
    <n v="5708.3716492472013"/>
    <n v="50.268540050448891"/>
    <n v="5.6071803547565153"/>
    <n v="1451.0923441486982"/>
    <n v="12.778476613091271"/>
    <x v="0"/>
    <x v="1"/>
  </r>
  <r>
    <n v="1423"/>
    <x v="120"/>
    <x v="2"/>
    <x v="120"/>
    <n v="13164.32210683124"/>
    <n v="31852.799999999999"/>
    <n v="17353.85350318472"/>
    <n v="18292.080254777073"/>
    <n v="14417.452229299359"/>
    <n v="21490.850955414015"/>
    <n v="509.66878980891715"/>
    <n v="12361.295541401274"/>
    <n v="1790.291719745223"/>
    <n v="10620.392356687898"/>
    <n v="2411.1375796178349"/>
    <n v="8340.5477707006376"/>
    <n v="107587.57070063696"/>
    <n v="82305.922292993637"/>
    <n v="97759.504458598734"/>
    <n v="141628.09936305732"/>
    <n v="321693.52611464972"/>
    <n v="0.25585196969012142"/>
    <n v="0.30389018280634533"/>
    <n v="0.44025784750353314"/>
    <n v="2.5839462242877751"/>
    <n v="3.0691023853036072"/>
    <n v="4.4463312287477814"/>
    <n v="0.54481406668125631"/>
    <n v="0.57426914603353785"/>
    <n v="0.45262746852080066"/>
    <n v="0.6746926786786096"/>
    <n v="1.6000753146000263E-2"/>
    <n v="0.38807563358327285"/>
    <n v="5.6205159977936729E-2"/>
    <n v="0.3334209977360828"/>
    <n v="7.5696252122822327E-2"/>
    <n v="0.26184661225074835"/>
    <n v="0.21084574499278749"/>
    <n v="0.22224500674034975"/>
    <n v="0.17516907444370691"/>
    <n v="0.2611094117736828"/>
    <n v="6.1923707992067928E-3"/>
    <n v="0.15018719427500468"/>
    <n v="2.1751675576541386E-2"/>
    <n v="0.12903557922455805"/>
    <n v="2.9294824873411146E-2"/>
    <n v="0.10133593717606192"/>
    <n v="3175.6517879037488"/>
    <n v="1062.0688124445901"/>
    <n v="1398.105620563251"/>
    <n v="965.04940235536765"/>
    <n v="171.31148571751945"/>
    <n v="180.57334901063251"/>
    <n v="142.32430631095121"/>
    <n v="212.15055237328741"/>
    <n v="5.0312812419439013"/>
    <n v="122.0266094906345"/>
    <n v="17.673166038945933"/>
    <n v="104.84099068793581"/>
    <n v="23.801950440452469"/>
    <n v="82.335121132286645"/>
    <n v="24.436771107850383"/>
    <n v="6.2521960208101701"/>
    <n v="7.426094839161471"/>
    <n v="10.758480247878738"/>
    <n v="1.318248927848662"/>
    <n v="1.3895193467869442"/>
    <n v="1.0951913902059449"/>
    <n v="1.6325072252875039"/>
    <n v="3.8715916070181801E-2"/>
    <n v="0.93899977842282834"/>
    <n v="0.13599573948560584"/>
    <n v="0.80675573497071729"/>
    <n v="0.18315698750387197"/>
    <n v="0.63357214317724375"/>
    <n v="0.19230769230769229"/>
    <n v="0.80769230769230771"/>
    <n v="699735.46812437533"/>
    <n v="22.154903963182171"/>
    <n v="5708.3716492472013"/>
    <n v="50.268540050448891"/>
    <n v="5.6071803547565153"/>
    <n v="1451.0923441486982"/>
    <n v="12.778476613091271"/>
    <x v="0"/>
    <x v="0"/>
  </r>
  <r>
    <n v="1424"/>
    <x v="121"/>
    <x v="3"/>
    <x v="121"/>
    <n v="13784.449500000001"/>
    <n v="30765.8"/>
    <n v="33394.276433121027"/>
    <n v="20544.512101910837"/>
    <n v="34744.569426751616"/>
    <n v="11293.155414012746"/>
    <n v="12162.682802547768"/>
    <n v="7733.380891719743"/>
    <n v="5521.6649681528634"/>
    <n v="12991.769426751598"/>
    <n v="7769.0292993630637"/>
    <n v="16302.312101910848"/>
    <n v="162457.35286624212"/>
    <n v="124047.85477707013"/>
    <n v="132750.57324840763"/>
    <n v="93603.749044586017"/>
    <n v="350402.17707006377"/>
    <n v="0.3540156508567196"/>
    <n v="0.37885202186361938"/>
    <n v="0.26713232727966102"/>
    <n v="4.0320048487954203"/>
    <n v="4.3148747391066582"/>
    <n v="3.0424610783592825"/>
    <n v="1.0854350100800574"/>
    <n v="0.66777109978972882"/>
    <n v="1.1293244260429314"/>
    <n v="0.3670684790908329"/>
    <n v="0.39533127051946537"/>
    <n v="0.25136290594490451"/>
    <n v="0.17947412282966357"/>
    <n v="0.42227959054377256"/>
    <n v="0.25252160838863491"/>
    <n v="0.52988422540323499"/>
    <n v="0.26920478788718127"/>
    <n v="0.16561763312095928"/>
    <n v="0.28009004661299508"/>
    <n v="9.1038699817163241E-2"/>
    <n v="9.8048312277593724E-2"/>
    <n v="6.2341915590701819E-2"/>
    <n v="4.4512377727740651E-2"/>
    <n v="0.10473191535717785"/>
    <n v="6.2629291843256815E-2"/>
    <n v="0.13141954071844442"/>
    <n v="2639.7632745974365"/>
    <n v="1223.8763964610675"/>
    <n v="705.16610701059221"/>
    <n v="1000.0796538225676"/>
    <n v="251.57658906976815"/>
    <n v="154.77257873972303"/>
    <n v="261.74905399089658"/>
    <n v="85.077259409467729"/>
    <n v="91.627865018440318"/>
    <n v="58.259611961125074"/>
    <n v="41.597596565864571"/>
    <n v="97.873809151360533"/>
    <n v="58.528170102177661"/>
    <n v="122.81386245224384"/>
    <n v="25.420106698498461"/>
    <n v="8.9991156177161891"/>
    <n v="9.630458818715077"/>
    <n v="6.7905322620671944"/>
    <n v="2.422605011039507"/>
    <n v="1.4904122287880148"/>
    <n v="2.5205627128418597"/>
    <n v="0.8192677853412097"/>
    <n v="0.88234809830800764"/>
    <n v="0.56102210623062909"/>
    <n v="0.40057203359139321"/>
    <n v="0.94249461516410915"/>
    <n v="0.56360823835315754"/>
    <n v="1.1826596413524419"/>
    <n v="1"/>
    <n v="0"/>
    <n v="683147.4466909999"/>
    <n v="22.154903963182171"/>
    <n v="5708.3716492472013"/>
    <n v="50.268540050448891"/>
    <n v="5.6071803547565153"/>
    <n v="1451.0923441486982"/>
    <n v="12.778476613091271"/>
    <x v="0"/>
    <x v="1"/>
  </r>
  <r>
    <n v="1425"/>
    <x v="122"/>
    <x v="3"/>
    <x v="122"/>
    <n v="3606.936804494861"/>
    <n v="8662.6"/>
    <n v="33714.754140127385"/>
    <n v="6425.08025477707"/>
    <n v="10136.50063694267"/>
    <n v="1727.4140127388528"/>
    <n v="2492.0573248407636"/>
    <n v="1732.1248407643311"/>
    <n v="1953.4585987261157"/>
    <n v="1741.7605095541408"/>
    <n v="1227.2777070063692"/>
    <n v="276.17452229299363"/>
    <n v="61426.602547770701"/>
    <n v="53507.201273885345"/>
    <n v="36367.341401273887"/>
    <n v="0"/>
    <n v="89874.542675159231"/>
    <n v="0.59535436488707061"/>
    <n v="0.40464563511292945"/>
    <n v="0"/>
    <n v="6.1768061868128905"/>
    <n v="4.198201625525118"/>
    <n v="0"/>
    <n v="3.8919901807918387"/>
    <n v="0.74170344409035038"/>
    <n v="1.1701452955166658"/>
    <n v="0.19941057104551205"/>
    <n v="0.28768006428101994"/>
    <n v="0.19995438329881687"/>
    <n v="0.22550488291345736"/>
    <n v="0.20106671317550628"/>
    <n v="0.14167544467092663"/>
    <n v="3.1881250697595828E-2"/>
    <n v="0.63009750720380442"/>
    <n v="0.12007879503712496"/>
    <n v="0.18944180214280573"/>
    <n v="3.2283766887690538E-2"/>
    <n v="4.6574241700379007E-2"/>
    <n v="3.2371807897373803E-2"/>
    <n v="3.6508330696031342E-2"/>
    <n v="3.2551889616477141E-2"/>
    <n v="2.2936682872354841E-2"/>
    <n v="5.1614458562194137E-3"/>
    <n v="2403.0626383732415"/>
    <n v="1642.4225280152593"/>
    <n v="715.57499999999993"/>
    <n v="972.38880752069224"/>
    <n v="901.46401444190872"/>
    <n v="171.79358969992165"/>
    <n v="271.02942879525858"/>
    <n v="46.18754044756291"/>
    <n v="66.632548792533782"/>
    <n v="46.313498416158588"/>
    <n v="52.23151333492288"/>
    <n v="46.571136619094673"/>
    <n v="32.81491195204196"/>
    <n v="7.3843455158554452"/>
    <n v="24.917138155334509"/>
    <n v="14.834526961272569"/>
    <n v="10.08261119406194"/>
    <n v="0"/>
    <n v="9.3471984588454742"/>
    <n v="1.7813121224553532"/>
    <n v="2.8102795214795155"/>
    <n v="0.47891441030688398"/>
    <n v="0.69090684420509763"/>
    <n v="0.48022045703872795"/>
    <n v="0.54158381602133199"/>
    <n v="0.48289188415599876"/>
    <n v="0.34025484047210669"/>
    <n v="7.6567607713235467E-2"/>
    <n v="1"/>
    <n v="0"/>
    <n v="190480.88513304599"/>
    <n v="22.154903963182171"/>
    <n v="5708.3716492472013"/>
    <n v="50.268540050448891"/>
    <n v="5.6071803547565153"/>
    <n v="1451.0923441486982"/>
    <n v="12.778476613091271"/>
    <x v="0"/>
    <x v="0"/>
  </r>
  <r>
    <n v="1426"/>
    <x v="123"/>
    <x v="3"/>
    <x v="123"/>
    <n v="8540.2317527895921"/>
    <n v="20704.2"/>
    <n v="44814.053503184747"/>
    <n v="14118.045859872609"/>
    <n v="22646.653503184705"/>
    <n v="6959.2280254777079"/>
    <n v="14503.350318471339"/>
    <n v="10129.319745222938"/>
    <n v="4971.1528662420387"/>
    <n v="9423.685350318463"/>
    <n v="7359.9057324840751"/>
    <n v="1623.5324840764333"/>
    <n v="136548.92738853506"/>
    <n v="97521.419108280286"/>
    <n v="86497.029299363072"/>
    <n v="0"/>
    <n v="184018.44840764336"/>
    <n v="0.52995457766412546"/>
    <n v="0.4700454223358746"/>
    <n v="0"/>
    <n v="4.7102239694496904"/>
    <n v="4.1777527892583661"/>
    <n v="0"/>
    <n v="2.1644909488502209"/>
    <n v="0.68189284588984889"/>
    <n v="1.0938192976876531"/>
    <n v="0.33612639104518444"/>
    <n v="0.70050281191600439"/>
    <n v="0.48923985206977028"/>
    <n v="0.24010359570724968"/>
    <n v="0.45515814908658447"/>
    <n v="0.35547887542064288"/>
    <n v="7.8415610556139978E-2"/>
    <n v="0.45953036689741633"/>
    <n v="0.14476866711913838"/>
    <n v="0.23222235392247115"/>
    <n v="7.1361020882507009E-2"/>
    <n v="0.1487196397579893"/>
    <n v="0.10386764095358497"/>
    <n v="5.0974984897650566E-2"/>
    <n v="9.6631954666852496E-2"/>
    <n v="7.5469633233210043E-2"/>
    <n v="1.6647957945257006E-2"/>
    <n v="2128.1189823943955"/>
    <n v="1579.1479980170589"/>
    <n v="1754.5716687898091"/>
    <n v="1000.3125858605654"/>
    <n v="518.26128718844404"/>
    <n v="163.27102879464104"/>
    <n v="261.90185617190599"/>
    <n v="80.481415814475639"/>
    <n v="167.72696100926728"/>
    <n v="117.14258986033236"/>
    <n v="57.489914030785698"/>
    <n v="108.98213658284335"/>
    <n v="85.115135104476423"/>
    <n v="18.775673459887056"/>
    <n v="21.547242947773089"/>
    <n v="11.419060036213393"/>
    <n v="10.128182911559698"/>
    <n v="0"/>
    <n v="5.2474048480647646"/>
    <n v="1.6531221011960329"/>
    <n v="2.6517610011914927"/>
    <n v="0.81487578170282515"/>
    <n v="1.698238494960508"/>
    <n v="1.1860708278688437"/>
    <n v="0.58208641289134277"/>
    <n v="1.1034460917574396"/>
    <n v="0.86179227280103099"/>
    <n v="0.19010403125724551"/>
    <n v="1"/>
    <n v="0"/>
    <n v="454712.73009051941"/>
    <n v="22.154903963182171"/>
    <n v="5708.3716492472013"/>
    <n v="50.268540050448891"/>
    <n v="5.6071803547565153"/>
    <n v="1451.0923441486982"/>
    <n v="12.778476613091271"/>
    <x v="2"/>
    <x v="0"/>
  </r>
  <r>
    <n v="1428"/>
    <x v="124"/>
    <x v="3"/>
    <x v="124"/>
    <n v="2873.6937349999998"/>
    <n v="7132.8"/>
    <n v="9013.1745222929931"/>
    <n v="8823.878980891719"/>
    <n v="5891.4000000000015"/>
    <n v="1621.4012738853503"/>
    <n v="56.244585987261146"/>
    <n v="2343.9541401273882"/>
    <n v="1145.0509554140131"/>
    <n v="1707.6700636942676"/>
    <n v="1821.2242038216564"/>
    <n v="285.59363057324839"/>
    <n v="32709.592356687903"/>
    <n v="27456.672611464965"/>
    <n v="29902.653503184709"/>
    <n v="13248.245859872613"/>
    <n v="70607.571974522289"/>
    <n v="0.38886300496740356"/>
    <n v="0.42350491125760059"/>
    <n v="0.18763208377499582"/>
    <n v="3.8493540561161064"/>
    <n v="4.1922742125371117"/>
    <n v="1.8573695967744241"/>
    <n v="1.2636236151711799"/>
    <n v="1.2370848728257793"/>
    <n v="0.82595895020188448"/>
    <n v="0.22731623960931896"/>
    <n v="7.8853446034181738E-3"/>
    <n v="0.32861627132786397"/>
    <n v="0.16053316445351237"/>
    <n v="0.23941089946364227"/>
    <n v="0.25533089443439549"/>
    <n v="4.0039483873548727E-2"/>
    <n v="0.32826900221439798"/>
    <n v="0.32137466566896272"/>
    <n v="0.21457079243972027"/>
    <n v="5.9053086906397712E-2"/>
    <n v="2.0484851454205468E-3"/>
    <n v="8.5369198711596012E-2"/>
    <n v="4.1703922817504083E-2"/>
    <n v="6.2195084155288474E-2"/>
    <n v="6.6330841671658924E-2"/>
    <n v="1.0401611098862514E-2"/>
    <n v="2256.5539141745699"/>
    <n v="1045.3688832434614"/>
    <n v="423.40191306719765"/>
    <n v="955.66166517049248"/>
    <n v="288.05287703077641"/>
    <n v="282.00316333946051"/>
    <n v="188.28379674017262"/>
    <n v="51.818513067604677"/>
    <n v="1.7975259184167833"/>
    <n v="74.910646856100612"/>
    <n v="36.59478924301736"/>
    <n v="54.575585289046586"/>
    <n v="58.204672541439962"/>
    <n v="9.1273132174256446"/>
    <n v="24.57031906864713"/>
    <n v="9.5544881060420188"/>
    <n v="10.405650796738335"/>
    <n v="4.610180165866776"/>
    <n v="3.1364422772397469"/>
    <n v="3.0705704207173348"/>
    <n v="2.0501140842693184"/>
    <n v="0.56422201647224257"/>
    <n v="1.9572226957324367E-2"/>
    <n v="0.81565899371228168"/>
    <n v="0.39845963453513711"/>
    <n v="0.59424219181598614"/>
    <n v="0.63375723781562143"/>
    <n v="9.938206952775655E-2"/>
    <n v="1"/>
    <n v="0"/>
    <n v="156185.96388523001"/>
    <n v="22.154903963182171"/>
    <n v="5708.3716492472013"/>
    <n v="50.268540050448891"/>
    <n v="5.6071803547565153"/>
    <n v="1451.0923441486982"/>
    <n v="12.778476613091271"/>
    <x v="0"/>
    <x v="0"/>
  </r>
  <r>
    <n v="1429"/>
    <x v="125"/>
    <x v="3"/>
    <x v="125"/>
    <n v="1741.3805"/>
    <n v="3976.4"/>
    <n v="6227.0815286624202"/>
    <n v="6220.6471337579624"/>
    <n v="4326.5248407643312"/>
    <n v="551.92356687898098"/>
    <n v="0"/>
    <n v="855.5070063694269"/>
    <n v="9.76687898089172"/>
    <n v="665.75923566878987"/>
    <n v="1061.3222929936308"/>
    <n v="59.70445859872612"/>
    <n v="19978.236942675165"/>
    <n v="18447.203821656054"/>
    <n v="17640.617834394903"/>
    <n v="13048.214012738856"/>
    <n v="49136.035668789817"/>
    <n v="0.37543126079610312"/>
    <n v="0.35901589524447236"/>
    <n v="0.26555284395942447"/>
    <n v="4.6391720706307344"/>
    <n v="4.4363287985099342"/>
    <n v="3.2814138448694434"/>
    <n v="1.5660098402229203"/>
    <n v="1.5643916944366669"/>
    <n v="1.0880507093764036"/>
    <n v="0.13879981060229882"/>
    <n v="0"/>
    <n v="0.21514611366296824"/>
    <n v="2.456211392438316E-3"/>
    <n v="0.16742763194567695"/>
    <n v="0.26690531460457467"/>
    <n v="1.5014701387869962E-2"/>
    <n v="0.33756235301916876"/>
    <n v="0.33721355246561796"/>
    <n v="0.23453553625754472"/>
    <n v="2.9919090839721278E-2"/>
    <n v="0"/>
    <n v="4.6375971916410789E-2"/>
    <n v="5.2945037498994371E-4"/>
    <n v="3.6089981013123697E-2"/>
    <n v="5.7532962895313913E-2"/>
    <n v="3.2365045226331918E-3"/>
    <n v="2213.3349400355773"/>
    <n v="899.92058300338579"/>
    <n v="587.7573879612097"/>
    <n v="794.62242497274337"/>
    <n v="280.4991679577667"/>
    <n v="280.20933034945779"/>
    <n v="194.88850634073566"/>
    <n v="24.86142193148563"/>
    <n v="0"/>
    <n v="38.536351638262474"/>
    <n v="0.43994950364377117"/>
    <n v="29.989154759855399"/>
    <n v="47.807310495208597"/>
    <n v="2.6893900269696451"/>
    <n v="28.216714077589486"/>
    <n v="10.593436541672572"/>
    <n v="10.130248865423097"/>
    <n v="7.4930286704938158"/>
    <n v="3.575945365566239"/>
    <n v="3.5722503690364986"/>
    <n v="2.4845373201114467"/>
    <n v="0.31694599019512448"/>
    <n v="0"/>
    <n v="0.49128091555488701"/>
    <n v="5.6086989494207153E-3"/>
    <n v="0.38231692365269387"/>
    <n v="0.60947179148591057"/>
    <n v="3.4285705277350996E-2"/>
    <n v="1"/>
    <n v="0"/>
    <n v="88020.792248999991"/>
    <n v="22.154903963182171"/>
    <n v="5708.3716492472013"/>
    <n v="50.268540050448891"/>
    <n v="5.6071803547565153"/>
    <n v="1451.0923441486982"/>
    <n v="12.778476613091271"/>
    <x v="0"/>
    <x v="0"/>
  </r>
  <r>
    <n v="1431"/>
    <x v="126"/>
    <x v="6"/>
    <x v="126"/>
    <n v="56983.584592783503"/>
    <n v="139054"/>
    <n v="127424.8535031848"/>
    <n v="152180.01910828028"/>
    <n v="113841.33121019106"/>
    <n v="84960.392356687822"/>
    <n v="18257.175796178355"/>
    <n v="49793.365605095569"/>
    <n v="27912.499363057272"/>
    <n v="61165.708280254781"/>
    <n v="34987.518471337586"/>
    <n v="14156.642038216583"/>
    <n v="684679.50573248405"/>
    <n v="527550.75668789807"/>
    <n v="562611.14522292966"/>
    <n v="659551.59363057301"/>
    <n v="1749713.4955414007"/>
    <n v="0.30150693701122877"/>
    <n v="0.32154472526877614"/>
    <n v="0.37694833771999509"/>
    <n v="3.7938553129568229"/>
    <n v="4.0459903722505617"/>
    <n v="4.7431328378225226"/>
    <n v="0.91636956508395873"/>
    <n v="1.0943951206601772"/>
    <n v="0.81868433277856845"/>
    <n v="0.61098848186091603"/>
    <n v="0.13129558154514329"/>
    <n v="0.35808653907903093"/>
    <n v="0.20073136596615179"/>
    <n v="0.43987018194553756"/>
    <n v="0.25161101781565137"/>
    <n v="0.10180679475755162"/>
    <n v="0.24154046200822729"/>
    <n v="0.28846517075192218"/>
    <n v="0.21579218637637215"/>
    <n v="0.16104685905502522"/>
    <n v="3.4607429834432789E-2"/>
    <n v="9.4385923958694273E-2"/>
    <n v="5.2909599709986689E-2"/>
    <n v="0.11594279319068582"/>
    <n v="6.632066777990879E-2"/>
    <n v="2.6834654028544461E-2"/>
    <n v="2874.0366221113668"/>
    <n v="1124.637821505394"/>
    <n v="1083.3633272512693"/>
    <n v="924.13131606920092"/>
    <n v="209.30494990667668"/>
    <n v="249.96717987562457"/>
    <n v="186.99298819019549"/>
    <n v="139.5538639236002"/>
    <n v="29.988790729596502"/>
    <n v="81.789365317174031"/>
    <n v="45.848389229726124"/>
    <n v="100.46929743800059"/>
    <n v="57.469642692735832"/>
    <n v="23.253354202064028"/>
    <n v="30.705570877037935"/>
    <n v="9.2579426243168985"/>
    <n v="9.8732143518780955"/>
    <n v="11.574413900842941"/>
    <n v="2.2361677387231635"/>
    <n v="2.6705939999350727"/>
    <n v="1.997791680248352"/>
    <n v="1.4909625809578737"/>
    <n v="0.32039359978225157"/>
    <n v="0.87381946855272918"/>
    <n v="0.48983403839063078"/>
    <n v="1.0733917270624094"/>
    <n v="0.61399293711277803"/>
    <n v="0.24843368733965895"/>
    <n v="1"/>
    <n v="0"/>
    <n v="3051398.1797535978"/>
    <n v="22.154903963182171"/>
    <n v="5708.3716492472013"/>
    <n v="50.268540050448891"/>
    <n v="5.6071803547565153"/>
    <n v="1451.0923441486982"/>
    <n v="12.778476613091271"/>
    <x v="0"/>
    <x v="0"/>
  </r>
  <r>
    <n v="1435"/>
    <x v="127"/>
    <x v="2"/>
    <x v="127"/>
    <n v="2972.3589999999999"/>
    <n v="5516.6"/>
    <n v="3330.2522292993626"/>
    <n v="4355.0700636942684"/>
    <n v="2961.7235668789808"/>
    <n v="421.80127388535038"/>
    <n v="108.94777070063695"/>
    <n v="898.55286624203814"/>
    <n v="646.29171974522285"/>
    <n v="1799.8840764331212"/>
    <n v="1002.0496815286625"/>
    <n v="43.170700636942676"/>
    <n v="15567.743949044587"/>
    <n v="12114.067515923567"/>
    <n v="25584.645859872609"/>
    <n v="12346.71974522293"/>
    <n v="50045.433121019109"/>
    <n v="0.24206139822248141"/>
    <n v="0.51122838317742614"/>
    <n v="0.24671021860009243"/>
    <n v="2.1959300141252887"/>
    <n v="4.6377562012603066"/>
    <n v="2.2381031333109034"/>
    <n v="0.60367839417383218"/>
    <n v="0.7894482224004401"/>
    <n v="0.53687480819326772"/>
    <n v="7.6460369409663623E-2"/>
    <n v="1.9749079269955578E-2"/>
    <n v="0.16288164199725158"/>
    <n v="0.11715399335554921"/>
    <n v="0.32626691738264896"/>
    <n v="0.18164262073173013"/>
    <n v="7.8255992163547613E-3"/>
    <n v="0.27490784783243521"/>
    <n v="0.35950518337211373"/>
    <n v="0.24448630181282108"/>
    <n v="3.4819128532254391E-2"/>
    <n v="8.9934921162878184E-3"/>
    <n v="7.4174332036776106E-2"/>
    <n v="5.3350513268618685E-2"/>
    <n v="0.14857801263425593"/>
    <n v="8.2717855106181237E-2"/>
    <n v="3.5636833441943529E-3"/>
    <n v="2342.9509888117559"/>
    <n v="728.8269639065818"/>
    <n v="578.02995061905108"/>
    <n v="1197.783045874186"/>
    <n v="155.91068489229227"/>
    <n v="203.88904792576164"/>
    <n v="138.65747035950284"/>
    <n v="19.747250650063222"/>
    <n v="5.1005510627639019"/>
    <n v="42.067081752904407"/>
    <n v="30.257102984326913"/>
    <n v="84.264235788067481"/>
    <n v="46.912438273813791"/>
    <n v="2.0211002170853312"/>
    <n v="16.836941002422357"/>
    <n v="4.0755734808357831"/>
    <n v="8.6075221263220936"/>
    <n v="4.1538453952644785"/>
    <n v="1.1204071342995119"/>
    <n v="1.4651897915743921"/>
    <n v="0.99642188809594701"/>
    <n v="0.14190791687186857"/>
    <n v="3.6653637969248316E-2"/>
    <n v="0.30230294060779273"/>
    <n v="0.21743393706655989"/>
    <n v="0.60554060812745747"/>
    <n v="0.33712269666236905"/>
    <n v="1.4524053331694684E-2"/>
    <n v="0.25"/>
    <n v="0.75"/>
    <n v="125908.433662"/>
    <n v="22.154903963182171"/>
    <n v="5708.3716492472013"/>
    <n v="50.268540050448891"/>
    <n v="5.6071803547565153"/>
    <n v="1451.0923441486982"/>
    <n v="12.778476613091271"/>
    <x v="0"/>
    <x v="0"/>
  </r>
  <r>
    <n v="1436"/>
    <x v="128"/>
    <x v="3"/>
    <x v="128"/>
    <n v="8896.8453197263261"/>
    <n v="20790.400000000001"/>
    <n v="24730.183439490454"/>
    <n v="15049.719745222939"/>
    <n v="16884.387261146505"/>
    <n v="4328.8343949044574"/>
    <n v="2069.7554140127381"/>
    <n v="8610.4369426751564"/>
    <n v="3230.673885350318"/>
    <n v="6163.2624203821642"/>
    <n v="3911.0751592356683"/>
    <n v="2723.8496815286626"/>
    <n v="87702.178343949054"/>
    <n v="67628.04968152869"/>
    <n v="91180.571974522274"/>
    <n v="81158.982165605092"/>
    <n v="239967.60382165606"/>
    <n v="0.28182158176563643"/>
    <n v="0.379970339839238"/>
    <n v="0.33820807839512562"/>
    <n v="3.2528498577001255"/>
    <n v="4.3857055167058965"/>
    <n v="3.9036758391182991"/>
    <n v="1.189500126957175"/>
    <n v="0.72387831620473575"/>
    <n v="0.81212421411548141"/>
    <n v="0.20821313658729304"/>
    <n v="9.9553419559639936E-2"/>
    <n v="0.41415446276527418"/>
    <n v="0.15539257952469976"/>
    <n v="0.29644751521770452"/>
    <n v="0.18811928386349797"/>
    <n v="0.13101477997194197"/>
    <n v="0.3656793823856942"/>
    <n v="0.2225366518196884"/>
    <n v="0.24966544711340616"/>
    <n v="6.4009451925489957E-2"/>
    <n v="3.0604984525792887E-2"/>
    <n v="0.12732049768140707"/>
    <n v="4.7771211805812508E-2"/>
    <n v="9.1134705930541446E-2"/>
    <n v="5.7832144763209158E-2"/>
    <n v="4.027692199251208E-2"/>
    <n v="3145.4660351508205"/>
    <n v="1149.5894395589075"/>
    <n v="1063.8220234054936"/>
    <n v="1195.1837983290377"/>
    <n v="324.1602233515593"/>
    <n v="197.26988786502741"/>
    <n v="221.31848553082327"/>
    <n v="56.741832414529533"/>
    <n v="27.13010111433659"/>
    <n v="112.86455554692826"/>
    <n v="42.347278612535305"/>
    <n v="80.787290868818516"/>
    <n v="51.265895389116118"/>
    <n v="35.703888865233488"/>
    <n v="26.972212643687691"/>
    <n v="7.6013516309631628"/>
    <n v="10.248640804438203"/>
    <n v="9.1222202082863237"/>
    <n v="2.7796575697070987"/>
    <n v="1.6915793412586699"/>
    <n v="1.897794853610637"/>
    <n v="0.4865583517908813"/>
    <n v="0.23263924904073813"/>
    <n v="0.96780787270560531"/>
    <n v="0.36312577877319957"/>
    <n v="0.69274694556246941"/>
    <n v="0.43960246791791768"/>
    <n v="0.30615904667795779"/>
    <n v="1"/>
    <n v="0"/>
    <n v="458794.85138989397"/>
    <n v="22.154903963182171"/>
    <n v="5708.3716492472013"/>
    <n v="50.268540050448891"/>
    <n v="5.6071803547565153"/>
    <n v="1451.0923441486982"/>
    <n v="12.778476613091271"/>
    <x v="0"/>
    <x v="0"/>
  </r>
  <r>
    <n v="1437"/>
    <x v="129"/>
    <x v="3"/>
    <x v="129"/>
    <n v="2066.1309999999999"/>
    <n v="4808.2"/>
    <n v="6809.7592356687892"/>
    <n v="4941.5987261146493"/>
    <n v="2409.3528662420385"/>
    <n v="689.17070063694291"/>
    <n v="572.00891719745232"/>
    <n v="1300.8573248407642"/>
    <n v="1010.7936305732485"/>
    <n v="1719.7324840764329"/>
    <n v="889.29299363057316"/>
    <n v="93.564331210191085"/>
    <n v="20436.131210191088"/>
    <n v="15832.738853503184"/>
    <n v="24575.234394904459"/>
    <n v="18306.988535031851"/>
    <n v="58714.961783439496"/>
    <n v="0.26965424778610336"/>
    <n v="0.41855148412675769"/>
    <n v="0.31179426808713895"/>
    <n v="3.292861955306182"/>
    <n v="5.1111090210275067"/>
    <n v="3.807451548403114"/>
    <n v="1.4162803618129007"/>
    <n v="1.0277440052648912"/>
    <n v="0.50109248081237023"/>
    <n v="0.14333236983422964"/>
    <n v="0.11896529204223043"/>
    <n v="0.270549753512908"/>
    <n v="0.21022287562356984"/>
    <n v="0.35766658709630067"/>
    <n v="0.18495341159489481"/>
    <n v="1.945932598689553E-2"/>
    <n v="0.43010620579787101"/>
    <n v="0.31211269078825621"/>
    <n v="0.15217536830078771"/>
    <n v="4.3528204880639181E-2"/>
    <n v="3.6128235455035532E-2"/>
    <n v="8.2162494870742717E-2"/>
    <n v="6.3841994737985477E-2"/>
    <n v="0.10861876141511179"/>
    <n v="5.6167982170299384E-2"/>
    <n v="5.9095480621464839E-3"/>
    <n v="3433.6234961075725"/>
    <n v="1195.0953924088356"/>
    <n v="1070.5841248556637"/>
    <n v="1437.1482102283308"/>
    <n v="398.23153424963675"/>
    <n v="288.98238164413152"/>
    <n v="140.89782843520692"/>
    <n v="40.302380154207185"/>
    <n v="33.45081387119604"/>
    <n v="76.073527768465738"/>
    <n v="59.110738630014524"/>
    <n v="100.56915111558087"/>
    <n v="52.005438224010121"/>
    <n v="5.4715983163854434"/>
    <n v="28.417831097563273"/>
    <n v="7.6629888683259608"/>
    <n v="11.894325381548635"/>
    <n v="8.8605168476886753"/>
    <n v="3.2958990672270003"/>
    <n v="2.3917160751736697"/>
    <n v="1.1661181533223395"/>
    <n v="0.33355614945854978"/>
    <n v="0.27685026612419655"/>
    <n v="0.62961028358839022"/>
    <n v="0.48922049500890724"/>
    <n v="0.83234435961535502"/>
    <n v="0.43041462212733522"/>
    <n v="4.5284801017065758E-2"/>
    <n v="1"/>
    <n v="0"/>
    <n v="106163.911158"/>
    <n v="22.154903963182171"/>
    <n v="5708.3716492472013"/>
    <n v="50.268540050448891"/>
    <n v="5.6071803547565153"/>
    <n v="1451.0923441486982"/>
    <n v="12.778476613091271"/>
    <x v="0"/>
    <x v="0"/>
  </r>
  <r>
    <n v="1438"/>
    <x v="130"/>
    <x v="4"/>
    <x v="130"/>
    <n v="5188.4549999999999"/>
    <n v="8750.2000000000007"/>
    <n v="25406.327388535043"/>
    <n v="7253.7707006369419"/>
    <n v="7574.7133757961756"/>
    <n v="3522.4611464968152"/>
    <n v="1638.1719745222931"/>
    <n v="9176.2471337579627"/>
    <n v="6651.724840764331"/>
    <n v="6462.1159235668811"/>
    <n v="1967.5464968152864"/>
    <n v="98.331210191082803"/>
    <n v="69751.410191082832"/>
    <n v="45823.150318471351"/>
    <n v="34053.945222929942"/>
    <n v="48323.256050955417"/>
    <n v="128200.35159235672"/>
    <n v="0.35743388960567657"/>
    <n v="0.26563066949467112"/>
    <n v="0.37693544089965225"/>
    <n v="5.236811766413493"/>
    <n v="3.8917904988377341"/>
    <n v="5.5225316051010731"/>
    <n v="2.9035139069432745"/>
    <n v="0.82898341759467686"/>
    <n v="0.8656617421083147"/>
    <n v="0.40255778685022225"/>
    <n v="0.18721537502254726"/>
    <n v="1.0486899880868965"/>
    <n v="0.76017974912165787"/>
    <n v="0.73851065387841197"/>
    <n v="0.22485731718306853"/>
    <n v="1.1237595733935544E-2"/>
    <n v="0.55444305360851043"/>
    <n v="0.15829925813094831"/>
    <n v="0.16530319987062964"/>
    <n v="7.6870776496501772E-2"/>
    <n v="3.574987671377855E-2"/>
    <n v="0.20025351967254443"/>
    <n v="0.14516079306059879"/>
    <n v="0.14102295190651692"/>
    <n v="4.2937826909342086E-2"/>
    <n v="2.1458849840676583E-3"/>
    <n v="3548.3075447649239"/>
    <n v="1930.5676775832501"/>
    <n v="1337.4828688335292"/>
    <n v="942.5393086888995"/>
    <n v="703.19201186092005"/>
    <n v="200.76863273282427"/>
    <n v="209.65162955428107"/>
    <n v="97.494080999081504"/>
    <n v="45.341045516808549"/>
    <n v="253.9786087394952"/>
    <n v="184.10530973607337"/>
    <n v="178.85734634837755"/>
    <n v="54.457417570309616"/>
    <n v="2.7215945250784057"/>
    <n v="24.708771993272894"/>
    <n v="8.8317524809353358"/>
    <n v="6.5634076469642588"/>
    <n v="9.3136118653732982"/>
    <n v="4.8967038142443258"/>
    <n v="1.3980598657282259"/>
    <n v="1.4599169455639831"/>
    <n v="0.6789036710344053"/>
    <n v="0.31573406236004614"/>
    <n v="1.7685895191840273"/>
    <n v="1.2820241942474844"/>
    <n v="1.2454798053692056"/>
    <n v="0.37921625933255398"/>
    <n v="1.8951925031841427E-2"/>
    <n v="0"/>
    <n v="1"/>
    <n v="202941.21619000001"/>
    <n v="22.154903963182171"/>
    <n v="5708.3716492472013"/>
    <n v="50.268540050448891"/>
    <n v="5.6071803547565153"/>
    <n v="1451.0923441486982"/>
    <n v="12.778476613091271"/>
    <x v="0"/>
    <x v="0"/>
  </r>
  <r>
    <n v="1439"/>
    <x v="131"/>
    <x v="2"/>
    <x v="131"/>
    <n v="1766.627894265233"/>
    <n v="4146"/>
    <n v="5692.8254777070069"/>
    <n v="5661.3923566878984"/>
    <n v="3924.8840764331208"/>
    <n v="564.62929936305738"/>
    <n v="80.732484076433124"/>
    <n v="1073.8254777070065"/>
    <n v="446.70191082802563"/>
    <n v="927.25477707006371"/>
    <n v="986.07643312101914"/>
    <n v="22.884076433121017"/>
    <n v="19381.20636942676"/>
    <n v="16852.691719745224"/>
    <n v="20124.482802547773"/>
    <n v="13144.292993630574"/>
    <n v="50121.46751592357"/>
    <n v="0.33623699693930809"/>
    <n v="0.40151423731067398"/>
    <n v="0.26224876575001793"/>
    <n v="4.0648074577291906"/>
    <n v="4.8539514719121497"/>
    <n v="3.1703552806634283"/>
    <n v="1.3730886342756892"/>
    <n v="1.3655070807254941"/>
    <n v="0.94666764988739038"/>
    <n v="0.13618651697131148"/>
    <n v="1.9472379179072147E-2"/>
    <n v="0.25900276838085057"/>
    <n v="0.10774286320019914"/>
    <n v="0.22365045274241768"/>
    <n v="0.23783802053087774"/>
    <n v="5.5195553384276451E-3"/>
    <n v="0.33779918201654913"/>
    <n v="0.33593401284702823"/>
    <n v="0.23289360190660727"/>
    <n v="3.3503805134079398E-2"/>
    <n v="4.7904800858514498E-3"/>
    <n v="6.3718336249447532E-2"/>
    <n v="2.6506264889700291E-2"/>
    <n v="5.5021167685851538E-2"/>
    <n v="5.8511509586667169E-2"/>
    <n v="1.3578885090688038E-3"/>
    <n v="2415.4924104059551"/>
    <n v="934.03404190008484"/>
    <n v="633.45990330749748"/>
    <n v="969.85459289386858"/>
    <n v="274.35303507021717"/>
    <n v="272.83818586447705"/>
    <n v="189.1510398281022"/>
    <n v="27.21105057171361"/>
    <n v="3.8907221241654519"/>
    <n v="51.750625431662961"/>
    <n v="21.527802931471115"/>
    <n v="44.686977208195842"/>
    <n v="47.521755813061162"/>
    <n v="1.1028470570178803"/>
    <n v="28.371264644142755"/>
    <n v="9.5394688233169287"/>
    <n v="11.391466685132269"/>
    <n v="7.4403291356935597"/>
    <n v="3.2224247653888303"/>
    <n v="3.204632042245974"/>
    <n v="2.2216812545380638"/>
    <n v="0.31960850453903605"/>
    <n v="4.5698635427700508E-2"/>
    <n v="0.60783908212522963"/>
    <n v="0.25285568753787602"/>
    <n v="0.52487271376167355"/>
    <n v="0.55816872150722108"/>
    <n v="1.2953535097802159E-2"/>
    <n v="1"/>
    <n v="0"/>
    <n v="91440.768983100352"/>
    <n v="22.154903963182171"/>
    <n v="5708.3716492472013"/>
    <n v="50.268540050448891"/>
    <n v="5.6071803547565153"/>
    <n v="1451.0923441486982"/>
    <n v="12.778476613091271"/>
    <x v="0"/>
    <x v="0"/>
  </r>
  <r>
    <n v="1440"/>
    <x v="132"/>
    <x v="2"/>
    <x v="132"/>
    <n v="27002.617658619391"/>
    <n v="66333.2"/>
    <n v="143877.95159235667"/>
    <n v="22949.276433121009"/>
    <n v="64737.028025477724"/>
    <n v="27511.318471337567"/>
    <n v="120632.8891719746"/>
    <n v="14173.24076433122"/>
    <n v="14241.052229299372"/>
    <n v="30919.34522292994"/>
    <n v="4662.8687898089165"/>
    <n v="9588.8369426751597"/>
    <n v="453293.8076433122"/>
    <n v="273327.28025477706"/>
    <n v="313156.85732484073"/>
    <n v="168302.21528662421"/>
    <n v="754786.35286624194"/>
    <n v="0.362125360662442"/>
    <n v="0.41489469985202054"/>
    <n v="0.22297993948553754"/>
    <n v="4.1205200450871819"/>
    <n v="4.720967137494358"/>
    <n v="2.5372244258776031"/>
    <n v="2.1690187054500112"/>
    <n v="0.34596968687054158"/>
    <n v="0.97593705754400095"/>
    <n v="0.41474432819971851"/>
    <n v="1.8185899243813748"/>
    <n v="0.21366737567811023"/>
    <n v="0.21468966112443502"/>
    <n v="0.46612171918330403"/>
    <n v="7.0294645664748828E-2"/>
    <n v="0.14455562135816091"/>
    <n v="0.52639440694775674"/>
    <n v="8.3962626824988923E-2"/>
    <n v="0.23684803055565576"/>
    <n v="0.10065339414965602"/>
    <n v="0.4413496123018853"/>
    <n v="5.1854468207929667E-2"/>
    <n v="5.2102564427615253E-2"/>
    <n v="0.11312206082798992"/>
    <n v="1.7059653853294512E-2"/>
    <n v="3.5081887668648004E-2"/>
    <n v="2868.8192811335684"/>
    <n v="1722.8955060559185"/>
    <n v="639.68914970210642"/>
    <n v="1190.2579145756013"/>
    <n v="546.85652448634232"/>
    <n v="87.226440262717631"/>
    <n v="246.05483856129882"/>
    <n v="104.56601471431989"/>
    <n v="458.50585014053439"/>
    <n v="53.870166341053661"/>
    <n v="54.127906610791982"/>
    <n v="117.51936610767746"/>
    <n v="17.722800417365701"/>
    <n v="36.44559841381664"/>
    <n v="27.952340117859269"/>
    <n v="10.122251246539033"/>
    <n v="11.597277763360815"/>
    <n v="6.2328111079594235"/>
    <n v="5.3282964418981056"/>
    <n v="0.84989080404193584"/>
    <n v="2.3974352725323018"/>
    <n v="1.0188389443997403"/>
    <n v="4.4674516632822776"/>
    <n v="0.52488395545633482"/>
    <n v="0.52739524772530877"/>
    <n v="1.1450499212271854"/>
    <n v="0.1726821024820348"/>
    <n v="0.35510768118491459"/>
    <n v="1"/>
    <n v="0"/>
    <n v="1454384.627196467"/>
    <n v="22.154903963182171"/>
    <n v="5708.3716492472013"/>
    <n v="50.268540050448891"/>
    <n v="5.6071803547565153"/>
    <n v="1451.0923441486982"/>
    <n v="12.778476613091271"/>
    <x v="0"/>
    <x v="1"/>
  </r>
  <r>
    <n v="1441"/>
    <x v="133"/>
    <x v="1"/>
    <x v="133"/>
    <n v="24450.523790043291"/>
    <n v="55298.8"/>
    <n v="33656.994904458603"/>
    <n v="38161.017834394901"/>
    <n v="45519.368152866242"/>
    <n v="10682.856050955417"/>
    <n v="19452.529936305738"/>
    <n v="23304.774522293003"/>
    <n v="8942.3337579617837"/>
    <n v="32787.849681528678"/>
    <n v="7404.1133757961816"/>
    <n v="265.60127388535028"/>
    <n v="220177.43949044589"/>
    <n v="135689.95159235669"/>
    <n v="201855.694267516"/>
    <n v="0"/>
    <n v="337545.64585987269"/>
    <n v="0.40198993308503961"/>
    <n v="0.59801006691496039"/>
    <n v="0"/>
    <n v="2.4537594232127402"/>
    <n v="3.6502725966479561"/>
    <n v="0"/>
    <n v="0.60863879332749715"/>
    <n v="0.69008763000996221"/>
    <n v="0.82315291024156467"/>
    <n v="0.1931842291506401"/>
    <n v="0.35177128502437188"/>
    <n v="0.42143363910777454"/>
    <n v="0.16170936363830288"/>
    <n v="0.592921540458901"/>
    <n v="0.13389283991327444"/>
    <n v="4.8030205698017005E-3"/>
    <n v="0.2480433850074015"/>
    <n v="0.28123687411311954"/>
    <n v="0.33546602101839285"/>
    <n v="7.8729898018160799E-2"/>
    <n v="0.14336013616354981"/>
    <n v="0.17175018672204864"/>
    <n v="6.5902696942707867E-2"/>
    <n v="0.24163800853898743"/>
    <n v="5.4566408852733714E-2"/>
    <n v="1.957412990191614E-3"/>
    <n v="1534.2983902721485"/>
    <n v="1000.8065431383905"/>
    <n v="0"/>
    <n v="917.5258830341636"/>
    <n v="152.98634047481184"/>
    <n v="173.45917197452226"/>
    <n v="206.90621887666472"/>
    <n v="48.558436595251898"/>
    <n v="88.420590619571541"/>
    <n v="105.93079328315001"/>
    <n v="40.646971627099013"/>
    <n v="149.03568037058491"/>
    <n v="33.655060799073553"/>
    <n v="1.2072785176606831"/>
    <n v="13.805252139315215"/>
    <n v="5.5495723837054225"/>
    <n v="8.2556797556097923"/>
    <n v="0"/>
    <n v="1.376534719397887"/>
    <n v="1.5607443898578066"/>
    <n v="1.8616929659152159"/>
    <n v="0.43691726781352941"/>
    <n v="0.79558745257748509"/>
    <n v="0.95314009312893089"/>
    <n v="0.36573178696495934"/>
    <n v="1.3409876190415397"/>
    <n v="0.30282023564711014"/>
    <n v="1.0862805073873634E-2"/>
    <n v="0.22222222222222221"/>
    <n v="0.77777777777777768"/>
    <n v="1225675.691200515"/>
    <n v="22.154903963182171"/>
    <n v="5708.3716492472013"/>
    <n v="50.268540050448891"/>
    <n v="5.6071803547565153"/>
    <n v="1451.0923441486982"/>
    <n v="12.778476613091271"/>
    <x v="0"/>
    <x v="0"/>
  </r>
  <r>
    <n v="1442"/>
    <x v="134"/>
    <x v="1"/>
    <x v="134"/>
    <n v="9827.3490952380962"/>
    <n v="21214.400000000001"/>
    <n v="11021.826751592354"/>
    <n v="14715.624203821661"/>
    <n v="17316.522292993635"/>
    <n v="3979.9490445859874"/>
    <n v="2370.0127388535029"/>
    <n v="4403.8509554140137"/>
    <n v="1218.8713375796181"/>
    <n v="7254.6573248407685"/>
    <n v="3102.8165605095542"/>
    <n v="75"/>
    <n v="65459.131210191095"/>
    <n v="50211.738853503193"/>
    <n v="79952.147770700642"/>
    <n v="0"/>
    <n v="130163.88662420383"/>
    <n v="0.38575783311134143"/>
    <n v="0.61424216688865851"/>
    <n v="0"/>
    <n v="2.3668705621419033"/>
    <n v="3.7687678072771624"/>
    <n v="0"/>
    <n v="0.51954459007053477"/>
    <n v="0.69366205048559748"/>
    <n v="0.8162626467396501"/>
    <n v="0.18760601499858526"/>
    <n v="0.11171717035850662"/>
    <n v="0.20758781560704112"/>
    <n v="5.7454905044668624E-2"/>
    <n v="0.34196853669397992"/>
    <n v="0.14625992535775481"/>
    <n v="3.5353344897805263E-3"/>
    <n v="0.21950697194035493"/>
    <n v="0.29307139206542288"/>
    <n v="0.34486999829892345"/>
    <n v="7.926331840842657E-2"/>
    <n v="4.7200371725189733E-2"/>
    <n v="8.7705605421525126E-2"/>
    <n v="2.4274629108857866E-2"/>
    <n v="0.14448130039883339"/>
    <n v="6.1794644665907159E-2"/>
    <n v="1.4936746209650012E-3"/>
    <n v="1577.7440802933797"/>
    <n v="793.44401466898296"/>
    <n v="0"/>
    <n v="969.11694267515929"/>
    <n v="133.59790001930128"/>
    <n v="178.37120247056558"/>
    <n v="209.89723991507438"/>
    <n v="48.241806601042271"/>
    <n v="28.727427137618218"/>
    <n v="53.380011580775921"/>
    <n v="14.774198031268098"/>
    <n v="87.935240301100222"/>
    <n v="37.60989770314611"/>
    <n v="0.90909090909090906"/>
    <n v="13.24506592396067"/>
    <n v="5.109387930243936"/>
    <n v="8.1356779937167349"/>
    <n v="0"/>
    <n v="1.1215462730364438"/>
    <n v="1.4974154333188601"/>
    <n v="1.7620746068117663"/>
    <n v="0.40498704238709671"/>
    <n v="0.24116500959571158"/>
    <n v="0.44812196175547764"/>
    <n v="0.12402849697994649"/>
    <n v="0.73821101240374765"/>
    <n v="0.31573281160969885"/>
    <n v="7.6317630800702627E-3"/>
    <n v="0.2"/>
    <n v="0.8"/>
    <n v="473258.62613133329"/>
    <n v="22.154903963182171"/>
    <n v="5708.3716492472013"/>
    <n v="50.268540050448891"/>
    <n v="5.6071803547565153"/>
    <n v="1451.0923441486982"/>
    <n v="12.778476613091271"/>
    <x v="0"/>
    <x v="0"/>
  </r>
  <r>
    <n v="1444"/>
    <x v="135"/>
    <x v="4"/>
    <x v="135"/>
    <n v="8839.4004999999997"/>
    <n v="17388.2"/>
    <n v="8470.9681528662441"/>
    <n v="12536.03694267516"/>
    <n v="10260.46114649682"/>
    <n v="3374.5898089171988"/>
    <n v="750.70828025477692"/>
    <n v="8459.0140127388549"/>
    <n v="3047.3885350318478"/>
    <n v="9290.7694267515944"/>
    <n v="638.68917197452242"/>
    <n v="4205.8751592356684"/>
    <n v="61034.500636942692"/>
    <n v="39486.620382165616"/>
    <n v="82879.533757961806"/>
    <n v="52218.733757961796"/>
    <n v="174584.88789808922"/>
    <n v="0.22617433191133485"/>
    <n v="0.47472341252320327"/>
    <n v="0.29910225556546188"/>
    <n v="2.2708860251300087"/>
    <n v="4.7664239977664051"/>
    <n v="3.0031132467973567"/>
    <n v="0.48716762821144477"/>
    <n v="0.72095081392410709"/>
    <n v="0.59008184553299481"/>
    <n v="0.19407355614251035"/>
    <n v="4.3173432572363842E-2"/>
    <n v="0.48648014243790932"/>
    <n v="0.17525612398246213"/>
    <n v="0.53431461719738638"/>
    <n v="3.6731183904862054E-2"/>
    <n v="0.24188099741408933"/>
    <n v="0.21452755568547494"/>
    <n v="0.31747556061640414"/>
    <n v="0.25984652642318873"/>
    <n v="8.5461601328670658E-2"/>
    <n v="1.9011712650744837E-2"/>
    <n v="0.21422481668143528"/>
    <n v="7.717521797353466E-2"/>
    <n v="0.23528905074256062"/>
    <n v="1.6174824935460682E-2"/>
    <n v="0.10651393101080078"/>
    <n v="3025.7346256167975"/>
    <n v="1057.790305666251"/>
    <n v="905.00405126450244"/>
    <n v="1436.3870668624229"/>
    <n v="146.81053991102675"/>
    <n v="217.2623386945435"/>
    <n v="177.82428330150466"/>
    <n v="58.485092008963584"/>
    <n v="13.010542118800293"/>
    <n v="146.60336243914827"/>
    <n v="52.81435935930412"/>
    <n v="161.01853425912643"/>
    <n v="11.069136429367806"/>
    <n v="72.892117144465658"/>
    <n v="19.750761140202801"/>
    <n v="4.4671152056257233"/>
    <n v="9.3761487284077472"/>
    <n v="5.9074972061693325"/>
    <n v="0.95831930602830406"/>
    <n v="1.41819990424409"/>
    <n v="1.1607643693140526"/>
    <n v="0.38176681879242813"/>
    <n v="8.4927510667129169E-2"/>
    <n v="0.95696693602002258"/>
    <n v="0.34475058970705624"/>
    <n v="1.0510632962893349"/>
    <n v="7.2254806417530515E-2"/>
    <n v="0.4758100008293174"/>
    <n v="0.625"/>
    <n v="0.375"/>
    <n v="393251.06260900002"/>
    <n v="22.154903963182171"/>
    <n v="5708.3716492472013"/>
    <n v="50.268540050448891"/>
    <n v="5.6071803547565153"/>
    <n v="1451.0923441486982"/>
    <n v="12.778476613091271"/>
    <x v="0"/>
    <x v="0"/>
  </r>
  <r>
    <n v="1445"/>
    <x v="136"/>
    <x v="4"/>
    <x v="136"/>
    <n v="1444.01"/>
    <n v="2596.1999999999998"/>
    <n v="10553.984713375796"/>
    <n v="1141.5222929936306"/>
    <n v="3146.591082802548"/>
    <n v="696.54267515923573"/>
    <n v="4057.6458598726113"/>
    <n v="671.96560509554149"/>
    <n v="494.46878980891722"/>
    <n v="5565.8369426751597"/>
    <n v="0"/>
    <n v="1993.5605095541403"/>
    <n v="28322.118471337581"/>
    <n v="17532.201273885348"/>
    <n v="18654.254777070062"/>
    <n v="6842.7006369426754"/>
    <n v="43029.156687898088"/>
    <n v="0.40744933490217028"/>
    <n v="0.43352592086278452"/>
    <n v="0.15902474423504515"/>
    <n v="6.7530241406229683"/>
    <n v="7.185214843644582"/>
    <n v="2.635660055828779"/>
    <n v="4.0651662866403964"/>
    <n v="0.43968965911471791"/>
    <n v="1.2119987222874002"/>
    <n v="0.26829314966460049"/>
    <n v="1.562917286754723"/>
    <n v="0.25882659467511809"/>
    <n v="0.1904586664389944"/>
    <n v="2.1438398207669516"/>
    <n v="0"/>
    <n v="0.76787632291585406"/>
    <n v="0.60197715897182968"/>
    <n v="6.5110038104225762E-2"/>
    <n v="0.1794749577447228"/>
    <n v="3.972933371445795E-2"/>
    <n v="0.23143961197368731"/>
    <n v="3.8327509170023678E-2"/>
    <n v="2.8203462992718482E-2"/>
    <n v="0.317463669035423"/>
    <n v="0"/>
    <n v="0.11370851146476389"/>
    <n v="3876.5006025133416"/>
    <n v="2551.5422046250073"/>
    <n v="616.45951684168244"/>
    <n v="1680.5634934297354"/>
    <n v="950.80943363745916"/>
    <n v="102.8398462156424"/>
    <n v="283.4766741263557"/>
    <n v="62.751592356687908"/>
    <n v="365.55368106960464"/>
    <n v="60.537441900499232"/>
    <n v="44.546737820623171"/>
    <n v="501.42675159235677"/>
    <n v="0"/>
    <n v="179.60004590577842"/>
    <n v="29.798378603955712"/>
    <n v="12.141329543344817"/>
    <n v="12.918369524497797"/>
    <n v="4.7386795361130982"/>
    <n v="7.3088030646434552"/>
    <n v="0.79052242920314308"/>
    <n v="2.1790646067565653"/>
    <n v="0.48236693316475354"/>
    <n v="2.8099845983563903"/>
    <n v="0.46534691940882783"/>
    <n v="0.34242753845812512"/>
    <n v="3.8544310237984223"/>
    <n v="0"/>
    <n v="1.3805725095769006"/>
    <n v="1"/>
    <n v="0"/>
    <n v="59562.490179999993"/>
    <n v="22.154903963182171"/>
    <n v="5708.3716492472013"/>
    <n v="50.268540050448891"/>
    <n v="5.6071803547565153"/>
    <n v="1451.0923441486982"/>
    <n v="12.778476613091271"/>
    <x v="0"/>
    <x v="0"/>
  </r>
  <r>
    <n v="1446"/>
    <x v="137"/>
    <x v="1"/>
    <x v="137"/>
    <n v="8454.4701554261192"/>
    <n v="19540.2"/>
    <n v="7404.2089171974512"/>
    <n v="13032.284076433125"/>
    <n v="12528.278980891717"/>
    <n v="2655.768152866242"/>
    <n v="3355.9694267515924"/>
    <n v="2077.2191082802551"/>
    <n v="1773.5273885350318"/>
    <n v="3609.1388535031856"/>
    <n v="623.83694267515909"/>
    <n v="388.69299363057331"/>
    <n v="47448.924840764324"/>
    <n v="36633.070063694271"/>
    <n v="104242.88789808916"/>
    <n v="71248.698089171987"/>
    <n v="212124.65605095541"/>
    <n v="0.17269595503737423"/>
    <n v="0.4914227786563789"/>
    <n v="0.33588126630624693"/>
    <n v="1.8747540999423891"/>
    <n v="5.3347912456417621"/>
    <n v="3.6462624788472988"/>
    <n v="0.37892185940765455"/>
    <n v="0.66694732277218882"/>
    <n v="0.64115408137540641"/>
    <n v="0.13591304863134676"/>
    <n v="0.17174693333495011"/>
    <n v="0.10630490518419745"/>
    <n v="9.0763011050809708E-2"/>
    <n v="0.18470327087251848"/>
    <n v="3.1925821776397328E-2"/>
    <n v="1.9891965979394955E-2"/>
    <n v="0.20211816548063491"/>
    <n v="0.35575189449788858"/>
    <n v="0.34199369474381147"/>
    <n v="7.2496466942263707E-2"/>
    <n v="9.1610378843938994E-2"/>
    <n v="5.6703385893362865E-2"/>
    <n v="4.841328846999126E-2"/>
    <n v="9.8521331879308532E-2"/>
    <n v="1.7029338288887277E-2"/>
    <n v="1.0610440046513958E-2"/>
    <n v="3041.6497856460487"/>
    <n v="680.36886780562554"/>
    <n v="1021.6331816629194"/>
    <n v="1494.7359893617604"/>
    <n v="106.16875418981147"/>
    <n v="186.86957379456734"/>
    <n v="179.64265817166213"/>
    <n v="38.080988713310042"/>
    <n v="48.121156104840729"/>
    <n v="29.78518939317831"/>
    <n v="25.430561923358646"/>
    <n v="51.751345762879062"/>
    <n v="8.9451812829819204"/>
    <n v="5.5734584690360389"/>
    <n v="25.090236543660019"/>
    <n v="4.3329823620209948"/>
    <n v="12.329913759431225"/>
    <n v="8.4273404222077986"/>
    <n v="0.87577444607163168"/>
    <n v="1.541466684114905"/>
    <n v="1.4818526472473272"/>
    <n v="0.31412591256966677"/>
    <n v="0.39694615570884895"/>
    <n v="0.24569477094281136"/>
    <n v="0.20977392502790651"/>
    <n v="0.42689119331586062"/>
    <n v="7.3787822442637346E-2"/>
    <n v="4.5974849574826199E-2"/>
    <n v="1"/>
    <n v="0"/>
    <n v="431837.40751969517"/>
    <n v="22.154903963182171"/>
    <n v="5708.3716492472013"/>
    <n v="50.268540050448891"/>
    <n v="5.6071803547565153"/>
    <n v="1451.0923441486982"/>
    <n v="12.778476613091271"/>
    <x v="0"/>
    <x v="0"/>
  </r>
  <r>
    <n v="1447"/>
    <x v="138"/>
    <x v="3"/>
    <x v="73"/>
    <n v="1454.904"/>
    <n v="2817.2"/>
    <n v="691.56942675159246"/>
    <n v="1406.4675159235669"/>
    <n v="1804.3286624203815"/>
    <n v="759.16050955414016"/>
    <n v="5429.2611464968149"/>
    <n v="0"/>
    <n v="4763.8203821656052"/>
    <n v="2700.7006369426749"/>
    <n v="19.233121019108278"/>
    <n v="8908.3757961783449"/>
    <n v="26482.917197452229"/>
    <n v="13589.135031847134"/>
    <n v="16766.791082802549"/>
    <n v="13145.086624203821"/>
    <n v="43501.012738853504"/>
    <n v="0.31238663599456429"/>
    <n v="0.38543449973124577"/>
    <n v="0.30217886427418994"/>
    <n v="4.8236316313528098"/>
    <n v="5.9515799669184117"/>
    <n v="4.6660111544099889"/>
    <n v="0.24548112549751261"/>
    <n v="0.49924304838973699"/>
    <n v="0.64046878546797592"/>
    <n v="0.26947341670954855"/>
    <n v="1.9271834255632598"/>
    <n v="0"/>
    <n v="1.6909769921076265"/>
    <n v="0.95864710952104037"/>
    <n v="6.8270342961480471E-3"/>
    <n v="3.1621382209918876"/>
    <n v="5.089134997414102E-2"/>
    <n v="0.10349941424729442"/>
    <n v="0.13277730026170209"/>
    <n v="5.5865256160527649E-2"/>
    <n v="0.39952956047408045"/>
    <n v="0"/>
    <n v="0.35056097176172307"/>
    <n v="0.19873970128439999"/>
    <n v="1.4153307752137313E-3"/>
    <n v="0.65555134858112107"/>
    <n v="3063.4516013277116"/>
    <n v="1864.9941688346642"/>
    <n v="925.71032564815641"/>
    <n v="1180.7599354086303"/>
    <n v="48.702072306450177"/>
    <n v="99.047008163631475"/>
    <n v="127.06539876199871"/>
    <n v="53.462007715080297"/>
    <n v="382.3423342603391"/>
    <n v="0"/>
    <n v="335.48030860321165"/>
    <n v="190.19018570018838"/>
    <n v="1.354445142190724"/>
    <n v="627.35040818157358"/>
    <n v="29.899576012474707"/>
    <n v="9.3402279682007432"/>
    <n v="11.524328122544546"/>
    <n v="9.03501992172942"/>
    <n v="0.4753368103679641"/>
    <n v="0.96670812364497372"/>
    <n v="1.2401702534465378"/>
    <n v="0.52179422804125919"/>
    <n v="3.7316971748629566"/>
    <n v="0"/>
    <n v="3.2743193930084771"/>
    <n v="1.856274116328414"/>
    <n v="1.3219512090906533E-2"/>
    <n v="6.1229990406091019"/>
    <n v="1"/>
    <n v="0"/>
    <n v="63868.915471999993"/>
    <n v="22.154903963182171"/>
    <n v="5708.3716492472013"/>
    <n v="50.268540050448891"/>
    <n v="5.6071803547565153"/>
    <n v="1451.0923441486982"/>
    <n v="12.778476613091271"/>
    <x v="0"/>
    <x v="0"/>
  </r>
  <r>
    <n v="1704"/>
    <x v="139"/>
    <x v="3"/>
    <x v="138"/>
    <n v="1256.6510000000001"/>
    <n v="2753.6"/>
    <n v="3163.4369426751587"/>
    <n v="1463.7936305732483"/>
    <n v="1857.7324840764331"/>
    <n v="489.43057324840765"/>
    <n v="606.57707006369424"/>
    <n v="371.50063694267521"/>
    <n v="194.05477707006372"/>
    <n v="700.04331210191083"/>
    <n v="256.62675159235664"/>
    <n v="374.347770700637"/>
    <n v="9477.543949044586"/>
    <n v="7605.368152866241"/>
    <n v="15017.686624203821"/>
    <n v="6981.5159235668798"/>
    <n v="29604.570700636941"/>
    <n v="0.2568984441548619"/>
    <n v="0.50727594654431918"/>
    <n v="0.23582560930081897"/>
    <n v="2.7619727458113892"/>
    <n v="5.4538373853151594"/>
    <n v="2.5354139757288205"/>
    <n v="1.1488367746496073"/>
    <n v="0.53159268977819885"/>
    <n v="0.67465589921427704"/>
    <n v="0.17774207337609227"/>
    <n v="0.22028510679245142"/>
    <n v="0.13491452532781639"/>
    <n v="7.0473117762225354E-2"/>
    <n v="0.2542283963182419"/>
    <n v="9.3196815656724524E-2"/>
    <n v="0.13594849313648932"/>
    <n v="0.41594790404498061"/>
    <n v="0.19246847767935957"/>
    <n v="0.24426595093576214"/>
    <n v="6.435330458841175E-2"/>
    <n v="7.9756437541434869E-2"/>
    <n v="4.8847160252547074E-2"/>
    <n v="2.5515500784394001E-2"/>
    <n v="9.2045946761707381E-2"/>
    <n v="3.3742844058856178E-2"/>
    <n v="4.9221518692629793E-2"/>
    <n v="2846.5933365997057"/>
    <n v="911.30230279274861"/>
    <n v="671.29960803527683"/>
    <n v="1444.0083292503673"/>
    <n v="304.17662910338061"/>
    <n v="140.74938755512002"/>
    <n v="178.62812346888779"/>
    <n v="47.060632043116122"/>
    <n v="58.32471827535521"/>
    <n v="35.721215090641849"/>
    <n v="18.659113179813819"/>
    <n v="67.31185693287604"/>
    <n v="24.675649191572752"/>
    <n v="35.994977951984325"/>
    <n v="23.558307517868478"/>
    <n v="6.0520925482621992"/>
    <n v="11.950562745108881"/>
    <n v="5.5556522244973978"/>
    <n v="2.5173552105359072"/>
    <n v="1.1648370395386214"/>
    <n v="1.478320141452506"/>
    <n v="0.38947215515557432"/>
    <n v="0.48269334132045749"/>
    <n v="0.29562753456820962"/>
    <n v="0.15442217216240922"/>
    <n v="0.55707058849426838"/>
    <n v="0.20421481508577691"/>
    <n v="0.2978931864938133"/>
    <n v="1"/>
    <n v="0"/>
    <n v="61299.286517999994"/>
    <n v="22.154903963182171"/>
    <n v="5708.3716492472013"/>
    <n v="50.268540050448891"/>
    <n v="5.6071803547565153"/>
    <n v="1451.0923441486982"/>
    <n v="12.778476613091271"/>
    <x v="0"/>
    <x v="0"/>
  </r>
  <r>
    <n v="1739"/>
    <x v="140"/>
    <x v="3"/>
    <x v="139"/>
    <n v="2071.0335"/>
    <n v="4785.3999999999996"/>
    <n v="9002.8165605095564"/>
    <n v="3486.408917197451"/>
    <n v="3546.8649681528664"/>
    <n v="986.16687898089151"/>
    <n v="2750.3770700636933"/>
    <n v="2112.2904458598728"/>
    <n v="4597.2407643312099"/>
    <n v="2435.7745222929943"/>
    <n v="410.78471337579623"/>
    <n v="140.54267515923567"/>
    <n v="29469.267515923573"/>
    <n v="17573.584713375796"/>
    <n v="22549.965605095545"/>
    <n v="13773.681528662421"/>
    <n v="53897.231847133764"/>
    <n v="0.32605727810324181"/>
    <n v="0.41838819605899191"/>
    <n v="0.25555452583776622"/>
    <n v="3.6723334963379859"/>
    <n v="4.712242572218738"/>
    <n v="2.8782717283116188"/>
    <n v="1.8813090986144434"/>
    <n v="0.72855120098580084"/>
    <n v="0.74118463830669679"/>
    <n v="0.20607825447839084"/>
    <n v="0.57474340077395691"/>
    <n v="0.44140311068246602"/>
    <n v="0.96068056261361856"/>
    <n v="0.50900123757533211"/>
    <n v="8.5841249085927246E-2"/>
    <n v="2.936905486672706E-2"/>
    <n v="0.51229255199465573"/>
    <n v="0.19838917182012603"/>
    <n v="0.20182933795250313"/>
    <n v="5.6116432422025402E-2"/>
    <n v="0.15650631985005864"/>
    <n v="0.12019690235721478"/>
    <n v="0.26159948805619088"/>
    <n v="0.13860430652142652"/>
    <n v="2.3375123520651728E-2"/>
    <n v="7.9973822900380881E-3"/>
    <n v="2530.3864716964208"/>
    <n v="1383.533686193595"/>
    <n v="646.65171496067705"/>
    <n v="1058.683831225143"/>
    <n v="422.66744415537823"/>
    <n v="163.68116982147657"/>
    <n v="166.51948207290451"/>
    <n v="46.298914506145138"/>
    <n v="129.12568404054898"/>
    <n v="99.168565533327353"/>
    <n v="215.83289973385962"/>
    <n v="114.35561137525795"/>
    <n v="19.285667294638319"/>
    <n v="6.5982476600580124"/>
    <n v="26.024316770894224"/>
    <n v="8.4854178908143183"/>
    <n v="10.888266947442204"/>
    <n v="6.6506319326377001"/>
    <n v="4.3470163860263762"/>
    <n v="1.6834150279063333"/>
    <n v="1.7126062751533795"/>
    <n v="0.47617137964252704"/>
    <n v="1.3280215264811956"/>
    <n v="1.0199209456823719"/>
    <n v="2.2197809761798686"/>
    <n v="1.1761154623008243"/>
    <n v="0.19834769132213276"/>
    <n v="6.7861130763570782E-2"/>
    <n v="1"/>
    <n v="0"/>
    <n v="105760.716403"/>
    <n v="22.154903963182171"/>
    <n v="5708.3716492472013"/>
    <n v="50.268540050448891"/>
    <n v="5.6071803547565153"/>
    <n v="1451.0923441486982"/>
    <n v="12.778476613091271"/>
    <x v="0"/>
    <x v="0"/>
  </r>
  <r>
    <n v="1741"/>
    <x v="141"/>
    <x v="3"/>
    <x v="140"/>
    <n v="2295.348"/>
    <n v="5239"/>
    <n v="4758.9299363057316"/>
    <n v="3252.5745222929918"/>
    <n v="2831.3617834394913"/>
    <n v="1048.6585987261149"/>
    <n v="2738.885350318471"/>
    <n v="917.26242038216571"/>
    <n v="3360.5363057324848"/>
    <n v="4988.7732484076432"/>
    <n v="1297.0777070063693"/>
    <n v="50365.159235668798"/>
    <n v="75559.219108280275"/>
    <n v="63553.761783439499"/>
    <n v="23772.598726114651"/>
    <n v="27997.689171974522"/>
    <n v="115324.04968152868"/>
    <n v="0.55108853668376545"/>
    <n v="0.20613739104517662"/>
    <n v="0.24277407227105796"/>
    <n v="12.130895549425368"/>
    <n v="4.5376214403730959"/>
    <n v="5.3440903172312506"/>
    <n v="0.90836608824312493"/>
    <n v="0.62083880937067981"/>
    <n v="0.54043935549522648"/>
    <n v="0.20016388599467738"/>
    <n v="0.52278781262043728"/>
    <n v="0.17508349310596788"/>
    <n v="0.64144613585273613"/>
    <n v="0.952237688186227"/>
    <n v="0.2475811618641667"/>
    <n v="9.613506248457492"/>
    <n v="7.4880381629050766E-2"/>
    <n v="5.1178316295047863E-2"/>
    <n v="4.455065607426046E-2"/>
    <n v="1.6500338757278233E-2"/>
    <n v="4.3095566233376841E-2"/>
    <n v="1.4432858018818032E-2"/>
    <n v="5.2877063629743398E-2"/>
    <n v="7.8496899450373539E-2"/>
    <n v="2.0409141341250315E-2"/>
    <n v="0.79248116590311235"/>
    <n v="5914.0538298219835"/>
    <n v="3874.8317491425782"/>
    <n v="1435.7789318961293"/>
    <n v="1219.1076269802386"/>
    <n v="244.04768904131956"/>
    <n v="166.79869345092266"/>
    <n v="145.19804017638418"/>
    <n v="53.777364037236659"/>
    <n v="140.45565899069081"/>
    <n v="47.039098481136705"/>
    <n v="172.33519516576845"/>
    <n v="255.83452555936631"/>
    <n v="66.516805487506119"/>
    <n v="2582.8286787522461"/>
    <n v="50.242512107762607"/>
    <n v="27.688072476783258"/>
    <n v="10.356860365449879"/>
    <n v="12.197579265529463"/>
    <n v="2.0732934336343471"/>
    <n v="1.417028930817023"/>
    <n v="1.233521794272368"/>
    <n v="0.45686257540299546"/>
    <n v="1.1932331612977514"/>
    <n v="0.39961801887215609"/>
    <n v="1.4640639701398153"/>
    <n v="2.1734278411847106"/>
    <n v="0.56508978464545223"/>
    <n v="21.942275958011074"/>
    <n v="1"/>
    <n v="0"/>
    <n v="115976.532664"/>
    <n v="22.154903963182171"/>
    <n v="5708.3716492472013"/>
    <n v="50.268540050448891"/>
    <n v="5.6071803547565153"/>
    <n v="1451.0923441486982"/>
    <n v="12.778476613091271"/>
    <x v="0"/>
    <x v="0"/>
  </r>
  <r>
    <n v="1743"/>
    <x v="142"/>
    <x v="3"/>
    <x v="141"/>
    <n v="1480.4034999999999"/>
    <n v="3679"/>
    <n v="2086.9171974522292"/>
    <n v="3185.6726114649687"/>
    <n v="1591.6917197452228"/>
    <n v="412.51337579617837"/>
    <n v="490.75414012738855"/>
    <n v="790.79745222929944"/>
    <n v="1787.6229299363058"/>
    <n v="894.03821656050968"/>
    <n v="866.07388535031851"/>
    <n v="21.557961783439495"/>
    <n v="12127.639490445859"/>
    <n v="8164.4267515923566"/>
    <n v="18936.159235668791"/>
    <n v="36302.74394904459"/>
    <n v="63403.329936305738"/>
    <n v="0.12876968386036264"/>
    <n v="0.29866190395191927"/>
    <n v="0.57256841218771815"/>
    <n v="2.219197268712247"/>
    <n v="5.1470941113533"/>
    <n v="9.8675574745976053"/>
    <n v="0.56725120887530012"/>
    <n v="0.86590720616063299"/>
    <n v="0.43264248973776104"/>
    <n v="0.11212649518787127"/>
    <n v="0.13339335148882536"/>
    <n v="0.21494902207917896"/>
    <n v="0.48589913833550036"/>
    <n v="0.24301120319665934"/>
    <n v="0.23541013464265248"/>
    <n v="5.8597341080292185E-3"/>
    <n v="0.25561098910529212"/>
    <n v="0.39018937990271613"/>
    <n v="0.19495449811400239"/>
    <n v="5.0525699886489084E-2"/>
    <n v="6.0108830057379575E-2"/>
    <n v="9.6858907096577906E-2"/>
    <n v="0.21895265697468044"/>
    <n v="0.10950410160592598"/>
    <n v="0.10607895835202429"/>
    <n v="2.6404746394760562E-3"/>
    <n v="4496.6900664046625"/>
    <n v="860.11627591814613"/>
    <n v="2574.6626914216022"/>
    <n v="1342.9900167140986"/>
    <n v="148.00831187604462"/>
    <n v="225.93422776347296"/>
    <n v="112.88593757058318"/>
    <n v="29.256267786963004"/>
    <n v="34.805258165063016"/>
    <n v="56.084925690021237"/>
    <n v="126.78176808058907"/>
    <n v="63.406965713511326"/>
    <n v="61.423679812079328"/>
    <n v="1.5289334598184039"/>
    <n v="42.828411265108294"/>
    <n v="5.5150009788495886"/>
    <n v="12.791214851673068"/>
    <n v="24.522195434585633"/>
    <n v="1.4096948551203974"/>
    <n v="2.1518948121001937"/>
    <n v="1.0751742479298536"/>
    <n v="0.27864928433104785"/>
    <n v="0.33150025660395194"/>
    <n v="0.53417696744792853"/>
    <n v="1.207524117537081"/>
    <n v="0.60391522754472671"/>
    <n v="0.58502555914675869"/>
    <n v="1.4562220221337964E-2"/>
    <n v="1"/>
    <n v="0"/>
    <n v="80546.241062999994"/>
    <n v="22.154903963182171"/>
    <n v="5708.3716492472013"/>
    <n v="50.268540050448891"/>
    <n v="5.6071803547565153"/>
    <n v="1451.0923441486982"/>
    <n v="12.778476613091271"/>
    <x v="0"/>
    <x v="0"/>
  </r>
  <r>
    <n v="1745"/>
    <x v="143"/>
    <x v="3"/>
    <x v="142"/>
    <n v="1338.89"/>
    <n v="2983.4"/>
    <n v="10570.780891719749"/>
    <n v="5959.3719745222916"/>
    <n v="4208.3171974522302"/>
    <n v="2934.3554140127389"/>
    <n v="7563.2140127388529"/>
    <n v="1470.9070063694269"/>
    <n v="5696.6216560509547"/>
    <n v="4511.8611464968144"/>
    <n v="549.03184713375811"/>
    <n v="3536.751592356688"/>
    <n v="47001.212738853508"/>
    <n v="27758.608917197453"/>
    <n v="15741.603821656052"/>
    <n v="0"/>
    <n v="43500.212738853501"/>
    <n v="0.63812581984004946"/>
    <n v="0.36187418015995065"/>
    <n v="0"/>
    <n v="9.3043537297035108"/>
    <n v="5.2763973391620471"/>
    <n v="0"/>
    <n v="3.5431993335522387"/>
    <n v="1.9975102146954118"/>
    <n v="1.4105775951773916"/>
    <n v="0.98356084132625154"/>
    <n v="2.5350988847418559"/>
    <n v="0.49303043720903228"/>
    <n v="1.9094394503086929"/>
    <n v="1.5123218966604592"/>
    <n v="0.18402890900776231"/>
    <n v="1.1854768359444552"/>
    <n v="0.38081090170086918"/>
    <n v="0.21468554106219087"/>
    <n v="0.15160403786823146"/>
    <n v="0.10570974297616191"/>
    <n v="0.27246372594893148"/>
    <n v="5.2989218975528246E-2"/>
    <n v="0.20521999762465379"/>
    <n v="0.16253916613600744"/>
    <n v="1.9778795427807378E-2"/>
    <n v="0.12741098096473932"/>
    <n v="4050.2991376958566"/>
    <n v="4376.2767913271418"/>
    <n v="947.71802385804199"/>
    <n v="1465.6986798562432"/>
    <n v="984.24403088638257"/>
    <n v="554.8763477208837"/>
    <n v="391.83586568456519"/>
    <n v="273.217450094296"/>
    <n v="704.20987083229545"/>
    <n v="136.95595962471387"/>
    <n v="530.41169981852465"/>
    <n v="420.09880321199387"/>
    <n v="51.120283718227007"/>
    <n v="329.30647973525959"/>
    <n v="32.489758485651173"/>
    <n v="20.732553770061358"/>
    <n v="11.757204715589818"/>
    <n v="0"/>
    <n v="7.8951824957388199"/>
    <n v="4.4509795237265877"/>
    <n v="3.143138866861527"/>
    <n v="2.1916329302726427"/>
    <n v="5.6488688486274841"/>
    <n v="1.098601831643695"/>
    <n v="4.2547346354449989"/>
    <n v="3.3698520016557105"/>
    <n v="0.41006493971406022"/>
    <n v="2.6415550137477219"/>
    <n v="1"/>
    <n v="0"/>
    <n v="66260.662019999989"/>
    <n v="22.154903963182171"/>
    <n v="5708.3716492472013"/>
    <n v="50.268540050448891"/>
    <n v="5.6071803547565153"/>
    <n v="1451.0923441486982"/>
    <n v="12.778476613091271"/>
    <x v="0"/>
    <x v="0"/>
  </r>
  <r>
    <n v="1746"/>
    <x v="144"/>
    <x v="3"/>
    <x v="143"/>
    <n v="3112.1529999999998"/>
    <n v="6783.8"/>
    <n v="879.02165605095558"/>
    <n v="5179.2980891719753"/>
    <n v="4792.0853503184699"/>
    <n v="1602.856050955414"/>
    <n v="2677.4853503184718"/>
    <n v="2485.6993630573238"/>
    <n v="3219.845859872612"/>
    <n v="3341.1019108280243"/>
    <n v="221.57707006369429"/>
    <n v="2528.5159235668789"/>
    <n v="26927.486624203822"/>
    <n v="15203.354140127387"/>
    <n v="34098.579617834403"/>
    <n v="45305.603821656048"/>
    <n v="94607.537579617841"/>
    <n v="0.16069918453730883"/>
    <n v="0.36042138385790273"/>
    <n v="0.47887943160478835"/>
    <n v="2.2411265279234924"/>
    <n v="5.0264718325767861"/>
    <n v="6.6784993398472903"/>
    <n v="0.12957658776068803"/>
    <n v="0.7634803633910161"/>
    <n v="0.70640133115930148"/>
    <n v="0.23627702039497245"/>
    <n v="0.39468813206734749"/>
    <n v="0.36641695849779232"/>
    <n v="0.47463749813859663"/>
    <n v="0.49251185336065689"/>
    <n v="3.2662677269921621E-2"/>
    <n v="0.37272854794759264"/>
    <n v="5.7817613662690774E-2"/>
    <n v="0.3406681210892703"/>
    <n v="0.31519921894540026"/>
    <n v="0.10542779153745239"/>
    <n v="0.17611148998046278"/>
    <n v="0.16349677447140598"/>
    <n v="0.21178523042979208"/>
    <n v="0.21976084224793502"/>
    <n v="1.4574222768308002E-2"/>
    <n v="0.16631303199687833"/>
    <n v="2620.7074121777796"/>
    <n v="745.91375690315294"/>
    <n v="1255.0028759461509"/>
    <n v="944.5589921837784"/>
    <n v="24.349630361522316"/>
    <n v="143.4708611958996"/>
    <n v="132.74474654621801"/>
    <n v="44.400444624803711"/>
    <n v="74.168569260899488"/>
    <n v="68.85593803482891"/>
    <n v="89.192406090654075"/>
    <n v="92.551299468920334"/>
    <n v="6.1378689768336363"/>
    <n v="70.041992342572826"/>
    <n v="30.399385113655352"/>
    <n v="4.8851563982000208"/>
    <n v="10.956588451092991"/>
    <n v="14.557640264362341"/>
    <n v="0.28244808531295074"/>
    <n v="1.664217051402028"/>
    <n v="1.5397974811387711"/>
    <n v="0.51503125037728359"/>
    <n v="0.86033217207459656"/>
    <n v="0.79870731389405469"/>
    <n v="1.0346039734783643"/>
    <n v="1.0735660845813251"/>
    <n v="7.1197357605392253E-2"/>
    <n v="0.81246517236359495"/>
    <n v="1"/>
    <n v="0"/>
    <n v="151128.42915400001"/>
    <n v="22.154903963182171"/>
    <n v="5708.3716492472013"/>
    <n v="50.268540050448891"/>
    <n v="5.6071803547565153"/>
    <n v="1451.0923441486982"/>
    <n v="12.778476613091271"/>
    <x v="0"/>
    <x v="0"/>
  </r>
  <r>
    <n v="1747"/>
    <x v="145"/>
    <x v="3"/>
    <x v="144"/>
    <n v="1544.7619999999999"/>
    <n v="3658.2"/>
    <n v="2858.0140127388531"/>
    <n v="2065.1375796178345"/>
    <n v="2105.0878980891721"/>
    <n v="387.93375796178356"/>
    <n v="61.419108280254775"/>
    <n v="363.73885350318477"/>
    <n v="1740.9579617834397"/>
    <n v="922.08789808917197"/>
    <n v="130.48535031847135"/>
    <n v="187.16305732484076"/>
    <n v="10822.025477707004"/>
    <n v="7733.8216560509545"/>
    <n v="17839.564331210193"/>
    <n v="26438.721019108281"/>
    <n v="52012.107006369428"/>
    <n v="0.14869271985278096"/>
    <n v="0.34298868778812502"/>
    <n v="0.50831859235909405"/>
    <n v="2.1141057503829628"/>
    <n v="4.8765962307173458"/>
    <n v="7.2272486520989236"/>
    <n v="0.78126237295359824"/>
    <n v="0.56452287453333183"/>
    <n v="0.5754436329586059"/>
    <n v="0.1060449833146858"/>
    <n v="1.6789434224551633E-2"/>
    <n v="9.9431100952158111E-2"/>
    <n v="0.47590562620508442"/>
    <n v="0.25206054838149144"/>
    <n v="3.5669277327229611E-2"/>
    <n v="5.1162609295511668E-2"/>
    <n v="0.36954744236993597"/>
    <n v="0.26702679108226751"/>
    <n v="0.27219245435303618"/>
    <n v="5.0160680607143758E-2"/>
    <n v="7.9416245954159505E-3"/>
    <n v="4.7032226715312847E-2"/>
    <n v="0.22510965977878628"/>
    <n v="0.11922797539140677"/>
    <n v="1.6872040256627769E-2"/>
    <n v="2.4200591330988876E-2"/>
    <n v="4483.8023281352953"/>
    <n v="932.93323083681071"/>
    <n v="2279.2000878541621"/>
    <n v="1537.8934768284651"/>
    <n v="246.38051833955632"/>
    <n v="178.02910169119264"/>
    <n v="181.47309466285967"/>
    <n v="33.442565341533069"/>
    <n v="5.2947507138150671"/>
    <n v="31.356797715791792"/>
    <n v="150.0825829123655"/>
    <n v="79.49033604217"/>
    <n v="11.248737096419944"/>
    <n v="16.134746321106963"/>
    <n v="33.669980881436381"/>
    <n v="5.0064810346519106"/>
    <n v="11.548422560375121"/>
    <n v="17.115077286409353"/>
    <n v="1.8501322616292044"/>
    <n v="1.3368645652973303"/>
    <n v="1.3627263604938316"/>
    <n v="0.25112849614489713"/>
    <n v="3.9759592921275108E-2"/>
    <n v="0.23546595106766272"/>
    <n v="1.1270072423994375"/>
    <n v="0.59691259759702275"/>
    <n v="8.4469549560690485E-2"/>
    <n v="0.12115980152595725"/>
    <n v="1"/>
    <n v="0"/>
    <n v="80586.717315999995"/>
    <n v="22.154903963182171"/>
    <n v="5708.3716492472013"/>
    <n v="50.268540050448891"/>
    <n v="5.6071803547565153"/>
    <n v="1451.0923441486982"/>
    <n v="12.778476613091271"/>
    <x v="0"/>
    <x v="0"/>
  </r>
  <r>
    <n v="1748"/>
    <x v="146"/>
    <x v="3"/>
    <x v="145"/>
    <n v="2188.4884999999999"/>
    <n v="4490.2"/>
    <n v="20127.583439490449"/>
    <n v="1810.0369426751593"/>
    <n v="2725.15796178344"/>
    <n v="1640.0942675159233"/>
    <n v="4133.5541401273886"/>
    <n v="691.83694267515932"/>
    <n v="1191.9299363057326"/>
    <n v="3470.3872611464972"/>
    <n v="37.27643312101911"/>
    <n v="650.76815286624219"/>
    <n v="36478.625477707013"/>
    <n v="26990.917197452236"/>
    <n v="25033.490445859876"/>
    <n v="8818.295541401274"/>
    <n v="60842.703184713384"/>
    <n v="0.44361798185577089"/>
    <n v="0.4114460590263434"/>
    <n v="0.1449359591178857"/>
    <n v="6.0110723792820444"/>
    <n v="5.5751392913143905"/>
    <n v="1.9638981652045064"/>
    <n v="4.482558335818104"/>
    <n v="0.40310831202956648"/>
    <n v="0.60691237846497703"/>
    <n v="0.36526084974297879"/>
    <n v="0.92057238878610947"/>
    <n v="0.15407708847604992"/>
    <n v="0.26545141336816458"/>
    <n v="0.77288033075286122"/>
    <n v="8.3017311302434442E-3"/>
    <n v="0.14493077209617439"/>
    <n v="0.74571691255421135"/>
    <n v="6.7060964599084269E-2"/>
    <n v="0.1009657412472325"/>
    <n v="6.0764673372075605E-2"/>
    <n v="0.15314611615041998"/>
    <n v="2.5632213148372156E-2"/>
    <n v="4.4160408762183259E-2"/>
    <n v="0.12857611454100859"/>
    <n v="1.3810732272757948E-3"/>
    <n v="2.411063500012035E-2"/>
    <n v="3600.1599517581885"/>
    <n v="2158.4985489767464"/>
    <n v="521.79263558587422"/>
    <n v="1481.2716240153775"/>
    <n v="1190.9812686089024"/>
    <n v="107.10277767308635"/>
    <n v="161.25195040138701"/>
    <n v="97.046998077865297"/>
    <n v="244.5890023744017"/>
    <n v="40.93709719971357"/>
    <n v="70.528398597972341"/>
    <n v="205.34835864772174"/>
    <n v="2.2057061018354505"/>
    <n v="38.506991293860487"/>
    <n v="27.801244185068089"/>
    <n v="12.333131838459392"/>
    <n v="11.438712355975312"/>
    <n v="4.0293999906333866"/>
    <n v="9.197024996699982"/>
    <n v="0.82707171761476439"/>
    <n v="1.2452237979698957"/>
    <n v="0.7494187278187312"/>
    <n v="1.8887712410311448"/>
    <n v="0.31612546407036607"/>
    <n v="0.54463614330426346"/>
    <n v="1.5857461719111146"/>
    <n v="1.7032958190558969E-2"/>
    <n v="0.29735964016545768"/>
    <n v="1"/>
    <n v="0"/>
    <n v="100908.44459299999"/>
    <n v="22.154903963182171"/>
    <n v="5708.3716492472013"/>
    <n v="50.268540050448891"/>
    <n v="5.6071803547565153"/>
    <n v="1451.0923441486982"/>
    <n v="12.778476613091271"/>
    <x v="0"/>
    <x v="0"/>
  </r>
  <r>
    <n v="1749"/>
    <x v="147"/>
    <x v="3"/>
    <x v="146"/>
    <n v="2318.64"/>
    <n v="5106.3999999999996"/>
    <n v="19732.174522292997"/>
    <n v="3483.415286624203"/>
    <n v="4200.2573248407634"/>
    <n v="1697.2445859872616"/>
    <n v="518.87770700636952"/>
    <n v="2301.2038216560518"/>
    <n v="845.3452229299362"/>
    <n v="1826.7579617834394"/>
    <n v="2577.4242038216566"/>
    <n v="79.99617834394904"/>
    <n v="37262.696815286625"/>
    <n v="31770.512101910834"/>
    <n v="24653.62547770701"/>
    <n v="64103.647133757964"/>
    <n v="120527.78471337582"/>
    <n v="0.26359492275962354"/>
    <n v="0.20454723810227821"/>
    <n v="0.53185783913809814"/>
    <n v="6.2217045476090469"/>
    <n v="4.8279855627657469"/>
    <n v="12.553589051730762"/>
    <n v="3.8642046299336124"/>
    <n v="0.6821665530753962"/>
    <n v="0.82254765095581306"/>
    <n v="0.33237595683598264"/>
    <n v="0.10161321224470655"/>
    <n v="0.45065091290460046"/>
    <n v="0.1655462210030425"/>
    <n v="0.35773890838622896"/>
    <n v="0.50474389076877191"/>
    <n v="1.566586603946989E-2"/>
    <n v="0.62108455976402743"/>
    <n v="0.10964303236442617"/>
    <n v="0.13220615743830391"/>
    <n v="5.3422009080085965E-2"/>
    <n v="1.6332053614432036E-2"/>
    <n v="7.243206575564283E-2"/>
    <n v="2.660785637380686E-2"/>
    <n v="5.749853687984996E-2"/>
    <n v="8.1126303395866184E-2"/>
    <n v="2.5179379572902029E-3"/>
    <n v="4879.6673973026645"/>
    <n v="1508.6112070966246"/>
    <n v="947.71802385804199"/>
    <n v="998.12248897599238"/>
    <n v="798.87346244101207"/>
    <n v="141.0289589726398"/>
    <n v="170.05090383970702"/>
    <n v="68.7143557079863"/>
    <n v="21.00719461564249"/>
    <n v="93.166146625751082"/>
    <n v="34.224502952628995"/>
    <n v="73.95781221795302"/>
    <n v="104.34915804945979"/>
    <n v="3.2387116738440906"/>
    <n v="51.982103609605552"/>
    <n v="13.702218585856725"/>
    <n v="10.632795724091283"/>
    <n v="27.647089299657544"/>
    <n v="8.510236398187299"/>
    <n v="1.5023527958735308"/>
    <n v="1.811517667615828"/>
    <n v="0.73200004571096067"/>
    <n v="0.22378536858087911"/>
    <n v="0.99247999760896555"/>
    <n v="0.3645866641349827"/>
    <n v="0.78785752069464843"/>
    <n v="1.1116103421926891"/>
    <n v="3.4501336276415932E-2"/>
    <n v="1"/>
    <n v="0"/>
    <n v="113596.04751999999"/>
    <n v="22.154903963182171"/>
    <n v="5708.3716492472013"/>
    <n v="50.268540050448891"/>
    <n v="5.6071803547565153"/>
    <n v="1451.0923441486982"/>
    <n v="12.778476613091271"/>
    <x v="0"/>
    <x v="0"/>
  </r>
  <r>
    <n v="1750"/>
    <x v="148"/>
    <x v="3"/>
    <x v="147"/>
    <n v="2435.9989999999998"/>
    <n v="5446.6"/>
    <n v="650.17070063694257"/>
    <n v="6075.3146496815289"/>
    <n v="4151.0496815286624"/>
    <n v="3015.0445859872607"/>
    <n v="932.93121019108276"/>
    <n v="3868.0025477707013"/>
    <n v="3456.2114649681539"/>
    <n v="2494.6929936305733"/>
    <n v="690.50063694267521"/>
    <n v="3074.9796178343954"/>
    <n v="28408.898089171973"/>
    <n v="17657.059872611466"/>
    <n v="26379.718471337583"/>
    <n v="0"/>
    <n v="44036.778343949045"/>
    <n v="0.40096166287872115"/>
    <n v="0.59903833712127896"/>
    <n v="0"/>
    <n v="3.2418499380552022"/>
    <n v="4.8433368470858111"/>
    <n v="0"/>
    <n v="0.11937184677357297"/>
    <n v="1.1154324991153248"/>
    <n v="0.76213595298510306"/>
    <n v="0.55356453310088138"/>
    <n v="0.17128689644752371"/>
    <n v="0.7101682788842032"/>
    <n v="0.63456311551576283"/>
    <n v="0.45802757566749402"/>
    <n v="0.12677645447484212"/>
    <n v="0.56456865160547776"/>
    <n v="3.6822138302053727E-2"/>
    <n v="0.34407283508763425"/>
    <n v="0.23509291532547344"/>
    <n v="0.17075575479380972"/>
    <n v="5.2836158280132904E-2"/>
    <n v="0.21906266250875134"/>
    <n v="0.19574105144929674"/>
    <n v="0.14128586591588704"/>
    <n v="3.9106206918046241E-2"/>
    <n v="0.17415014957298258"/>
    <n v="1367.6018119238834"/>
    <n v="882.26391581279415"/>
    <n v="947.71802385804199"/>
    <n v="819.24591525893106"/>
    <n v="20.191636665743555"/>
    <n v="188.67436800253193"/>
    <n v="128.9145863828777"/>
    <n v="93.634925030660256"/>
    <n v="28.973018950033623"/>
    <n v="120.12430272579817"/>
    <n v="107.33575978161967"/>
    <n v="77.474937690390462"/>
    <n v="21.444119159710407"/>
    <n v="95.496261423428422"/>
    <n v="18.077502636063912"/>
    <n v="7.2483855176506502"/>
    <n v="10.829117118413262"/>
    <n v="0"/>
    <n v="0.26690105399753555"/>
    <n v="2.4939725548662088"/>
    <n v="1.7040440827474326"/>
    <n v="1.2377035401029561"/>
    <n v="0.38297684448601288"/>
    <n v="1.5878506303864253"/>
    <n v="1.4188066025347934"/>
    <n v="1.0240944243534473"/>
    <n v="0.28345686387501606"/>
    <n v="1.2623074220615016"/>
    <n v="1"/>
    <n v="0"/>
    <n v="120911.03118200001"/>
    <n v="22.154903963182171"/>
    <n v="5708.3716492472013"/>
    <n v="50.268540050448891"/>
    <n v="5.6071803547565153"/>
    <n v="1451.0923441486982"/>
    <n v="12.778476613091271"/>
    <x v="0"/>
    <x v="0"/>
  </r>
  <r>
    <n v="1751"/>
    <x v="149"/>
    <x v="3"/>
    <x v="148"/>
    <n v="2034.01"/>
    <n v="4532.8"/>
    <n v="16318.214012738856"/>
    <n v="2764.9681528662422"/>
    <n v="1403.1350318471341"/>
    <n v="723.91719745222929"/>
    <n v="738.14904458598721"/>
    <n v="1001.1668789808919"/>
    <n v="507.95031847133754"/>
    <n v="2367.2624203821656"/>
    <n v="1645.3796178343948"/>
    <n v="284.4751592356688"/>
    <n v="27754.617834394914"/>
    <n v="23140.089171974523"/>
    <n v="26096.184713375795"/>
    <n v="17457.010191082802"/>
    <n v="66693.284076433119"/>
    <n v="0.34696280881078029"/>
    <n v="0.3912865451859972"/>
    <n v="0.26175064600322251"/>
    <n v="5.1050320269975558"/>
    <n v="5.757188650144677"/>
    <n v="3.8512641614637313"/>
    <n v="3.6000295651118193"/>
    <n v="0.609991209156866"/>
    <n v="0.30955149837785345"/>
    <n v="0.15970640607400047"/>
    <n v="0.16284615350026191"/>
    <n v="0.22087161996578095"/>
    <n v="0.11206104802138579"/>
    <n v="0.52225168116443821"/>
    <n v="0.36299409147423112"/>
    <n v="6.2759256802786087E-2"/>
    <n v="0.70519235649714818"/>
    <n v="0.11948822376254957"/>
    <n v="6.063654385336173E-2"/>
    <n v="3.1284114424631582E-2"/>
    <n v="3.1899144342104606E-2"/>
    <n v="4.3265471949582086E-2"/>
    <n v="2.1951095983092729E-2"/>
    <n v="0.10230135254833891"/>
    <n v="7.1105154591502212E-2"/>
    <n v="1.2293606870806833E-2"/>
    <n v="4359.0381749302687"/>
    <n v="1814.0273094375759"/>
    <n v="1140.981058240706"/>
    <n v="1705.6329878023394"/>
    <n v="1066.5499354731278"/>
    <n v="180.7168727363557"/>
    <n v="91.708172016152545"/>
    <n v="47.314849506681654"/>
    <n v="48.24503559385537"/>
    <n v="65.435743724241291"/>
    <n v="33.199367220348854"/>
    <n v="154.72303401190624"/>
    <n v="107.5411514924441"/>
    <n v="18.593147662462012"/>
    <n v="32.789064004814684"/>
    <n v="11.376585745386956"/>
    <n v="12.829919574326476"/>
    <n v="8.5825586851012545"/>
    <n v="8.0226813106812926"/>
    <n v="1.3593680231986285"/>
    <n v="0.68983684045168614"/>
    <n v="0.35590641022031816"/>
    <n v="0.36290335081242825"/>
    <n v="0.49221335144905476"/>
    <n v="0.24972852565687365"/>
    <n v="1.1638401091352382"/>
    <n v="0.80893388814921996"/>
    <n v="0.13985927268581216"/>
    <n v="1"/>
    <n v="0"/>
    <n v="100671.00018"/>
    <n v="22.154903963182171"/>
    <n v="5708.3716492472013"/>
    <n v="50.268540050448891"/>
    <n v="5.6071803547565153"/>
    <n v="1451.0923441486982"/>
    <n v="12.778476613091271"/>
    <x v="0"/>
    <x v="0"/>
  </r>
  <r>
    <n v="1752"/>
    <x v="150"/>
    <x v="3"/>
    <x v="11"/>
    <n v="1603.5975000000001"/>
    <n v="3151.6000000000008"/>
    <n v="34337.145222929961"/>
    <n v="15571.563057324845"/>
    <n v="7192.7222929936333"/>
    <n v="5888.1197452229326"/>
    <n v="21620.738853503175"/>
    <n v="1434.0585987261147"/>
    <n v="16190.84585987261"/>
    <n v="14762.521019108293"/>
    <n v="272.78471337579623"/>
    <n v="19778.850955414011"/>
    <n v="137049.35031847138"/>
    <n v="83041.185987261182"/>
    <n v="20553.633121019113"/>
    <n v="59912.867515923564"/>
    <n v="163507.68662420387"/>
    <n v="0.50787328535885901"/>
    <n v="0.12570438457892402"/>
    <n v="0.36642233006221697"/>
    <n v="26.348897698712133"/>
    <n v="6.5216503112765283"/>
    <n v="19.010301915193409"/>
    <n v="10.895146980241767"/>
    <n v="4.9408437166280113"/>
    <n v="2.2822446671511711"/>
    <n v="1.8682953881275959"/>
    <n v="6.8602420527678545"/>
    <n v="0.45502557390725801"/>
    <n v="5.1373416232620279"/>
    <n v="4.6841353658802793"/>
    <n v="8.6554357588461778E-2"/>
    <n v="6.2758125889751257"/>
    <n v="0.41349536154502181"/>
    <n v="0.18751614481654416"/>
    <n v="8.6616324267057343E-2"/>
    <n v="7.0906016998916549E-2"/>
    <n v="0.26036163376592281"/>
    <n v="1.7269245154399704E-2"/>
    <n v="0.19497368284644134"/>
    <n v="0.17777348485091382"/>
    <n v="3.2849327732101803E-3"/>
    <n v="0.23818121959924993"/>
    <n v="12874.6209940318"/>
    <n v="10791.28742665129"/>
    <n v="4717.5486233010679"/>
    <n v="1618.3963087416626"/>
    <n v="2703.7122222779499"/>
    <n v="1226.107327348413"/>
    <n v="566.35608606249082"/>
    <n v="463.63147600180577"/>
    <n v="1702.4203821656045"/>
    <n v="112.91799989969408"/>
    <n v="1274.8697527458748"/>
    <n v="1162.4032298510467"/>
    <n v="21.479111289432776"/>
    <n v="1557.3898390089773"/>
    <n v="101.96304660253203"/>
    <n v="51.784307463226391"/>
    <n v="12.817202022963437"/>
    <n v="37.361537116342198"/>
    <n v="21.412570936865368"/>
    <n v="9.7103936974988088"/>
    <n v="4.4853663671798145"/>
    <n v="3.6718189852646517"/>
    <n v="13.482646894562491"/>
    <n v="0.89427590073326668"/>
    <n v="10.096577139757708"/>
    <n v="9.2058767983289407"/>
    <n v="0.1701079687239449"/>
    <n v="12.3340495076938"/>
    <n v="1"/>
    <n v="0"/>
    <n v="71286.467755000005"/>
    <n v="22.154903963182171"/>
    <n v="5708.3716492472013"/>
    <n v="50.268540050448891"/>
    <n v="5.6071803547565153"/>
    <n v="1451.0923441486982"/>
    <n v="12.778476613091271"/>
    <x v="0"/>
    <x v="0"/>
  </r>
  <r>
    <n v="1754"/>
    <x v="151"/>
    <x v="4"/>
    <x v="136"/>
    <n v="1263.4124999999999"/>
    <n v="2616"/>
    <n v="8767.7273885350332"/>
    <n v="2067.8292993630571"/>
    <n v="1432.7439490445861"/>
    <n v="853.47643312101923"/>
    <n v="733.70828025477715"/>
    <n v="956.56942675159235"/>
    <n v="225.70573248407646"/>
    <n v="911.15031847133764"/>
    <n v="267.67643312101916"/>
    <n v="26.839490445859873"/>
    <n v="16243.426751592357"/>
    <n v="13416.292993630575"/>
    <n v="15555.727388535033"/>
    <n v="7640.6560509554147"/>
    <n v="36612.676433121029"/>
    <n v="0.36643846614539649"/>
    <n v="0.4248727190690384"/>
    <n v="0.208688814785565"/>
    <n v="5.1285523675957858"/>
    <n v="5.9463789711525354"/>
    <n v="2.9207400806404489"/>
    <n v="3.3515777479109454"/>
    <n v="0.79045462513878328"/>
    <n v="0.54768499581215069"/>
    <n v="0.32625245914412049"/>
    <n v="0.28046952609127568"/>
    <n v="0.36566109585305517"/>
    <n v="8.6278949726328921E-2"/>
    <n v="0.34829905140341655"/>
    <n v="0.10232279553555779"/>
    <n v="1.025974405422778E-2"/>
    <n v="0.65351341035094701"/>
    <n v="0.154128215621466"/>
    <n v="0.1067913431619886"/>
    <n v="6.3614922059782808E-2"/>
    <n v="5.4687854581225034E-2"/>
    <n v="7.1299085910372303E-2"/>
    <n v="1.6823256065683041E-2"/>
    <n v="6.7913716471748861E-2"/>
    <n v="1.9951594173450098E-2"/>
    <n v="2.0005146323654379E-3"/>
    <n v="3298.4393182991921"/>
    <n v="1463.3717794227348"/>
    <n v="688.34739197796534"/>
    <n v="1401.4168818500029"/>
    <n v="789.88535031847152"/>
    <n v="186.29092787054569"/>
    <n v="129.0760314454582"/>
    <n v="76.889768749641377"/>
    <n v="66.099845067997947"/>
    <n v="86.177425833476789"/>
    <n v="20.333849773340223"/>
    <n v="82.085614276697086"/>
    <n v="24.114993974866593"/>
    <n v="2.4179721122396285"/>
    <n v="28.979194390684778"/>
    <n v="10.619091542651807"/>
    <n v="12.312469117200466"/>
    <n v="6.0476337308324997"/>
    <n v="6.9397187288672812"/>
    <n v="1.6367016309899238"/>
    <n v="1.1340270489999"/>
    <n v="0.67553268083149354"/>
    <n v="0.58073533406925859"/>
    <n v="0.75713152018963914"/>
    <n v="0.1786476962069605"/>
    <n v="0.72118197221520108"/>
    <n v="0.211867804949705"/>
    <n v="2.1243648013503012E-2"/>
    <n v="1"/>
    <n v="0"/>
    <n v="58710.346425000003"/>
    <n v="22.154903963182171"/>
    <n v="5708.3716492472013"/>
    <n v="50.268540050448891"/>
    <n v="5.6071803547565153"/>
    <n v="1451.0923441486982"/>
    <n v="12.778476613091271"/>
    <x v="0"/>
    <x v="0"/>
  </r>
  <r>
    <n v="1755"/>
    <x v="152"/>
    <x v="4"/>
    <x v="149"/>
    <n v="970.58699999999999"/>
    <n v="1770.6"/>
    <n v="0"/>
    <n v="1077.459872611465"/>
    <n v="688.33375796178359"/>
    <n v="197.83439490445861"/>
    <n v="68.514649681528653"/>
    <n v="155.18216560509552"/>
    <n v="0"/>
    <n v="1546.7796178343951"/>
    <n v="55.977070063694271"/>
    <n v="24.535031847133762"/>
    <n v="3814.6165605095539"/>
    <n v="2044.1401273885353"/>
    <n v="13297.941401273885"/>
    <n v="14485.710828025476"/>
    <n v="29827.792356687896"/>
    <n v="6.8531391895994762E-2"/>
    <n v="0.44582385589432538"/>
    <n v="0.48564475220967984"/>
    <n v="1.1544900753352172"/>
    <n v="7.5104153401524263"/>
    <n v="8.1812441138740972"/>
    <n v="0"/>
    <n v="0.60852811059045808"/>
    <n v="0.38875734664056455"/>
    <n v="0.11173296899607964"/>
    <n v="3.8695724433259152E-2"/>
    <n v="8.7643830116963473E-2"/>
    <n v="0"/>
    <n v="0.87359065731073937"/>
    <n v="3.1614746449618363E-2"/>
    <n v="1.3856902658496421E-2"/>
    <n v="0"/>
    <n v="0.52709687470788014"/>
    <n v="0.33673511357616925"/>
    <n v="9.6781229551615611E-2"/>
    <n v="3.3517589505499629E-2"/>
    <n v="7.591562022871029E-2"/>
    <n v="0"/>
    <n v="0.75668962078958024"/>
    <n v="2.7384164771133888E-2"/>
    <n v="1.200261739320101E-2"/>
    <n v="3775.6699185680882"/>
    <n v="482.86285576070298"/>
    <n v="1833.6342820285413"/>
    <n v="1683.2837216802386"/>
    <n v="0"/>
    <n v="136.38732564702087"/>
    <n v="87.130855438200456"/>
    <n v="25.042328468918811"/>
    <n v="8.6727404660162843"/>
    <n v="19.643312101910823"/>
    <n v="0"/>
    <n v="195.79488833346772"/>
    <n v="7.0857050713537051"/>
    <n v="3.1057002338144"/>
    <n v="30.731703965422881"/>
    <n v="2.1060864480860917"/>
    <n v="13.700926760067759"/>
    <n v="14.92469075726903"/>
    <n v="0"/>
    <n v="1.110111584650799"/>
    <n v="0.70919325929750099"/>
    <n v="0.20382963598776679"/>
    <n v="7.0590941030045373E-2"/>
    <n v="0.1598848589617371"/>
    <n v="0"/>
    <n v="1.5936537557523387"/>
    <n v="5.7673418316641654E-2"/>
    <n v="2.5278549833383058E-2"/>
    <n v="1"/>
    <n v="0"/>
    <n v="40524.452166000003"/>
    <n v="22.154903963182171"/>
    <n v="5708.3716492472013"/>
    <n v="50.268540050448891"/>
    <n v="5.6071803547565153"/>
    <n v="1451.0923441486982"/>
    <n v="12.778476613091271"/>
    <x v="0"/>
    <x v="0"/>
  </r>
  <r>
    <n v="1760"/>
    <x v="153"/>
    <x v="4"/>
    <x v="150"/>
    <n v="439.04399999999998"/>
    <n v="884.6"/>
    <n v="0"/>
    <n v="711.22675159235666"/>
    <n v="871.12993630573249"/>
    <n v="37.450955414012739"/>
    <n v="24.039490445859876"/>
    <n v="309.39745222929935"/>
    <n v="68.98089171974523"/>
    <n v="197.25477707006371"/>
    <n v="44.340127388535038"/>
    <n v="373.01146496815289"/>
    <n v="2636.8318471337579"/>
    <n v="2037.1592356687897"/>
    <n v="5756.4611464968157"/>
    <n v="3429.687898089172"/>
    <n v="11223.308280254778"/>
    <n v="0.18151147458479547"/>
    <n v="0.5129023459708566"/>
    <n v="0.30558617944434791"/>
    <n v="2.3029157084205174"/>
    <n v="6.5074170772064388"/>
    <n v="3.8771059214211756"/>
    <n v="0"/>
    <n v="0.80400944109468309"/>
    <n v="0.98477270665355243"/>
    <n v="4.2336598930604499E-2"/>
    <n v="2.717554877442898E-2"/>
    <n v="0.34975972442832842"/>
    <n v="7.7979755505025131E-2"/>
    <n v="0.22298753907988209"/>
    <n v="5.0124493995630834E-2"/>
    <n v="0.42167246774604666"/>
    <n v="0"/>
    <n v="0.3491267344935185"/>
    <n v="0.42761995285054122"/>
    <n v="1.8383911654170602E-2"/>
    <n v="1.1800496507563301E-2"/>
    <n v="0.15187691114765783"/>
    <n v="3.3861315557445433E-2"/>
    <n v="9.6828354709005304E-2"/>
    <n v="2.1765665939205966E-2"/>
    <n v="0.18310373506256372"/>
    <n v="2550.7518818760855"/>
    <n v="599.27996525767219"/>
    <n v="779.47452229299358"/>
    <n v="1308.2866242038217"/>
    <n v="0"/>
    <n v="161.64244354371741"/>
    <n v="197.984076433121"/>
    <n v="8.5115807759119857"/>
    <n v="5.4635205558772437"/>
    <n v="70.317602779386206"/>
    <n v="15.677475390851187"/>
    <n v="44.830631152287204"/>
    <n v="10.077301679212507"/>
    <n v="84.775332947307476"/>
    <n v="25.563060377216814"/>
    <n v="4.6399887839687821"/>
    <n v="13.111353637669154"/>
    <n v="7.8117179555788763"/>
    <n v="0"/>
    <n v="1.6199441322335726"/>
    <n v="1.9841517850277706"/>
    <n v="8.5301143880824562E-2"/>
    <n v="5.4754171440356492E-2"/>
    <n v="0.70470716426895563"/>
    <n v="0.15711612439697442"/>
    <n v="0.44928247981993541"/>
    <n v="0.10099244583352703"/>
    <n v="0.84959927699308702"/>
    <n v="1"/>
    <n v="0"/>
    <n v="19933.491991999999"/>
    <n v="22.154903963182171"/>
    <n v="5708.3716492472013"/>
    <n v="50.268540050448891"/>
    <n v="5.6071803547565153"/>
    <n v="1451.0923441486982"/>
    <n v="12.778476613091271"/>
    <x v="0"/>
    <x v="0"/>
  </r>
  <r>
    <n v="1761"/>
    <x v="154"/>
    <x v="4"/>
    <x v="151"/>
    <n v="572"/>
    <n v="1006.2"/>
    <n v="460.45222929936313"/>
    <n v="687.26751592356698"/>
    <n v="741.03949044585988"/>
    <n v="17.820382165605096"/>
    <n v="0"/>
    <n v="144.29426751592356"/>
    <n v="0"/>
    <n v="226.22038216560512"/>
    <n v="58.263694267515923"/>
    <n v="0"/>
    <n v="2335.3579617834398"/>
    <n v="1964.8433121019111"/>
    <n v="4440.1019108280252"/>
    <n v="5792.2828025477711"/>
    <n v="12197.228025477707"/>
    <n v="0.16108933177257359"/>
    <n v="0.36402549018133384"/>
    <n v="0.47488517804609259"/>
    <n v="1.9527363467520484"/>
    <n v="4.4127429048181526"/>
    <n v="5.7565919325658621"/>
    <n v="0.45761501619892975"/>
    <n v="0.68303271310233249"/>
    <n v="0.73647335564088634"/>
    <n v="1.7710576590742492E-2"/>
    <n v="0"/>
    <n v="0.14340515555150424"/>
    <n v="0"/>
    <n v="0.2248264581252287"/>
    <n v="5.7904685219157148E-2"/>
    <n v="0"/>
    <n v="0.23434552081753007"/>
    <n v="0.34978235246064254"/>
    <n v="0.37714940722327894"/>
    <n v="9.0696199823392335E-3"/>
    <n v="0"/>
    <n v="7.3438053114557672E-2"/>
    <n v="0"/>
    <n v="0.11513405713944873"/>
    <n v="2.965309951620913E-2"/>
    <n v="0"/>
    <n v="3127.4943655071042"/>
    <n v="598.80973379062561"/>
    <n v="1485.2007186019925"/>
    <n v="1138.4876694430834"/>
    <n v="118.06467417932389"/>
    <n v="176.22243998040179"/>
    <n v="190.0101257553487"/>
    <n v="4.5693287604115636"/>
    <n v="0"/>
    <n v="36.998530132288096"/>
    <n v="0"/>
    <n v="58.005226196309003"/>
    <n v="14.939408786542545"/>
    <n v="0"/>
    <n v="21.323825219366622"/>
    <n v="3.4350407554229214"/>
    <n v="7.7624159280210234"/>
    <n v="10.126368535922676"/>
    <n v="0.80498641485902644"/>
    <n v="1.2015166362300123"/>
    <n v="1.2955235846955593"/>
    <n v="3.1154514275533386E-2"/>
    <n v="0"/>
    <n v="0.2522627054474188"/>
    <n v="0"/>
    <n v="0.39549017861119773"/>
    <n v="0.10185960536279008"/>
    <n v="0"/>
    <n v="0"/>
    <n v="1"/>
    <n v="23168.626"/>
    <n v="22.154903963182171"/>
    <n v="5708.3716492472013"/>
    <n v="50.268540050448891"/>
    <n v="5.6071803547565153"/>
    <n v="1451.0923441486982"/>
    <n v="12.778476613091271"/>
    <x v="0"/>
    <x v="0"/>
  </r>
  <r>
    <n v="1762"/>
    <x v="155"/>
    <x v="4"/>
    <x v="152"/>
    <n v="1269.2275"/>
    <n v="2711"/>
    <n v="7769.9095541401266"/>
    <n v="1294.5197452229299"/>
    <n v="1471.9273885350319"/>
    <n v="200.50445859872613"/>
    <n v="48.261146496815293"/>
    <n v="423.94777070063691"/>
    <n v="348.29426751592354"/>
    <n v="752.32866242038233"/>
    <n v="78.84585987261147"/>
    <n v="24.128662420382167"/>
    <n v="12412.667515923569"/>
    <n v="10839.835668789809"/>
    <n v="15405.23184713376"/>
    <n v="6342.9363057324845"/>
    <n v="32588.003821656053"/>
    <n v="0.33263269907886461"/>
    <n v="0.47272707869563824"/>
    <n v="0.19464022222549715"/>
    <n v="3.9984639132385866"/>
    <n v="5.6824905374893993"/>
    <n v="2.3397035432432625"/>
    <n v="2.8660677071708323"/>
    <n v="0.47750636120358908"/>
    <n v="0.54294628865180083"/>
    <n v="7.3959593728781303E-2"/>
    <n v="1.7801972149323237E-2"/>
    <n v="0.15638058675788893"/>
    <n v="0.12847446238138088"/>
    <n v="0.27750965046860288"/>
    <n v="2.9083681251424371E-2"/>
    <n v="8.9002812321586737E-3"/>
    <n v="0.7167921905413519"/>
    <n v="0.1194224511124396"/>
    <n v="0.13578871797595823"/>
    <n v="1.8497001682047737E-2"/>
    <n v="4.452202779768091E-3"/>
    <n v="3.9110165841468675E-2"/>
    <n v="3.2130954578835247E-2"/>
    <n v="6.9404065283618324E-2"/>
    <n v="7.2737135766389399E-3"/>
    <n v="2.2259251115636113E-3"/>
    <n v="3359.5880228511396"/>
    <n v="1279.6564449405741"/>
    <n v="653.91095935386443"/>
    <n v="1588.1682316632744"/>
    <n v="801.02160351960072"/>
    <n v="133.45564383741547"/>
    <n v="151.74509160154969"/>
    <n v="20.670562742136717"/>
    <n v="4.9753759275067315"/>
    <n v="43.705955742333707"/>
    <n v="35.906625517105525"/>
    <n v="77.559655919627048"/>
    <n v="8.128439162124895"/>
    <n v="2.4874909711734192"/>
    <n v="25.675463084164228"/>
    <n v="8.5404985857852971"/>
    <n v="12.137486657934657"/>
    <n v="4.9974778404442741"/>
    <n v="6.1217626896203612"/>
    <n v="1.0199272748368042"/>
    <n v="1.1597033538392698"/>
    <n v="0.15797361670679697"/>
    <n v="3.8024031544238758E-2"/>
    <n v="0.33402031605889165"/>
    <n v="0.27441437214047404"/>
    <n v="0.5927453214024927"/>
    <n v="6.2121140514692183E-2"/>
    <n v="1.9010510267373004E-2"/>
    <n v="1"/>
    <n v="0"/>
    <n v="60569.243094999991"/>
    <n v="22.154903963182171"/>
    <n v="5708.3716492472013"/>
    <n v="50.268540050448891"/>
    <n v="5.6071803547565153"/>
    <n v="1451.0923441486982"/>
    <n v="12.778476613091271"/>
    <x v="0"/>
    <x v="0"/>
  </r>
  <r>
    <n v="1765"/>
    <x v="156"/>
    <x v="4"/>
    <x v="153"/>
    <n v="267.21749999999997"/>
    <n v="546.20000000000005"/>
    <n v="0"/>
    <n v="462.06878980891719"/>
    <n v="293.66878980891721"/>
    <n v="0"/>
    <n v="0"/>
    <n v="0"/>
    <n v="0"/>
    <n v="102.16178343949045"/>
    <n v="29.919745222929933"/>
    <n v="0"/>
    <n v="887.8191082802548"/>
    <n v="785.65732484076432"/>
    <n v="2067.8484076433124"/>
    <n v="1648.0942675159238"/>
    <n v="4501.6000000000004"/>
    <n v="0.17452846206699046"/>
    <n v="0.45935854088397732"/>
    <n v="0.36611299704903227"/>
    <n v="1.4384059407557017"/>
    <n v="3.7858813761320254"/>
    <n v="3.0173824011642689"/>
    <n v="0"/>
    <n v="0.84596995571021083"/>
    <n v="0.53765798207418014"/>
    <n v="0"/>
    <n v="0"/>
    <n v="0"/>
    <n v="0"/>
    <n v="0.18704098029932339"/>
    <n v="5.4778002971310746E-2"/>
    <n v="0"/>
    <n v="0"/>
    <n v="0.5881301875503655"/>
    <n v="0.37378737590009425"/>
    <n v="0"/>
    <n v="0"/>
    <n v="0"/>
    <n v="0"/>
    <n v="0.13003351487901729"/>
    <n v="3.8082436549540244E-2"/>
    <n v="0"/>
    <n v="2046.1818181818182"/>
    <n v="403.55414012738851"/>
    <n v="749.13375796178343"/>
    <n v="939.93109438332374"/>
    <n v="0"/>
    <n v="210.03126809496234"/>
    <n v="133.48581354950781"/>
    <n v="0"/>
    <n v="0"/>
    <n v="0"/>
    <n v="0"/>
    <n v="46.437174290677476"/>
    <n v="13.599884192240877"/>
    <n v="0"/>
    <n v="16.846202063861838"/>
    <n v="2.9401417378755674"/>
    <n v="7.7384467994922215"/>
    <n v="6.1676135264940504"/>
    <n v="0"/>
    <n v="1.7291861117214151"/>
    <n v="1.098987864974851"/>
    <n v="0"/>
    <n v="0"/>
    <n v="0"/>
    <n v="0"/>
    <n v="0.38231696441846236"/>
    <n v="0.11196776117930127"/>
    <n v="0"/>
    <n v="0"/>
    <n v="1"/>
    <n v="12281.618914999999"/>
    <n v="22.154903963182171"/>
    <n v="5708.3716492472013"/>
    <n v="50.268540050448891"/>
    <n v="5.6071803547565153"/>
    <n v="1451.0923441486982"/>
    <n v="12.778476613091271"/>
    <x v="0"/>
    <x v="0"/>
  </r>
  <r>
    <n v="1766"/>
    <x v="157"/>
    <x v="5"/>
    <x v="154"/>
    <n v="5241.0366464778836"/>
    <n v="12799.8"/>
    <n v="4474.959235668789"/>
    <n v="21204.521019108288"/>
    <n v="13027.941401273885"/>
    <n v="9199.220382165604"/>
    <n v="5566.0815286624183"/>
    <n v="1319.0140127388534"/>
    <n v="2852.8815286624217"/>
    <n v="7660.0968152866244"/>
    <n v="1232.7426751592357"/>
    <n v="1524.5643312101913"/>
    <n v="68062.022929936313"/>
    <n v="50663.949044585992"/>
    <n v="62701.740127388541"/>
    <n v="0"/>
    <n v="113365.68917197453"/>
    <n v="0.44690725575468715"/>
    <n v="0.55309274424531285"/>
    <n v="0"/>
    <n v="3.9581828657155578"/>
    <n v="4.8986499888583062"/>
    <n v="0"/>
    <n v="0.34961165296870178"/>
    <n v="1.6566290894473577"/>
    <n v="1.0178238254717953"/>
    <n v="0.71870032204921985"/>
    <n v="0.43485691406603372"/>
    <n v="0.10304957989490879"/>
    <n v="0.22288485200256425"/>
    <n v="0.59845441454449477"/>
    <n v="9.6309526333164253E-2"/>
    <n v="0.11910844944531879"/>
    <n v="8.8326301444261152E-2"/>
    <n v="0.41853273222834625"/>
    <n v="0.25714421490928108"/>
    <n v="0.18157329927183485"/>
    <n v="0.10986276501589085"/>
    <n v="2.6034567727400728E-2"/>
    <n v="5.6309892585589591E-2"/>
    <n v="0.15119423100132759"/>
    <n v="2.4331752625015083E-2"/>
    <n v="3.0091699521261617E-2"/>
    <n v="2103.2595393687293"/>
    <n v="1262.7462510192263"/>
    <n v="1021.7009629682641"/>
    <n v="1163.2975904895829"/>
    <n v="83.023362442834653"/>
    <n v="393.40484265507018"/>
    <n v="241.70577738912584"/>
    <n v="170.67199224797034"/>
    <n v="103.26681871358844"/>
    <n v="24.471503019273712"/>
    <n v="52.929156375926176"/>
    <n v="142.11682403129169"/>
    <n v="22.87092161705446"/>
    <n v="28.285052527090741"/>
    <n v="21.630394293876822"/>
    <n v="9.6667801547683361"/>
    <n v="11.963614139108488"/>
    <n v="0"/>
    <n v="0.85383093794546938"/>
    <n v="4.0458639100259468"/>
    <n v="2.4857565935985222"/>
    <n v="1.7552291660367849"/>
    <n v="1.0620191966035906"/>
    <n v="0.25167044264520949"/>
    <n v="0.54433535216351414"/>
    <n v="1.4615613917590928"/>
    <n v="0.23520970340622815"/>
    <n v="0.29088984375538363"/>
    <n v="0.75"/>
    <n v="0.25"/>
    <n v="280849.55785568617"/>
    <n v="22.154903963182171"/>
    <n v="5708.3716492472013"/>
    <n v="50.268540050448891"/>
    <n v="5.6071803547565153"/>
    <n v="1451.0923441486982"/>
    <n v="12.778476613091271"/>
    <x v="0"/>
    <x v="0"/>
  </r>
  <r>
    <n v="1768"/>
    <x v="158"/>
    <x v="2"/>
    <x v="155"/>
    <n v="9921.8989999999994"/>
    <n v="22485.400000000009"/>
    <n v="18750.597452229296"/>
    <n v="15097.024203821666"/>
    <n v="16057.359235668775"/>
    <n v="9536.5452229299317"/>
    <n v="4180.4038216560512"/>
    <n v="8391.578343949046"/>
    <n v="5090.8318471337598"/>
    <n v="7456.0471337579629"/>
    <n v="3720.8267515923576"/>
    <n v="3453.2866242038203"/>
    <n v="91734.500636942656"/>
    <n v="66615.639490445843"/>
    <n v="62917.873885350324"/>
    <n v="84093.565605095544"/>
    <n v="213627.07898089173"/>
    <n v="0.31183143919879369"/>
    <n v="0.29452199686247699"/>
    <n v="0.39364656393872915"/>
    <n v="2.9626174980407649"/>
    <n v="2.7981656490589581"/>
    <n v="3.7399185962933954"/>
    <n v="0.83390099585639077"/>
    <n v="0.67141452692954806"/>
    <n v="0.71412379747163801"/>
    <n v="0.42412166218657121"/>
    <n v="0.18591636447010279"/>
    <n v="0.37320120362319742"/>
    <n v="0.22640610561225319"/>
    <n v="0.33159504094914743"/>
    <n v="0.16547745433002553"/>
    <n v="0.1535790612665916"/>
    <n v="0.28147440444399768"/>
    <n v="0.22662882649331789"/>
    <n v="0.24104488613325939"/>
    <n v="0.14315775238182143"/>
    <n v="6.2754089784811173E-2"/>
    <n v="0.1259700936317302"/>
    <n v="7.6420970902244326E-2"/>
    <n v="0.1119263763102856"/>
    <n v="5.5855153235089883E-2"/>
    <n v="5.1838977312513801E-2"/>
    <n v="2659.699688507118"/>
    <n v="1142.1128067348436"/>
    <n v="1046.9816434897352"/>
    <n v="783.34006331362446"/>
    <n v="233.44867345903006"/>
    <n v="187.96095871291914"/>
    <n v="199.9173211612148"/>
    <n v="118.73188773568141"/>
    <n v="52.046860329383101"/>
    <n v="104.47682201131779"/>
    <n v="63.381870606745011"/>
    <n v="92.829272083639964"/>
    <n v="46.325034257872971"/>
    <n v="42.994106377039593"/>
    <n v="21.530866115538139"/>
    <n v="6.7140009680047994"/>
    <n v="6.3413136825269367"/>
    <n v="8.4755514650064008"/>
    <n v="1.8898194239055746"/>
    <n v="1.5215861604539278"/>
    <n v="1.61837559883131"/>
    <n v="0.96116128806894041"/>
    <n v="0.42133101956148228"/>
    <n v="0.84576333058309161"/>
    <n v="0.51309047261353502"/>
    <n v="0.75147379889252686"/>
    <n v="0.37501155288844984"/>
    <n v="0.34804694385659646"/>
    <n v="0"/>
    <n v="1"/>
    <n v="498242.91738200001"/>
    <n v="22.154903963182171"/>
    <n v="5708.3716492472013"/>
    <n v="50.268540050448891"/>
    <n v="5.6071803547565153"/>
    <n v="1451.0923441486982"/>
    <n v="12.778476613091271"/>
    <x v="0"/>
    <x v="0"/>
  </r>
  <r>
    <n v="1769"/>
    <x v="159"/>
    <x v="4"/>
    <x v="69"/>
    <n v="1214.7265"/>
    <n v="2242.4"/>
    <n v="0"/>
    <n v="3565.4828025477714"/>
    <n v="1702.8382165605094"/>
    <n v="449.5707006369426"/>
    <n v="0"/>
    <n v="667.89808917197445"/>
    <n v="275.50191082802547"/>
    <n v="1718.9044585987265"/>
    <n v="1685.7656050955413"/>
    <n v="1563.9108280254779"/>
    <n v="11629.872611464969"/>
    <n v="8967.5681528662426"/>
    <n v="10811.143949044588"/>
    <n v="10658.467515923567"/>
    <n v="30437.179617834398"/>
    <n v="0.29462546351081015"/>
    <n v="0.35519532639975265"/>
    <n v="0.3501792100894372"/>
    <n v="3.999093896212202"/>
    <n v="4.8212379366056846"/>
    <n v="4.753151764147149"/>
    <n v="0"/>
    <n v="1.5900297906474186"/>
    <n v="0.75938200881221429"/>
    <n v="0.20048639878565044"/>
    <n v="0"/>
    <n v="0.29784966516766609"/>
    <n v="0.12286028845345409"/>
    <n v="0.76654676177253234"/>
    <n v="0.75176846463411584"/>
    <n v="0.69742723333280321"/>
    <n v="0"/>
    <n v="0.39759751381517633"/>
    <n v="0.18988851687915445"/>
    <n v="5.0132956111769211E-2"/>
    <n v="0"/>
    <n v="7.4479287783109707E-2"/>
    <n v="3.0722031450630089E-2"/>
    <n v="0.19168011096178006"/>
    <n v="0.1879846995706112"/>
    <n v="0.17439631362328881"/>
    <n v="2871.4320394183396"/>
    <n v="1097.157793534431"/>
    <n v="1005.5158033890158"/>
    <n v="1019.9192404759045"/>
    <n v="0"/>
    <n v="336.36630212714823"/>
    <n v="160.64511476985939"/>
    <n v="42.412330248768171"/>
    <n v="0"/>
    <n v="63.00925369546929"/>
    <n v="25.990746304530706"/>
    <n v="162.16079798101194"/>
    <n v="159.0344910467492"/>
    <n v="147.53875736089415"/>
    <n v="25.056817001880173"/>
    <n v="7.382376323284495"/>
    <n v="8.9000642935217016"/>
    <n v="8.7743763850739782"/>
    <n v="0"/>
    <n v="2.9352144721859377"/>
    <n v="1.401828491072278"/>
    <n v="0.37010034821578569"/>
    <n v="0"/>
    <n v="0.54983413070512122"/>
    <n v="0.22680159758433316"/>
    <n v="1.4150547128087898"/>
    <n v="1.387773795249829"/>
    <n v="1.2874592165606644"/>
    <n v="0"/>
    <n v="1"/>
    <n v="51223.965277000003"/>
    <n v="22.154903963182171"/>
    <n v="5708.3716492472013"/>
    <n v="50.268540050448891"/>
    <n v="5.6071803547565153"/>
    <n v="1451.0923441486982"/>
    <n v="12.778476613091271"/>
    <x v="0"/>
    <x v="0"/>
  </r>
  <r>
    <n v="1770"/>
    <x v="160"/>
    <x v="5"/>
    <x v="156"/>
    <n v="6444.7795821861964"/>
    <n v="14436.8"/>
    <n v="10260.28025477707"/>
    <n v="9365.4318471337665"/>
    <n v="11591.121019108281"/>
    <n v="3712.4624203821659"/>
    <n v="1775.3019108280255"/>
    <n v="2093.0649681528662"/>
    <n v="1575.1261146496813"/>
    <n v="5809.6815286624187"/>
    <n v="3327.9808917197447"/>
    <n v="631.27006369426749"/>
    <n v="50141.721019108285"/>
    <n v="38888.546496815296"/>
    <n v="84963.868789808941"/>
    <n v="49884.966878980893"/>
    <n v="173737.38216560514"/>
    <n v="0.22383522769870581"/>
    <n v="0.4890361977989402"/>
    <n v="0.28712857450235391"/>
    <n v="2.6937095822353498"/>
    <n v="5.8852286372193943"/>
    <n v="3.4554033358487266"/>
    <n v="0.71070322057360846"/>
    <n v="0.64871937320831252"/>
    <n v="0.80288713697691194"/>
    <n v="0.25715272223637969"/>
    <n v="0.12297059672697729"/>
    <n v="0.14498122632112839"/>
    <n v="0.10910493424094546"/>
    <n v="0.40242169515837434"/>
    <n v="0.23052067575361193"/>
    <n v="4.3726453486525235E-2"/>
    <n v="0.26383810090761084"/>
    <n v="0.24082751068880218"/>
    <n v="0.29806002186421426"/>
    <n v="9.5464159882812566E-2"/>
    <n v="4.5651022492532875E-2"/>
    <n v="5.3822144479590509E-2"/>
    <n v="4.0503599556714551E-2"/>
    <n v="0.14939312604903326"/>
    <n v="8.5577404956296926E-2"/>
    <n v="1.6232801700263193E-2"/>
    <n v="2848.1538059935269"/>
    <n v="821.99542654275876"/>
    <n v="817.78634227837529"/>
    <n v="1392.8503080296548"/>
    <n v="168.20131565208311"/>
    <n v="153.53166962514371"/>
    <n v="190.01837736243084"/>
    <n v="60.860039678396163"/>
    <n v="29.103310013574188"/>
    <n v="34.312540461522396"/>
    <n v="25.821739584421007"/>
    <n v="95.240680797744574"/>
    <n v="54.557063798684339"/>
    <n v="10.348689568758484"/>
    <n v="26.957847037286882"/>
    <n v="6.0341158298579911"/>
    <n v="13.183363015960202"/>
    <n v="7.7403681914686873"/>
    <n v="1.5920296612062845"/>
    <n v="1.4531810945125958"/>
    <n v="1.7985286961786742"/>
    <n v="0.57604179833297342"/>
    <n v="0.27546355747139578"/>
    <n v="0.32476905400120099"/>
    <n v="0.24440341125140039"/>
    <n v="0.90145542676444179"/>
    <n v="0.51638397392495894"/>
    <n v="9.7950605702503829E-2"/>
    <n v="1"/>
    <n v="0"/>
    <n v="320405.22719134548"/>
    <n v="22.154903963182171"/>
    <n v="5708.3716492472013"/>
    <n v="50.268540050448891"/>
    <n v="5.6071803547565153"/>
    <n v="1451.0923441486982"/>
    <n v="12.778476613091271"/>
    <x v="0"/>
    <x v="0"/>
  </r>
  <r>
    <n v="1771"/>
    <x v="161"/>
    <x v="5"/>
    <x v="157"/>
    <n v="2164.9188733644601"/>
    <n v="4508.6000000000004"/>
    <n v="2399.819108280255"/>
    <n v="3816.9439490445857"/>
    <n v="3969.9719745222924"/>
    <n v="1503.0433121019109"/>
    <n v="1280.92101910828"/>
    <n v="1311.1503184713379"/>
    <n v="1215.8101910828025"/>
    <n v="1798.6433121019111"/>
    <n v="2765.6828025477694"/>
    <n v="118.36050955414014"/>
    <n v="20180.346496815284"/>
    <n v="14573.821656050954"/>
    <n v="28618.791082802545"/>
    <n v="20052.859872611469"/>
    <n v="63245.472611464967"/>
    <n v="0.23043264686441842"/>
    <n v="0.45250339512230331"/>
    <n v="0.31706395801327825"/>
    <n v="3.2324494645901063"/>
    <n v="6.347600382114746"/>
    <n v="4.4476910510161618"/>
    <n v="0.53227589679285248"/>
    <n v="0.84659183539116034"/>
    <n v="0.88053319756072668"/>
    <n v="0.33337251299780657"/>
    <n v="0.28410615692416269"/>
    <n v="0.29081096537092171"/>
    <n v="0.26966468329033455"/>
    <n v="0.3989361025821565"/>
    <n v="0.61342385719464343"/>
    <n v="2.6252164652916677E-2"/>
    <n v="0.16466642483468749"/>
    <n v="0.26190412090433507"/>
    <n v="0.27240431976014928"/>
    <n v="0.10313309354090094"/>
    <n v="8.7891909846203597E-2"/>
    <n v="8.9966128954717728E-2"/>
    <n v="8.3424253416605115E-2"/>
    <n v="0.12341603695658827"/>
    <n v="0.18977059468814594"/>
    <n v="8.1214462717812685E-3"/>
    <n v="2690.1519613553792"/>
    <n v="858.37288374373804"/>
    <n v="852.95022852452007"/>
    <n v="1217.3028959082324"/>
    <n v="102.07652523522989"/>
    <n v="162.35405993384029"/>
    <n v="168.86312099201584"/>
    <n v="63.932084734236959"/>
    <n v="54.484092688569966"/>
    <n v="55.769898701460562"/>
    <n v="51.714597664091976"/>
    <n v="76.505457766988982"/>
    <n v="117.63857092929686"/>
    <n v="5.0344750980068111"/>
    <n v="29.213784123548407"/>
    <n v="6.7318096005149837"/>
    <n v="13.219336500275697"/>
    <n v="9.2626380227577272"/>
    <n v="1.1085030195846282"/>
    <n v="1.7630886755182398"/>
    <n v="1.8337740149831263"/>
    <n v="0.69427234922944681"/>
    <n v="0.59167160251027073"/>
    <n v="0.60563485061853772"/>
    <n v="0.56159619006569728"/>
    <n v="0.83081326244187292"/>
    <n v="1.2774995112170986"/>
    <n v="5.4672029982443762E-2"/>
    <n v="1"/>
    <n v="0"/>
    <n v="101100.1068785989"/>
    <n v="22.154903963182171"/>
    <n v="5708.3716492472013"/>
    <n v="50.268540050448891"/>
    <n v="5.6071803547565153"/>
    <n v="1451.0923441486982"/>
    <n v="12.778476613091271"/>
    <x v="0"/>
    <x v="0"/>
  </r>
  <r>
    <n v="1772"/>
    <x v="162"/>
    <x v="5"/>
    <x v="158"/>
    <n v="2087.766628226731"/>
    <n v="4640"/>
    <n v="4003.9999999999991"/>
    <n v="4082.2700636942659"/>
    <n v="3987.5401273885341"/>
    <n v="2004.9248407643317"/>
    <n v="309.69171974522305"/>
    <n v="1501.8560509554145"/>
    <n v="965.56687898089172"/>
    <n v="3110.7859872611452"/>
    <n v="4373.0050955414017"/>
    <n v="63.238216560509549"/>
    <n v="24402.878980891717"/>
    <n v="18514.978343949042"/>
    <n v="29074.416560509562"/>
    <n v="12498.278980891719"/>
    <n v="60087.673885350319"/>
    <n v="0.30813271918757179"/>
    <n v="0.48386656830791469"/>
    <n v="0.20800071250451355"/>
    <n v="3.9902970568855696"/>
    <n v="6.2660380518339576"/>
    <n v="2.6935946079508013"/>
    <n v="0.86293103448275843"/>
    <n v="0.87979958269272973"/>
    <n v="0.85938364814408064"/>
    <n v="0.43209587085438184"/>
    <n v="6.674390511750497E-2"/>
    <n v="0.32367587305073586"/>
    <n v="0.20809631012519217"/>
    <n v="0.67042801449593648"/>
    <n v="0.94245799472875036"/>
    <n v="1.3628925982868438E-2"/>
    <n v="0.21625734179206119"/>
    <n v="0.22048473337957805"/>
    <n v="0.21536833872083458"/>
    <n v="0.10828664249664487"/>
    <n v="1.6726550471307177E-2"/>
    <n v="8.111573359988522E-2"/>
    <n v="5.2150581061654482E-2"/>
    <n v="0.16801456255971234"/>
    <n v="0.23618742697425632"/>
    <n v="3.4155166366250001E-3"/>
    <n v="2356.3793680529539"/>
    <n v="956.97564630947909"/>
    <n v="490.12858748594977"/>
    <n v="1140.1731984513553"/>
    <n v="157.01960784313721"/>
    <n v="160.08902210565748"/>
    <n v="156.37412264268761"/>
    <n v="78.624503559385559"/>
    <n v="12.144773323342081"/>
    <n v="58.896315723741743"/>
    <n v="37.865367803172227"/>
    <n v="121.99160734357433"/>
    <n v="171.49039590358439"/>
    <n v="2.4799300611964528"/>
    <n v="28.780838371952754"/>
    <n v="8.86831798804781"/>
    <n v="13.92608549606153"/>
    <n v="5.9864348878434166"/>
    <n v="1.9178388742619397"/>
    <n v="1.9553287271200372"/>
    <n v="1.9099549123339508"/>
    <n v="0.96032037951829807"/>
    <n v="0.14833636842268302"/>
    <n v="0.71936011939755617"/>
    <n v="0.46248793611621586"/>
    <n v="1.4900065674022809"/>
    <n v="2.0945852071865256"/>
    <n v="3.0289887627058042E-2"/>
    <n v="1"/>
    <n v="0"/>
    <n v="103090.3928712499"/>
    <n v="22.154903963182171"/>
    <n v="5708.3716492472013"/>
    <n v="50.268540050448891"/>
    <n v="5.6071803547565153"/>
    <n v="1451.0923441486982"/>
    <n v="12.778476613091271"/>
    <x v="0"/>
    <x v="0"/>
  </r>
  <r>
    <n v="1774"/>
    <x v="163"/>
    <x v="1"/>
    <x v="159"/>
    <n v="1216.9585398115159"/>
    <n v="2501.8000000000002"/>
    <n v="4003.0369426751595"/>
    <n v="1399.3859872611465"/>
    <n v="1978.4242038216564"/>
    <n v="4138.7541401273893"/>
    <n v="3641.5044585987257"/>
    <n v="463.55923566878977"/>
    <n v="446.80254777070064"/>
    <n v="1011.3936305732485"/>
    <n v="214.90828025477708"/>
    <n v="383.15414012738859"/>
    <n v="17680.923566878981"/>
    <n v="12117.663694267516"/>
    <n v="17020.402547770696"/>
    <n v="11466.968152866242"/>
    <n v="40605.034394904455"/>
    <n v="0.2984276180243346"/>
    <n v="0.41916976063211009"/>
    <n v="0.28240262134355532"/>
    <n v="4.8435781014739447"/>
    <n v="6.8032626699858882"/>
    <n v="4.5834871503982102"/>
    <n v="1.6000627319030933"/>
    <n v="0.55935166170802875"/>
    <n v="0.79080030530884016"/>
    <n v="1.6543105524531894"/>
    <n v="1.4555537847144957"/>
    <n v="0.18529028526212715"/>
    <n v="0.17859243255683932"/>
    <n v="0.40426638043538587"/>
    <n v="8.5901463048515897E-2"/>
    <n v="0.15315138705227779"/>
    <n v="0.33034725535161286"/>
    <n v="0.11548315108985503"/>
    <n v="0.16326779268165253"/>
    <n v="0.34154720287255563"/>
    <n v="0.3005120913135596"/>
    <n v="3.8254835863128056E-2"/>
    <n v="3.6872004294199782E-2"/>
    <n v="8.346440832911603E-2"/>
    <n v="1.773512499413921E-2"/>
    <n v="3.1619473010184855E-2"/>
    <n v="3867.1461328480432"/>
    <n v="1683.897482559903"/>
    <n v="1092.0922050348802"/>
    <n v="1620.9907188353045"/>
    <n v="381.24161358811045"/>
    <n v="133.27485592963299"/>
    <n v="188.42135274491966"/>
    <n v="394.16706096451327"/>
    <n v="346.8099484379739"/>
    <n v="44.148498635122834"/>
    <n v="42.552623597209582"/>
    <n v="96.323202911737951"/>
    <n v="20.467455262359721"/>
    <n v="36.49087048832272"/>
    <n v="33.365996512250462"/>
    <n v="9.9573348621591613"/>
    <n v="13.986016771291846"/>
    <n v="9.4226448787994546"/>
    <n v="3.2893782423312095"/>
    <n v="1.1499044063390074"/>
    <n v="1.6257120839367931"/>
    <n v="3.4008998702358459"/>
    <n v="2.9922995233368646"/>
    <n v="0.38091621078610155"/>
    <n v="0.36714689379631782"/>
    <n v="0.83108306280499455"/>
    <n v="0.17659457838889264"/>
    <n v="0.31484568092741433"/>
    <n v="1"/>
    <n v="0"/>
    <n v="56206.693324434913"/>
    <n v="22.154903963182171"/>
    <n v="5708.3716492472013"/>
    <n v="50.268540050448891"/>
    <n v="5.6071803547565153"/>
    <n v="1451.0923441486982"/>
    <n v="12.778476613091271"/>
    <x v="0"/>
    <x v="0"/>
  </r>
  <r>
    <n v="1775"/>
    <x v="164"/>
    <x v="5"/>
    <x v="160"/>
    <n v="450.27506341394599"/>
    <n v="1077"/>
    <n v="0"/>
    <n v="1016.0980891719746"/>
    <n v="1422.2585987261148"/>
    <n v="221.32484076433121"/>
    <n v="808.65732484076432"/>
    <n v="83.960509554140131"/>
    <n v="322.48280254777069"/>
    <n v="533.30828025477706"/>
    <n v="112.77324840764331"/>
    <n v="113.70318471337579"/>
    <n v="4634.5668789808915"/>
    <n v="2886.1579617834395"/>
    <n v="5166.248407643312"/>
    <n v="5236.5095541401279"/>
    <n v="13288.915923566879"/>
    <n v="0.21718535796174754"/>
    <n v="0.38876372138688636"/>
    <n v="0.3940509206513661"/>
    <n v="2.6798124064841593"/>
    <n v="4.7968880293809768"/>
    <n v="4.8621258627113537"/>
    <n v="0"/>
    <n v="0.94345226478363475"/>
    <n v="1.320574372076244"/>
    <n v="0.20550124490652852"/>
    <n v="0.75084245574815633"/>
    <n v="7.7957761888709495E-2"/>
    <n v="0.29942692901371465"/>
    <n v="0.49517946170359989"/>
    <n v="0.10471053705445062"/>
    <n v="0.10557398766330157"/>
    <n v="0"/>
    <n v="0.35205907044120988"/>
    <n v="0.49278612520821991"/>
    <n v="7.6684936755009855E-2"/>
    <n v="0.28018470768005777"/>
    <n v="2.9090753405007164E-2"/>
    <n v="0.11173428717965919"/>
    <n v="0.18478139010978825"/>
    <n v="3.9073830989471377E-2"/>
    <n v="3.9396036606089063E-2"/>
    <n v="1820.3994415845041"/>
    <n v="634.87217520286185"/>
    <n v="717.33007590960653"/>
    <n v="707.70526132100167"/>
    <n v="0"/>
    <n v="139.19151906465405"/>
    <n v="194.82994503097464"/>
    <n v="30.31847133757962"/>
    <n v="110.77497600558415"/>
    <n v="11.501439664950704"/>
    <n v="44.175726376406942"/>
    <n v="73.055928802024255"/>
    <n v="15.448390192827851"/>
    <n v="15.575778727859698"/>
    <n v="29.512884464024026"/>
    <n v="6.4097663768027555"/>
    <n v="11.473538793095203"/>
    <n v="11.629579294126067"/>
    <n v="0"/>
    <n v="2.2566163923625"/>
    <n v="3.1586439363145606"/>
    <n v="0.49153252921950796"/>
    <n v="1.7959185185819431"/>
    <n v="0.18646493305127521"/>
    <n v="0.71619067710020268"/>
    <n v="1.184405541384594"/>
    <n v="0.25045412808918716"/>
    <n v="0.25251939081700026"/>
    <n v="1"/>
    <n v="0"/>
    <n v="23694.525382356282"/>
    <n v="22.154903963182171"/>
    <n v="5708.3716492472013"/>
    <n v="50.268540050448891"/>
    <n v="5.6071803547565153"/>
    <n v="1451.0923441486982"/>
    <n v="12.778476613091271"/>
    <x v="0"/>
    <x v="0"/>
  </r>
  <r>
    <n v="1776"/>
    <x v="165"/>
    <x v="4"/>
    <x v="161"/>
    <n v="2336.1624999999999"/>
    <n v="4999"/>
    <n v="0"/>
    <n v="3561.7770700636943"/>
    <n v="1540.407643312102"/>
    <n v="999.63566878980896"/>
    <n v="0"/>
    <n v="1619.6458598726119"/>
    <n v="458.31464968152869"/>
    <n v="1467.3375796178348"/>
    <n v="971.36560509554147"/>
    <n v="55.047133757961788"/>
    <n v="10673.531210191082"/>
    <n v="7128.2331210191087"/>
    <n v="33853.3821656051"/>
    <n v="11989.440764331212"/>
    <n v="52971.05605095542"/>
    <n v="0.13456845402821715"/>
    <n v="0.63909207573735916"/>
    <n v="0.22633947023442366"/>
    <n v="1.4259318105659349"/>
    <n v="6.7720308392888775"/>
    <n v="2.3983678264315285"/>
    <n v="0"/>
    <n v="0.712497913595458"/>
    <n v="0.3081431572938792"/>
    <n v="0.19996712718339849"/>
    <n v="0"/>
    <n v="0.32399397076867614"/>
    <n v="9.1681266189543642E-2"/>
    <n v="0.29352622116780053"/>
    <n v="0.19431198341579145"/>
    <n v="1.1011629077407839E-2"/>
    <n v="0"/>
    <n v="0.49967179939177891"/>
    <n v="0.21609950420531043"/>
    <n v="0.14023610785710289"/>
    <n v="0"/>
    <n v="0.2272156132347499"/>
    <n v="6.4295687570891963E-2"/>
    <n v="0.20584870818703704"/>
    <n v="0.13627017924417537"/>
    <n v="7.722409301632354E-3"/>
    <n v="3009.719093804285"/>
    <n v="405.01324551244932"/>
    <n v="681.21822524609149"/>
    <n v="1923.4876230457442"/>
    <n v="0"/>
    <n v="202.37369716270987"/>
    <n v="87.523161551823975"/>
    <n v="56.797481181239142"/>
    <n v="0"/>
    <n v="92.02533294730749"/>
    <n v="26.040605095541402"/>
    <n v="83.371453387376974"/>
    <n v="55.191227562246667"/>
    <n v="3.127678054429647"/>
    <n v="22.674388468676909"/>
    <n v="3.0512574022650858"/>
    <n v="14.491021992521969"/>
    <n v="5.1321090738898567"/>
    <n v="0"/>
    <n v="1.5246272765972806"/>
    <n v="0.65937521183226855"/>
    <n v="0.4278964621638302"/>
    <n v="0"/>
    <n v="0.69329332179273151"/>
    <n v="0.19618269263440738"/>
    <n v="0.62809739460240233"/>
    <n v="0.41579539312678016"/>
    <n v="2.3563058544926473E-2"/>
    <n v="1"/>
    <n v="0"/>
    <n v="111658.80592499999"/>
    <n v="22.154903963182171"/>
    <n v="5708.3716492472013"/>
    <n v="50.268540050448891"/>
    <n v="5.6071803547565153"/>
    <n v="1451.0923441486982"/>
    <n v="12.778476613091271"/>
    <x v="0"/>
    <x v="0"/>
  </r>
  <r>
    <n v="1777"/>
    <x v="166"/>
    <x v="0"/>
    <x v="162"/>
    <n v="12102.844499999999"/>
    <n v="25618.6"/>
    <n v="33392.391082802555"/>
    <n v="19027.282802547765"/>
    <n v="12885.650955414018"/>
    <n v="2550.3630573248411"/>
    <n v="3738.8866242038216"/>
    <n v="18776.131210191088"/>
    <n v="1076.9464968152863"/>
    <n v="13025.909554140129"/>
    <n v="5232.8649681528677"/>
    <n v="691.45350318471344"/>
    <n v="110397.88025477709"/>
    <n v="73780.006369426759"/>
    <n v="129796.06114649682"/>
    <n v="72378.038216560526"/>
    <n v="275954.10573248414"/>
    <n v="0.26736332178710431"/>
    <n v="0.47035379597621907"/>
    <n v="0.26228288223667656"/>
    <n v="2.8799390430947343"/>
    <n v="5.0664775259575787"/>
    <n v="2.8252144229801992"/>
    <n v="1.3034432436902312"/>
    <n v="0.74271360661971242"/>
    <n v="0.50298029382612708"/>
    <n v="9.9551226738574361E-2"/>
    <n v="0.1459442211597754"/>
    <n v="0.73291012038874448"/>
    <n v="4.2037679530313378E-2"/>
    <n v="0.50845516750096142"/>
    <n v="0.20426037988621032"/>
    <n v="2.6990292333879035E-2"/>
    <n v="0.45259403903548351"/>
    <n v="0.25789212740475398"/>
    <n v="0.1746496319191648"/>
    <n v="3.4567129806885873E-2"/>
    <n v="5.0676149382296011E-2"/>
    <n v="0.25448806708116001"/>
    <n v="1.4596725451918036E-2"/>
    <n v="0.17655066995952245"/>
    <n v="7.0925244190833819E-2"/>
    <n v="9.371827642878066E-3"/>
    <n v="3258.0177772430238"/>
    <n v="871.07445536513285"/>
    <n v="854.52229299363069"/>
    <n v="1532.4210288842601"/>
    <n v="394.24310605433948"/>
    <n v="224.64324442205154"/>
    <n v="152.13283300370739"/>
    <n v="30.110543770068961"/>
    <n v="44.142699223185616"/>
    <n v="221.67805442964683"/>
    <n v="12.714834673143876"/>
    <n v="153.78877867934037"/>
    <n v="61.781168455169627"/>
    <n v="8.1635596597959079"/>
    <n v="22.80076437671195"/>
    <n v="6.0960881030427814"/>
    <n v="10.724426075745816"/>
    <n v="5.9802501979233504"/>
    <n v="2.759053136872291"/>
    <n v="1.5721331297405139"/>
    <n v="1.0646795433432215"/>
    <n v="0.21072426877209249"/>
    <n v="0.3089262713574335"/>
    <n v="1.5513816780998126"/>
    <n v="8.8982924370819311E-2"/>
    <n v="1.0762684387244776"/>
    <n v="0.43236653731714625"/>
    <n v="5.7131486997516454E-2"/>
    <n v="0"/>
    <n v="1"/>
    <n v="573113.38380099996"/>
    <n v="22.154903963182171"/>
    <n v="5708.3716492472013"/>
    <n v="50.268540050448891"/>
    <n v="5.6071803547565153"/>
    <n v="1451.0923441486982"/>
    <n v="12.778476613091271"/>
    <x v="0"/>
    <x v="0"/>
  </r>
  <r>
    <n v="1808"/>
    <x v="167"/>
    <x v="3"/>
    <x v="163"/>
    <n v="18682.680660211259"/>
    <n v="46050.8"/>
    <n v="37715.422929936329"/>
    <n v="49516.666242038227"/>
    <n v="50972.724840764342"/>
    <n v="13456.206369426756"/>
    <n v="9468.8904458598736"/>
    <n v="14567.845859872619"/>
    <n v="11048.52866242038"/>
    <n v="21936.103184713389"/>
    <n v="9301.1363057324816"/>
    <n v="12280.820382165601"/>
    <n v="230264.34522292999"/>
    <n v="173242.97707006376"/>
    <n v="196416.87898089166"/>
    <n v="199798.60764331211"/>
    <n v="569458.46369426756"/>
    <n v="0.30422407974442706"/>
    <n v="0.34491871050027012"/>
    <n v="0.35085720975530277"/>
    <n v="3.76199712209264"/>
    <n v="4.2652218632660377"/>
    <n v="4.3386566062546601"/>
    <n v="0.81899604197834408"/>
    <n v="1.0752618030965417"/>
    <n v="1.1068803330401282"/>
    <n v="0.2922035310879888"/>
    <n v="0.20561837027499788"/>
    <n v="0.31634294865393475"/>
    <n v="0.23992045007731416"/>
    <n v="0.47634575696216758"/>
    <n v="0.20197556406691047"/>
    <n v="0.26667984882272622"/>
    <n v="0.21770246371766791"/>
    <n v="0.28582206955501843"/>
    <n v="0.29422678888824283"/>
    <n v="7.76724493944983E-2"/>
    <n v="5.4656705893656052E-2"/>
    <n v="8.408909905756827E-2"/>
    <n v="6.377475641019538E-2"/>
    <n v="0.12662044693356825"/>
    <n v="5.3688388776480508E-2"/>
    <n v="7.0887839668091895E-2"/>
    <n v="2641.0280293769943"/>
    <n v="803.46432181645378"/>
    <n v="926.62372527275807"/>
    <n v="910.93998228778253"/>
    <n v="174.91616236868717"/>
    <n v="229.64783527519816"/>
    <n v="236.40072739432492"/>
    <n v="62.407041876573395"/>
    <n v="43.91471313356773"/>
    <n v="67.562590946445681"/>
    <n v="51.240741408127164"/>
    <n v="101.73501152357568"/>
    <n v="43.136704877713022"/>
    <n v="56.955850023956963"/>
    <n v="30.480554372855629"/>
    <n v="9.2729186041819744"/>
    <n v="10.513313509618733"/>
    <n v="10.694322259054918"/>
    <n v="2.0187372259838141"/>
    <n v="2.6504047862625248"/>
    <n v="2.7283410645305093"/>
    <n v="0.72025030102262622"/>
    <n v="0.50682718492458578"/>
    <n v="0.77975137105982573"/>
    <n v="0.59137812519327437"/>
    <n v="1.1741410980401215"/>
    <n v="0.49784805911398083"/>
    <n v="0.65733716726851832"/>
    <n v="1"/>
    <n v="0"/>
    <n v="1009251.33674132"/>
    <n v="22.154903963182171"/>
    <n v="5708.3716492472013"/>
    <n v="50.268540050448891"/>
    <n v="5.6071803547565153"/>
    <n v="1451.0923441486982"/>
    <n v="12.778476613091271"/>
    <x v="1"/>
    <x v="0"/>
  </r>
  <r>
    <n v="1809"/>
    <x v="168"/>
    <x v="6"/>
    <x v="164"/>
    <n v="6634.1294999999991"/>
    <n v="16134.8"/>
    <n v="5375.0980891719746"/>
    <n v="15661.30063694268"/>
    <n v="19018.901910828019"/>
    <n v="10008.712101910829"/>
    <n v="20995.826751592362"/>
    <n v="4401.9579617834388"/>
    <n v="3354.0840764331219"/>
    <n v="7137.2280254777061"/>
    <n v="2750.3605095541398"/>
    <n v="1495.5808917197458"/>
    <n v="90199.05095541403"/>
    <n v="54309.954140127389"/>
    <n v="77462.844585987259"/>
    <n v="78632.401273885363"/>
    <n v="210405.2"/>
    <n v="0.25812077904979241"/>
    <n v="0.36816031441232089"/>
    <n v="0.3737189065378867"/>
    <n v="3.3660134702709295"/>
    <n v="4.8009795340498345"/>
    <n v="4.8734661274937014"/>
    <n v="0.33313695175471497"/>
    <n v="0.97065353378676411"/>
    <n v="1.1787503973292524"/>
    <n v="0.6203183244856354"/>
    <n v="1.3012759223289017"/>
    <n v="0.27282383182831144"/>
    <n v="0.20787887525306306"/>
    <n v="0.44234995323634047"/>
    <n v="0.17046139459764856"/>
    <n v="9.2692868316914118E-2"/>
    <n v="9.8970772011765254E-2"/>
    <n v="0.28836887979198622"/>
    <n v="0.35019182416830169"/>
    <n v="0.18428872313327554"/>
    <n v="0.38659260689891489"/>
    <n v="8.1052507435851684E-2"/>
    <n v="6.1758182814500434E-2"/>
    <n v="0.13141657249539643"/>
    <n v="5.0641922886876675E-2"/>
    <n v="2.7537878007794572E-2"/>
    <n v="2435.2453703703709"/>
    <n v="628.58743217740039"/>
    <n v="910.09723696626588"/>
    <n v="896.56070122670451"/>
    <n v="62.211783439490453"/>
    <n v="181.26505366831807"/>
    <n v="220.12617952347247"/>
    <n v="115.84157525359757"/>
    <n v="243.00725406935607"/>
    <n v="50.948587520641659"/>
    <n v="38.820417551309284"/>
    <n v="82.606805850436416"/>
    <n v="31.832876267987732"/>
    <n v="17.309964024534096"/>
    <n v="31.715570219122199"/>
    <n v="8.1864476929682173"/>
    <n v="11.676414303638069"/>
    <n v="11.852708222515911"/>
    <n v="0.81021904820699919"/>
    <n v="2.3607167506969349"/>
    <n v="2.8668270510589253"/>
    <n v="1.5086699923344624"/>
    <n v="3.1648201548661907"/>
    <n v="0.66353211250751731"/>
    <n v="0.50558013322367645"/>
    <n v="1.0758348967227287"/>
    <n v="0.41457745278474595"/>
    <n v="0.22543739788615008"/>
    <n v="1"/>
    <n v="0"/>
    <n v="354212.91493099998"/>
    <n v="22.154903963182171"/>
    <n v="5708.3716492472013"/>
    <n v="50.268540050448891"/>
    <n v="5.6071803547565153"/>
    <n v="1451.0923441486982"/>
    <n v="12.778476613091271"/>
    <x v="1"/>
    <x v="0"/>
  </r>
  <r>
    <n v="1810"/>
    <x v="169"/>
    <x v="2"/>
    <x v="165"/>
    <n v="32391.325499999999"/>
    <n v="69745.200000000012"/>
    <n v="129777.82547770707"/>
    <n v="51549.135031847145"/>
    <n v="63200.836942675174"/>
    <n v="38022.92484076439"/>
    <n v="22687.177070063692"/>
    <n v="17381.356687898071"/>
    <n v="14908.636942675163"/>
    <n v="61981.803821656024"/>
    <n v="7085.1617834394983"/>
    <n v="81699.686624203809"/>
    <n v="488294.54522292997"/>
    <n v="371335.57070063712"/>
    <n v="246212.72484076436"/>
    <n v="295377.88789808919"/>
    <n v="912926.18343949062"/>
    <n v="0.40675311699530142"/>
    <n v="0.26969620250472692"/>
    <n v="0.32355068049997171"/>
    <n v="5.3241738600023663"/>
    <n v="3.5301744756738"/>
    <n v="4.2350998763798673"/>
    <n v="1.8607420364083413"/>
    <n v="0.73910656262864161"/>
    <n v="0.90616754905965091"/>
    <n v="0.54516905594599174"/>
    <n v="0.32528657269695532"/>
    <n v="0.24921222805150847"/>
    <n v="0.21375860908958838"/>
    <n v="0.88868916888410976"/>
    <n v="0.10158637129780253"/>
    <n v="1.1714022846619379"/>
    <n v="0.34948934526482839"/>
    <n v="0.13882089166568146"/>
    <n v="0.17019871493438574"/>
    <n v="0.10239505137906023"/>
    <n v="6.1096159000489647E-2"/>
    <n v="4.6807680328342559E-2"/>
    <n v="4.0148690615729322E-2"/>
    <n v="0.16691588070786906"/>
    <n v="1.9080212999985951E-2"/>
    <n v="0.22001578375605813"/>
    <n v="3138.4976053337823"/>
    <n v="1276.5936836518053"/>
    <n v="1015.463035953277"/>
    <n v="846.44088572870044"/>
    <n v="446.15589066868495"/>
    <n v="177.21787345932049"/>
    <n v="217.27460445089099"/>
    <n v="130.71687582771037"/>
    <n v="77.99497067541148"/>
    <n v="59.754389053554974"/>
    <n v="51.253564846930566"/>
    <n v="213.08375901284387"/>
    <n v="24.357679398513127"/>
    <n v="280.87075984668525"/>
    <n v="28.184279875780035"/>
    <n v="11.464043689741475"/>
    <n v="7.6011932528282724"/>
    <n v="9.119042933210288"/>
    <n v="4.0065611232151355"/>
    <n v="1.5914487671042405"/>
    <n v="1.9511655039456528"/>
    <n v="1.1738613426228695"/>
    <n v="0.70040903605700522"/>
    <n v="0.53660529229957177"/>
    <n v="0.46026634330463456"/>
    <n v="1.9135309489466872"/>
    <n v="0.21873639544141218"/>
    <n v="2.5222705574121629"/>
    <n v="4.7619047619047616E-2"/>
    <n v="0.95238095238095244"/>
    <n v="1556464.637259"/>
    <n v="22.154903963182171"/>
    <n v="5708.3716492472013"/>
    <n v="50.268540050448891"/>
    <n v="5.6071803547565153"/>
    <n v="1451.0923441486982"/>
    <n v="12.778476613091271"/>
    <x v="0"/>
    <x v="0"/>
  </r>
  <r>
    <n v="1811"/>
    <x v="170"/>
    <x v="0"/>
    <x v="166"/>
    <n v="110747.18550000001"/>
    <n v="246199.6"/>
    <n v="221188.89554140152"/>
    <n v="185212.53248407639"/>
    <n v="70091.735031847158"/>
    <n v="53348.928662420331"/>
    <n v="79703.709554140136"/>
    <n v="34447.819108280259"/>
    <n v="24270.324840764319"/>
    <n v="76742.480254777067"/>
    <n v="46552.9337579618"/>
    <n v="7842.4343949044569"/>
    <n v="799401.79363057343"/>
    <n v="584237.45987261168"/>
    <n v="1114613.6573248403"/>
    <n v="0"/>
    <n v="1698851.1171974521"/>
    <n v="0.34390150729418367"/>
    <n v="0.65609849270581622"/>
    <n v="0"/>
    <n v="2.3730235949717695"/>
    <n v="4.5272764753673052"/>
    <n v="0"/>
    <n v="0.89841289563996662"/>
    <n v="0.75228608204106096"/>
    <n v="0.28469475592912075"/>
    <n v="0.21668974548464062"/>
    <n v="0.32373614560762948"/>
    <n v="0.13991825782121603"/>
    <n v="9.8579871132058378E-2"/>
    <n v="0.31170838723855387"/>
    <n v="0.18908614700414542"/>
    <n v="3.185396887283512E-2"/>
    <n v="0.37859416886693642"/>
    <n v="0.31701584579061487"/>
    <n v="0.11997131277260123"/>
    <n v="9.1313776206771544E-2"/>
    <n v="0.1364234836491294"/>
    <n v="5.8962017115080798E-2"/>
    <n v="4.1541884092910215E-2"/>
    <n v="0.13135494644850426"/>
    <n v="7.9681528411602184E-2"/>
    <n v="1.3423367951473768E-2"/>
    <n v="2109.0640809403503"/>
    <n v="725.31031641540881"/>
    <n v="0"/>
    <n v="1383.7537645249415"/>
    <n v="274.59825641390631"/>
    <n v="229.93486341908928"/>
    <n v="87.016430827867367"/>
    <n v="66.23082391361929"/>
    <n v="98.949360092042397"/>
    <n v="42.765759290230001"/>
    <n v="30.130757095920945"/>
    <n v="95.273097771293706"/>
    <n v="57.793834584682564"/>
    <n v="9.7361072562438959"/>
    <n v="15.339903307948644"/>
    <n v="5.2754158693505726"/>
    <n v="10.06448743859807"/>
    <n v="0"/>
    <n v="1.9972416864842268"/>
    <n v="1.6723904237194036"/>
    <n v="0.63289856726740157"/>
    <n v="0.4817181440915293"/>
    <n v="0.71969061059470563"/>
    <n v="0.3110491607778173"/>
    <n v="0.21915071458646068"/>
    <n v="0.69295196901213407"/>
    <n v="0.42035319947667471"/>
    <n v="7.0813848311336608E-2"/>
    <n v="2.7777777777777776E-2"/>
    <n v="0.97222222222222232"/>
    <n v="5469796.6507390011"/>
    <n v="22.154903963182171"/>
    <n v="5708.3716492472013"/>
    <n v="50.268540050448891"/>
    <n v="5.6071803547565153"/>
    <n v="1451.0923441486982"/>
    <n v="12.778476613091271"/>
    <x v="0"/>
    <x v="0"/>
  </r>
  <r>
    <n v="1814"/>
    <x v="171"/>
    <x v="3"/>
    <x v="167"/>
    <n v="9677.6173714953256"/>
    <n v="25193"/>
    <n v="7306.7057324840762"/>
    <n v="19645.43949044586"/>
    <n v="21302.519745222944"/>
    <n v="6125.9248407643299"/>
    <n v="12132.375796178341"/>
    <n v="5831.8407643312112"/>
    <n v="9255.8394904458601"/>
    <n v="7055.6000000000031"/>
    <n v="3595.2305732484069"/>
    <n v="2494.5286624203814"/>
    <n v="94746.005095541404"/>
    <n v="60470.349044586001"/>
    <n v="97007.94394904458"/>
    <n v="109247.48407643315"/>
    <n v="266725.77707006375"/>
    <n v="0.22671355468092461"/>
    <n v="0.36369917079128972"/>
    <n v="0.40958727452778559"/>
    <n v="2.4002837710707738"/>
    <n v="3.8505911939445316"/>
    <n v="4.3364221837984021"/>
    <n v="0.29002920384567443"/>
    <n v="0.77979754258904699"/>
    <n v="0.84557296650748004"/>
    <n v="0.243159799974768"/>
    <n v="0.4815772554351741"/>
    <n v="0.23148655437348514"/>
    <n v="0.36739727267280037"/>
    <n v="0.28006192196245"/>
    <n v="0.14270752086882893"/>
    <n v="9.9016737284975245E-2"/>
    <n v="0.12083121476769872"/>
    <n v="0.32487722992901669"/>
    <n v="0.35228041646520297"/>
    <n v="0.10130460527435624"/>
    <n v="0.20063346727555512"/>
    <n v="9.6441327964409101E-2"/>
    <n v="0.15306409896230869"/>
    <n v="0.11667867163785954"/>
    <n v="5.945443725812747E-2"/>
    <n v="4.1252096305597896E-2"/>
    <n v="2467.3984927850488"/>
    <n v="559.39268311365402"/>
    <n v="1010.6150238337942"/>
    <n v="897.39078583760022"/>
    <n v="67.592097432785167"/>
    <n v="181.73394533252417"/>
    <n v="197.06308737486535"/>
    <n v="56.669054956191772"/>
    <n v="112.23289358166829"/>
    <n v="53.948573213054686"/>
    <n v="85.622937006899733"/>
    <n v="65.269195189639248"/>
    <n v="33.258377180836327"/>
    <n v="23.076120836451263"/>
    <n v="27.561099683036026"/>
    <n v="6.2484748800564009"/>
    <n v="10.02394910081628"/>
    <n v="11.288675702163342"/>
    <n v="0.75501081020266558"/>
    <n v="2.0299872103137684"/>
    <n v="2.2012153330186282"/>
    <n v="0.63299928129084415"/>
    <n v="1.2536531803699242"/>
    <n v="0.60261121518489125"/>
    <n v="0.95641717740445287"/>
    <n v="0.72906374876751456"/>
    <n v="0.37149955771529891"/>
    <n v="0.25776268751519593"/>
    <n v="1"/>
    <n v="0"/>
    <n v="548427.94523885509"/>
    <n v="22.154903963182171"/>
    <n v="5708.3716492472013"/>
    <n v="50.268540050448891"/>
    <n v="5.6071803547565153"/>
    <n v="1451.0923441486982"/>
    <n v="12.778476613091271"/>
    <x v="0"/>
    <x v="0"/>
  </r>
  <r>
    <n v="1815"/>
    <x v="172"/>
    <x v="3"/>
    <x v="168"/>
    <n v="2364.6354999999999"/>
    <n v="5530.4"/>
    <n v="2729.3146496815289"/>
    <n v="5523.5324840764324"/>
    <n v="7582.2509554140124"/>
    <n v="1105.0828025477706"/>
    <n v="1366.1719745222929"/>
    <n v="2138.8458598726111"/>
    <n v="2895.8331210191072"/>
    <n v="1013.0216560509554"/>
    <n v="2021.9974522292994"/>
    <n v="1680.5668789808922"/>
    <n v="28056.617834394903"/>
    <n v="20642.745222929934"/>
    <n v="26839.323566878986"/>
    <n v="23265.319745222932"/>
    <n v="70747.38853503186"/>
    <n v="0.29178102047835025"/>
    <n v="0.37936839963483604"/>
    <n v="0.32885057988681354"/>
    <n v="3.7325953317897325"/>
    <n v="4.8530528654128071"/>
    <n v="4.2068059715794401"/>
    <n v="0.49351125590943312"/>
    <n v="0.99875822437372208"/>
    <n v="1.3710131193790707"/>
    <n v="0.1998196880058894"/>
    <n v="0.24702950501271029"/>
    <n v="0.3867434290236893"/>
    <n v="0.52362091729695992"/>
    <n v="0.1831733068224641"/>
    <n v="0.36561504633106096"/>
    <n v="0.30387799779055624"/>
    <n v="0.13221665142918151"/>
    <n v="0.26757741881835073"/>
    <n v="0.36730826610172268"/>
    <n v="5.3533713205947339E-2"/>
    <n v="6.6181700145422073E-2"/>
    <n v="0.1036124719253321"/>
    <n v="0.14028333391444561"/>
    <n v="4.9073979507613753E-2"/>
    <n v="9.795196474077815E-2"/>
    <n v="8.1411985704019668E-2"/>
    <n v="3049.4564023720632"/>
    <n v="889.77350098835927"/>
    <n v="1002.8155062596092"/>
    <n v="1156.8673951240942"/>
    <n v="117.64287283110039"/>
    <n v="238.08329672743244"/>
    <n v="326.82116187129367"/>
    <n v="47.632879420162524"/>
    <n v="58.886723039754003"/>
    <n v="92.191631891060823"/>
    <n v="124.82039314737531"/>
    <n v="43.664726553920488"/>
    <n v="87.155062596090488"/>
    <n v="72.438227542279833"/>
    <n v="29.918940375813467"/>
    <n v="8.72977895448577"/>
    <n v="11.350300529142435"/>
    <n v="9.8388608921852576"/>
    <n v="1.1542221410790496"/>
    <n v="2.3358917194960629"/>
    <n v="3.2065199712234773"/>
    <n v="0.467337482900756"/>
    <n v="0.5777516131015934"/>
    <n v="0.90451397683601176"/>
    <n v="1.2246424960714273"/>
    <n v="0.42840499351843253"/>
    <n v="0.8550990003445772"/>
    <n v="0.71070863944184726"/>
    <n v="1"/>
    <n v="0"/>
    <n v="122029.24483900001"/>
    <n v="22.154903963182171"/>
    <n v="5708.3716492472013"/>
    <n v="50.268540050448891"/>
    <n v="5.6071803547565153"/>
    <n v="1451.0923441486982"/>
    <n v="12.778476613091271"/>
    <x v="0"/>
    <x v="0"/>
  </r>
  <r>
    <n v="1816"/>
    <x v="173"/>
    <x v="6"/>
    <x v="169"/>
    <n v="5982.1424072164937"/>
    <n v="14813.6"/>
    <n v="8813.2955414012758"/>
    <n v="11005.171974522294"/>
    <n v="13188.692993630566"/>
    <n v="5457.6942675159235"/>
    <n v="27487.363057324845"/>
    <n v="4944.2382165605122"/>
    <n v="2317.5337579617826"/>
    <n v="7154.645859872614"/>
    <n v="3117.5248407643307"/>
    <n v="592.14777070063724"/>
    <n v="84078.308280254772"/>
    <n v="42174.527388535025"/>
    <n v="62540.965605095531"/>
    <n v="64203.519745222948"/>
    <n v="168919.01273885352"/>
    <n v="0.24967306346820928"/>
    <n v="0.37024231074439801"/>
    <n v="0.3800846257873926"/>
    <n v="2.847014053878532"/>
    <n v="4.2218613709763684"/>
    <n v="4.3340929784267797"/>
    <n v="0.59494623463582619"/>
    <n v="0.74291002690246088"/>
    <n v="0.89030978247222592"/>
    <n v="0.36842457387238237"/>
    <n v="1.8555491614006618"/>
    <n v="0.33376344822058868"/>
    <n v="0.15644635726371595"/>
    <n v="0.48297819975378126"/>
    <n v="0.210450183666653"/>
    <n v="3.9973252328983987E-2"/>
    <n v="0.20897200483619727"/>
    <n v="0.26094357556485637"/>
    <n v="0.31271703111522853"/>
    <n v="0.12940736044856249"/>
    <n v="0.65175272277733154"/>
    <n v="0.11723280668948488"/>
    <n v="5.4951030905726159E-2"/>
    <n v="0.16964377084679733"/>
    <n v="7.3919615317653023E-2"/>
    <n v="1.4040412717502324E-2"/>
    <n v="2020.5623533355686"/>
    <n v="504.47999268582572"/>
    <n v="767.98468594764302"/>
    <n v="748.09767470209965"/>
    <n v="105.42219547130713"/>
    <n v="131.64081309237196"/>
    <n v="157.75948556974362"/>
    <n v="65.283424252582819"/>
    <n v="328.7962088196752"/>
    <n v="59.141605461250151"/>
    <n v="27.721695669399317"/>
    <n v="85.581888275988206"/>
    <n v="37.290966994788647"/>
    <n v="7.0831073050315467"/>
    <n v="28.237210223394193"/>
    <n v="7.0500707802706657"/>
    <n v="10.454609962084804"/>
    <n v="10.73252948103872"/>
    <n v="1.4732674251902547"/>
    <n v="1.8396706773891445"/>
    <n v="2.2046772035584654"/>
    <n v="0.91233105065036435"/>
    <n v="4.5949028268143124"/>
    <n v="0.82649958493065678"/>
    <n v="0.38740865733421032"/>
    <n v="1.1960005919019385"/>
    <n v="0.52113852003983352"/>
    <n v="9.8985903442603787E-2"/>
    <n v="1"/>
    <n v="0"/>
    <n v="324466.68693240208"/>
    <n v="22.154903963182171"/>
    <n v="5708.3716492472013"/>
    <n v="50.268540050448891"/>
    <n v="5.6071803547565153"/>
    <n v="1451.0923441486982"/>
    <n v="12.778476613091271"/>
    <x v="0"/>
    <x v="0"/>
  </r>
  <r>
    <n v="1817"/>
    <x v="174"/>
    <x v="3"/>
    <x v="170"/>
    <n v="7133.2077479059844"/>
    <n v="16486.400000000001"/>
    <n v="27450.571974522289"/>
    <n v="13076.421656050956"/>
    <n v="14788.215286624205"/>
    <n v="1962.9668789808918"/>
    <n v="678.08662420382177"/>
    <n v="4729.4038216560512"/>
    <n v="2904.5095541401274"/>
    <n v="4390.4063694267534"/>
    <n v="3271.1719745222922"/>
    <n v="562.26751592356698"/>
    <n v="73814.021656050958"/>
    <n v="61111.615286624197"/>
    <n v="76261.717197452235"/>
    <n v="0"/>
    <n v="137373.33248407644"/>
    <n v="0.44485792243343825"/>
    <n v="0.55514207756656175"/>
    <n v="0"/>
    <n v="3.7067895530027291"/>
    <n v="4.6257349814060209"/>
    <n v="0"/>
    <n v="1.6650434281906472"/>
    <n v="0.7931641629495193"/>
    <n v="0.89699481309589746"/>
    <n v="0.11906582874253273"/>
    <n v="4.1130060183170475E-2"/>
    <n v="0.28686698258298055"/>
    <n v="0.17617609387981167"/>
    <n v="0.26630473417039213"/>
    <n v="0.1984163901471693"/>
    <n v="3.4104929876963251E-2"/>
    <n v="0.44918747190324276"/>
    <n v="0.2139760435838628"/>
    <n v="0.24198698098986388"/>
    <n v="3.2121011198513287E-2"/>
    <n v="1.1095871398971809E-2"/>
    <n v="7.7389605878920353E-2"/>
    <n v="4.7527946046221625E-2"/>
    <n v="7.1842420607522439E-2"/>
    <n v="5.3527827061679217E-2"/>
    <n v="9.2006652628380658E-3"/>
    <n v="2039.9960273845625"/>
    <n v="907.50839451476384"/>
    <n v="1754.5716687898091"/>
    <n v="1132.4876328697985"/>
    <n v="407.64140146305743"/>
    <n v="194.18505577741246"/>
    <n v="219.60521661158603"/>
    <n v="29.150087302953544"/>
    <n v="10.069596439023192"/>
    <n v="70.23171698330934"/>
    <n v="43.132010010990903"/>
    <n v="65.197599783587066"/>
    <n v="48.576952398608434"/>
    <n v="8.3496809611459302"/>
    <n v="19.258282856601728"/>
    <n v="8.5671997012233447"/>
    <n v="10.691083155378383"/>
    <n v="0"/>
    <n v="3.848278775082731"/>
    <n v="1.8331754966606228"/>
    <n v="2.073150791236301"/>
    <n v="0.27518711754289477"/>
    <n v="9.5060546134083934E-2"/>
    <n v="0.66301220836367891"/>
    <n v="0.40718140516694912"/>
    <n v="0.61548836436392806"/>
    <n v="0.45858358400995308"/>
    <n v="7.8823936690842283E-2"/>
    <n v="1"/>
    <n v="0"/>
    <n v="364348.77042522299"/>
    <n v="22.154903963182171"/>
    <n v="5708.3716492472013"/>
    <n v="50.268540050448891"/>
    <n v="5.6071803547565153"/>
    <n v="1451.0923441486982"/>
    <n v="12.778476613091271"/>
    <x v="0"/>
    <x v="0"/>
  </r>
  <r>
    <n v="1846"/>
    <x v="175"/>
    <x v="3"/>
    <x v="171"/>
    <n v="9488.7595000000019"/>
    <n v="24827.399999999991"/>
    <n v="7855.7834394904476"/>
    <n v="17574.591082802548"/>
    <n v="29308.098089171966"/>
    <n v="6020.6929936305733"/>
    <n v="10590.834394904456"/>
    <n v="10475.870063694272"/>
    <n v="6013.3605095541434"/>
    <n v="6446.9337579617813"/>
    <n v="4289.0828025477704"/>
    <n v="1848.2815286624202"/>
    <n v="100423.52866242039"/>
    <n v="66896.529936305727"/>
    <n v="95249.798726114634"/>
    <n v="99494.071337579633"/>
    <n v="261640.4"/>
    <n v="0.25568119425098618"/>
    <n v="0.36404851363212498"/>
    <n v="0.38027029211688879"/>
    <n v="2.6944637753572969"/>
    <n v="3.8364790000610078"/>
    <n v="4.0074301512675383"/>
    <n v="0.3164158727651889"/>
    <n v="0.70787078319931018"/>
    <n v="1.1804739154793484"/>
    <n v="0.2425019532303252"/>
    <n v="0.42657847357775924"/>
    <n v="0.42194793106383577"/>
    <n v="0.24220661485109782"/>
    <n v="0.25967011277708435"/>
    <n v="0.17275601966165494"/>
    <n v="7.4445231021469063E-2"/>
    <n v="0.11743185254855797"/>
    <n v="0.26271304504936005"/>
    <n v="0.4381108873222142"/>
    <n v="9.0000079217308626E-2"/>
    <n v="0.15831664818770599"/>
    <n v="0.15659810865628868"/>
    <n v="8.9890469883559754E-2"/>
    <n v="9.6371721584065845E-2"/>
    <n v="6.4115176177770947E-2"/>
    <n v="2.7628959684788235E-2"/>
    <n v="2376.3887375113536"/>
    <n v="607.59791041149617"/>
    <n v="903.67003939672691"/>
    <n v="865.12078770313019"/>
    <n v="71.35134822425475"/>
    <n v="159.62389720983242"/>
    <n v="266.19525966550378"/>
    <n v="54.683860069305844"/>
    <n v="96.192864622202151"/>
    <n v="95.148683593953436"/>
    <n v="54.617261667158438"/>
    <n v="58.555256657236889"/>
    <n v="38.956247071278568"/>
    <n v="16.787298171320803"/>
    <n v="27.573720252895011"/>
    <n v="7.0500817242028013"/>
    <n v="10.03817187337445"/>
    <n v="10.48546665531776"/>
    <n v="0.82790415749186663"/>
    <n v="1.8521484376121604"/>
    <n v="3.088717559884615"/>
    <n v="0.63450791366675197"/>
    <n v="1.1161453080251906"/>
    <n v="1.1040294638824253"/>
    <n v="0.633735158906087"/>
    <n v="0.67942851306978325"/>
    <n v="0.45201723181494585"/>
    <n v="0.19478642373246152"/>
    <n v="1"/>
    <n v="0"/>
    <n v="540139.0722709999"/>
    <n v="22.154903963182171"/>
    <n v="5708.3716492472013"/>
    <n v="50.268540050448891"/>
    <n v="5.6071803547565153"/>
    <n v="1451.0923441486982"/>
    <n v="12.778476613091271"/>
    <x v="0"/>
    <x v="0"/>
  </r>
  <r>
    <n v="1857"/>
    <x v="176"/>
    <x v="3"/>
    <x v="172"/>
    <n v="3962.7310000000002"/>
    <n v="10020"/>
    <n v="6065.7974522292989"/>
    <n v="7328.3719745222952"/>
    <n v="10283.690445859875"/>
    <n v="3130.9261146496829"/>
    <n v="7946.1656050955417"/>
    <n v="3004.5592356687903"/>
    <n v="2495.073885350319"/>
    <n v="2107.3070063694267"/>
    <n v="1929.3999999999999"/>
    <n v="288.73630573248408"/>
    <n v="44580.02802547771"/>
    <n v="29026.922292993637"/>
    <n v="46634.861146496813"/>
    <n v="37022.188535031855"/>
    <n v="112683.97197452231"/>
    <n v="0.25759583891448717"/>
    <n v="0.41385531881180837"/>
    <n v="0.3285488422737044"/>
    <n v="2.8968984324344946"/>
    <n v="4.6541777591314188"/>
    <n v="3.6948291951129595"/>
    <n v="0.60536900720851283"/>
    <n v="0.73137444855511924"/>
    <n v="1.0263164117624626"/>
    <n v="0.31246767611274279"/>
    <n v="0.79303049951053306"/>
    <n v="0.29985621114458982"/>
    <n v="0.24900936979544103"/>
    <n v="0.2103100804759907"/>
    <n v="0.19255489021956088"/>
    <n v="2.8815998576096215E-2"/>
    <n v="0.20897142973002786"/>
    <n v="0.25246810187283197"/>
    <n v="0.35428111675284629"/>
    <n v="0.10786283447644082"/>
    <n v="0.27375157189894517"/>
    <n v="0.10350939742564491"/>
    <n v="8.5957231709424681E-2"/>
    <n v="7.2598361793185268E-2"/>
    <n v="6.6469327354960681E-2"/>
    <n v="9.9471898128923476E-3"/>
    <n v="2838.3872033884713"/>
    <n v="731.1567328209984"/>
    <n v="932.54882959777967"/>
    <n v="1174.681640969693"/>
    <n v="152.79086781434"/>
    <n v="184.59375250685881"/>
    <n v="259.03502382518576"/>
    <n v="78.864637648606617"/>
    <n v="200.15530491424536"/>
    <n v="75.681592838004789"/>
    <n v="62.848208699000473"/>
    <n v="53.080781016862133"/>
    <n v="48.599496221662463"/>
    <n v="7.2729548043446863"/>
    <n v="28.435937734487229"/>
    <n v="7.3249792360353592"/>
    <n v="11.768364076818944"/>
    <n v="9.3425944216329224"/>
    <n v="1.5307113836970763"/>
    <n v="1.849323603979754"/>
    <n v="2.5951018239340176"/>
    <n v="0.79009302287984795"/>
    <n v="2.0052245799918142"/>
    <n v="0.75820418687738078"/>
    <n v="0.62963493745861598"/>
    <n v="0.53178149270526476"/>
    <n v="0.4868864427083241"/>
    <n v="7.2862958836338892E-2"/>
    <n v="1"/>
    <n v="0"/>
    <n v="218900.89995799999"/>
    <n v="22.154903963182171"/>
    <n v="5708.3716492472013"/>
    <n v="50.268540050448891"/>
    <n v="5.6071803547565153"/>
    <n v="1451.0923441486982"/>
    <n v="12.778476613091271"/>
    <x v="0"/>
    <x v="0"/>
  </r>
  <r>
    <n v="1908"/>
    <x v="177"/>
    <x v="0"/>
    <x v="173"/>
    <n v="11911.5375"/>
    <n v="25785.4"/>
    <n v="25756.457324840765"/>
    <n v="18274.477707006368"/>
    <n v="15781.224203821661"/>
    <n v="1943.9694267515922"/>
    <n v="11935.212738853499"/>
    <n v="14523.760509554138"/>
    <n v="5117.202547770702"/>
    <n v="9833.4356687898144"/>
    <n v="4538.0089171974505"/>
    <n v="227.09171974522292"/>
    <n v="107930.84076433122"/>
    <n v="66521.229299363054"/>
    <n v="121944.08152866244"/>
    <n v="77317.208917197466"/>
    <n v="265782.51974522299"/>
    <n v="0.2502844406890633"/>
    <n v="0.45881151870167031"/>
    <n v="0.29090404060926628"/>
    <n v="2.5798021089206702"/>
    <n v="4.7291909967913019"/>
    <n v="2.9984878620148403"/>
    <n v="0.99887755570364489"/>
    <n v="0.7087141447100439"/>
    <n v="0.61202169459545552"/>
    <n v="7.5390314936033265E-2"/>
    <n v="0.46286707744900207"/>
    <n v="0.56325519517068334"/>
    <n v="0.19845348715826405"/>
    <n v="0.38135672391313741"/>
    <n v="0.17599141053454476"/>
    <n v="8.8069884409480905E-3"/>
    <n v="0.38719154164950742"/>
    <n v="0.27471647622094303"/>
    <n v="0.23723590754467261"/>
    <n v="2.9223293784954238E-2"/>
    <n v="0.17941960580947622"/>
    <n v="0.21833271366939702"/>
    <n v="7.692585662754281E-2"/>
    <n v="0.1478240220807821"/>
    <n v="6.8218957541737762E-2"/>
    <n v="3.4138232581849975E-3"/>
    <n v="2695.5630805803548"/>
    <n v="674.65749796514262"/>
    <n v="784.15019185798656"/>
    <n v="1236.7553907572255"/>
    <n v="261.221676722523"/>
    <n v="185.339530497022"/>
    <n v="160.05298381157871"/>
    <n v="19.715714267257528"/>
    <n v="121.04678234131339"/>
    <n v="147.29980232813529"/>
    <n v="51.898605961163312"/>
    <n v="99.730584876164457"/>
    <n v="46.024431208899095"/>
    <n v="2.3031614578623016"/>
    <n v="22.313032196324194"/>
    <n v="5.5846047833340622"/>
    <n v="10.237476188834769"/>
    <n v="6.4909512241553591"/>
    <n v="2.1623117355623287"/>
    <n v="1.5341829471641564"/>
    <n v="1.3248687840525759"/>
    <n v="0.16320054625623201"/>
    <n v="1.0019875888275127"/>
    <n v="1.2193019171164208"/>
    <n v="0.42960050688424578"/>
    <n v="0.82553874080401579"/>
    <n v="0.38097591660165198"/>
    <n v="1.906485369711701E-2"/>
    <n v="0"/>
    <n v="1"/>
    <n v="575003.2726749999"/>
    <n v="22.154903963182171"/>
    <n v="5708.3716492472013"/>
    <n v="50.268540050448891"/>
    <n v="5.6071803547565153"/>
    <n v="1451.0923441486982"/>
    <n v="12.778476613091271"/>
    <x v="0"/>
    <x v="0"/>
  </r>
  <r>
    <n v="1918"/>
    <x v="178"/>
    <x v="5"/>
    <x v="174"/>
    <n v="1440.724962075423"/>
    <n v="3677.4"/>
    <n v="423.83949044585995"/>
    <n v="1959.9312101910828"/>
    <n v="3372.989808917197"/>
    <n v="1999.127388535032"/>
    <n v="1780.1757961783439"/>
    <n v="1065.538853503185"/>
    <n v="437.69171974522283"/>
    <n v="900.89554140127393"/>
    <n v="546.32993630573253"/>
    <n v="442.48152866242043"/>
    <n v="12929.001273885349"/>
    <n v="8744.6993630573252"/>
    <n v="17771.271337579619"/>
    <n v="11221.459872611464"/>
    <n v="37737.430573248406"/>
    <n v="0.23172482148947188"/>
    <n v="0.47091895414250728"/>
    <n v="0.29735622436802089"/>
    <n v="2.3779570792019702"/>
    <n v="4.8325641316091854"/>
    <n v="3.0514656748277216"/>
    <n v="0.11525520488547886"/>
    <n v="0.53296655522681313"/>
    <n v="0.91722135446706832"/>
    <n v="0.54362522122560286"/>
    <n v="0.48408543976133789"/>
    <n v="0.28975331851394598"/>
    <n v="0.11902205899418687"/>
    <n v="0.24498165589853535"/>
    <n v="0.14856418564902718"/>
    <n v="0.12032455774797966"/>
    <n v="4.8468160293354788E-2"/>
    <n v="0.2241279121007827"/>
    <n v="0.38571821269998824"/>
    <n v="0.22861019064651941"/>
    <n v="0.20357198369778584"/>
    <n v="0.12184968393592104"/>
    <n v="5.005223182334731E-2"/>
    <n v="0.1030218997816184"/>
    <n v="6.247555388967934E-2"/>
    <n v="5.0599970369675451E-2"/>
    <n v="2108.2363448742126"/>
    <n v="488.5306906735936"/>
    <n v="626.89719958723265"/>
    <n v="992.80845461338663"/>
    <n v="23.678183823791059"/>
    <n v="109.49336369782586"/>
    <n v="188.43518485570934"/>
    <n v="111.68309433156604"/>
    <n v="99.451161797672853"/>
    <n v="59.527310251574583"/>
    <n v="24.452051382414684"/>
    <n v="50.329359854819778"/>
    <n v="30.521225491940367"/>
    <n v="24.71963847276092"/>
    <n v="26.193362068833803"/>
    <n v="6.0696521496096167"/>
    <n v="12.334950670931237"/>
    <n v="7.7887592482929522"/>
    <n v="0.29418487331218435"/>
    <n v="1.3603784634700311"/>
    <n v="2.3411753788580629"/>
    <n v="1.3875843350803108"/>
    <n v="1.2356111284515596"/>
    <n v="0.73958519603091544"/>
    <n v="0.30379963647933889"/>
    <n v="0.62530709546636654"/>
    <n v="0.37920487996454366"/>
    <n v="0.30712421892448349"/>
    <n v="1"/>
    <n v="0"/>
    <n v="80245.072791430226"/>
    <n v="22.154903963182171"/>
    <n v="5708.3716492472013"/>
    <n v="50.268540050448891"/>
    <n v="5.6071803547565153"/>
    <n v="1451.0923441486982"/>
    <n v="12.778476613091271"/>
    <x v="0"/>
    <x v="0"/>
  </r>
  <r>
    <n v="1936"/>
    <x v="179"/>
    <x v="6"/>
    <x v="175"/>
    <n v="3834.3674999999998"/>
    <n v="9194.9999999999982"/>
    <n v="11075.732484076436"/>
    <n v="5092.7719745222948"/>
    <n v="6458.6687898089158"/>
    <n v="3790.1605095541413"/>
    <n v="2688.7235668789813"/>
    <n v="1779.3439490445862"/>
    <n v="1333.9108280254777"/>
    <n v="2403.8598726114651"/>
    <n v="2396.3006369426753"/>
    <n v="997.04713375796166"/>
    <n v="38016.51974522294"/>
    <n v="29810.681528662426"/>
    <n v="40545.05350318471"/>
    <n v="34120.965605095545"/>
    <n v="104476.7006369427"/>
    <n v="0.28533329772974708"/>
    <n v="0.38807746852649061"/>
    <n v="0.3265892337437622"/>
    <n v="3.2420534560807428"/>
    <n v="4.4094674826737048"/>
    <n v="3.7108173578135455"/>
    <n v="1.2045386062073342"/>
    <n v="0.55386318374358845"/>
    <n v="0.70241096137127967"/>
    <n v="0.412197989076035"/>
    <n v="0.29241148090037866"/>
    <n v="0.19351212061387565"/>
    <n v="0.14506914932305362"/>
    <n v="0.26143119876144272"/>
    <n v="0.26060909591546227"/>
    <n v="0.10843361976704316"/>
    <n v="0.37153570183986978"/>
    <n v="0.17083715344198647"/>
    <n v="0.2166561936398208"/>
    <n v="0.12714102178140313"/>
    <n v="9.0193294114856867E-2"/>
    <n v="5.9688133843360122E-2"/>
    <n v="4.4746069516825596E-2"/>
    <n v="8.0637534915134285E-2"/>
    <n v="8.038396018013462E-2"/>
    <n v="3.3445969116785171E-2"/>
    <n v="2749.3868588669129"/>
    <n v="784.49161917532695"/>
    <n v="897.9201475025144"/>
    <n v="1066.9750921890713"/>
    <n v="291.46664431780096"/>
    <n v="134.02031511900776"/>
    <n v="169.96496815286619"/>
    <n v="99.74106604089846"/>
    <n v="70.755883338920555"/>
    <n v="46.824840764331213"/>
    <n v="35.102916526986256"/>
    <n v="63.259470331880664"/>
    <n v="63.060543077438822"/>
    <n v="26.238082467314779"/>
    <n v="27.247440584905515"/>
    <n v="7.7746020767864392"/>
    <n v="10.574117766016093"/>
    <n v="8.898720742102979"/>
    <n v="2.8885422391245585"/>
    <n v="1.3281908879423516"/>
    <n v="1.6844156930207959"/>
    <n v="0.98847085198644669"/>
    <n v="0.70121697173757636"/>
    <n v="0.46405148933809454"/>
    <n v="0.3478828849935427"/>
    <n v="0.626924746418142"/>
    <n v="0.62495330375679314"/>
    <n v="0.26002910095549309"/>
    <n v="1"/>
    <n v="0"/>
    <n v="202226.967615"/>
    <n v="22.154903963182171"/>
    <n v="5708.3716492472013"/>
    <n v="50.268540050448891"/>
    <n v="5.6071803547565153"/>
    <n v="1451.0923441486982"/>
    <n v="12.778476613091271"/>
    <x v="0"/>
    <x v="0"/>
  </r>
  <r>
    <n v="1962"/>
    <x v="180"/>
    <x v="5"/>
    <x v="176"/>
    <n v="221.18514625850341"/>
    <n v="478.8"/>
    <n v="182.85477707006368"/>
    <n v="511.20891719745225"/>
    <n v="583.56942675159246"/>
    <n v="208.21528662420383"/>
    <n v="0"/>
    <n v="0"/>
    <n v="67.001273885350315"/>
    <n v="87.210191082802552"/>
    <n v="76.84585987261147"/>
    <n v="4.8840764331210185"/>
    <n v="1721.7898089171974"/>
    <n v="1567.5783439490447"/>
    <n v="2731.0649681528666"/>
    <n v="2864.2229299363062"/>
    <n v="7162.866242038217"/>
    <n v="0.21884791520314431"/>
    <n v="0.38128102296877919"/>
    <n v="0.39987106182807652"/>
    <n v="3.2739731494340947"/>
    <n v="5.7039786302273736"/>
    <n v="5.982086319833555"/>
    <n v="0.38190220774867101"/>
    <n v="1.0676877969871601"/>
    <n v="1.218816680767737"/>
    <n v="0.43486901968296537"/>
    <n v="0"/>
    <n v="0"/>
    <n v="0.13993582682821704"/>
    <n v="0.18214325622974634"/>
    <n v="0.16049678335967307"/>
    <n v="1.020066088788851E-2"/>
    <n v="0.11664793518990303"/>
    <n v="0.32611379148656411"/>
    <n v="0.37227448886635156"/>
    <n v="0.13282608006670193"/>
    <n v="0"/>
    <n v="0"/>
    <n v="4.2741898128396343E-2"/>
    <n v="5.5633704956080582E-2"/>
    <n v="4.90220218780398E-2"/>
    <n v="3.1156825124395689E-3"/>
    <n v="2310.602013560715"/>
    <n v="505.67043353194987"/>
    <n v="923.94288062461487"/>
    <n v="880.98869940415045"/>
    <n v="58.985411958085052"/>
    <n v="164.90610232175879"/>
    <n v="188.24820217793305"/>
    <n v="67.166221491678655"/>
    <n v="0"/>
    <n v="0"/>
    <n v="21.613314156564616"/>
    <n v="28.132319704129856"/>
    <n v="24.788987055681119"/>
    <n v="1.5755085268132316"/>
    <n v="32.384029231632198"/>
    <n v="7.087177283220389"/>
    <n v="12.347415793287572"/>
    <n v="12.949436155124236"/>
    <n v="0.82670459641244498"/>
    <n v="2.3112262547684481"/>
    <n v="2.6383753006160888"/>
    <n v="0.94136197726794257"/>
    <n v="0"/>
    <n v="0"/>
    <n v="0.30291940945729068"/>
    <n v="0.39428592994611988"/>
    <n v="0.34742775983157664"/>
    <n v="2.2081394323888743E-2"/>
    <n v="1"/>
    <n v="0"/>
    <n v="10677.06032719048"/>
    <n v="22.154903963182171"/>
    <n v="5708.3716492472013"/>
    <n v="50.268540050448891"/>
    <n v="5.6071803547565153"/>
    <n v="1451.0923441486982"/>
    <n v="12.77847661309127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3843A1-57C3-4F11-95BC-2EEC506B6B8B}" name="TablaDiná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5:I148" firstHeaderRow="0" firstDataRow="1" firstDataCol="2" rowPageCount="3" colPageCount="1"/>
  <pivotFields count="89">
    <pivotField compact="0" outline="0" showAll="0"/>
    <pivotField axis="axisRow" compact="0" outline="0" showAll="0" defaultSubtotal="0">
      <items count="181">
        <item x="36"/>
        <item x="42"/>
        <item x="40"/>
        <item x="119"/>
        <item x="100"/>
        <item x="12"/>
        <item x="29"/>
        <item x="28"/>
        <item x="30"/>
        <item x="135"/>
        <item x="163"/>
        <item x="138"/>
        <item x="157"/>
        <item x="104"/>
        <item x="71"/>
        <item x="22"/>
        <item x="156"/>
        <item x="6"/>
        <item x="58"/>
        <item x="0"/>
        <item x="5"/>
        <item x="151"/>
        <item x="137"/>
        <item x="34"/>
        <item x="32"/>
        <item x="76"/>
        <item x="150"/>
        <item x="160"/>
        <item x="125"/>
        <item x="4"/>
        <item x="170"/>
        <item x="107"/>
        <item x="161"/>
        <item x="126"/>
        <item x="41"/>
        <item x="64"/>
        <item x="44"/>
        <item x="110"/>
        <item x="26"/>
        <item x="111"/>
        <item x="114"/>
        <item x="8"/>
        <item x="25"/>
        <item x="134"/>
        <item x="77"/>
        <item x="142"/>
        <item x="176"/>
        <item x="141"/>
        <item x="59"/>
        <item x="63"/>
        <item x="106"/>
        <item x="72"/>
        <item x="11"/>
        <item x="127"/>
        <item x="162"/>
        <item x="73"/>
        <item x="144"/>
        <item x="91"/>
        <item x="24"/>
        <item x="98"/>
        <item x="120"/>
        <item x="53"/>
        <item x="80"/>
        <item x="153"/>
        <item x="70"/>
        <item x="81"/>
        <item x="82"/>
        <item x="90"/>
        <item x="130"/>
        <item x="139"/>
        <item x="101"/>
        <item x="172"/>
        <item x="14"/>
        <item x="62"/>
        <item x="147"/>
        <item x="140"/>
        <item x="61"/>
        <item x="20"/>
        <item x="171"/>
        <item x="55"/>
        <item x="89"/>
        <item x="54"/>
        <item x="85"/>
        <item x="102"/>
        <item x="27"/>
        <item x="66"/>
        <item x="57"/>
        <item x="68"/>
        <item x="158"/>
        <item x="168"/>
        <item x="38"/>
        <item x="39"/>
        <item x="2"/>
        <item x="165"/>
        <item x="51"/>
        <item x="19"/>
        <item x="116"/>
        <item x="83"/>
        <item x="33"/>
        <item x="69"/>
        <item x="18"/>
        <item x="87"/>
        <item x="88"/>
        <item x="21"/>
        <item x="166"/>
        <item x="10"/>
        <item x="115"/>
        <item x="122"/>
        <item x="9"/>
        <item x="97"/>
        <item x="86"/>
        <item x="67"/>
        <item x="145"/>
        <item x="45"/>
        <item x="154"/>
        <item x="3"/>
        <item x="109"/>
        <item x="50"/>
        <item x="49"/>
        <item x="152"/>
        <item x="75"/>
        <item x="103"/>
        <item x="108"/>
        <item x="31"/>
        <item x="48"/>
        <item x="78"/>
        <item x="129"/>
        <item x="52"/>
        <item x="136"/>
        <item x="124"/>
        <item x="169"/>
        <item x="13"/>
        <item x="96"/>
        <item x="93"/>
        <item x="105"/>
        <item x="1"/>
        <item x="37"/>
        <item x="164"/>
        <item x="118"/>
        <item x="95"/>
        <item x="178"/>
        <item x="15"/>
        <item x="46"/>
        <item x="7"/>
        <item x="132"/>
        <item x="43"/>
        <item x="65"/>
        <item x="84"/>
        <item x="35"/>
        <item x="146"/>
        <item x="148"/>
        <item x="16"/>
        <item x="131"/>
        <item x="117"/>
        <item x="112"/>
        <item x="180"/>
        <item x="173"/>
        <item x="175"/>
        <item x="174"/>
        <item x="94"/>
        <item x="121"/>
        <item x="133"/>
        <item x="23"/>
        <item x="167"/>
        <item x="17"/>
        <item x="128"/>
        <item x="60"/>
        <item x="74"/>
        <item x="149"/>
        <item x="159"/>
        <item x="79"/>
        <item x="143"/>
        <item x="155"/>
        <item x="47"/>
        <item x="113"/>
        <item x="56"/>
        <item x="92"/>
        <item x="177"/>
        <item x="123"/>
        <item x="179"/>
        <item x="99"/>
      </items>
    </pivotField>
    <pivotField axis="axisPage" compact="0" outline="0" multipleItemSelectionAllowed="1" showAll="0">
      <items count="8">
        <item x="5"/>
        <item x="3"/>
        <item x="2"/>
        <item x="4"/>
        <item x="1"/>
        <item x="6"/>
        <item x="0"/>
        <item t="default"/>
      </items>
    </pivotField>
    <pivotField axis="axisRow" compact="0" outline="0" showAll="0">
      <items count="178">
        <item x="82"/>
        <item x="153"/>
        <item x="176"/>
        <item x="151"/>
        <item x="150"/>
        <item x="70"/>
        <item x="81"/>
        <item x="107"/>
        <item x="117"/>
        <item x="101"/>
        <item x="100"/>
        <item x="160"/>
        <item x="149"/>
        <item x="78"/>
        <item x="152"/>
        <item x="138"/>
        <item x="159"/>
        <item x="69"/>
        <item x="142"/>
        <item x="94"/>
        <item x="136"/>
        <item x="27"/>
        <item x="144"/>
        <item x="11"/>
        <item x="92"/>
        <item x="77"/>
        <item x="141"/>
        <item x="73"/>
        <item x="148"/>
        <item x="48"/>
        <item x="91"/>
        <item x="145"/>
        <item x="129"/>
        <item x="102"/>
        <item x="161"/>
        <item x="52"/>
        <item x="174"/>
        <item x="61"/>
        <item x="93"/>
        <item x="79"/>
        <item x="140"/>
        <item x="111"/>
        <item x="131"/>
        <item x="75"/>
        <item x="96"/>
        <item x="0"/>
        <item x="139"/>
        <item x="127"/>
        <item x="71"/>
        <item x="125"/>
        <item x="168"/>
        <item x="157"/>
        <item x="146"/>
        <item x="158"/>
        <item x="86"/>
        <item x="84"/>
        <item x="59"/>
        <item x="87"/>
        <item x="110"/>
        <item x="124"/>
        <item x="5"/>
        <item x="147"/>
        <item x="46"/>
        <item x="49"/>
        <item x="25"/>
        <item x="28"/>
        <item x="113"/>
        <item x="143"/>
        <item x="130"/>
        <item x="51"/>
        <item x="122"/>
        <item x="114"/>
        <item x="175"/>
        <item x="172"/>
        <item x="60"/>
        <item x="89"/>
        <item x="13"/>
        <item x="12"/>
        <item x="80"/>
        <item x="63"/>
        <item x="74"/>
        <item x="154"/>
        <item x="103"/>
        <item x="95"/>
        <item x="135"/>
        <item x="106"/>
        <item x="156"/>
        <item x="116"/>
        <item x="170"/>
        <item x="34"/>
        <item x="137"/>
        <item x="105"/>
        <item x="41"/>
        <item x="99"/>
        <item x="26"/>
        <item x="128"/>
        <item x="104"/>
        <item x="64"/>
        <item x="22"/>
        <item x="108"/>
        <item x="155"/>
        <item x="29"/>
        <item x="24"/>
        <item x="134"/>
        <item x="169"/>
        <item x="162"/>
        <item x="164"/>
        <item x="123"/>
        <item x="76"/>
        <item x="31"/>
        <item x="83"/>
        <item x="65"/>
        <item x="173"/>
        <item x="56"/>
        <item x="47"/>
        <item x="120"/>
        <item x="167"/>
        <item x="171"/>
        <item x="85"/>
        <item x="30"/>
        <item x="98"/>
        <item x="72"/>
        <item x="43"/>
        <item x="109"/>
        <item x="97"/>
        <item x="121"/>
        <item x="44"/>
        <item x="88"/>
        <item x="33"/>
        <item x="90"/>
        <item x="21"/>
        <item x="9"/>
        <item x="57"/>
        <item x="23"/>
        <item x="4"/>
        <item x="66"/>
        <item x="40"/>
        <item x="39"/>
        <item x="54"/>
        <item x="112"/>
        <item x="55"/>
        <item x="42"/>
        <item x="118"/>
        <item x="38"/>
        <item x="163"/>
        <item x="10"/>
        <item x="36"/>
        <item x="133"/>
        <item x="35"/>
        <item x="115"/>
        <item x="45"/>
        <item x="37"/>
        <item x="119"/>
        <item x="132"/>
        <item x="7"/>
        <item x="14"/>
        <item x="1"/>
        <item x="15"/>
        <item x="165"/>
        <item x="53"/>
        <item x="8"/>
        <item x="50"/>
        <item x="18"/>
        <item x="67"/>
        <item x="17"/>
        <item x="16"/>
        <item x="32"/>
        <item x="19"/>
        <item x="62"/>
        <item x="58"/>
        <item x="3"/>
        <item x="68"/>
        <item x="126"/>
        <item x="20"/>
        <item x="166"/>
        <item x="6"/>
        <item x="2"/>
        <item t="default"/>
      </items>
    </pivotField>
    <pivotField compact="0" outline="0" showAll="0"/>
    <pivotField compact="0" numFmtId="43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9" outline="0" showAll="0"/>
    <pivotField compact="0" numFmtId="9" outline="0" showAll="0"/>
    <pivotField compact="0" numFmtId="9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43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compact="0" numFmtId="9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dataField="1"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5" outline="0" showAll="0"/>
    <pivotField compact="0" numFmtId="166" outline="0" showAll="0"/>
    <pivotField compact="0" numFmtId="166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compact="0" numFmtId="167" outline="0" showAll="0"/>
    <pivotField axis="axisPage" compact="0" outline="0" multipleItemSelectionAllowed="1" showAll="0">
      <items count="5">
        <item h="1" x="1"/>
        <item x="0"/>
        <item h="1" x="3"/>
        <item h="1" x="2"/>
        <item t="default"/>
      </items>
    </pivotField>
    <pivotField axis="axisPage" compact="0" outline="0" showAll="0">
      <items count="3">
        <item x="1"/>
        <item x="0"/>
        <item t="default"/>
      </items>
    </pivotField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2">
    <field x="1"/>
    <field x="3"/>
  </rowFields>
  <rowItems count="143">
    <i>
      <x v="4"/>
      <x v="10"/>
    </i>
    <i>
      <x v="5"/>
      <x v="77"/>
    </i>
    <i>
      <x v="7"/>
      <x v="65"/>
    </i>
    <i>
      <x v="8"/>
      <x v="119"/>
    </i>
    <i>
      <x v="9"/>
      <x v="84"/>
    </i>
    <i>
      <x v="10"/>
      <x v="16"/>
    </i>
    <i>
      <x v="11"/>
      <x v="27"/>
    </i>
    <i>
      <x v="12"/>
      <x v="81"/>
    </i>
    <i>
      <x v="13"/>
      <x v="96"/>
    </i>
    <i>
      <x v="14"/>
      <x v="48"/>
    </i>
    <i>
      <x v="15"/>
      <x v="98"/>
    </i>
    <i>
      <x v="16"/>
      <x v="1"/>
    </i>
    <i>
      <x v="18"/>
      <x v="169"/>
    </i>
    <i>
      <x v="19"/>
      <x v="45"/>
    </i>
    <i>
      <x v="20"/>
      <x v="60"/>
    </i>
    <i>
      <x v="21"/>
      <x v="20"/>
    </i>
    <i>
      <x v="22"/>
      <x v="90"/>
    </i>
    <i>
      <x v="25"/>
      <x v="108"/>
    </i>
    <i>
      <x v="26"/>
      <x v="23"/>
    </i>
    <i>
      <x v="27"/>
      <x v="86"/>
    </i>
    <i>
      <x v="28"/>
      <x v="49"/>
    </i>
    <i>
      <x v="29"/>
      <x v="134"/>
    </i>
    <i>
      <x v="30"/>
      <x v="174"/>
    </i>
    <i>
      <x v="31"/>
      <x v="7"/>
    </i>
    <i>
      <x v="32"/>
      <x v="51"/>
    </i>
    <i>
      <x v="33"/>
      <x v="172"/>
    </i>
    <i>
      <x v="35"/>
      <x v="97"/>
    </i>
    <i>
      <x v="38"/>
      <x v="94"/>
    </i>
    <i>
      <x v="39"/>
      <x v="41"/>
    </i>
    <i>
      <x v="40"/>
      <x v="71"/>
    </i>
    <i>
      <x v="41"/>
      <x v="160"/>
    </i>
    <i>
      <x v="42"/>
      <x v="64"/>
    </i>
    <i>
      <x v="43"/>
      <x v="103"/>
    </i>
    <i>
      <x v="45"/>
      <x v="26"/>
    </i>
    <i>
      <x v="46"/>
      <x v="73"/>
    </i>
    <i>
      <x v="47"/>
      <x v="40"/>
    </i>
    <i>
      <x v="48"/>
      <x v="56"/>
    </i>
    <i>
      <x v="49"/>
      <x v="79"/>
    </i>
    <i>
      <x v="51"/>
      <x v="121"/>
    </i>
    <i>
      <x v="52"/>
      <x v="23"/>
    </i>
    <i>
      <x v="53"/>
      <x v="47"/>
    </i>
    <i>
      <x v="54"/>
      <x v="53"/>
    </i>
    <i>
      <x v="55"/>
      <x v="27"/>
    </i>
    <i>
      <x v="56"/>
      <x v="67"/>
    </i>
    <i>
      <x v="57"/>
      <x v="30"/>
    </i>
    <i>
      <x v="58"/>
      <x v="102"/>
    </i>
    <i>
      <x v="59"/>
      <x v="120"/>
    </i>
    <i>
      <x v="60"/>
      <x v="115"/>
    </i>
    <i>
      <x v="61"/>
      <x v="159"/>
    </i>
    <i>
      <x v="62"/>
      <x v="78"/>
    </i>
    <i>
      <x v="63"/>
      <x v="4"/>
    </i>
    <i>
      <x v="64"/>
      <x v="5"/>
    </i>
    <i>
      <x v="65"/>
      <x v="6"/>
    </i>
    <i>
      <x v="67"/>
      <x v="129"/>
    </i>
    <i>
      <x v="68"/>
      <x v="68"/>
    </i>
    <i>
      <x v="69"/>
      <x v="15"/>
    </i>
    <i>
      <x v="70"/>
      <x v="9"/>
    </i>
    <i>
      <x v="71"/>
      <x v="50"/>
    </i>
    <i>
      <x v="73"/>
      <x v="168"/>
    </i>
    <i>
      <x v="74"/>
      <x v="52"/>
    </i>
    <i>
      <x v="75"/>
      <x v="46"/>
    </i>
    <i>
      <x v="76"/>
      <x v="37"/>
    </i>
    <i>
      <x v="78"/>
      <x v="116"/>
    </i>
    <i>
      <x v="79"/>
      <x v="140"/>
    </i>
    <i>
      <x v="80"/>
      <x v="75"/>
    </i>
    <i>
      <x v="81"/>
      <x v="138"/>
    </i>
    <i>
      <x v="83"/>
      <x v="33"/>
    </i>
    <i>
      <x v="84"/>
      <x v="21"/>
    </i>
    <i>
      <x v="85"/>
      <x v="135"/>
    </i>
    <i>
      <x v="87"/>
      <x v="171"/>
    </i>
    <i>
      <x v="88"/>
      <x v="100"/>
    </i>
    <i>
      <x v="93"/>
      <x v="34"/>
    </i>
    <i>
      <x v="94"/>
      <x v="69"/>
    </i>
    <i>
      <x v="96"/>
      <x v="87"/>
    </i>
    <i>
      <x v="97"/>
      <x v="110"/>
    </i>
    <i>
      <x v="99"/>
      <x v="17"/>
    </i>
    <i>
      <x v="101"/>
      <x v="57"/>
    </i>
    <i>
      <x v="102"/>
      <x v="127"/>
    </i>
    <i>
      <x v="103"/>
      <x v="130"/>
    </i>
    <i>
      <x v="104"/>
      <x v="105"/>
    </i>
    <i>
      <x v="105"/>
      <x v="145"/>
    </i>
    <i>
      <x v="106"/>
      <x v="149"/>
    </i>
    <i>
      <x v="107"/>
      <x v="70"/>
    </i>
    <i>
      <x v="108"/>
      <x v="131"/>
    </i>
    <i>
      <x v="109"/>
      <x v="124"/>
    </i>
    <i>
      <x v="110"/>
      <x v="54"/>
    </i>
    <i>
      <x v="111"/>
      <x v="163"/>
    </i>
    <i>
      <x v="112"/>
      <x v="22"/>
    </i>
    <i>
      <x v="114"/>
      <x v="3"/>
    </i>
    <i>
      <x v="115"/>
      <x v="170"/>
    </i>
    <i>
      <x v="116"/>
      <x v="123"/>
    </i>
    <i>
      <x v="117"/>
      <x v="161"/>
    </i>
    <i>
      <x v="118"/>
      <x v="63"/>
    </i>
    <i>
      <x v="119"/>
      <x v="12"/>
    </i>
    <i>
      <x v="120"/>
      <x v="43"/>
    </i>
    <i>
      <x v="121"/>
      <x v="82"/>
    </i>
    <i>
      <x v="122"/>
      <x v="99"/>
    </i>
    <i>
      <x v="123"/>
      <x v="109"/>
    </i>
    <i>
      <x v="126"/>
      <x v="32"/>
    </i>
    <i>
      <x v="127"/>
      <x v="35"/>
    </i>
    <i>
      <x v="128"/>
      <x v="20"/>
    </i>
    <i>
      <x v="129"/>
      <x v="59"/>
    </i>
    <i>
      <x v="130"/>
      <x v="158"/>
    </i>
    <i>
      <x v="131"/>
      <x v="76"/>
    </i>
    <i>
      <x v="132"/>
      <x v="44"/>
    </i>
    <i>
      <x v="133"/>
      <x v="38"/>
    </i>
    <i>
      <x v="134"/>
      <x v="91"/>
    </i>
    <i>
      <x v="135"/>
      <x v="156"/>
    </i>
    <i>
      <x v="137"/>
      <x v="11"/>
    </i>
    <i>
      <x v="138"/>
      <x v="142"/>
    </i>
    <i>
      <x v="139"/>
      <x v="83"/>
    </i>
    <i>
      <x v="140"/>
      <x v="36"/>
    </i>
    <i>
      <x v="142"/>
      <x v="62"/>
    </i>
    <i>
      <x v="146"/>
      <x v="111"/>
    </i>
    <i>
      <x v="147"/>
      <x v="55"/>
    </i>
    <i>
      <x v="149"/>
      <x v="31"/>
    </i>
    <i>
      <x v="150"/>
      <x v="61"/>
    </i>
    <i>
      <x v="152"/>
      <x v="42"/>
    </i>
    <i>
      <x v="153"/>
      <x v="8"/>
    </i>
    <i>
      <x v="154"/>
      <x v="139"/>
    </i>
    <i>
      <x v="155"/>
      <x v="2"/>
    </i>
    <i>
      <x v="156"/>
      <x v="104"/>
    </i>
    <i>
      <x v="157"/>
      <x v="117"/>
    </i>
    <i>
      <x v="158"/>
      <x v="88"/>
    </i>
    <i>
      <x v="159"/>
      <x v="19"/>
    </i>
    <i>
      <x v="161"/>
      <x v="147"/>
    </i>
    <i>
      <x v="162"/>
      <x v="133"/>
    </i>
    <i>
      <x v="165"/>
      <x v="95"/>
    </i>
    <i>
      <x v="166"/>
      <x v="74"/>
    </i>
    <i>
      <x v="167"/>
      <x v="80"/>
    </i>
    <i>
      <x v="168"/>
      <x v="28"/>
    </i>
    <i>
      <x v="169"/>
      <x v="17"/>
    </i>
    <i>
      <x v="170"/>
      <x v="39"/>
    </i>
    <i>
      <x v="171"/>
      <x v="18"/>
    </i>
    <i>
      <x v="172"/>
      <x v="14"/>
    </i>
    <i>
      <x v="173"/>
      <x v="114"/>
    </i>
    <i>
      <x v="174"/>
      <x v="66"/>
    </i>
    <i>
      <x v="175"/>
      <x v="113"/>
    </i>
    <i>
      <x v="176"/>
      <x v="24"/>
    </i>
    <i>
      <x v="177"/>
      <x v="112"/>
    </i>
    <i>
      <x v="179"/>
      <x v="72"/>
    </i>
    <i>
      <x v="180"/>
      <x v="9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3">
    <pageField fld="85" item="1" hier="-1"/>
    <pageField fld="84" hier="-1"/>
    <pageField fld="2" hier="-1"/>
  </pageFields>
  <dataFields count="7">
    <dataField name="Suma de TCH" fld="86" baseField="0" baseItem="0" numFmtId="43"/>
    <dataField name="Suma de Rendimiento" fld="87" baseField="0" baseItem="0" numFmtId="43"/>
    <dataField name="Suma de Costo Ha Total" fld="47" baseField="0" baseItem="0"/>
    <dataField name="Suma de Manejo /ha" fld="48" baseField="0" baseItem="0"/>
    <dataField name="Suma de Renta / ha" fld="49" baseField="0" baseItem="0"/>
    <dataField name="Suma de CAT /ha" fld="50" baseField="0" baseItem="0"/>
    <dataField name="Suma de Rent. Ha." fld="8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C4F5-836B-4666-924B-E24B69825B89}">
  <dimension ref="A1:J148"/>
  <sheetViews>
    <sheetView workbookViewId="0">
      <selection activeCell="E3" sqref="E3"/>
    </sheetView>
  </sheetViews>
  <sheetFormatPr baseColWidth="10" defaultRowHeight="15" x14ac:dyDescent="0.2"/>
  <cols>
    <col min="1" max="1" width="26.83203125" bestFit="1" customWidth="1"/>
    <col min="2" max="2" width="15" bestFit="1" customWidth="1"/>
    <col min="3" max="3" width="13" bestFit="1" customWidth="1"/>
    <col min="4" max="4" width="21" bestFit="1" customWidth="1"/>
    <col min="5" max="5" width="22.5" bestFit="1" customWidth="1"/>
    <col min="6" max="6" width="19.1640625" bestFit="1" customWidth="1"/>
    <col min="7" max="7" width="18.33203125" bestFit="1" customWidth="1"/>
    <col min="8" max="8" width="16.1640625" bestFit="1" customWidth="1"/>
    <col min="9" max="9" width="17.5" bestFit="1" customWidth="1"/>
  </cols>
  <sheetData>
    <row r="1" spans="1:10" x14ac:dyDescent="0.2">
      <c r="A1" s="22" t="s">
        <v>85</v>
      </c>
      <c r="B1" t="s">
        <v>281</v>
      </c>
      <c r="D1" s="43">
        <v>80000</v>
      </c>
      <c r="E1" s="43">
        <f>D1*1.43115</f>
        <v>114492</v>
      </c>
      <c r="F1" s="43">
        <f>E1*0.1203</f>
        <v>13773.3876</v>
      </c>
      <c r="G1" s="43">
        <f>F1/7.85</f>
        <v>1754.5716687898091</v>
      </c>
    </row>
    <row r="2" spans="1:10" x14ac:dyDescent="0.2">
      <c r="A2" s="22" t="s">
        <v>84</v>
      </c>
      <c r="B2" t="s">
        <v>88</v>
      </c>
      <c r="D2" s="43"/>
      <c r="E2" s="43">
        <f>D1</f>
        <v>80000</v>
      </c>
      <c r="F2" s="43">
        <f>E2*0.1203</f>
        <v>9624</v>
      </c>
      <c r="G2" s="43">
        <f>F2/7.85</f>
        <v>1225.9872611464968</v>
      </c>
    </row>
    <row r="3" spans="1:10" x14ac:dyDescent="0.2">
      <c r="A3" s="22" t="s">
        <v>2</v>
      </c>
      <c r="B3" t="s">
        <v>280</v>
      </c>
    </row>
    <row r="5" spans="1:10" x14ac:dyDescent="0.2">
      <c r="A5" s="22" t="s">
        <v>1</v>
      </c>
      <c r="B5" s="22" t="s">
        <v>3</v>
      </c>
      <c r="C5" t="s">
        <v>282</v>
      </c>
      <c r="D5" t="s">
        <v>283</v>
      </c>
      <c r="E5" t="s">
        <v>284</v>
      </c>
      <c r="F5" t="s">
        <v>285</v>
      </c>
      <c r="G5" t="s">
        <v>286</v>
      </c>
      <c r="H5" t="s">
        <v>287</v>
      </c>
      <c r="I5" t="s">
        <v>312</v>
      </c>
    </row>
    <row r="6" spans="1:10" x14ac:dyDescent="0.2">
      <c r="A6" t="s">
        <v>198</v>
      </c>
      <c r="B6">
        <v>7.2</v>
      </c>
      <c r="C6" s="2">
        <v>69.251333687639857</v>
      </c>
      <c r="D6" s="2">
        <v>2.6790498882607254</v>
      </c>
      <c r="E6" s="2">
        <v>1900.5024769992924</v>
      </c>
      <c r="F6" s="2">
        <v>579.51203113941961</v>
      </c>
      <c r="G6" s="2">
        <v>494.53290870488325</v>
      </c>
      <c r="H6" s="2">
        <v>915.48637650389242</v>
      </c>
      <c r="I6" s="2">
        <v>5258.9615163966073</v>
      </c>
      <c r="J6" s="2">
        <f>I6-F6-G6-H6</f>
        <v>3269.4302000484122</v>
      </c>
    </row>
    <row r="7" spans="1:10" x14ac:dyDescent="0.2">
      <c r="A7" t="s">
        <v>103</v>
      </c>
      <c r="B7">
        <v>47.05</v>
      </c>
      <c r="C7" s="2">
        <v>131.89626992561105</v>
      </c>
      <c r="D7" s="2">
        <v>2.1055737372596361</v>
      </c>
      <c r="E7" s="2">
        <v>2251.0009543986948</v>
      </c>
      <c r="F7" s="2">
        <v>1877.1886798838477</v>
      </c>
      <c r="G7" s="2">
        <v>1057.0705616873436</v>
      </c>
      <c r="H7" s="2">
        <v>1068.6063477666391</v>
      </c>
      <c r="I7" s="2">
        <v>4908.4630389972044</v>
      </c>
      <c r="J7" s="2">
        <f t="shared" ref="J7:J70" si="0">I7-F7-G7-H7</f>
        <v>905.59744965937398</v>
      </c>
    </row>
    <row r="8" spans="1:10" x14ac:dyDescent="0.2">
      <c r="A8" t="s">
        <v>123</v>
      </c>
      <c r="B8">
        <v>34.229999999999997</v>
      </c>
      <c r="C8" s="2">
        <v>101.00643382822034</v>
      </c>
      <c r="D8" s="2">
        <v>2.3443866031126372</v>
      </c>
      <c r="E8" s="2">
        <v>2482.5225758311612</v>
      </c>
      <c r="F8" s="2">
        <v>1449.2593564329725</v>
      </c>
      <c r="G8" s="2">
        <v>814.82314676785484</v>
      </c>
      <c r="H8" s="2">
        <v>1393.8450087549384</v>
      </c>
      <c r="I8" s="2">
        <v>4676.941417564738</v>
      </c>
      <c r="J8" s="2">
        <f t="shared" si="0"/>
        <v>1019.0139056089722</v>
      </c>
    </row>
    <row r="9" spans="1:10" x14ac:dyDescent="0.2">
      <c r="A9" t="s">
        <v>125</v>
      </c>
      <c r="B9">
        <v>114.9</v>
      </c>
      <c r="C9" s="2">
        <v>130.73527236767109</v>
      </c>
      <c r="D9" s="2">
        <v>2.3081609500918239</v>
      </c>
      <c r="E9" s="2">
        <v>1930.506294590145</v>
      </c>
      <c r="F9" s="2">
        <v>905.85606980315197</v>
      </c>
      <c r="G9" s="2">
        <v>1004.1040850346276</v>
      </c>
      <c r="H9" s="2">
        <v>1345.7479281346839</v>
      </c>
      <c r="I9" s="2">
        <v>5228.9576988057543</v>
      </c>
      <c r="J9" s="2">
        <f t="shared" si="0"/>
        <v>1973.2496158332904</v>
      </c>
    </row>
    <row r="10" spans="1:10" x14ac:dyDescent="0.2">
      <c r="A10" t="s">
        <v>233</v>
      </c>
      <c r="B10">
        <v>57.7</v>
      </c>
      <c r="C10" s="2">
        <v>153.19584922010398</v>
      </c>
      <c r="D10" s="2">
        <v>1.9671243541912149</v>
      </c>
      <c r="E10" s="2">
        <v>3025.7346256167975</v>
      </c>
      <c r="F10" s="2">
        <v>1057.790305666251</v>
      </c>
      <c r="G10" s="2">
        <v>905.00405126450244</v>
      </c>
      <c r="H10" s="2">
        <v>1436.3870668624229</v>
      </c>
      <c r="I10" s="2">
        <v>4133.7293677791022</v>
      </c>
      <c r="J10" s="2">
        <f t="shared" si="0"/>
        <v>734.54794398592617</v>
      </c>
    </row>
    <row r="11" spans="1:10" x14ac:dyDescent="0.2">
      <c r="A11" t="s">
        <v>261</v>
      </c>
      <c r="B11">
        <v>10.5</v>
      </c>
      <c r="C11" s="2">
        <v>115.90081331538246</v>
      </c>
      <c r="D11" s="2">
        <v>2.0557807995558188</v>
      </c>
      <c r="E11" s="2">
        <v>3867.1461328480432</v>
      </c>
      <c r="F11" s="2">
        <v>1683.897482559903</v>
      </c>
      <c r="G11" s="2">
        <v>1092.0922050348802</v>
      </c>
      <c r="H11" s="2">
        <v>1620.9907188353045</v>
      </c>
      <c r="I11" s="2">
        <v>3292.3178605478565</v>
      </c>
      <c r="J11" s="2">
        <f t="shared" si="0"/>
        <v>-1104.6625458822311</v>
      </c>
    </row>
    <row r="12" spans="1:10" x14ac:dyDescent="0.2">
      <c r="A12" t="s">
        <v>236</v>
      </c>
      <c r="B12">
        <v>14.2</v>
      </c>
      <c r="C12" s="2">
        <v>102.45802816901409</v>
      </c>
      <c r="D12" s="2">
        <v>1.9363476902943424</v>
      </c>
      <c r="E12" s="2">
        <v>3063.4516013277116</v>
      </c>
      <c r="F12" s="2">
        <v>1864.9941688346642</v>
      </c>
      <c r="G12" s="2">
        <v>925.71032564815641</v>
      </c>
      <c r="H12" s="2">
        <v>1180.7599354086303</v>
      </c>
      <c r="I12" s="2">
        <v>4096.0123920681881</v>
      </c>
      <c r="J12" s="2">
        <f t="shared" si="0"/>
        <v>124.54796217673697</v>
      </c>
    </row>
    <row r="13" spans="1:10" x14ac:dyDescent="0.2">
      <c r="A13" t="s">
        <v>255</v>
      </c>
      <c r="B13">
        <v>53.900000000000013</v>
      </c>
      <c r="C13" s="2">
        <v>97.236301418884651</v>
      </c>
      <c r="D13" s="2">
        <v>2.4422267698894657</v>
      </c>
      <c r="E13" s="2">
        <v>2103.2595393687293</v>
      </c>
      <c r="F13" s="2">
        <v>1262.7462510192263</v>
      </c>
      <c r="G13" s="2">
        <v>1021.7009629682641</v>
      </c>
      <c r="H13" s="2">
        <v>1163.2975904895829</v>
      </c>
      <c r="I13" s="2">
        <v>5056.2044540271709</v>
      </c>
      <c r="J13" s="2">
        <f t="shared" si="0"/>
        <v>1608.4596495500973</v>
      </c>
    </row>
    <row r="14" spans="1:10" x14ac:dyDescent="0.2">
      <c r="A14" t="s">
        <v>202</v>
      </c>
      <c r="B14">
        <v>76.599999999999994</v>
      </c>
      <c r="C14" s="2">
        <v>109.33099489950818</v>
      </c>
      <c r="D14" s="2">
        <v>2.3573945582869462</v>
      </c>
      <c r="E14" s="2">
        <v>3756.405165388901</v>
      </c>
      <c r="F14" s="2">
        <v>2144.583592489731</v>
      </c>
      <c r="G14" s="2">
        <v>949.24067452728207</v>
      </c>
      <c r="H14" s="2">
        <v>1439.4441303154783</v>
      </c>
      <c r="I14" s="2">
        <v>3403.0588280069987</v>
      </c>
      <c r="J14" s="2">
        <f t="shared" si="0"/>
        <v>-1130.2095693254928</v>
      </c>
    </row>
    <row r="15" spans="1:10" x14ac:dyDescent="0.2">
      <c r="A15" t="s">
        <v>169</v>
      </c>
      <c r="B15">
        <v>21.6</v>
      </c>
      <c r="C15" s="2">
        <v>142.49393518518519</v>
      </c>
      <c r="D15" s="2">
        <v>2.4077697913718867</v>
      </c>
      <c r="E15" s="2">
        <v>2669.8384642604387</v>
      </c>
      <c r="F15" s="2">
        <v>878.7792521821184</v>
      </c>
      <c r="G15" s="2">
        <v>864.69739325312571</v>
      </c>
      <c r="H15" s="2">
        <v>1055.251887237556</v>
      </c>
      <c r="I15" s="2">
        <v>4489.625529135461</v>
      </c>
      <c r="J15" s="2">
        <f t="shared" si="0"/>
        <v>1690.896996462661</v>
      </c>
    </row>
    <row r="16" spans="1:10" x14ac:dyDescent="0.2">
      <c r="A16" t="s">
        <v>115</v>
      </c>
      <c r="B16">
        <v>79</v>
      </c>
      <c r="C16" s="2">
        <v>145.1221582278481</v>
      </c>
      <c r="D16" s="2">
        <v>2.2129588686545656</v>
      </c>
      <c r="E16" s="2">
        <v>2749.364460211239</v>
      </c>
      <c r="F16" s="2">
        <v>1610.4624365072964</v>
      </c>
      <c r="G16" s="2">
        <v>651.7376441183585</v>
      </c>
      <c r="H16" s="2">
        <v>1008.5714585181004</v>
      </c>
      <c r="I16" s="2">
        <v>4410.0995331846607</v>
      </c>
      <c r="J16" s="2">
        <f t="shared" si="0"/>
        <v>1139.3279940409057</v>
      </c>
    </row>
    <row r="17" spans="1:10" x14ac:dyDescent="0.2">
      <c r="A17" t="s">
        <v>254</v>
      </c>
      <c r="B17">
        <v>2.2000000000000002</v>
      </c>
      <c r="C17" s="2">
        <v>121.46249999999998</v>
      </c>
      <c r="D17" s="2">
        <v>2.0440278050651628</v>
      </c>
      <c r="E17" s="2">
        <v>2046.1818181818182</v>
      </c>
      <c r="F17" s="2">
        <v>403.55414012738851</v>
      </c>
      <c r="G17" s="2">
        <v>749.13375796178343</v>
      </c>
      <c r="H17" s="2">
        <v>939.93109438332374</v>
      </c>
      <c r="I17" s="2">
        <v>5113.2821752140817</v>
      </c>
      <c r="J17" s="2">
        <f t="shared" si="0"/>
        <v>3020.6631827415858</v>
      </c>
    </row>
    <row r="18" spans="1:10" x14ac:dyDescent="0.2">
      <c r="A18" t="s">
        <v>156</v>
      </c>
      <c r="B18">
        <v>487.57999999999993</v>
      </c>
      <c r="C18" s="2">
        <v>115.0844569073378</v>
      </c>
      <c r="D18" s="2">
        <v>2.2485497291672392</v>
      </c>
      <c r="E18" s="2">
        <v>3014.2710926679874</v>
      </c>
      <c r="F18" s="2">
        <v>1361.576638868735</v>
      </c>
      <c r="G18" s="2">
        <v>1057.0705616873436</v>
      </c>
      <c r="H18" s="2">
        <v>935.90194965229296</v>
      </c>
      <c r="I18" s="2">
        <v>4145.1929007279123</v>
      </c>
      <c r="J18" s="2">
        <f t="shared" si="0"/>
        <v>790.6437505195405</v>
      </c>
    </row>
    <row r="19" spans="1:10" x14ac:dyDescent="0.2">
      <c r="A19" t="s">
        <v>86</v>
      </c>
      <c r="B19">
        <v>21.2</v>
      </c>
      <c r="C19" s="2">
        <v>112.60462264150944</v>
      </c>
      <c r="D19" s="2">
        <v>2.1223030322324981</v>
      </c>
      <c r="E19" s="2">
        <v>3708.794976565317</v>
      </c>
      <c r="F19" s="2">
        <v>1848.1475183271245</v>
      </c>
      <c r="G19" s="2">
        <v>1079.3510996274485</v>
      </c>
      <c r="H19" s="2">
        <v>1148.9158754957339</v>
      </c>
      <c r="I19" s="2">
        <v>3450.6690168305827</v>
      </c>
      <c r="J19" s="2">
        <f t="shared" si="0"/>
        <v>-625.74547661972429</v>
      </c>
    </row>
    <row r="20" spans="1:10" x14ac:dyDescent="0.2">
      <c r="A20" t="s">
        <v>94</v>
      </c>
      <c r="B20">
        <v>31.6</v>
      </c>
      <c r="C20" s="2">
        <v>122.90522151898733</v>
      </c>
      <c r="D20" s="2">
        <v>2.2997550082972755</v>
      </c>
      <c r="E20" s="2">
        <v>2689.0540998145611</v>
      </c>
      <c r="F20" s="2">
        <v>782.56333145206816</v>
      </c>
      <c r="G20" s="2">
        <v>808.42239780698219</v>
      </c>
      <c r="H20" s="2">
        <v>1220.7308715633314</v>
      </c>
      <c r="I20" s="2">
        <v>4470.4098935813381</v>
      </c>
      <c r="J20" s="2">
        <f t="shared" si="0"/>
        <v>1658.6932927589562</v>
      </c>
    </row>
    <row r="21" spans="1:10" x14ac:dyDescent="0.2">
      <c r="A21" t="s">
        <v>249</v>
      </c>
      <c r="B21">
        <v>11.1</v>
      </c>
      <c r="C21" s="2">
        <v>113.82094594594594</v>
      </c>
      <c r="D21" s="2">
        <v>2.0705826481849754</v>
      </c>
      <c r="E21" s="2">
        <v>3298.4393182991921</v>
      </c>
      <c r="F21" s="2">
        <v>1463.3717794227348</v>
      </c>
      <c r="G21" s="2">
        <v>688.34739197796534</v>
      </c>
      <c r="H21" s="2">
        <v>1401.4168818500029</v>
      </c>
      <c r="I21" s="2">
        <v>3861.0246750967076</v>
      </c>
      <c r="J21" s="2">
        <f t="shared" si="0"/>
        <v>307.88862184600475</v>
      </c>
    </row>
    <row r="22" spans="1:10" x14ac:dyDescent="0.2">
      <c r="A22" t="s">
        <v>235</v>
      </c>
      <c r="B22">
        <v>69.739999999999995</v>
      </c>
      <c r="C22" s="2">
        <v>121.22842207379007</v>
      </c>
      <c r="D22" s="2">
        <v>2.3112270362039196</v>
      </c>
      <c r="E22" s="2">
        <v>3041.6497856460487</v>
      </c>
      <c r="F22" s="2">
        <v>680.36886780562554</v>
      </c>
      <c r="G22" s="2">
        <v>1021.6331816629194</v>
      </c>
      <c r="H22" s="2">
        <v>1494.7359893617604</v>
      </c>
      <c r="I22" s="2">
        <v>4117.8142077498505</v>
      </c>
      <c r="J22" s="2">
        <f t="shared" si="0"/>
        <v>921.07616891954513</v>
      </c>
    </row>
    <row r="23" spans="1:10" x14ac:dyDescent="0.2">
      <c r="A23" t="s">
        <v>174</v>
      </c>
      <c r="B23">
        <v>87.4</v>
      </c>
      <c r="C23" s="2">
        <v>113.86207665903889</v>
      </c>
      <c r="D23" s="2">
        <v>2.142903330944927</v>
      </c>
      <c r="E23" s="2">
        <v>1112.5520995787726</v>
      </c>
      <c r="F23" s="2">
        <v>1458.0279117899988</v>
      </c>
      <c r="G23" s="2">
        <v>0</v>
      </c>
      <c r="H23" s="2">
        <v>259.83216487632819</v>
      </c>
      <c r="I23" s="2">
        <v>6046.9118938171268</v>
      </c>
      <c r="J23" s="2">
        <f t="shared" si="0"/>
        <v>4329.0518171507993</v>
      </c>
    </row>
    <row r="24" spans="1:10" x14ac:dyDescent="0.2">
      <c r="A24" t="s">
        <v>248</v>
      </c>
      <c r="B24">
        <v>12.7</v>
      </c>
      <c r="C24" s="2">
        <v>126.26751968503939</v>
      </c>
      <c r="D24" s="2">
        <v>1.9653310759090112</v>
      </c>
      <c r="E24" s="2">
        <v>12874.6209940318</v>
      </c>
      <c r="F24" s="2">
        <v>10791.28742665129</v>
      </c>
      <c r="G24" s="2">
        <v>4717.5486233010679</v>
      </c>
      <c r="H24" s="2">
        <v>1618.3963087416626</v>
      </c>
      <c r="I24" s="2">
        <v>-5715.1570006359007</v>
      </c>
      <c r="J24" s="2">
        <f t="shared" si="0"/>
        <v>-22842.389359329922</v>
      </c>
    </row>
    <row r="25" spans="1:10" x14ac:dyDescent="0.2">
      <c r="A25" t="s">
        <v>258</v>
      </c>
      <c r="B25">
        <v>61</v>
      </c>
      <c r="C25" s="2">
        <v>105.65212429813437</v>
      </c>
      <c r="D25" s="2">
        <v>2.2400766102077849</v>
      </c>
      <c r="E25" s="2">
        <v>2848.1538059935269</v>
      </c>
      <c r="F25" s="2">
        <v>821.99542654275876</v>
      </c>
      <c r="G25" s="2">
        <v>817.78634227837529</v>
      </c>
      <c r="H25" s="2">
        <v>1392.8503080296548</v>
      </c>
      <c r="I25" s="2">
        <v>4311.3101874023723</v>
      </c>
      <c r="J25" s="2">
        <f t="shared" si="0"/>
        <v>1278.6781105515836</v>
      </c>
    </row>
    <row r="26" spans="1:10" x14ac:dyDescent="0.2">
      <c r="A26" t="s">
        <v>223</v>
      </c>
      <c r="B26">
        <v>22.2</v>
      </c>
      <c r="C26" s="2">
        <v>78.440563063063067</v>
      </c>
      <c r="D26" s="2">
        <v>2.2834756677245438</v>
      </c>
      <c r="E26" s="2">
        <v>2213.3349400355773</v>
      </c>
      <c r="F26" s="2">
        <v>899.92058300338579</v>
      </c>
      <c r="G26" s="2">
        <v>587.7573879612097</v>
      </c>
      <c r="H26" s="2">
        <v>794.62242497274337</v>
      </c>
      <c r="I26" s="2">
        <v>4946.1290533603224</v>
      </c>
      <c r="J26" s="2">
        <f t="shared" si="0"/>
        <v>2663.8286574229837</v>
      </c>
    </row>
    <row r="27" spans="1:10" x14ac:dyDescent="0.2">
      <c r="A27" t="s">
        <v>93</v>
      </c>
      <c r="B27">
        <v>170.5</v>
      </c>
      <c r="C27" s="2">
        <v>125.08336070381232</v>
      </c>
      <c r="D27" s="2">
        <v>2.3063563522423731</v>
      </c>
      <c r="E27" s="2">
        <v>2882.7031772419077</v>
      </c>
      <c r="F27" s="2">
        <v>1233.0787978407459</v>
      </c>
      <c r="G27" s="2">
        <v>822.35281767749416</v>
      </c>
      <c r="H27" s="2">
        <v>1319.4662532454188</v>
      </c>
      <c r="I27" s="2">
        <v>4276.760816153992</v>
      </c>
      <c r="J27" s="2">
        <f t="shared" si="0"/>
        <v>901.86294739033269</v>
      </c>
    </row>
    <row r="28" spans="1:10" x14ac:dyDescent="0.2">
      <c r="A28" t="s">
        <v>268</v>
      </c>
      <c r="B28">
        <v>805.49999999999989</v>
      </c>
      <c r="C28" s="2">
        <v>137.48874674115459</v>
      </c>
      <c r="D28" s="2">
        <v>2.2230777142413247</v>
      </c>
      <c r="E28" s="2">
        <v>2109.0640809403503</v>
      </c>
      <c r="F28" s="2">
        <v>725.31031641540881</v>
      </c>
      <c r="G28" s="2">
        <v>0</v>
      </c>
      <c r="H28" s="2">
        <v>1383.7537645249415</v>
      </c>
      <c r="I28" s="2">
        <v>5050.3999124555494</v>
      </c>
      <c r="J28" s="2">
        <f t="shared" si="0"/>
        <v>2941.3358315151991</v>
      </c>
    </row>
    <row r="29" spans="1:10" x14ac:dyDescent="0.2">
      <c r="A29" t="s">
        <v>205</v>
      </c>
      <c r="B29">
        <v>5.8</v>
      </c>
      <c r="C29" s="2">
        <v>96.954146141215105</v>
      </c>
      <c r="D29" s="2">
        <v>2.6084139955788013</v>
      </c>
      <c r="E29" s="2">
        <v>2480.9773775532617</v>
      </c>
      <c r="F29" s="2">
        <v>689.58928179222494</v>
      </c>
      <c r="G29" s="2">
        <v>775.38809576103665</v>
      </c>
      <c r="H29" s="2">
        <v>1244.6400175708327</v>
      </c>
      <c r="I29" s="2">
        <v>4678.4866158426375</v>
      </c>
      <c r="J29" s="2">
        <f t="shared" si="0"/>
        <v>1968.8692207185431</v>
      </c>
    </row>
    <row r="30" spans="1:10" x14ac:dyDescent="0.2">
      <c r="A30" t="s">
        <v>259</v>
      </c>
      <c r="B30">
        <v>23.51</v>
      </c>
      <c r="C30" s="2">
        <v>92.085022261355164</v>
      </c>
      <c r="D30" s="2">
        <v>2.0825722642406777</v>
      </c>
      <c r="E30" s="2">
        <v>2690.1519613553792</v>
      </c>
      <c r="F30" s="2">
        <v>858.37288374373804</v>
      </c>
      <c r="G30" s="2">
        <v>852.95022852452007</v>
      </c>
      <c r="H30" s="2">
        <v>1217.3028959082324</v>
      </c>
      <c r="I30" s="2">
        <v>4469.3120320405205</v>
      </c>
      <c r="J30" s="2">
        <f t="shared" si="0"/>
        <v>1540.6860238640299</v>
      </c>
    </row>
    <row r="31" spans="1:10" x14ac:dyDescent="0.2">
      <c r="A31" t="s">
        <v>224</v>
      </c>
      <c r="B31">
        <v>608.80000000000018</v>
      </c>
      <c r="C31" s="2">
        <v>93.599843286438059</v>
      </c>
      <c r="D31" s="2">
        <v>2.4402466252993502</v>
      </c>
      <c r="E31" s="2">
        <v>2874.0366221113668</v>
      </c>
      <c r="F31" s="2">
        <v>1124.637821505394</v>
      </c>
      <c r="G31" s="2">
        <v>1083.3633272512693</v>
      </c>
      <c r="H31" s="2">
        <v>924.13131606920092</v>
      </c>
      <c r="I31" s="2">
        <v>4285.4273712845334</v>
      </c>
      <c r="J31" s="2">
        <f t="shared" si="0"/>
        <v>1153.2949064586694</v>
      </c>
    </row>
    <row r="32" spans="1:10" x14ac:dyDescent="0.2">
      <c r="A32" t="s">
        <v>162</v>
      </c>
      <c r="B32">
        <v>78.300000000000011</v>
      </c>
      <c r="C32" s="2">
        <v>155.8078799489144</v>
      </c>
      <c r="D32" s="2">
        <v>2.1530756719170721</v>
      </c>
      <c r="E32" s="2">
        <v>3136.1658328655913</v>
      </c>
      <c r="F32" s="2">
        <v>1257.231194735258</v>
      </c>
      <c r="G32" s="2">
        <v>963.21362390283957</v>
      </c>
      <c r="H32" s="2">
        <v>1228.6492259885626</v>
      </c>
      <c r="I32" s="2">
        <v>4023.2981605303085</v>
      </c>
      <c r="J32" s="2">
        <f t="shared" si="0"/>
        <v>574.20411590364802</v>
      </c>
    </row>
    <row r="33" spans="1:10" x14ac:dyDescent="0.2">
      <c r="A33" t="s">
        <v>120</v>
      </c>
      <c r="B33">
        <v>74.8</v>
      </c>
      <c r="C33" s="2">
        <v>111.83314171122993</v>
      </c>
      <c r="D33" s="2">
        <v>2.4263372702767292</v>
      </c>
      <c r="E33" s="2">
        <v>1592.8971524915703</v>
      </c>
      <c r="F33" s="2">
        <v>1045.7576382029363</v>
      </c>
      <c r="G33" s="2">
        <v>0</v>
      </c>
      <c r="H33" s="2">
        <v>822.77959058551073</v>
      </c>
      <c r="I33" s="2">
        <v>5566.5668409043292</v>
      </c>
      <c r="J33" s="2">
        <f t="shared" si="0"/>
        <v>3698.0296121158817</v>
      </c>
    </row>
    <row r="34" spans="1:10" x14ac:dyDescent="0.2">
      <c r="A34" t="s">
        <v>209</v>
      </c>
      <c r="B34">
        <v>19.899999999999999</v>
      </c>
      <c r="C34" s="2">
        <v>87.158278894820654</v>
      </c>
      <c r="D34" s="2">
        <v>2.4134455322117416</v>
      </c>
      <c r="E34" s="2">
        <v>2881.8180072336208</v>
      </c>
      <c r="F34" s="2">
        <v>679.5931248599685</v>
      </c>
      <c r="G34" s="2">
        <v>1134.399769548379</v>
      </c>
      <c r="H34" s="2">
        <v>1213.7766539704896</v>
      </c>
      <c r="I34" s="2">
        <v>4277.6459861622789</v>
      </c>
      <c r="J34" s="2">
        <f t="shared" si="0"/>
        <v>1249.8764377834416</v>
      </c>
    </row>
    <row r="35" spans="1:10" x14ac:dyDescent="0.2">
      <c r="A35" t="s">
        <v>212</v>
      </c>
      <c r="B35">
        <v>37.72</v>
      </c>
      <c r="C35" s="2">
        <v>98.980549305791939</v>
      </c>
      <c r="D35" s="2">
        <v>2.4305577653717005</v>
      </c>
      <c r="E35" s="2">
        <v>3671.4313986396578</v>
      </c>
      <c r="F35" s="2">
        <v>1880.9823979574605</v>
      </c>
      <c r="G35" s="2">
        <v>1116.8248441415458</v>
      </c>
      <c r="H35" s="2">
        <v>1335.2333655294458</v>
      </c>
      <c r="I35" s="2">
        <v>3488.0325947562419</v>
      </c>
      <c r="J35" s="2">
        <f t="shared" si="0"/>
        <v>-845.0080128722102</v>
      </c>
    </row>
    <row r="36" spans="1:10" x14ac:dyDescent="0.2">
      <c r="A36" t="s">
        <v>99</v>
      </c>
      <c r="B36">
        <v>302.57</v>
      </c>
      <c r="C36" s="2">
        <v>114.78405020125072</v>
      </c>
      <c r="D36" s="2">
        <v>2.2979993452540666</v>
      </c>
      <c r="E36" s="2">
        <v>3597.5063179568501</v>
      </c>
      <c r="F36" s="2">
        <v>1751.7324600781965</v>
      </c>
      <c r="G36" s="2">
        <v>1338.9691662654684</v>
      </c>
      <c r="H36" s="2">
        <v>1143.4394441334734</v>
      </c>
      <c r="I36" s="2">
        <v>3561.9576754390496</v>
      </c>
      <c r="J36" s="2">
        <f t="shared" si="0"/>
        <v>-672.18339503808875</v>
      </c>
    </row>
    <row r="37" spans="1:10" x14ac:dyDescent="0.2">
      <c r="A37" t="s">
        <v>119</v>
      </c>
      <c r="B37">
        <v>34.099999999999987</v>
      </c>
      <c r="C37" s="2">
        <v>152.07873900293259</v>
      </c>
      <c r="D37" s="2">
        <v>1.6845340766330146</v>
      </c>
      <c r="E37" s="2">
        <v>2200.4690961391198</v>
      </c>
      <c r="F37" s="2">
        <v>894.58113080673218</v>
      </c>
      <c r="G37" s="2">
        <v>588.19212880811426</v>
      </c>
      <c r="H37" s="2">
        <v>1034.2631077572526</v>
      </c>
      <c r="I37" s="2">
        <v>4958.99489725678</v>
      </c>
      <c r="J37" s="2">
        <f t="shared" si="0"/>
        <v>2441.9585298846805</v>
      </c>
    </row>
    <row r="38" spans="1:10" x14ac:dyDescent="0.2">
      <c r="A38" t="s">
        <v>232</v>
      </c>
      <c r="B38">
        <v>82.5</v>
      </c>
      <c r="C38" s="2">
        <v>119.11938297258298</v>
      </c>
      <c r="D38" s="2">
        <v>2.1587103291445677</v>
      </c>
      <c r="E38" s="2">
        <v>1577.7440802933797</v>
      </c>
      <c r="F38" s="2">
        <v>793.44401466898296</v>
      </c>
      <c r="G38" s="2">
        <v>0</v>
      </c>
      <c r="H38" s="2">
        <v>969.11694267515929</v>
      </c>
      <c r="I38" s="2">
        <v>5581.71991310252</v>
      </c>
      <c r="J38" s="2">
        <f t="shared" si="0"/>
        <v>3819.1589557583775</v>
      </c>
    </row>
    <row r="39" spans="1:10" x14ac:dyDescent="0.2">
      <c r="A39" t="s">
        <v>240</v>
      </c>
      <c r="B39">
        <v>14.1</v>
      </c>
      <c r="C39" s="2">
        <v>104.99315602836879</v>
      </c>
      <c r="D39" s="2">
        <v>2.4851332761642353</v>
      </c>
      <c r="E39" s="2">
        <v>4496.6900664046625</v>
      </c>
      <c r="F39" s="2">
        <v>860.11627591814613</v>
      </c>
      <c r="G39" s="2">
        <v>2574.6626914216022</v>
      </c>
      <c r="H39" s="2">
        <v>1342.9900167140986</v>
      </c>
      <c r="I39" s="2">
        <v>2662.7739269912372</v>
      </c>
      <c r="J39" s="2">
        <f t="shared" si="0"/>
        <v>-2114.9950570626097</v>
      </c>
    </row>
    <row r="40" spans="1:10" x14ac:dyDescent="0.2">
      <c r="A40" t="s">
        <v>274</v>
      </c>
      <c r="B40">
        <v>39.700000000000003</v>
      </c>
      <c r="C40" s="2">
        <v>99.81690176322418</v>
      </c>
      <c r="D40" s="2">
        <v>2.5285592183774268</v>
      </c>
      <c r="E40" s="2">
        <v>2838.3872033884713</v>
      </c>
      <c r="F40" s="2">
        <v>731.1567328209984</v>
      </c>
      <c r="G40" s="2">
        <v>932.54882959777967</v>
      </c>
      <c r="H40" s="2">
        <v>1174.681640969693</v>
      </c>
      <c r="I40" s="2">
        <v>4321.0767900074279</v>
      </c>
      <c r="J40" s="2">
        <f t="shared" si="0"/>
        <v>1482.6895866189566</v>
      </c>
    </row>
    <row r="41" spans="1:10" x14ac:dyDescent="0.2">
      <c r="A41" t="s">
        <v>239</v>
      </c>
      <c r="B41">
        <v>19.5</v>
      </c>
      <c r="C41" s="2">
        <v>117.71015384615384</v>
      </c>
      <c r="D41" s="2">
        <v>2.28244257515636</v>
      </c>
      <c r="E41" s="2">
        <v>5914.0538298219835</v>
      </c>
      <c r="F41" s="2">
        <v>3874.8317491425782</v>
      </c>
      <c r="G41" s="2">
        <v>1435.7789318961293</v>
      </c>
      <c r="H41" s="2">
        <v>1219.1076269802386</v>
      </c>
      <c r="I41" s="2">
        <v>1245.4101635739162</v>
      </c>
      <c r="J41" s="2">
        <f t="shared" si="0"/>
        <v>-5284.3081444450299</v>
      </c>
    </row>
    <row r="42" spans="1:10" x14ac:dyDescent="0.2">
      <c r="A42" t="s">
        <v>157</v>
      </c>
      <c r="B42">
        <v>26.7</v>
      </c>
      <c r="C42" s="2">
        <v>121.46923220973784</v>
      </c>
      <c r="D42" s="2">
        <v>2.3304555938627201</v>
      </c>
      <c r="E42" s="2">
        <v>2813.0397671700189</v>
      </c>
      <c r="F42" s="2">
        <v>1448.9929149073216</v>
      </c>
      <c r="G42" s="2">
        <v>1066.4772537512824</v>
      </c>
      <c r="H42" s="2">
        <v>958.97096781888865</v>
      </c>
      <c r="I42" s="2">
        <v>4346.4242262258813</v>
      </c>
      <c r="J42" s="2">
        <f t="shared" si="0"/>
        <v>871.98308974838881</v>
      </c>
    </row>
    <row r="43" spans="1:10" x14ac:dyDescent="0.2">
      <c r="A43" t="s">
        <v>161</v>
      </c>
      <c r="B43">
        <v>48.8</v>
      </c>
      <c r="C43" s="2">
        <v>104.13084016393444</v>
      </c>
      <c r="D43" s="2">
        <v>2.3066425140974713</v>
      </c>
      <c r="E43" s="2">
        <v>2283.5327607810382</v>
      </c>
      <c r="F43" s="2">
        <v>1665.3001722877732</v>
      </c>
      <c r="G43" s="2">
        <v>842.88629006995939</v>
      </c>
      <c r="H43" s="2">
        <v>765.37639657512796</v>
      </c>
      <c r="I43" s="2">
        <v>4875.9312326148611</v>
      </c>
      <c r="J43" s="2">
        <f t="shared" si="0"/>
        <v>1602.3683736820001</v>
      </c>
    </row>
    <row r="44" spans="1:10" x14ac:dyDescent="0.2">
      <c r="A44" t="s">
        <v>170</v>
      </c>
      <c r="B44">
        <v>119.8</v>
      </c>
      <c r="C44" s="2">
        <v>124.23458681135226</v>
      </c>
      <c r="D44" s="2">
        <v>2.2001970194318754</v>
      </c>
      <c r="E44" s="2">
        <v>2800.3978924534526</v>
      </c>
      <c r="F44" s="2">
        <v>1255.4620545920488</v>
      </c>
      <c r="G44" s="2">
        <v>1057.6182703656837</v>
      </c>
      <c r="H44" s="2">
        <v>932.66444073455773</v>
      </c>
      <c r="I44" s="2">
        <v>4359.0661009424475</v>
      </c>
      <c r="J44" s="2">
        <f t="shared" si="0"/>
        <v>1113.3213352501573</v>
      </c>
    </row>
    <row r="45" spans="1:10" x14ac:dyDescent="0.2">
      <c r="A45" t="s">
        <v>102</v>
      </c>
      <c r="B45">
        <v>12.7</v>
      </c>
      <c r="C45" s="2">
        <v>119.46478470039898</v>
      </c>
      <c r="D45" s="2">
        <v>2.404688471767042</v>
      </c>
      <c r="E45" s="2">
        <v>3154.0624905963186</v>
      </c>
      <c r="F45" s="2">
        <v>1216.0076232509155</v>
      </c>
      <c r="G45" s="2">
        <v>1051.7747128742667</v>
      </c>
      <c r="H45" s="2">
        <v>1340.3013190230204</v>
      </c>
      <c r="I45" s="2">
        <v>4005.4015027995811</v>
      </c>
      <c r="J45" s="2">
        <f t="shared" si="0"/>
        <v>397.31784765137854</v>
      </c>
    </row>
    <row r="46" spans="1:10" x14ac:dyDescent="0.2">
      <c r="A46" t="s">
        <v>225</v>
      </c>
      <c r="B46">
        <v>21.36</v>
      </c>
      <c r="C46" s="2">
        <v>139.15538389513108</v>
      </c>
      <c r="D46" s="2">
        <v>1.8559669272789729</v>
      </c>
      <c r="E46" s="2">
        <v>2342.9509888117559</v>
      </c>
      <c r="F46" s="2">
        <v>728.8269639065818</v>
      </c>
      <c r="G46" s="2">
        <v>578.02995061905108</v>
      </c>
      <c r="H46" s="2">
        <v>1197.783045874186</v>
      </c>
      <c r="I46" s="2">
        <v>4816.5130045841433</v>
      </c>
      <c r="J46" s="2">
        <f t="shared" si="0"/>
        <v>2311.873044184324</v>
      </c>
    </row>
    <row r="47" spans="1:10" x14ac:dyDescent="0.2">
      <c r="A47" t="s">
        <v>260</v>
      </c>
      <c r="B47">
        <v>25.5</v>
      </c>
      <c r="C47" s="2">
        <v>81.873201106930622</v>
      </c>
      <c r="D47" s="2">
        <v>2.22247062352033</v>
      </c>
      <c r="E47" s="2">
        <v>2356.3793680529539</v>
      </c>
      <c r="F47" s="2">
        <v>956.97564630947909</v>
      </c>
      <c r="G47" s="2">
        <v>490.12858748594977</v>
      </c>
      <c r="H47" s="2">
        <v>1140.1731984513553</v>
      </c>
      <c r="I47" s="2">
        <v>4803.0846253429463</v>
      </c>
      <c r="J47" s="2">
        <f t="shared" si="0"/>
        <v>2215.8071930961623</v>
      </c>
    </row>
    <row r="48" spans="1:10" x14ac:dyDescent="0.2">
      <c r="A48" t="s">
        <v>171</v>
      </c>
      <c r="B48">
        <v>14.2</v>
      </c>
      <c r="C48" s="2">
        <v>132.41197183098592</v>
      </c>
      <c r="D48" s="2">
        <v>2.2945884855737266</v>
      </c>
      <c r="E48" s="2">
        <v>2909.0700636942674</v>
      </c>
      <c r="F48" s="2">
        <v>779.82972997218974</v>
      </c>
      <c r="G48" s="2">
        <v>1283.6737238718938</v>
      </c>
      <c r="H48" s="2">
        <v>1076.1772674262133</v>
      </c>
      <c r="I48" s="2">
        <v>4250.3939297016323</v>
      </c>
      <c r="J48" s="2">
        <f t="shared" si="0"/>
        <v>1110.7132084313353</v>
      </c>
    </row>
    <row r="49" spans="1:10" x14ac:dyDescent="0.2">
      <c r="A49" t="s">
        <v>242</v>
      </c>
      <c r="B49">
        <v>36.1</v>
      </c>
      <c r="C49" s="2">
        <v>86.209224376731299</v>
      </c>
      <c r="D49" s="2">
        <v>2.1797771510590902</v>
      </c>
      <c r="E49" s="2">
        <v>2620.7074121777796</v>
      </c>
      <c r="F49" s="2">
        <v>745.91375690315294</v>
      </c>
      <c r="G49" s="2">
        <v>1255.0028759461509</v>
      </c>
      <c r="H49" s="2">
        <v>944.5589921837784</v>
      </c>
      <c r="I49" s="2">
        <v>4538.7565812181201</v>
      </c>
      <c r="J49" s="2">
        <f t="shared" si="0"/>
        <v>1593.2809561850379</v>
      </c>
    </row>
    <row r="50" spans="1:10" x14ac:dyDescent="0.2">
      <c r="A50" t="s">
        <v>189</v>
      </c>
      <c r="B50">
        <v>16.600000000000001</v>
      </c>
      <c r="C50" s="2">
        <v>108.72166613485673</v>
      </c>
      <c r="D50" s="2">
        <v>2.4252268031665607</v>
      </c>
      <c r="E50" s="2">
        <v>3060.8485150794259</v>
      </c>
      <c r="F50" s="2">
        <v>841.30197222009065</v>
      </c>
      <c r="G50" s="2">
        <v>980.19031540173432</v>
      </c>
      <c r="H50" s="2">
        <v>1452.2522446473795</v>
      </c>
      <c r="I50" s="2">
        <v>4098.6154783164739</v>
      </c>
      <c r="J50" s="2">
        <f t="shared" si="0"/>
        <v>824.87094604726917</v>
      </c>
    </row>
    <row r="51" spans="1:10" x14ac:dyDescent="0.2">
      <c r="A51" t="s">
        <v>118</v>
      </c>
      <c r="B51">
        <v>81.2</v>
      </c>
      <c r="C51" s="2">
        <v>150.9282266009852</v>
      </c>
      <c r="D51" s="2">
        <v>2.0041660098118603</v>
      </c>
      <c r="E51" s="2">
        <v>3452.4452166546384</v>
      </c>
      <c r="F51" s="2">
        <v>1394.2756424335598</v>
      </c>
      <c r="G51" s="2">
        <v>1358.5817828119607</v>
      </c>
      <c r="H51" s="2">
        <v>1146.7494273791219</v>
      </c>
      <c r="I51" s="2">
        <v>3707.0187767412613</v>
      </c>
      <c r="J51" s="2">
        <f t="shared" si="0"/>
        <v>-192.58807588338118</v>
      </c>
    </row>
    <row r="52" spans="1:10" x14ac:dyDescent="0.2">
      <c r="A52" t="s">
        <v>196</v>
      </c>
      <c r="B52">
        <v>116.3</v>
      </c>
      <c r="C52" s="2">
        <v>104.67660039074153</v>
      </c>
      <c r="D52" s="2">
        <v>2.2776288541074492</v>
      </c>
      <c r="E52" s="2">
        <v>2418.12985305957</v>
      </c>
      <c r="F52" s="2">
        <v>1028.6040166273256</v>
      </c>
      <c r="G52" s="2">
        <v>792.34122163743007</v>
      </c>
      <c r="H52" s="2">
        <v>935.33411833003811</v>
      </c>
      <c r="I52" s="2">
        <v>4741.3341403363302</v>
      </c>
      <c r="J52" s="2">
        <f t="shared" si="0"/>
        <v>1985.0547837415365</v>
      </c>
    </row>
    <row r="53" spans="1:10" x14ac:dyDescent="0.2">
      <c r="A53" t="s">
        <v>218</v>
      </c>
      <c r="B53">
        <v>101.3</v>
      </c>
      <c r="C53" s="2">
        <v>129.95382139023928</v>
      </c>
      <c r="D53" s="2">
        <v>2.4196308584299167</v>
      </c>
      <c r="E53" s="2">
        <v>3175.6517879037488</v>
      </c>
      <c r="F53" s="2">
        <v>1062.0688124445901</v>
      </c>
      <c r="G53" s="2">
        <v>1398.105620563251</v>
      </c>
      <c r="H53" s="2">
        <v>965.04940235536765</v>
      </c>
      <c r="I53" s="2">
        <v>3983.812205492151</v>
      </c>
      <c r="J53" s="2">
        <f t="shared" si="0"/>
        <v>558.58837012894219</v>
      </c>
    </row>
    <row r="54" spans="1:10" x14ac:dyDescent="0.2">
      <c r="A54" t="s">
        <v>151</v>
      </c>
      <c r="B54">
        <v>293.67</v>
      </c>
      <c r="C54" s="2">
        <v>126.65396533524023</v>
      </c>
      <c r="D54" s="2">
        <v>2.1870616787925732</v>
      </c>
      <c r="E54" s="2">
        <v>2436.0808559544826</v>
      </c>
      <c r="F54" s="2">
        <v>1347.6679552138232</v>
      </c>
      <c r="G54" s="2">
        <v>624.19044384278982</v>
      </c>
      <c r="H54" s="2">
        <v>932.86762146254125</v>
      </c>
      <c r="I54" s="2">
        <v>4723.3831374414167</v>
      </c>
      <c r="J54" s="2">
        <f t="shared" si="0"/>
        <v>1818.6571169222625</v>
      </c>
    </row>
    <row r="55" spans="1:10" x14ac:dyDescent="0.2">
      <c r="A55" t="s">
        <v>178</v>
      </c>
      <c r="B55">
        <v>48.7</v>
      </c>
      <c r="C55" s="2">
        <v>132.75306981519506</v>
      </c>
      <c r="D55" s="2">
        <v>2.0503089330215762</v>
      </c>
      <c r="E55" s="2">
        <v>3134.212296786513</v>
      </c>
      <c r="F55" s="2">
        <v>1210.4072771027606</v>
      </c>
      <c r="G55" s="2">
        <v>1129.7161616029505</v>
      </c>
      <c r="H55" s="2">
        <v>1086.3947736695484</v>
      </c>
      <c r="I55" s="2">
        <v>4025.2516966093867</v>
      </c>
      <c r="J55" s="2">
        <f t="shared" si="0"/>
        <v>598.73348423412699</v>
      </c>
    </row>
    <row r="56" spans="1:10" x14ac:dyDescent="0.2">
      <c r="A56" t="s">
        <v>251</v>
      </c>
      <c r="B56">
        <v>4.4000000000000004</v>
      </c>
      <c r="C56" s="2">
        <v>99.782727272727257</v>
      </c>
      <c r="D56" s="2">
        <v>2.0148322263827771</v>
      </c>
      <c r="E56" s="2">
        <v>2550.7518818760855</v>
      </c>
      <c r="F56" s="2">
        <v>599.27996525767219</v>
      </c>
      <c r="G56" s="2">
        <v>779.47452229299358</v>
      </c>
      <c r="H56" s="2">
        <v>1308.2866242038217</v>
      </c>
      <c r="I56" s="2">
        <v>4608.7121115198142</v>
      </c>
      <c r="J56" s="2">
        <f t="shared" si="0"/>
        <v>1921.6709997653265</v>
      </c>
    </row>
    <row r="57" spans="1:10" x14ac:dyDescent="0.2">
      <c r="A57" t="s">
        <v>168</v>
      </c>
      <c r="B57">
        <v>5.0999999999999996</v>
      </c>
      <c r="C57" s="2">
        <v>95.445490196078438</v>
      </c>
      <c r="D57" s="2">
        <v>2.2162326510152597</v>
      </c>
      <c r="E57" s="2">
        <v>2590.9059572873739</v>
      </c>
      <c r="F57" s="2">
        <v>1109.2264268764829</v>
      </c>
      <c r="G57" s="2">
        <v>720.5227925565132</v>
      </c>
      <c r="H57" s="2">
        <v>898.24128887223696</v>
      </c>
      <c r="I57" s="2">
        <v>4568.5580361085258</v>
      </c>
      <c r="J57" s="2">
        <f t="shared" si="0"/>
        <v>1840.5675278032927</v>
      </c>
    </row>
    <row r="58" spans="1:10" x14ac:dyDescent="0.2">
      <c r="A58" t="s">
        <v>179</v>
      </c>
      <c r="B58">
        <v>5.3</v>
      </c>
      <c r="C58" s="2">
        <v>55.698461826814942</v>
      </c>
      <c r="D58" s="2">
        <v>2.4498491648289411</v>
      </c>
      <c r="E58" s="2">
        <v>2131.1659656291308</v>
      </c>
      <c r="F58" s="2">
        <v>909.90842446821296</v>
      </c>
      <c r="G58" s="2">
        <v>639.79137122941961</v>
      </c>
      <c r="H58" s="2">
        <v>760.14709770460274</v>
      </c>
      <c r="I58" s="2">
        <v>5028.2980277667684</v>
      </c>
      <c r="J58" s="2">
        <f t="shared" si="0"/>
        <v>2718.4511343645336</v>
      </c>
    </row>
    <row r="59" spans="1:10" x14ac:dyDescent="0.2">
      <c r="A59" t="s">
        <v>188</v>
      </c>
      <c r="B59">
        <v>158.30000000000001</v>
      </c>
      <c r="C59" s="2">
        <v>110.19254542967099</v>
      </c>
      <c r="D59" s="2">
        <v>2.4358671631152164</v>
      </c>
      <c r="E59" s="2">
        <v>2293.1659310106184</v>
      </c>
      <c r="F59" s="2">
        <v>1119.8522759736213</v>
      </c>
      <c r="G59" s="2">
        <v>595.86049225247541</v>
      </c>
      <c r="H59" s="2">
        <v>961.9574620469881</v>
      </c>
      <c r="I59" s="2">
        <v>4866.2980623852818</v>
      </c>
      <c r="J59" s="2">
        <f t="shared" si="0"/>
        <v>2188.6278321121968</v>
      </c>
    </row>
    <row r="60" spans="1:10" x14ac:dyDescent="0.2">
      <c r="A60" t="s">
        <v>228</v>
      </c>
      <c r="B60">
        <v>36.130000000000003</v>
      </c>
      <c r="C60" s="2">
        <v>143.60517575422085</v>
      </c>
      <c r="D60" s="2">
        <v>1.6864750682043115</v>
      </c>
      <c r="E60" s="2">
        <v>3548.3075447649239</v>
      </c>
      <c r="F60" s="2">
        <v>1930.5676775832501</v>
      </c>
      <c r="G60" s="2">
        <v>1337.4828688335292</v>
      </c>
      <c r="H60" s="2">
        <v>942.5393086888995</v>
      </c>
      <c r="I60" s="2">
        <v>3611.1564486309758</v>
      </c>
      <c r="J60" s="2">
        <f t="shared" si="0"/>
        <v>-599.43340647470302</v>
      </c>
    </row>
    <row r="61" spans="1:10" x14ac:dyDescent="0.2">
      <c r="A61" t="s">
        <v>237</v>
      </c>
      <c r="B61">
        <v>10.4</v>
      </c>
      <c r="C61" s="2">
        <v>120.83182692307693</v>
      </c>
      <c r="D61" s="2">
        <v>2.1912209515609344</v>
      </c>
      <c r="E61" s="2">
        <v>2846.5933365997057</v>
      </c>
      <c r="F61" s="2">
        <v>911.30230279274861</v>
      </c>
      <c r="G61" s="2">
        <v>671.29960803527683</v>
      </c>
      <c r="H61" s="2">
        <v>1444.0083292503673</v>
      </c>
      <c r="I61" s="2">
        <v>4312.8706567961945</v>
      </c>
      <c r="J61" s="2">
        <f t="shared" si="0"/>
        <v>1286.2604167178019</v>
      </c>
    </row>
    <row r="62" spans="1:10" x14ac:dyDescent="0.2">
      <c r="A62" t="s">
        <v>199</v>
      </c>
      <c r="B62">
        <v>6.9</v>
      </c>
      <c r="C62" s="2">
        <v>76.962953058854822</v>
      </c>
      <c r="D62" s="2">
        <v>2.5869777777771361</v>
      </c>
      <c r="E62" s="2">
        <v>1949.3621342195142</v>
      </c>
      <c r="F62" s="2">
        <v>593.46330656327882</v>
      </c>
      <c r="G62" s="2">
        <v>516.03433951813906</v>
      </c>
      <c r="H62" s="2">
        <v>1015.2399150743099</v>
      </c>
      <c r="I62" s="2">
        <v>5210.1018591763859</v>
      </c>
      <c r="J62" s="2">
        <f t="shared" si="0"/>
        <v>3085.3642980206582</v>
      </c>
    </row>
    <row r="63" spans="1:10" x14ac:dyDescent="0.2">
      <c r="A63" t="s">
        <v>270</v>
      </c>
      <c r="B63">
        <v>23.2</v>
      </c>
      <c r="C63" s="2">
        <v>101.92394396551724</v>
      </c>
      <c r="D63" s="2">
        <v>2.3387959793380415</v>
      </c>
      <c r="E63" s="2">
        <v>3049.4564023720632</v>
      </c>
      <c r="F63" s="2">
        <v>889.77350098835927</v>
      </c>
      <c r="G63" s="2">
        <v>1002.8155062596092</v>
      </c>
      <c r="H63" s="2">
        <v>1156.8673951240942</v>
      </c>
      <c r="I63" s="2">
        <v>4110.0075910238365</v>
      </c>
      <c r="J63" s="2">
        <f t="shared" si="0"/>
        <v>1060.5511886517741</v>
      </c>
    </row>
    <row r="64" spans="1:10" x14ac:dyDescent="0.2">
      <c r="A64" t="s">
        <v>160</v>
      </c>
      <c r="B64">
        <v>415.69999999999987</v>
      </c>
      <c r="C64" s="2">
        <v>82.121705556892024</v>
      </c>
      <c r="D64" s="2">
        <v>2.574257953594401</v>
      </c>
      <c r="E64" s="2">
        <v>2693.4253695324751</v>
      </c>
      <c r="F64" s="2">
        <v>1132.3428611703994</v>
      </c>
      <c r="G64" s="2">
        <v>895.89840787314483</v>
      </c>
      <c r="H64" s="2">
        <v>990.21419170181878</v>
      </c>
      <c r="I64" s="2">
        <v>4466.0386238634246</v>
      </c>
      <c r="J64" s="2">
        <f t="shared" si="0"/>
        <v>1447.5831631180617</v>
      </c>
    </row>
    <row r="65" spans="1:10" x14ac:dyDescent="0.2">
      <c r="A65" t="s">
        <v>245</v>
      </c>
      <c r="B65">
        <v>24.7</v>
      </c>
      <c r="C65" s="2">
        <v>93.872064777327935</v>
      </c>
      <c r="D65" s="2">
        <v>2.2023255011558498</v>
      </c>
      <c r="E65" s="2">
        <v>4879.6673973026645</v>
      </c>
      <c r="F65" s="2">
        <v>1508.6112070966246</v>
      </c>
      <c r="G65" s="2">
        <v>947.71802385804199</v>
      </c>
      <c r="H65" s="2">
        <v>998.12248897599238</v>
      </c>
      <c r="I65" s="2">
        <v>2279.7965960932352</v>
      </c>
      <c r="J65" s="2">
        <f t="shared" si="0"/>
        <v>-1174.6551238374238</v>
      </c>
    </row>
    <row r="66" spans="1:10" x14ac:dyDescent="0.2">
      <c r="A66" t="s">
        <v>238</v>
      </c>
      <c r="B66">
        <v>21.3</v>
      </c>
      <c r="C66" s="2">
        <v>97.231619718309858</v>
      </c>
      <c r="D66" s="2">
        <v>2.3106337970872994</v>
      </c>
      <c r="E66" s="2">
        <v>2530.3864716964208</v>
      </c>
      <c r="F66" s="2">
        <v>1383.533686193595</v>
      </c>
      <c r="G66" s="2">
        <v>646.65171496067705</v>
      </c>
      <c r="H66" s="2">
        <v>1058.683831225143</v>
      </c>
      <c r="I66" s="2">
        <v>4629.0775216994789</v>
      </c>
      <c r="J66" s="2">
        <f t="shared" si="0"/>
        <v>1540.2082893200641</v>
      </c>
    </row>
    <row r="67" spans="1:10" x14ac:dyDescent="0.2">
      <c r="A67" t="s">
        <v>159</v>
      </c>
      <c r="B67">
        <v>18.100000000000001</v>
      </c>
      <c r="C67" s="2">
        <v>130.18040140016353</v>
      </c>
      <c r="D67" s="2">
        <v>2.0983206232004443</v>
      </c>
      <c r="E67" s="2">
        <v>1980.8726466551711</v>
      </c>
      <c r="F67" s="2">
        <v>1170.240771369251</v>
      </c>
      <c r="G67" s="2">
        <v>546.26455994651087</v>
      </c>
      <c r="H67" s="2">
        <v>862.21078931625436</v>
      </c>
      <c r="I67" s="2">
        <v>5178.5913467407281</v>
      </c>
      <c r="J67" s="2">
        <f t="shared" si="0"/>
        <v>2599.875226108712</v>
      </c>
    </row>
    <row r="68" spans="1:10" x14ac:dyDescent="0.2">
      <c r="A68" t="s">
        <v>269</v>
      </c>
      <c r="B68">
        <v>108.1</v>
      </c>
      <c r="C68" s="2">
        <v>89.524675036959536</v>
      </c>
      <c r="D68" s="2">
        <v>2.6032234002352723</v>
      </c>
      <c r="E68" s="2">
        <v>2467.3984927850488</v>
      </c>
      <c r="F68" s="2">
        <v>559.39268311365402</v>
      </c>
      <c r="G68" s="2">
        <v>1010.6150238337942</v>
      </c>
      <c r="H68" s="2">
        <v>897.39078583760022</v>
      </c>
      <c r="I68" s="2">
        <v>4692.0655006108509</v>
      </c>
      <c r="J68" s="2">
        <f t="shared" si="0"/>
        <v>2224.6670078258026</v>
      </c>
    </row>
    <row r="69" spans="1:10" x14ac:dyDescent="0.2">
      <c r="A69" t="s">
        <v>153</v>
      </c>
      <c r="B69">
        <v>188.28</v>
      </c>
      <c r="C69" s="2">
        <v>125.65601307061094</v>
      </c>
      <c r="D69" s="2">
        <v>2.2268008754128283</v>
      </c>
      <c r="E69" s="2">
        <v>2688.7478805789997</v>
      </c>
      <c r="F69" s="2">
        <v>1122.8474734065951</v>
      </c>
      <c r="G69" s="2">
        <v>900.50309269701324</v>
      </c>
      <c r="H69" s="2">
        <v>1055.9076602268747</v>
      </c>
      <c r="I69" s="2">
        <v>4470.7161128169</v>
      </c>
      <c r="J69" s="2">
        <f t="shared" si="0"/>
        <v>1391.4578864864175</v>
      </c>
    </row>
    <row r="70" spans="1:10" x14ac:dyDescent="0.2">
      <c r="A70" t="s">
        <v>187</v>
      </c>
      <c r="B70">
        <v>42.8</v>
      </c>
      <c r="C70" s="2">
        <v>112.49024127725858</v>
      </c>
      <c r="D70" s="2">
        <v>2.2968970618176807</v>
      </c>
      <c r="E70" s="2">
        <v>2095.318768974344</v>
      </c>
      <c r="F70" s="2">
        <v>964.05161021489403</v>
      </c>
      <c r="G70" s="2">
        <v>644.89073754390154</v>
      </c>
      <c r="H70" s="2">
        <v>880.12601940591708</v>
      </c>
      <c r="I70" s="2">
        <v>5064.1452244215561</v>
      </c>
      <c r="J70" s="2">
        <f t="shared" si="0"/>
        <v>2575.0768572568431</v>
      </c>
    </row>
    <row r="71" spans="1:10" x14ac:dyDescent="0.2">
      <c r="A71" t="s">
        <v>152</v>
      </c>
      <c r="B71">
        <v>183.21</v>
      </c>
      <c r="C71" s="2">
        <v>116.14700939923262</v>
      </c>
      <c r="D71" s="2">
        <v>2.2596238823454886</v>
      </c>
      <c r="E71" s="2">
        <v>3017.7384345763112</v>
      </c>
      <c r="F71" s="2">
        <v>1451.4532521067154</v>
      </c>
      <c r="G71" s="2">
        <v>933.01095780589378</v>
      </c>
      <c r="H71" s="2">
        <v>1163.8411109453939</v>
      </c>
      <c r="I71" s="2">
        <v>4141.7255588195885</v>
      </c>
      <c r="J71" s="2">
        <f t="shared" ref="J71:J134" si="1">I71-F71-G71-H71</f>
        <v>593.4202379615856</v>
      </c>
    </row>
    <row r="72" spans="1:10" x14ac:dyDescent="0.2">
      <c r="A72" t="s">
        <v>200</v>
      </c>
      <c r="B72">
        <v>17.47</v>
      </c>
      <c r="C72" s="2">
        <v>96.391273248471322</v>
      </c>
      <c r="D72" s="2">
        <v>2.4098023343314088</v>
      </c>
      <c r="E72" s="2">
        <v>4703.9117832571956</v>
      </c>
      <c r="F72" s="2">
        <v>2542.580292330073</v>
      </c>
      <c r="G72" s="2">
        <v>814.82314676785484</v>
      </c>
      <c r="H72" s="2">
        <v>1231.9309899773591</v>
      </c>
      <c r="I72" s="2">
        <v>2455.5522101387041</v>
      </c>
      <c r="J72" s="2">
        <f t="shared" si="1"/>
        <v>-2133.7822189365829</v>
      </c>
    </row>
    <row r="73" spans="1:10" x14ac:dyDescent="0.2">
      <c r="A73" t="s">
        <v>121</v>
      </c>
      <c r="B73">
        <v>11.39</v>
      </c>
      <c r="C73" s="2">
        <v>75.554809553787948</v>
      </c>
      <c r="D73" s="2">
        <v>2.3821440593978123</v>
      </c>
      <c r="E73" s="2">
        <v>3244.5670858893986</v>
      </c>
      <c r="F73" s="2">
        <v>2150.7219988480228</v>
      </c>
      <c r="G73" s="2">
        <v>1282.2726383071531</v>
      </c>
      <c r="H73" s="2">
        <v>978.5018705647484</v>
      </c>
      <c r="I73" s="2">
        <v>3914.8969075065011</v>
      </c>
      <c r="J73" s="2">
        <f t="shared" si="1"/>
        <v>-496.59960021342329</v>
      </c>
    </row>
    <row r="74" spans="1:10" x14ac:dyDescent="0.2">
      <c r="A74" t="s">
        <v>164</v>
      </c>
      <c r="B74">
        <v>171.6</v>
      </c>
      <c r="C74" s="2">
        <v>135.34104020979021</v>
      </c>
      <c r="D74" s="2">
        <v>2.2328295447193796</v>
      </c>
      <c r="E74" s="2">
        <v>3431.7370866925012</v>
      </c>
      <c r="F74" s="2">
        <v>1136.5019152821701</v>
      </c>
      <c r="G74" s="2">
        <v>1487.9189939572111</v>
      </c>
      <c r="H74" s="2">
        <v>1199.727309845144</v>
      </c>
      <c r="I74" s="2">
        <v>3727.7269067033985</v>
      </c>
      <c r="J74" s="2">
        <f t="shared" si="1"/>
        <v>-96.421312381126654</v>
      </c>
    </row>
    <row r="75" spans="1:10" x14ac:dyDescent="0.2">
      <c r="A75" t="s">
        <v>166</v>
      </c>
      <c r="B75">
        <v>607.45000000000016</v>
      </c>
      <c r="C75" s="2">
        <v>141.25000000000003</v>
      </c>
      <c r="D75" s="2">
        <v>2.1914770653762963</v>
      </c>
      <c r="E75" s="2">
        <v>3017.7093677076496</v>
      </c>
      <c r="F75" s="2">
        <v>1707.1202127720919</v>
      </c>
      <c r="G75" s="2">
        <v>759.83300347647264</v>
      </c>
      <c r="H75" s="2">
        <v>1038.1532531575813</v>
      </c>
      <c r="I75" s="2">
        <v>4141.7546256882506</v>
      </c>
      <c r="J75" s="2">
        <f t="shared" si="1"/>
        <v>636.64815628210499</v>
      </c>
    </row>
    <row r="76" spans="1:10" x14ac:dyDescent="0.2">
      <c r="A76" t="s">
        <v>256</v>
      </c>
      <c r="B76">
        <v>80.320000000000007</v>
      </c>
      <c r="C76" s="2">
        <v>123.52961902390436</v>
      </c>
      <c r="D76" s="2">
        <v>2.2662395575685674</v>
      </c>
      <c r="E76" s="2">
        <v>2659.699688507118</v>
      </c>
      <c r="F76" s="2">
        <v>1142.1128067348436</v>
      </c>
      <c r="G76" s="2">
        <v>1046.9816434897352</v>
      </c>
      <c r="H76" s="2">
        <v>783.34006331362446</v>
      </c>
      <c r="I76" s="2">
        <v>4499.7643048887821</v>
      </c>
      <c r="J76" s="2">
        <f t="shared" si="1"/>
        <v>1527.3297913505789</v>
      </c>
    </row>
    <row r="77" spans="1:10" x14ac:dyDescent="0.2">
      <c r="A77" t="s">
        <v>263</v>
      </c>
      <c r="B77">
        <v>17.600000000000001</v>
      </c>
      <c r="C77" s="2">
        <v>132.73650568181816</v>
      </c>
      <c r="D77" s="2">
        <v>2.1398340226760766</v>
      </c>
      <c r="E77" s="2">
        <v>3009.719093804285</v>
      </c>
      <c r="F77" s="2">
        <v>405.01324551244932</v>
      </c>
      <c r="G77" s="2">
        <v>681.21822524609149</v>
      </c>
      <c r="H77" s="2">
        <v>1923.4876230457442</v>
      </c>
      <c r="I77" s="2">
        <v>4149.7448995916147</v>
      </c>
      <c r="J77" s="2">
        <f t="shared" si="1"/>
        <v>1140.0258057873295</v>
      </c>
    </row>
    <row r="78" spans="1:10" x14ac:dyDescent="0.2">
      <c r="A78" t="s">
        <v>149</v>
      </c>
      <c r="B78">
        <v>37.39</v>
      </c>
      <c r="C78" s="2">
        <v>123.90715874214548</v>
      </c>
      <c r="D78" s="2">
        <v>2.1675029825480561</v>
      </c>
      <c r="E78" s="2">
        <v>4465.7589566337265</v>
      </c>
      <c r="F78" s="2">
        <v>2786.5091146343498</v>
      </c>
      <c r="G78" s="2">
        <v>1072.6511226987702</v>
      </c>
      <c r="H78" s="2">
        <v>1613.8468850453903</v>
      </c>
      <c r="I78" s="2">
        <v>2693.7050367621732</v>
      </c>
      <c r="J78" s="2">
        <f t="shared" si="1"/>
        <v>-2779.3020856163371</v>
      </c>
    </row>
    <row r="79" spans="1:10" x14ac:dyDescent="0.2">
      <c r="A79" t="s">
        <v>214</v>
      </c>
      <c r="B79">
        <v>66.399999999999991</v>
      </c>
      <c r="C79" s="2">
        <v>119.01667921686749</v>
      </c>
      <c r="D79" s="2">
        <v>2.3411723134128395</v>
      </c>
      <c r="E79" s="2">
        <v>2888.7227956411643</v>
      </c>
      <c r="F79" s="2">
        <v>1065.8612731179494</v>
      </c>
      <c r="G79" s="2">
        <v>790.97688205049519</v>
      </c>
      <c r="H79" s="2">
        <v>1441.3596232062011</v>
      </c>
      <c r="I79" s="2">
        <v>4270.7411977547354</v>
      </c>
      <c r="J79" s="2">
        <f t="shared" si="1"/>
        <v>972.54341938008997</v>
      </c>
    </row>
    <row r="80" spans="1:10" x14ac:dyDescent="0.2">
      <c r="A80" t="s">
        <v>181</v>
      </c>
      <c r="B80">
        <v>95.5</v>
      </c>
      <c r="C80" s="2">
        <v>126.26062196098754</v>
      </c>
      <c r="D80" s="2">
        <v>2.1742445245787638</v>
      </c>
      <c r="E80" s="2">
        <v>2869.4522693167046</v>
      </c>
      <c r="F80" s="2">
        <v>1047.69203988395</v>
      </c>
      <c r="G80" s="2">
        <v>963.27276486477479</v>
      </c>
      <c r="H80" s="2">
        <v>1091.0637676326407</v>
      </c>
      <c r="I80" s="2">
        <v>4290.0117240791951</v>
      </c>
      <c r="J80" s="2">
        <f t="shared" si="1"/>
        <v>1187.9831516978295</v>
      </c>
    </row>
    <row r="81" spans="1:10" x14ac:dyDescent="0.2">
      <c r="A81" t="s">
        <v>167</v>
      </c>
      <c r="B81">
        <v>10.6</v>
      </c>
      <c r="C81" s="2">
        <v>134.63495283018869</v>
      </c>
      <c r="D81" s="2">
        <v>2.3242443490626821</v>
      </c>
      <c r="E81" s="2">
        <v>2234.7160197091698</v>
      </c>
      <c r="F81" s="2">
        <v>754.16500420622526</v>
      </c>
      <c r="G81" s="2">
        <v>771.41124864799917</v>
      </c>
      <c r="H81" s="2">
        <v>1009.9920682610264</v>
      </c>
      <c r="I81" s="2">
        <v>4924.7479736867299</v>
      </c>
      <c r="J81" s="2">
        <f t="shared" si="1"/>
        <v>2389.179652571479</v>
      </c>
    </row>
    <row r="82" spans="1:10" x14ac:dyDescent="0.2">
      <c r="A82" t="s">
        <v>185</v>
      </c>
      <c r="B82">
        <v>28.4</v>
      </c>
      <c r="C82" s="2">
        <v>112.27040492957747</v>
      </c>
      <c r="D82" s="2">
        <v>2.1575801255739608</v>
      </c>
      <c r="E82" s="2">
        <v>3357.0723961604021</v>
      </c>
      <c r="F82" s="2">
        <v>1619.3703238539517</v>
      </c>
      <c r="G82" s="2">
        <v>875.98605005831178</v>
      </c>
      <c r="H82" s="2">
        <v>1240.2617744684669</v>
      </c>
      <c r="I82" s="2">
        <v>3802.3915972354976</v>
      </c>
      <c r="J82" s="2">
        <f t="shared" si="1"/>
        <v>66.773448854767366</v>
      </c>
    </row>
    <row r="83" spans="1:10" x14ac:dyDescent="0.2">
      <c r="A83" t="s">
        <v>186</v>
      </c>
      <c r="B83">
        <v>154.30000000000001</v>
      </c>
      <c r="C83" s="2">
        <v>69.520253985985079</v>
      </c>
      <c r="D83" s="2">
        <v>2.3662215629596575</v>
      </c>
      <c r="E83" s="2">
        <v>2516.2187648348199</v>
      </c>
      <c r="F83" s="2">
        <v>1185.1245774011252</v>
      </c>
      <c r="G83" s="2">
        <v>722.0769119632115</v>
      </c>
      <c r="H83" s="2">
        <v>991.28213299429103</v>
      </c>
      <c r="I83" s="2">
        <v>4643.2452285610798</v>
      </c>
      <c r="J83" s="2">
        <f t="shared" si="1"/>
        <v>1744.7616062024524</v>
      </c>
    </row>
    <row r="84" spans="1:10" x14ac:dyDescent="0.2">
      <c r="A84" t="s">
        <v>114</v>
      </c>
      <c r="B84">
        <v>160.80000000000001</v>
      </c>
      <c r="C84" s="2">
        <v>133.42433457711442</v>
      </c>
      <c r="D84" s="2">
        <v>1.9440649485824342</v>
      </c>
      <c r="E84" s="2">
        <v>2681.0411398421902</v>
      </c>
      <c r="F84" s="2">
        <v>1296.6958598726117</v>
      </c>
      <c r="G84" s="2">
        <v>874.47613841619909</v>
      </c>
      <c r="H84" s="2">
        <v>805.36386538644331</v>
      </c>
      <c r="I84" s="2">
        <v>4478.4228535537095</v>
      </c>
      <c r="J84" s="2">
        <f t="shared" si="1"/>
        <v>1501.8869898784556</v>
      </c>
    </row>
    <row r="85" spans="1:10" x14ac:dyDescent="0.2">
      <c r="A85" t="s">
        <v>264</v>
      </c>
      <c r="B85">
        <v>84.7</v>
      </c>
      <c r="C85" s="2">
        <v>142.89072609208972</v>
      </c>
      <c r="D85" s="2">
        <v>2.116742060100004</v>
      </c>
      <c r="E85" s="2">
        <v>3258.0177772430238</v>
      </c>
      <c r="F85" s="2">
        <v>871.07445536513285</v>
      </c>
      <c r="G85" s="2">
        <v>854.52229299363069</v>
      </c>
      <c r="H85" s="2">
        <v>1532.4210288842601</v>
      </c>
      <c r="I85" s="2">
        <v>3901.4462161528759</v>
      </c>
      <c r="J85" s="2">
        <f t="shared" si="1"/>
        <v>643.42843890985205</v>
      </c>
    </row>
    <row r="86" spans="1:10" x14ac:dyDescent="0.2">
      <c r="A86" t="s">
        <v>101</v>
      </c>
      <c r="B86">
        <v>216.12</v>
      </c>
      <c r="C86" s="2">
        <v>117.3294832228746</v>
      </c>
      <c r="D86" s="2">
        <v>2.2232617747366232</v>
      </c>
      <c r="E86" s="2">
        <v>3056.6662717457034</v>
      </c>
      <c r="F86" s="2">
        <v>1388.1471251522212</v>
      </c>
      <c r="G86" s="2">
        <v>1060.311256662081</v>
      </c>
      <c r="H86" s="2">
        <v>1011.9013558167142</v>
      </c>
      <c r="I86" s="2">
        <v>4102.7977216501968</v>
      </c>
      <c r="J86" s="2">
        <f t="shared" si="1"/>
        <v>642.43798401918048</v>
      </c>
    </row>
    <row r="87" spans="1:10" x14ac:dyDescent="0.2">
      <c r="A87" t="s">
        <v>213</v>
      </c>
      <c r="B87">
        <v>229.75</v>
      </c>
      <c r="C87" s="2">
        <v>134.89425205878496</v>
      </c>
      <c r="D87" s="2">
        <v>2.1925045158483423</v>
      </c>
      <c r="E87" s="2">
        <v>3107.2104794050583</v>
      </c>
      <c r="F87" s="2">
        <v>1285.5613370944604</v>
      </c>
      <c r="G87" s="2">
        <v>1078.69041259192</v>
      </c>
      <c r="H87" s="2">
        <v>1228.6854528946585</v>
      </c>
      <c r="I87" s="2">
        <v>4052.2535139908414</v>
      </c>
      <c r="J87" s="2">
        <f t="shared" si="1"/>
        <v>459.31631140980267</v>
      </c>
    </row>
    <row r="88" spans="1:10" x14ac:dyDescent="0.2">
      <c r="A88" t="s">
        <v>220</v>
      </c>
      <c r="B88">
        <v>37.4</v>
      </c>
      <c r="C88" s="2">
        <v>96.442160547990937</v>
      </c>
      <c r="D88" s="2">
        <v>2.4016500619597543</v>
      </c>
      <c r="E88" s="2">
        <v>2403.0626383732415</v>
      </c>
      <c r="F88" s="2">
        <v>1642.4225280152593</v>
      </c>
      <c r="G88" s="2">
        <v>715.57499999999993</v>
      </c>
      <c r="H88" s="2">
        <v>972.38880752069224</v>
      </c>
      <c r="I88" s="2">
        <v>4756.4013550226582</v>
      </c>
      <c r="J88" s="2">
        <f t="shared" si="1"/>
        <v>1426.0150194867065</v>
      </c>
    </row>
    <row r="89" spans="1:10" x14ac:dyDescent="0.2">
      <c r="A89" t="s">
        <v>100</v>
      </c>
      <c r="B89">
        <v>165.75</v>
      </c>
      <c r="C89" s="2">
        <v>139.30073303167421</v>
      </c>
      <c r="D89" s="2">
        <v>2.0018886403805363</v>
      </c>
      <c r="E89" s="2">
        <v>3669.2051916111859</v>
      </c>
      <c r="F89" s="2">
        <v>1326.0194022537974</v>
      </c>
      <c r="G89" s="2">
        <v>1004.1040850346276</v>
      </c>
      <c r="H89" s="2">
        <v>1065.7467562037064</v>
      </c>
      <c r="I89" s="2">
        <v>3490.2588017847138</v>
      </c>
      <c r="J89" s="2">
        <f t="shared" si="1"/>
        <v>94.388558292582729</v>
      </c>
    </row>
    <row r="90" spans="1:10" x14ac:dyDescent="0.2">
      <c r="A90" t="s">
        <v>195</v>
      </c>
      <c r="B90">
        <v>132.13</v>
      </c>
      <c r="C90" s="2">
        <v>105.66185880506502</v>
      </c>
      <c r="D90" s="2">
        <v>2.3283693069436859</v>
      </c>
      <c r="E90" s="2">
        <v>2882.6674945202108</v>
      </c>
      <c r="F90" s="2">
        <v>1353.5000031333743</v>
      </c>
      <c r="G90" s="2">
        <v>949.36074826905178</v>
      </c>
      <c r="H90" s="2">
        <v>1096.8119411446266</v>
      </c>
      <c r="I90" s="2">
        <v>4276.7964988756885</v>
      </c>
      <c r="J90" s="2">
        <f t="shared" si="1"/>
        <v>877.12380632863574</v>
      </c>
    </row>
    <row r="91" spans="1:10" x14ac:dyDescent="0.2">
      <c r="A91" t="s">
        <v>184</v>
      </c>
      <c r="B91">
        <v>25.65</v>
      </c>
      <c r="C91" s="2">
        <v>110.38220272904483</v>
      </c>
      <c r="D91" s="2">
        <v>2.2023778093729622</v>
      </c>
      <c r="E91" s="2">
        <v>2082.100644392297</v>
      </c>
      <c r="F91" s="2">
        <v>728.93944698973189</v>
      </c>
      <c r="G91" s="2">
        <v>765.70283458114511</v>
      </c>
      <c r="H91" s="2">
        <v>860.82457381954532</v>
      </c>
      <c r="I91" s="2">
        <v>5077.3633490036027</v>
      </c>
      <c r="J91" s="2">
        <f t="shared" si="1"/>
        <v>2721.8964936131806</v>
      </c>
    </row>
    <row r="92" spans="1:10" x14ac:dyDescent="0.2">
      <c r="A92" t="s">
        <v>165</v>
      </c>
      <c r="B92">
        <v>328.09999999999991</v>
      </c>
      <c r="C92" s="2">
        <v>128.01697043584272</v>
      </c>
      <c r="D92" s="2">
        <v>2.2590202533342887</v>
      </c>
      <c r="E92" s="2">
        <v>3436.6629833610618</v>
      </c>
      <c r="F92" s="2">
        <v>1906.4633859880394</v>
      </c>
      <c r="G92" s="2">
        <v>1114.4699864302675</v>
      </c>
      <c r="H92" s="2">
        <v>1063.9833202942245</v>
      </c>
      <c r="I92" s="2">
        <v>3722.8010100348379</v>
      </c>
      <c r="J92" s="2">
        <f t="shared" si="1"/>
        <v>-362.11568267769348</v>
      </c>
    </row>
    <row r="93" spans="1:10" x14ac:dyDescent="0.2">
      <c r="A93" t="s">
        <v>243</v>
      </c>
      <c r="B93">
        <v>11.6</v>
      </c>
      <c r="C93" s="2">
        <v>133.16913793103447</v>
      </c>
      <c r="D93" s="2">
        <v>2.3681317898809007</v>
      </c>
      <c r="E93" s="2">
        <v>4483.8023281352953</v>
      </c>
      <c r="F93" s="2">
        <v>932.93323083681071</v>
      </c>
      <c r="G93" s="2">
        <v>2279.2000878541621</v>
      </c>
      <c r="H93" s="2">
        <v>1537.8934768284651</v>
      </c>
      <c r="I93" s="2">
        <v>2675.6616652606044</v>
      </c>
      <c r="J93" s="2">
        <f t="shared" si="1"/>
        <v>-2074.3651302588332</v>
      </c>
    </row>
    <row r="94" spans="1:10" x14ac:dyDescent="0.2">
      <c r="A94" t="s">
        <v>252</v>
      </c>
      <c r="B94">
        <v>3.9</v>
      </c>
      <c r="C94" s="2">
        <v>146.66666666666666</v>
      </c>
      <c r="D94" s="2">
        <v>1.7590909090909093</v>
      </c>
      <c r="E94" s="2">
        <v>3127.4943655071042</v>
      </c>
      <c r="F94" s="2">
        <v>598.80973379062561</v>
      </c>
      <c r="G94" s="2">
        <v>1485.2007186019925</v>
      </c>
      <c r="H94" s="2">
        <v>1138.4876694430834</v>
      </c>
      <c r="I94" s="2">
        <v>4031.9696278887955</v>
      </c>
      <c r="J94" s="2">
        <f t="shared" si="1"/>
        <v>809.47150605309389</v>
      </c>
    </row>
    <row r="95" spans="1:10" x14ac:dyDescent="0.2">
      <c r="A95" t="s">
        <v>92</v>
      </c>
      <c r="B95">
        <v>508.09999999999991</v>
      </c>
      <c r="C95" s="2">
        <v>110.11519681165126</v>
      </c>
      <c r="D95" s="2">
        <v>2.421929127324328</v>
      </c>
      <c r="E95" s="2">
        <v>2746.4360970118473</v>
      </c>
      <c r="F95" s="2">
        <v>967.9329712166093</v>
      </c>
      <c r="G95" s="2">
        <v>940.81072610963565</v>
      </c>
      <c r="H95" s="2">
        <v>1163.7746067841097</v>
      </c>
      <c r="I95" s="2">
        <v>4413.0278963840519</v>
      </c>
      <c r="J95" s="2">
        <f t="shared" si="1"/>
        <v>1340.5095922736975</v>
      </c>
    </row>
    <row r="96" spans="1:10" x14ac:dyDescent="0.2">
      <c r="A96" t="s">
        <v>207</v>
      </c>
      <c r="B96">
        <v>128.83000000000001</v>
      </c>
      <c r="C96" s="2">
        <v>94.657873623415043</v>
      </c>
      <c r="D96" s="2">
        <v>2.2661510840417036</v>
      </c>
      <c r="E96" s="2">
        <v>2626.2939310235033</v>
      </c>
      <c r="F96" s="2">
        <v>1328.0776473810597</v>
      </c>
      <c r="G96" s="2">
        <v>387.41402658220898</v>
      </c>
      <c r="H96" s="2">
        <v>1337.6036854967613</v>
      </c>
      <c r="I96" s="2">
        <v>4533.1700623723964</v>
      </c>
      <c r="J96" s="2">
        <f t="shared" si="1"/>
        <v>1480.0747029123665</v>
      </c>
    </row>
    <row r="97" spans="1:10" x14ac:dyDescent="0.2">
      <c r="A97" t="s">
        <v>148</v>
      </c>
      <c r="B97">
        <v>303.85000000000002</v>
      </c>
      <c r="C97" s="2">
        <v>108.02756966078744</v>
      </c>
      <c r="D97" s="2">
        <v>2.3100167874519868</v>
      </c>
      <c r="E97" s="2">
        <v>3037.5031008637552</v>
      </c>
      <c r="F97" s="2">
        <v>1153.0477261555261</v>
      </c>
      <c r="G97" s="2">
        <v>1178.4436797824937</v>
      </c>
      <c r="H97" s="2">
        <v>1126.3486781631477</v>
      </c>
      <c r="I97" s="2">
        <v>4121.9608925321445</v>
      </c>
      <c r="J97" s="2">
        <f t="shared" si="1"/>
        <v>664.12080843097692</v>
      </c>
    </row>
    <row r="98" spans="1:10" x14ac:dyDescent="0.2">
      <c r="A98" t="s">
        <v>147</v>
      </c>
      <c r="B98">
        <v>33.74</v>
      </c>
      <c r="C98" s="2">
        <v>127.54738775424356</v>
      </c>
      <c r="D98" s="2">
        <v>2.0214484422345347</v>
      </c>
      <c r="E98" s="2">
        <v>3832.706270128635</v>
      </c>
      <c r="F98" s="2">
        <v>2029.1338032689084</v>
      </c>
      <c r="G98" s="2">
        <v>991.30650648080689</v>
      </c>
      <c r="H98" s="2">
        <v>1429.705428171216</v>
      </c>
      <c r="I98" s="2">
        <v>3326.7577232672647</v>
      </c>
      <c r="J98" s="2">
        <f t="shared" si="1"/>
        <v>-1123.3880146536667</v>
      </c>
    </row>
    <row r="99" spans="1:10" x14ac:dyDescent="0.2">
      <c r="A99" t="s">
        <v>250</v>
      </c>
      <c r="B99">
        <v>7.9</v>
      </c>
      <c r="C99" s="2">
        <v>122.85911392405063</v>
      </c>
      <c r="D99" s="2">
        <v>1.8242568672360129</v>
      </c>
      <c r="E99" s="2">
        <v>3775.6699185680882</v>
      </c>
      <c r="F99" s="2">
        <v>482.86285576070298</v>
      </c>
      <c r="G99" s="2">
        <v>1833.6342820285413</v>
      </c>
      <c r="H99" s="2">
        <v>1683.2837216802386</v>
      </c>
      <c r="I99" s="2">
        <v>3383.7940748278115</v>
      </c>
      <c r="J99" s="2">
        <f t="shared" si="1"/>
        <v>-615.98678464167142</v>
      </c>
    </row>
    <row r="100" spans="1:10" x14ac:dyDescent="0.2">
      <c r="A100" t="s">
        <v>173</v>
      </c>
      <c r="B100">
        <v>20.79</v>
      </c>
      <c r="C100" s="2">
        <v>116.34634853901996</v>
      </c>
      <c r="D100" s="2">
        <v>2.307055715869649</v>
      </c>
      <c r="E100" s="2">
        <v>2593.464704674896</v>
      </c>
      <c r="F100" s="2">
        <v>1089.6886977141753</v>
      </c>
      <c r="G100" s="2">
        <v>773.66359990563819</v>
      </c>
      <c r="H100" s="2">
        <v>1025.8485369313396</v>
      </c>
      <c r="I100" s="2">
        <v>4565.9992887210037</v>
      </c>
      <c r="J100" s="2">
        <f t="shared" si="1"/>
        <v>1676.7984541698504</v>
      </c>
    </row>
    <row r="101" spans="1:10" x14ac:dyDescent="0.2">
      <c r="A101" t="s">
        <v>201</v>
      </c>
      <c r="B101">
        <v>54.069999999999993</v>
      </c>
      <c r="C101" s="2">
        <v>153.14940349109096</v>
      </c>
      <c r="D101" s="2">
        <v>2.1392407911075502</v>
      </c>
      <c r="E101" s="2">
        <v>3277.6148163680255</v>
      </c>
      <c r="F101" s="2">
        <v>1252.2177314380153</v>
      </c>
      <c r="G101" s="2">
        <v>887.38410576523256</v>
      </c>
      <c r="H101" s="2">
        <v>1521.6920740865526</v>
      </c>
      <c r="I101" s="2">
        <v>3881.8491770278742</v>
      </c>
      <c r="J101" s="2">
        <f t="shared" si="1"/>
        <v>220.55526573807401</v>
      </c>
    </row>
    <row r="102" spans="1:10" x14ac:dyDescent="0.2">
      <c r="A102" t="s">
        <v>206</v>
      </c>
      <c r="B102">
        <v>79.399999999999991</v>
      </c>
      <c r="C102" s="2">
        <v>117.93798431173339</v>
      </c>
      <c r="D102" s="2">
        <v>2.2337231518983232</v>
      </c>
      <c r="E102" s="2">
        <v>3275.1413146368473</v>
      </c>
      <c r="F102" s="2">
        <v>1657.8948001732754</v>
      </c>
      <c r="G102" s="2">
        <v>828.02990582233008</v>
      </c>
      <c r="H102" s="2">
        <v>1402.2766128126559</v>
      </c>
      <c r="I102" s="2">
        <v>3884.3226787590525</v>
      </c>
      <c r="J102" s="2">
        <f t="shared" si="1"/>
        <v>-3.8786400492090252</v>
      </c>
    </row>
    <row r="103" spans="1:10" x14ac:dyDescent="0.2">
      <c r="A103" t="s">
        <v>126</v>
      </c>
      <c r="B103">
        <v>93.200000000000017</v>
      </c>
      <c r="C103" s="2">
        <v>94.777784334763922</v>
      </c>
      <c r="D103" s="2">
        <v>2.6402168750384556</v>
      </c>
      <c r="E103" s="2">
        <v>2845.170252316776</v>
      </c>
      <c r="F103" s="2">
        <v>1077.8700691615868</v>
      </c>
      <c r="G103" s="2">
        <v>986.65624231158222</v>
      </c>
      <c r="H103" s="2">
        <v>1138.1767994313986</v>
      </c>
      <c r="I103" s="2">
        <v>4314.2937410791237</v>
      </c>
      <c r="J103" s="2">
        <f t="shared" si="1"/>
        <v>1111.5906301745563</v>
      </c>
    </row>
    <row r="104" spans="1:10" x14ac:dyDescent="0.2">
      <c r="A104" t="s">
        <v>227</v>
      </c>
      <c r="B104">
        <v>17.100000000000001</v>
      </c>
      <c r="C104" s="2">
        <v>120.82637426900583</v>
      </c>
      <c r="D104" s="2">
        <v>2.3271515697697773</v>
      </c>
      <c r="E104" s="2">
        <v>3433.6234961075725</v>
      </c>
      <c r="F104" s="2">
        <v>1195.0953924088356</v>
      </c>
      <c r="G104" s="2">
        <v>1070.5841248556637</v>
      </c>
      <c r="H104" s="2">
        <v>1437.1482102283308</v>
      </c>
      <c r="I104" s="2">
        <v>3725.8404972883272</v>
      </c>
      <c r="J104" s="2">
        <f t="shared" si="1"/>
        <v>23.012769795497434</v>
      </c>
    </row>
    <row r="105" spans="1:10" x14ac:dyDescent="0.2">
      <c r="A105" t="s">
        <v>150</v>
      </c>
      <c r="B105">
        <v>17.7</v>
      </c>
      <c r="C105" s="2">
        <v>140.12827683615819</v>
      </c>
      <c r="D105" s="2">
        <v>2.1367024282230509</v>
      </c>
      <c r="E105" s="2">
        <v>1976.1790636582823</v>
      </c>
      <c r="F105" s="2">
        <v>743.89348303285476</v>
      </c>
      <c r="G105" s="2">
        <v>415.37939472453132</v>
      </c>
      <c r="H105" s="2">
        <v>1090.4589585807335</v>
      </c>
      <c r="I105" s="2">
        <v>5183.2849297376179</v>
      </c>
      <c r="J105" s="2">
        <f t="shared" si="1"/>
        <v>2933.5530933994987</v>
      </c>
    </row>
    <row r="106" spans="1:10" x14ac:dyDescent="0.2">
      <c r="A106" t="s">
        <v>234</v>
      </c>
      <c r="B106">
        <v>11.1</v>
      </c>
      <c r="C106" s="2">
        <v>130.090990990991</v>
      </c>
      <c r="D106" s="2">
        <v>1.7979099867729447</v>
      </c>
      <c r="E106" s="2">
        <v>3876.5006025133416</v>
      </c>
      <c r="F106" s="2">
        <v>2551.5422046250073</v>
      </c>
      <c r="G106" s="2">
        <v>616.45951684168244</v>
      </c>
      <c r="H106" s="2">
        <v>1680.5634934297354</v>
      </c>
      <c r="I106" s="2">
        <v>3282.9633908825581</v>
      </c>
      <c r="J106" s="2">
        <f t="shared" si="1"/>
        <v>-1565.6018240138671</v>
      </c>
    </row>
    <row r="107" spans="1:10" x14ac:dyDescent="0.2">
      <c r="A107" t="s">
        <v>222</v>
      </c>
      <c r="B107">
        <v>31.29</v>
      </c>
      <c r="C107" s="2">
        <v>91.840643496324702</v>
      </c>
      <c r="D107" s="2">
        <v>2.4821016634885069</v>
      </c>
      <c r="E107" s="2">
        <v>2256.5539141745699</v>
      </c>
      <c r="F107" s="2">
        <v>1045.3688832434614</v>
      </c>
      <c r="G107" s="2">
        <v>423.40191306719765</v>
      </c>
      <c r="H107" s="2">
        <v>955.66166517049248</v>
      </c>
      <c r="I107" s="2">
        <v>4902.9100792213303</v>
      </c>
      <c r="J107" s="2">
        <f t="shared" si="1"/>
        <v>2478.4776177401786</v>
      </c>
    </row>
    <row r="108" spans="1:10" x14ac:dyDescent="0.2">
      <c r="A108" t="s">
        <v>267</v>
      </c>
      <c r="B108">
        <v>290.88</v>
      </c>
      <c r="C108" s="2">
        <v>111.3563170379538</v>
      </c>
      <c r="D108" s="2">
        <v>2.1532061106915803</v>
      </c>
      <c r="E108" s="2">
        <v>3138.4976053337823</v>
      </c>
      <c r="F108" s="2">
        <v>1276.5936836518053</v>
      </c>
      <c r="G108" s="2">
        <v>1015.463035953277</v>
      </c>
      <c r="H108" s="2">
        <v>846.44088572870044</v>
      </c>
      <c r="I108" s="2">
        <v>4020.9663880621174</v>
      </c>
      <c r="J108" s="2">
        <f t="shared" si="1"/>
        <v>882.46878272833453</v>
      </c>
    </row>
    <row r="109" spans="1:10" x14ac:dyDescent="0.2">
      <c r="A109" t="s">
        <v>104</v>
      </c>
      <c r="B109">
        <v>46.13</v>
      </c>
      <c r="C109" s="2">
        <v>123.61603100043899</v>
      </c>
      <c r="D109" s="2">
        <v>2.31667063020608</v>
      </c>
      <c r="E109" s="2">
        <v>3637.2102656436191</v>
      </c>
      <c r="F109" s="2">
        <v>1559.8710374032953</v>
      </c>
      <c r="G109" s="2">
        <v>868.61969979606226</v>
      </c>
      <c r="H109" s="2">
        <v>1724.532911006143</v>
      </c>
      <c r="I109" s="2">
        <v>3522.2537277522806</v>
      </c>
      <c r="J109" s="2">
        <f t="shared" si="1"/>
        <v>-630.76992045322004</v>
      </c>
    </row>
    <row r="110" spans="1:10" x14ac:dyDescent="0.2">
      <c r="A110" t="s">
        <v>194</v>
      </c>
      <c r="B110">
        <v>20.8</v>
      </c>
      <c r="C110" s="2">
        <v>105.10310531765096</v>
      </c>
      <c r="D110" s="2">
        <v>2.3218043407597024</v>
      </c>
      <c r="E110" s="2">
        <v>3738.1960436060754</v>
      </c>
      <c r="F110" s="2">
        <v>2074.9864649681526</v>
      </c>
      <c r="G110" s="2">
        <v>793.23481136697683</v>
      </c>
      <c r="H110" s="2">
        <v>1483.9171974522294</v>
      </c>
      <c r="I110" s="2">
        <v>3421.2679497898243</v>
      </c>
      <c r="J110" s="2">
        <f t="shared" si="1"/>
        <v>-930.87052399753452</v>
      </c>
    </row>
    <row r="111" spans="1:10" x14ac:dyDescent="0.2">
      <c r="A111" t="s">
        <v>191</v>
      </c>
      <c r="B111">
        <v>18.5</v>
      </c>
      <c r="C111" s="2">
        <v>88.150009070798703</v>
      </c>
      <c r="D111" s="2">
        <v>2.3861045206042126</v>
      </c>
      <c r="E111" s="2">
        <v>3127.6751936650026</v>
      </c>
      <c r="F111" s="2">
        <v>1214.8970907212945</v>
      </c>
      <c r="G111" s="2">
        <v>935.54312274057509</v>
      </c>
      <c r="H111" s="2">
        <v>1239.8053365467379</v>
      </c>
      <c r="I111" s="2">
        <v>4031.7887997308972</v>
      </c>
      <c r="J111" s="2">
        <f t="shared" si="1"/>
        <v>641.54324972228983</v>
      </c>
    </row>
    <row r="112" spans="1:10" x14ac:dyDescent="0.2">
      <c r="A112" t="s">
        <v>203</v>
      </c>
      <c r="B112">
        <v>70.97999999999999</v>
      </c>
      <c r="C112" s="2">
        <v>77.259624537171987</v>
      </c>
      <c r="D112" s="2">
        <v>2.5043180358958179</v>
      </c>
      <c r="E112" s="2">
        <v>3334.3263644733515</v>
      </c>
      <c r="F112" s="2">
        <v>1382.0691394184782</v>
      </c>
      <c r="G112" s="2">
        <v>1440.317161199082</v>
      </c>
      <c r="H112" s="2">
        <v>1013.6214022789234</v>
      </c>
      <c r="I112" s="2">
        <v>3825.1376289225482</v>
      </c>
      <c r="J112" s="2">
        <f t="shared" si="1"/>
        <v>-10.870073973935405</v>
      </c>
    </row>
    <row r="113" spans="1:10" x14ac:dyDescent="0.2">
      <c r="A113" t="s">
        <v>89</v>
      </c>
      <c r="B113">
        <v>273.7</v>
      </c>
      <c r="C113" s="2">
        <v>122.63145962732919</v>
      </c>
      <c r="D113" s="2">
        <v>2.3403545628731157</v>
      </c>
      <c r="E113" s="2">
        <v>3166.0613857284816</v>
      </c>
      <c r="F113" s="2">
        <v>1548.1081476068694</v>
      </c>
      <c r="G113" s="2">
        <v>895.00700706757368</v>
      </c>
      <c r="H113" s="2">
        <v>1255.939563751283</v>
      </c>
      <c r="I113" s="2">
        <v>3993.4026076674181</v>
      </c>
      <c r="J113" s="2">
        <f t="shared" si="1"/>
        <v>294.34788924169197</v>
      </c>
    </row>
    <row r="114" spans="1:10" x14ac:dyDescent="0.2">
      <c r="A114" t="s">
        <v>262</v>
      </c>
      <c r="B114">
        <v>7.3</v>
      </c>
      <c r="C114" s="2">
        <v>61.681515536156986</v>
      </c>
      <c r="D114" s="2">
        <v>2.3918712971450842</v>
      </c>
      <c r="E114" s="2">
        <v>1820.3994415845041</v>
      </c>
      <c r="F114" s="2">
        <v>634.87217520286185</v>
      </c>
      <c r="G114" s="2">
        <v>717.33007590960653</v>
      </c>
      <c r="H114" s="2">
        <v>707.70526132100167</v>
      </c>
      <c r="I114" s="2">
        <v>5339.0645518113961</v>
      </c>
      <c r="J114" s="2">
        <f t="shared" si="1"/>
        <v>3279.1570393779266</v>
      </c>
    </row>
    <row r="115" spans="1:10" x14ac:dyDescent="0.2">
      <c r="A115" t="s">
        <v>216</v>
      </c>
      <c r="B115">
        <v>190.1</v>
      </c>
      <c r="C115" s="2">
        <v>111.31522619673856</v>
      </c>
      <c r="D115" s="2">
        <v>2.370906002211755</v>
      </c>
      <c r="E115" s="2">
        <v>3797.2475029903808</v>
      </c>
      <c r="F115" s="2">
        <v>1077.6472121612162</v>
      </c>
      <c r="G115" s="2">
        <v>2349.834609340709</v>
      </c>
      <c r="H115" s="2">
        <v>720.24827027008905</v>
      </c>
      <c r="I115" s="2">
        <v>3362.2164904055189</v>
      </c>
      <c r="J115" s="2">
        <f t="shared" si="1"/>
        <v>-785.5136013664951</v>
      </c>
    </row>
    <row r="116" spans="1:10" x14ac:dyDescent="0.2">
      <c r="A116" t="s">
        <v>193</v>
      </c>
      <c r="B116">
        <v>56.98</v>
      </c>
      <c r="C116" s="2">
        <v>124.32064950742956</v>
      </c>
      <c r="D116" s="2">
        <v>2.2087327059425852</v>
      </c>
      <c r="E116" s="2">
        <v>3201.8915788979484</v>
      </c>
      <c r="F116" s="2">
        <v>1609.1695152841648</v>
      </c>
      <c r="G116" s="2">
        <v>895.13511277842474</v>
      </c>
      <c r="H116" s="2">
        <v>1245.7554667745751</v>
      </c>
      <c r="I116" s="2">
        <v>3957.5724144979513</v>
      </c>
      <c r="J116" s="2">
        <f t="shared" si="1"/>
        <v>207.51231966078672</v>
      </c>
    </row>
    <row r="117" spans="1:10" x14ac:dyDescent="0.2">
      <c r="A117" t="s">
        <v>276</v>
      </c>
      <c r="B117">
        <v>17.899999999999999</v>
      </c>
      <c r="C117" s="2">
        <v>80.487428048906324</v>
      </c>
      <c r="D117" s="2">
        <v>2.5524649720114208</v>
      </c>
      <c r="E117" s="2">
        <v>2108.2363448742126</v>
      </c>
      <c r="F117" s="2">
        <v>488.5306906735936</v>
      </c>
      <c r="G117" s="2">
        <v>626.89719958723265</v>
      </c>
      <c r="H117" s="2">
        <v>992.80845461338663</v>
      </c>
      <c r="I117" s="2">
        <v>5051.2276485216871</v>
      </c>
      <c r="J117" s="2">
        <f t="shared" si="1"/>
        <v>2942.9913036474745</v>
      </c>
    </row>
    <row r="118" spans="1:10" x14ac:dyDescent="0.2">
      <c r="A118" t="s">
        <v>143</v>
      </c>
      <c r="B118">
        <v>32.4</v>
      </c>
      <c r="C118" s="2">
        <v>113.71106481481482</v>
      </c>
      <c r="D118" s="2">
        <v>2.3276451836654979</v>
      </c>
      <c r="E118" s="2">
        <v>2721.5842966108366</v>
      </c>
      <c r="F118" s="2">
        <v>1375.025399072108</v>
      </c>
      <c r="G118" s="2">
        <v>753.6523944326492</v>
      </c>
      <c r="H118" s="2">
        <v>1063.4253754816391</v>
      </c>
      <c r="I118" s="2">
        <v>4437.8796967850631</v>
      </c>
      <c r="J118" s="2">
        <f t="shared" si="1"/>
        <v>1245.7765277986668</v>
      </c>
    </row>
    <row r="119" spans="1:10" x14ac:dyDescent="0.2">
      <c r="A119" t="s">
        <v>163</v>
      </c>
      <c r="B119">
        <v>98.499999999999986</v>
      </c>
      <c r="C119" s="2">
        <v>96.273725985996919</v>
      </c>
      <c r="D119" s="2">
        <v>2.3433817384752822</v>
      </c>
      <c r="E119" s="2">
        <v>2896.6426072617937</v>
      </c>
      <c r="F119" s="2">
        <v>1068.3309127356206</v>
      </c>
      <c r="G119" s="2">
        <v>872.62516085227469</v>
      </c>
      <c r="H119" s="2">
        <v>1326.0620129975107</v>
      </c>
      <c r="I119" s="2">
        <v>4262.8213861341064</v>
      </c>
      <c r="J119" s="2">
        <f t="shared" si="1"/>
        <v>995.80329954870035</v>
      </c>
    </row>
    <row r="120" spans="1:10" x14ac:dyDescent="0.2">
      <c r="A120" t="s">
        <v>182</v>
      </c>
      <c r="B120">
        <v>26.2</v>
      </c>
      <c r="C120" s="2">
        <v>61.659822260572142</v>
      </c>
      <c r="D120" s="2">
        <v>2.445825413962913</v>
      </c>
      <c r="E120" s="2">
        <v>4531.5470413769635</v>
      </c>
      <c r="F120" s="2">
        <v>859.90338892400462</v>
      </c>
      <c r="G120" s="2">
        <v>1021.7009629682641</v>
      </c>
      <c r="H120" s="2">
        <v>849.63212913891198</v>
      </c>
      <c r="I120" s="2">
        <v>2627.9169520189362</v>
      </c>
      <c r="J120" s="2">
        <f t="shared" si="1"/>
        <v>-103.3195290122444</v>
      </c>
    </row>
    <row r="121" spans="1:10" x14ac:dyDescent="0.2">
      <c r="A121" t="s">
        <v>244</v>
      </c>
      <c r="B121">
        <v>16.899999999999999</v>
      </c>
      <c r="C121" s="2">
        <v>129.49636094674557</v>
      </c>
      <c r="D121" s="2">
        <v>2.0517357070873343</v>
      </c>
      <c r="E121" s="2">
        <v>3600.1599517581885</v>
      </c>
      <c r="F121" s="2">
        <v>2158.4985489767464</v>
      </c>
      <c r="G121" s="2">
        <v>521.79263558587422</v>
      </c>
      <c r="H121" s="2">
        <v>1481.2716240153775</v>
      </c>
      <c r="I121" s="2">
        <v>3559.3040416377112</v>
      </c>
      <c r="J121" s="2">
        <f t="shared" si="1"/>
        <v>-602.25876694028693</v>
      </c>
    </row>
    <row r="122" spans="1:10" x14ac:dyDescent="0.2">
      <c r="A122" t="s">
        <v>246</v>
      </c>
      <c r="B122">
        <v>32.200000000000003</v>
      </c>
      <c r="C122" s="2">
        <v>75.652142857142849</v>
      </c>
      <c r="D122" s="2">
        <v>2.2358794071754549</v>
      </c>
      <c r="E122" s="2">
        <v>1367.6018119238834</v>
      </c>
      <c r="F122" s="2">
        <v>882.26391581279415</v>
      </c>
      <c r="G122" s="2">
        <v>947.71802385804199</v>
      </c>
      <c r="H122" s="2">
        <v>819.24591525893106</v>
      </c>
      <c r="I122" s="2">
        <v>5791.8621814720163</v>
      </c>
      <c r="J122" s="2">
        <f t="shared" si="1"/>
        <v>3142.6343265422493</v>
      </c>
    </row>
    <row r="123" spans="1:10" x14ac:dyDescent="0.2">
      <c r="A123" t="s">
        <v>229</v>
      </c>
      <c r="B123">
        <v>20.75</v>
      </c>
      <c r="C123" s="2">
        <v>85.138693699529298</v>
      </c>
      <c r="D123" s="2">
        <v>2.3468439581751217</v>
      </c>
      <c r="E123" s="2">
        <v>2415.4924104059551</v>
      </c>
      <c r="F123" s="2">
        <v>934.03404190008484</v>
      </c>
      <c r="G123" s="2">
        <v>633.45990330749748</v>
      </c>
      <c r="H123" s="2">
        <v>969.85459289386858</v>
      </c>
      <c r="I123" s="2">
        <v>4743.9715829899451</v>
      </c>
      <c r="J123" s="2">
        <f t="shared" si="1"/>
        <v>2206.6230448884944</v>
      </c>
    </row>
    <row r="124" spans="1:10" x14ac:dyDescent="0.2">
      <c r="A124" t="s">
        <v>215</v>
      </c>
      <c r="B124">
        <v>6.6999999999999984</v>
      </c>
      <c r="C124" s="2">
        <v>112.07823507462689</v>
      </c>
      <c r="D124" s="2">
        <v>2.2955713204998363</v>
      </c>
      <c r="E124" s="2">
        <v>7784.3829261336659</v>
      </c>
      <c r="F124" s="2">
        <v>1482.0712995531899</v>
      </c>
      <c r="G124" s="2">
        <v>5476.8306873276942</v>
      </c>
      <c r="H124" s="2">
        <v>1752.4489019868818</v>
      </c>
      <c r="I124" s="2">
        <v>-624.91893273776623</v>
      </c>
      <c r="J124" s="2">
        <f t="shared" si="1"/>
        <v>-9336.2698216055323</v>
      </c>
    </row>
    <row r="125" spans="1:10" x14ac:dyDescent="0.2">
      <c r="A125" t="s">
        <v>210</v>
      </c>
      <c r="B125">
        <v>186.3</v>
      </c>
      <c r="C125" s="2">
        <v>94.516817235844385</v>
      </c>
      <c r="D125" s="2">
        <v>2.2269720728548972</v>
      </c>
      <c r="E125" s="2">
        <v>2478.957800410953</v>
      </c>
      <c r="F125" s="2">
        <v>1024.0762484999536</v>
      </c>
      <c r="G125" s="2">
        <v>1062.7405424440412</v>
      </c>
      <c r="H125" s="2">
        <v>764.96256636956321</v>
      </c>
      <c r="I125" s="2">
        <v>4680.5061929849471</v>
      </c>
      <c r="J125" s="2">
        <f t="shared" si="1"/>
        <v>1828.7268356713889</v>
      </c>
    </row>
    <row r="126" spans="1:10" x14ac:dyDescent="0.2">
      <c r="A126" t="s">
        <v>278</v>
      </c>
      <c r="B126">
        <v>3.1</v>
      </c>
      <c r="C126" s="2">
        <v>71.350047180162392</v>
      </c>
      <c r="D126" s="2">
        <v>2.1647023233667646</v>
      </c>
      <c r="E126" s="2">
        <v>2310.602013560715</v>
      </c>
      <c r="F126" s="2">
        <v>505.67043353194987</v>
      </c>
      <c r="G126" s="2">
        <v>923.94288062461487</v>
      </c>
      <c r="H126" s="2">
        <v>880.98869940415045</v>
      </c>
      <c r="I126" s="2">
        <v>4848.8619798351847</v>
      </c>
      <c r="J126" s="2">
        <f t="shared" si="1"/>
        <v>2538.2599662744692</v>
      </c>
    </row>
    <row r="127" spans="1:10" x14ac:dyDescent="0.2">
      <c r="A127" t="s">
        <v>271</v>
      </c>
      <c r="B127">
        <v>83.6</v>
      </c>
      <c r="C127" s="2">
        <v>71.556727359048978</v>
      </c>
      <c r="D127" s="2">
        <v>2.4763034698287645</v>
      </c>
      <c r="E127" s="2">
        <v>2020.5623533355686</v>
      </c>
      <c r="F127" s="2">
        <v>504.47999268582572</v>
      </c>
      <c r="G127" s="2">
        <v>767.98468594764302</v>
      </c>
      <c r="H127" s="2">
        <v>748.09767470209965</v>
      </c>
      <c r="I127" s="2">
        <v>5138.9016400603314</v>
      </c>
      <c r="J127" s="2">
        <f t="shared" si="1"/>
        <v>3118.339286724763</v>
      </c>
    </row>
    <row r="128" spans="1:10" x14ac:dyDescent="0.2">
      <c r="A128" t="s">
        <v>273</v>
      </c>
      <c r="B128">
        <v>110.1</v>
      </c>
      <c r="C128" s="2">
        <v>86.183101725703921</v>
      </c>
      <c r="D128" s="2">
        <v>2.616506404235452</v>
      </c>
      <c r="E128" s="2">
        <v>2376.3887375113536</v>
      </c>
      <c r="F128" s="2">
        <v>607.59791041149617</v>
      </c>
      <c r="G128" s="2">
        <v>903.67003939672691</v>
      </c>
      <c r="H128" s="2">
        <v>865.12078770313019</v>
      </c>
      <c r="I128" s="2">
        <v>4783.0752558845461</v>
      </c>
      <c r="J128" s="2">
        <f t="shared" si="1"/>
        <v>2406.6865183731934</v>
      </c>
    </row>
    <row r="129" spans="1:10" x14ac:dyDescent="0.2">
      <c r="A129" t="s">
        <v>272</v>
      </c>
      <c r="B129">
        <v>67.34</v>
      </c>
      <c r="C129" s="2">
        <v>105.92824098464484</v>
      </c>
      <c r="D129" s="2">
        <v>2.3112182600933959</v>
      </c>
      <c r="E129" s="2">
        <v>2039.9960273845625</v>
      </c>
      <c r="F129" s="2">
        <v>907.50839451476384</v>
      </c>
      <c r="G129" s="2">
        <v>1754.5716687898091</v>
      </c>
      <c r="H129" s="2">
        <v>1132.4876328697985</v>
      </c>
      <c r="I129" s="2">
        <v>5119.467966011337</v>
      </c>
      <c r="J129" s="2">
        <f t="shared" si="1"/>
        <v>1324.9002698369657</v>
      </c>
    </row>
    <row r="130" spans="1:10" x14ac:dyDescent="0.2">
      <c r="A130" t="s">
        <v>192</v>
      </c>
      <c r="B130">
        <v>10.8</v>
      </c>
      <c r="C130" s="2">
        <v>105.88666512345675</v>
      </c>
      <c r="D130" s="2">
        <v>2.3877731255257366</v>
      </c>
      <c r="E130" s="2">
        <v>3231.6147676338755</v>
      </c>
      <c r="F130" s="2">
        <v>991.37025241802337</v>
      </c>
      <c r="G130" s="2">
        <v>961.27022882755352</v>
      </c>
      <c r="H130" s="2">
        <v>1487.6601792875679</v>
      </c>
      <c r="I130" s="2">
        <v>3927.8492257620242</v>
      </c>
      <c r="J130" s="2">
        <f t="shared" si="1"/>
        <v>487.54856522887917</v>
      </c>
    </row>
    <row r="131" spans="1:10" x14ac:dyDescent="0.2">
      <c r="A131" t="s">
        <v>231</v>
      </c>
      <c r="B131">
        <v>220</v>
      </c>
      <c r="C131" s="2">
        <v>111.13874450019678</v>
      </c>
      <c r="D131" s="2">
        <v>2.2616611600982841</v>
      </c>
      <c r="E131" s="2">
        <v>1534.2983902721485</v>
      </c>
      <c r="F131" s="2">
        <v>1000.8065431383905</v>
      </c>
      <c r="G131" s="2">
        <v>0</v>
      </c>
      <c r="H131" s="2">
        <v>917.5258830341636</v>
      </c>
      <c r="I131" s="2">
        <v>5625.1656031237508</v>
      </c>
      <c r="J131" s="2">
        <f t="shared" si="1"/>
        <v>3706.8331769511969</v>
      </c>
    </row>
    <row r="132" spans="1:10" x14ac:dyDescent="0.2">
      <c r="A132" t="s">
        <v>117</v>
      </c>
      <c r="B132">
        <v>169.3</v>
      </c>
      <c r="C132" s="2">
        <v>143.20833727111636</v>
      </c>
      <c r="D132" s="2">
        <v>2.0020068738222783</v>
      </c>
      <c r="E132" s="2">
        <v>2875.7258324837003</v>
      </c>
      <c r="F132" s="2">
        <v>1362.0459065240539</v>
      </c>
      <c r="G132" s="2">
        <v>1015.1739760196537</v>
      </c>
      <c r="H132" s="2">
        <v>952.03489076414292</v>
      </c>
      <c r="I132" s="2">
        <v>4283.7381609121994</v>
      </c>
      <c r="J132" s="2">
        <f t="shared" si="1"/>
        <v>954.48338760434888</v>
      </c>
    </row>
    <row r="133" spans="1:10" x14ac:dyDescent="0.2">
      <c r="A133" t="s">
        <v>226</v>
      </c>
      <c r="B133">
        <v>76.289999999999992</v>
      </c>
      <c r="C133" s="2">
        <v>116.61876156411492</v>
      </c>
      <c r="D133" s="2">
        <v>2.3368283085581991</v>
      </c>
      <c r="E133" s="2">
        <v>3145.4660351508205</v>
      </c>
      <c r="F133" s="2">
        <v>1149.5894395589075</v>
      </c>
      <c r="G133" s="2">
        <v>1063.8220234054936</v>
      </c>
      <c r="H133" s="2">
        <v>1195.1837983290377</v>
      </c>
      <c r="I133" s="2">
        <v>4013.9979582450792</v>
      </c>
      <c r="J133" s="2">
        <f t="shared" si="1"/>
        <v>605.40269695164034</v>
      </c>
    </row>
    <row r="134" spans="1:10" x14ac:dyDescent="0.2">
      <c r="A134" t="s">
        <v>158</v>
      </c>
      <c r="B134">
        <v>41.8</v>
      </c>
      <c r="C134" s="2">
        <v>106.35761961722488</v>
      </c>
      <c r="D134" s="2">
        <v>2.3129963379619878</v>
      </c>
      <c r="E134" s="2">
        <v>2219.299393533051</v>
      </c>
      <c r="F134" s="2">
        <v>961.27089872916235</v>
      </c>
      <c r="G134" s="2">
        <v>852.99634291286998</v>
      </c>
      <c r="H134" s="2">
        <v>729.33063115228731</v>
      </c>
      <c r="I134" s="2">
        <v>4940.1645998628483</v>
      </c>
      <c r="J134" s="2">
        <f t="shared" si="1"/>
        <v>2396.5667270685281</v>
      </c>
    </row>
    <row r="135" spans="1:10" x14ac:dyDescent="0.2">
      <c r="A135" t="s">
        <v>172</v>
      </c>
      <c r="B135">
        <v>50.8</v>
      </c>
      <c r="C135" s="2">
        <v>131.72761811023622</v>
      </c>
      <c r="D135" s="2">
        <v>2.2240775711871446</v>
      </c>
      <c r="E135" s="2">
        <v>2896.2316314760019</v>
      </c>
      <c r="F135" s="2">
        <v>958.27945232960531</v>
      </c>
      <c r="G135" s="2">
        <v>1369.1344601033152</v>
      </c>
      <c r="H135" s="2">
        <v>1008.9967651336577</v>
      </c>
      <c r="I135" s="2">
        <v>4263.2323619198978</v>
      </c>
      <c r="J135" s="2">
        <f t="shared" ref="J135:J148" si="2">I135-F135-G135-H135</f>
        <v>926.82168435331971</v>
      </c>
    </row>
    <row r="136" spans="1:10" x14ac:dyDescent="0.2">
      <c r="A136" t="s">
        <v>247</v>
      </c>
      <c r="B136">
        <v>15.3</v>
      </c>
      <c r="C136" s="2">
        <v>132.94183006535948</v>
      </c>
      <c r="D136" s="2">
        <v>2.2285042846397021</v>
      </c>
      <c r="E136" s="2">
        <v>4359.0381749302687</v>
      </c>
      <c r="F136" s="2">
        <v>1814.0273094375759</v>
      </c>
      <c r="G136" s="2">
        <v>1140.981058240706</v>
      </c>
      <c r="H136" s="2">
        <v>1705.6329878023394</v>
      </c>
      <c r="I136" s="2">
        <v>2800.425818465631</v>
      </c>
      <c r="J136" s="2">
        <f t="shared" si="2"/>
        <v>-1860.2155370149903</v>
      </c>
    </row>
    <row r="137" spans="1:10" x14ac:dyDescent="0.2">
      <c r="A137" t="s">
        <v>257</v>
      </c>
      <c r="B137">
        <v>10.6</v>
      </c>
      <c r="C137" s="2">
        <v>114.59683962264151</v>
      </c>
      <c r="D137" s="2">
        <v>1.8460122504942471</v>
      </c>
      <c r="E137" s="2">
        <v>2871.4320394183396</v>
      </c>
      <c r="F137" s="2">
        <v>1097.157793534431</v>
      </c>
      <c r="G137" s="2">
        <v>1005.5158033890158</v>
      </c>
      <c r="H137" s="2">
        <v>1019.9192404759045</v>
      </c>
      <c r="I137" s="2">
        <v>4288.0319539775601</v>
      </c>
      <c r="J137" s="2">
        <f t="shared" si="2"/>
        <v>1165.4391165782085</v>
      </c>
    </row>
    <row r="138" spans="1:10" x14ac:dyDescent="0.2">
      <c r="A138" t="s">
        <v>177</v>
      </c>
      <c r="B138">
        <v>19.3</v>
      </c>
      <c r="C138" s="2">
        <v>112.86722224433242</v>
      </c>
      <c r="D138" s="2">
        <v>2.5723287987819283</v>
      </c>
      <c r="E138" s="2">
        <v>2661.7971684102831</v>
      </c>
      <c r="F138" s="2">
        <v>609.35804098874632</v>
      </c>
      <c r="G138" s="2">
        <v>750.07220883799221</v>
      </c>
      <c r="H138" s="2">
        <v>1445.3361275205439</v>
      </c>
      <c r="I138" s="2">
        <v>4497.6668249856166</v>
      </c>
      <c r="J138" s="2">
        <f t="shared" si="2"/>
        <v>1692.9004476383343</v>
      </c>
    </row>
    <row r="139" spans="1:10" x14ac:dyDescent="0.2">
      <c r="A139" t="s">
        <v>241</v>
      </c>
      <c r="B139">
        <v>10.74</v>
      </c>
      <c r="C139" s="2">
        <v>124.66387337057729</v>
      </c>
      <c r="D139" s="2">
        <v>2.2282637109844723</v>
      </c>
      <c r="E139" s="2">
        <v>4050.2991376958566</v>
      </c>
      <c r="F139" s="2">
        <v>4376.2767913271418</v>
      </c>
      <c r="G139" s="2">
        <v>947.71802385804199</v>
      </c>
      <c r="H139" s="2">
        <v>1465.6986798562432</v>
      </c>
      <c r="I139" s="2">
        <v>3109.1648557000431</v>
      </c>
      <c r="J139" s="2">
        <f t="shared" si="2"/>
        <v>-3680.5286393413835</v>
      </c>
    </row>
    <row r="140" spans="1:10" x14ac:dyDescent="0.2">
      <c r="A140" t="s">
        <v>253</v>
      </c>
      <c r="B140">
        <v>9.6999999999999993</v>
      </c>
      <c r="C140" s="2">
        <v>130.84819587628866</v>
      </c>
      <c r="D140" s="2">
        <v>2.1359448956156402</v>
      </c>
      <c r="E140" s="2">
        <v>3359.5880228511396</v>
      </c>
      <c r="F140" s="2">
        <v>1279.6564449405741</v>
      </c>
      <c r="G140" s="2">
        <v>653.91095935386443</v>
      </c>
      <c r="H140" s="2">
        <v>1588.1682316632744</v>
      </c>
      <c r="I140" s="2">
        <v>3799.8759705447601</v>
      </c>
      <c r="J140" s="2">
        <f t="shared" si="2"/>
        <v>278.14033458704716</v>
      </c>
    </row>
    <row r="141" spans="1:10" x14ac:dyDescent="0.2">
      <c r="A141" t="s">
        <v>144</v>
      </c>
      <c r="B141">
        <v>100.4</v>
      </c>
      <c r="C141" s="2">
        <v>130.78419553365069</v>
      </c>
      <c r="D141" s="2">
        <v>2.3621224689423777</v>
      </c>
      <c r="E141" s="2">
        <v>3498.8913264140883</v>
      </c>
      <c r="F141" s="2">
        <v>1024.0671454310148</v>
      </c>
      <c r="G141" s="2">
        <v>867.36152206460781</v>
      </c>
      <c r="H141" s="2">
        <v>1863.709226787119</v>
      </c>
      <c r="I141" s="2">
        <v>3660.5726669818114</v>
      </c>
      <c r="J141" s="2">
        <f t="shared" si="2"/>
        <v>-94.565227300930474</v>
      </c>
    </row>
    <row r="142" spans="1:10" x14ac:dyDescent="0.2">
      <c r="A142" t="s">
        <v>211</v>
      </c>
      <c r="B142">
        <v>35.700000000000003</v>
      </c>
      <c r="C142" s="2">
        <v>109.09722797357971</v>
      </c>
      <c r="D142" s="2">
        <v>2.5033563984193838</v>
      </c>
      <c r="E142" s="2">
        <v>2991.2760263341002</v>
      </c>
      <c r="F142" s="2">
        <v>1002.2376135167445</v>
      </c>
      <c r="G142" s="2">
        <v>663.92906207068802</v>
      </c>
      <c r="H142" s="2">
        <v>1590.2396474513371</v>
      </c>
      <c r="I142" s="2">
        <v>4168.1879670618</v>
      </c>
      <c r="J142" s="2">
        <f t="shared" si="2"/>
        <v>911.78164402303037</v>
      </c>
    </row>
    <row r="143" spans="1:10" x14ac:dyDescent="0.2">
      <c r="A143" t="s">
        <v>154</v>
      </c>
      <c r="B143">
        <v>99</v>
      </c>
      <c r="C143" s="2">
        <v>104.75005040548071</v>
      </c>
      <c r="D143" s="2">
        <v>2.4207890764366655</v>
      </c>
      <c r="E143" s="2">
        <v>2702.9275686804358</v>
      </c>
      <c r="F143" s="2">
        <v>1139.5969246606192</v>
      </c>
      <c r="G143" s="2">
        <v>640.46006562439686</v>
      </c>
      <c r="H143" s="2">
        <v>1251.6327092581871</v>
      </c>
      <c r="I143" s="2">
        <v>4456.5364247154639</v>
      </c>
      <c r="J143" s="2">
        <f t="shared" si="2"/>
        <v>1424.8467251722607</v>
      </c>
    </row>
    <row r="144" spans="1:10" x14ac:dyDescent="0.2">
      <c r="A144" t="s">
        <v>190</v>
      </c>
      <c r="B144">
        <v>13.1</v>
      </c>
      <c r="C144" s="2">
        <v>88.299788304895813</v>
      </c>
      <c r="D144" s="2">
        <v>2.339531686740203</v>
      </c>
      <c r="E144" s="2">
        <v>2635.498030826081</v>
      </c>
      <c r="F144" s="2">
        <v>829.82272572567729</v>
      </c>
      <c r="G144" s="2">
        <v>800.79778285603174</v>
      </c>
      <c r="H144" s="2">
        <v>1181.48995964409</v>
      </c>
      <c r="I144" s="2">
        <v>4523.9659625698187</v>
      </c>
      <c r="J144" s="2">
        <f t="shared" si="2"/>
        <v>1711.8554943440195</v>
      </c>
    </row>
    <row r="145" spans="1:10" x14ac:dyDescent="0.2">
      <c r="A145" t="s">
        <v>275</v>
      </c>
      <c r="B145">
        <v>98.6</v>
      </c>
      <c r="C145" s="2">
        <v>120.80666835699799</v>
      </c>
      <c r="D145" s="2">
        <v>2.1647415373540149</v>
      </c>
      <c r="E145" s="2">
        <v>2695.5630805803548</v>
      </c>
      <c r="F145" s="2">
        <v>674.65749796514262</v>
      </c>
      <c r="G145" s="2">
        <v>784.15019185798656</v>
      </c>
      <c r="H145" s="2">
        <v>1236.7553907572255</v>
      </c>
      <c r="I145" s="2">
        <v>4463.9009128155449</v>
      </c>
      <c r="J145" s="2">
        <f t="shared" si="2"/>
        <v>1768.33783223519</v>
      </c>
    </row>
    <row r="146" spans="1:10" x14ac:dyDescent="0.2">
      <c r="A146" t="s">
        <v>277</v>
      </c>
      <c r="B146">
        <v>38</v>
      </c>
      <c r="C146" s="2">
        <v>100.90440789473683</v>
      </c>
      <c r="D146" s="2">
        <v>2.3980487003397557</v>
      </c>
      <c r="E146" s="2">
        <v>2749.3868588669129</v>
      </c>
      <c r="F146" s="2">
        <v>784.49161917532695</v>
      </c>
      <c r="G146" s="2">
        <v>897.9201475025144</v>
      </c>
      <c r="H146" s="2">
        <v>1066.9750921890713</v>
      </c>
      <c r="I146" s="2">
        <v>4410.0771345289868</v>
      </c>
      <c r="J146" s="2">
        <f t="shared" si="2"/>
        <v>1660.6902756620743</v>
      </c>
    </row>
    <row r="147" spans="1:10" x14ac:dyDescent="0.2">
      <c r="A147" t="s">
        <v>197</v>
      </c>
      <c r="B147">
        <v>74.7</v>
      </c>
      <c r="C147" s="2">
        <v>108.27210440577903</v>
      </c>
      <c r="D147" s="2">
        <v>2.372969229381436</v>
      </c>
      <c r="E147" s="2">
        <v>2552.8470058578264</v>
      </c>
      <c r="F147" s="2">
        <v>1138.562248995984</v>
      </c>
      <c r="G147" s="2">
        <v>936.10540676506457</v>
      </c>
      <c r="H147" s="2">
        <v>949.37936032878883</v>
      </c>
      <c r="I147" s="2">
        <v>4606.6169875380729</v>
      </c>
      <c r="J147" s="2">
        <f t="shared" si="2"/>
        <v>1582.569971448235</v>
      </c>
    </row>
    <row r="148" spans="1:10" x14ac:dyDescent="0.2">
      <c r="A148" t="s">
        <v>279</v>
      </c>
      <c r="C148" s="2">
        <v>116.20020865644331</v>
      </c>
      <c r="D148" s="2">
        <v>2.2646369319773023</v>
      </c>
      <c r="E148" s="2">
        <v>426646.56961135345</v>
      </c>
      <c r="F148" s="2">
        <v>182081.22690510206</v>
      </c>
      <c r="G148" s="2">
        <v>137937.55529061693</v>
      </c>
      <c r="H148" s="2">
        <v>164067.53123962335</v>
      </c>
      <c r="I148" s="2">
        <v>589997.31745086517</v>
      </c>
      <c r="J148" s="2">
        <f t="shared" si="2"/>
        <v>105911.00401552286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16167-43B5-4078-8C11-0FDA9EB5152D}">
  <dimension ref="A1:CJ189"/>
  <sheetViews>
    <sheetView tabSelected="1" zoomScale="150" zoomScaleNormal="95" workbookViewId="0">
      <pane xSplit="2" ySplit="1" topLeftCell="BS159" activePane="bottomRight" state="frozen"/>
      <selection pane="topRight" activeCell="C1" sqref="C1"/>
      <selection pane="bottomLeft" activeCell="A3" sqref="A3"/>
      <selection pane="bottomRight" activeCell="BZ2" sqref="BZ2:CA182"/>
    </sheetView>
  </sheetViews>
  <sheetFormatPr baseColWidth="10" defaultRowHeight="15" outlineLevelCol="1" x14ac:dyDescent="0.2"/>
  <cols>
    <col min="1" max="1" width="10.33203125" bestFit="1" customWidth="1"/>
    <col min="2" max="2" width="24.5" bestFit="1" customWidth="1"/>
    <col min="3" max="3" width="9.33203125" bestFit="1" customWidth="1"/>
    <col min="4" max="5" width="9.33203125" customWidth="1"/>
    <col min="6" max="6" width="10.5" bestFit="1" customWidth="1"/>
    <col min="7" max="8" width="13.1640625" bestFit="1" customWidth="1"/>
    <col min="9" max="9" width="9.6640625" customWidth="1" outlineLevel="1"/>
    <col min="10" max="10" width="14" customWidth="1" outlineLevel="1"/>
    <col min="11" max="11" width="9.6640625" customWidth="1" outlineLevel="1"/>
    <col min="12" max="12" width="15.83203125" customWidth="1" outlineLevel="1"/>
    <col min="13" max="13" width="9.6640625" customWidth="1" outlineLevel="1"/>
    <col min="14" max="14" width="13.6640625" customWidth="1" outlineLevel="1"/>
    <col min="15" max="15" width="18.1640625" customWidth="1" outlineLevel="1"/>
    <col min="16" max="16" width="17.83203125" customWidth="1" outlineLevel="1"/>
    <col min="17" max="17" width="8.6640625" customWidth="1" outlineLevel="1"/>
    <col min="18" max="18" width="9.6640625" customWidth="1" outlineLevel="1"/>
    <col min="19" max="20" width="14.5" customWidth="1" outlineLevel="1"/>
    <col min="21" max="23" width="11.33203125" customWidth="1" outlineLevel="1"/>
    <col min="24" max="26" width="11.33203125" customWidth="1"/>
    <col min="27" max="27" width="14.33203125" customWidth="1" outlineLevel="1"/>
    <col min="28" max="28" width="7.5" style="1" customWidth="1" outlineLevel="1"/>
    <col min="29" max="29" width="7.6640625" style="1" customWidth="1" outlineLevel="1"/>
    <col min="30" max="30" width="9.5" customWidth="1" outlineLevel="1"/>
    <col min="31" max="31" width="17.33203125" customWidth="1" outlineLevel="1"/>
    <col min="32" max="32" width="12.33203125" customWidth="1" outlineLevel="1"/>
    <col min="33" max="33" width="9.5" customWidth="1" outlineLevel="1"/>
    <col min="34" max="34" width="12" customWidth="1" outlineLevel="1"/>
    <col min="35" max="35" width="8.5" customWidth="1" outlineLevel="1"/>
    <col min="36" max="36" width="15" customWidth="1" outlineLevel="1"/>
    <col min="37" max="37" width="9.5" customWidth="1" outlineLevel="1"/>
    <col min="38" max="38" width="11" customWidth="1" outlineLevel="1"/>
    <col min="39" max="39" width="10.1640625" customWidth="1" outlineLevel="1"/>
    <col min="40" max="49" width="10.1640625" customWidth="1"/>
    <col min="50" max="50" width="13.5" customWidth="1" outlineLevel="1"/>
    <col min="51" max="51" width="11.33203125" customWidth="1" outlineLevel="1"/>
    <col min="52" max="54" width="10.33203125" customWidth="1" outlineLevel="1"/>
    <col min="55" max="55" width="17.1640625" customWidth="1" outlineLevel="1"/>
    <col min="56" max="56" width="12.1640625" customWidth="1" outlineLevel="1"/>
    <col min="57" max="57" width="9.5" customWidth="1" outlineLevel="1"/>
    <col min="58" max="58" width="11.83203125" customWidth="1" outlineLevel="1"/>
    <col min="59" max="59" width="8.6640625" customWidth="1" outlineLevel="1"/>
    <col min="60" max="60" width="14.83203125" customWidth="1" outlineLevel="1"/>
    <col min="61" max="61" width="10.33203125" customWidth="1" outlineLevel="1"/>
    <col min="62" max="62" width="10.83203125" customWidth="1" outlineLevel="1"/>
    <col min="63" max="63" width="10.33203125" customWidth="1" outlineLevel="1"/>
    <col min="64" max="64" width="16.5" bestFit="1" customWidth="1"/>
    <col min="65" max="67" width="16.5" customWidth="1"/>
    <col min="70" max="70" width="12.33203125" bestFit="1" customWidth="1"/>
    <col min="72" max="75" width="0" hidden="1" customWidth="1"/>
    <col min="78" max="78" width="28.33203125" bestFit="1" customWidth="1"/>
    <col min="79" max="79" width="32.6640625" bestFit="1" customWidth="1"/>
    <col min="80" max="80" width="16.33203125" bestFit="1" customWidth="1"/>
    <col min="81" max="83" width="13" bestFit="1" customWidth="1"/>
    <col min="84" max="85" width="13" customWidth="1"/>
    <col min="86" max="86" width="24.5" bestFit="1" customWidth="1"/>
    <col min="87" max="87" width="14.33203125" bestFit="1" customWidth="1"/>
  </cols>
  <sheetData>
    <row r="1" spans="1:88" x14ac:dyDescent="0.2">
      <c r="A1" s="4" t="s">
        <v>0</v>
      </c>
      <c r="B1" s="4" t="s">
        <v>1</v>
      </c>
      <c r="C1" s="4" t="s">
        <v>2</v>
      </c>
      <c r="D1" s="4" t="s">
        <v>313</v>
      </c>
      <c r="E1" s="4" t="s">
        <v>314</v>
      </c>
      <c r="F1" s="4" t="s">
        <v>3</v>
      </c>
      <c r="G1" s="4" t="s">
        <v>4</v>
      </c>
      <c r="H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6" t="s">
        <v>24</v>
      </c>
      <c r="AB1" s="7" t="s">
        <v>25</v>
      </c>
      <c r="AC1" s="7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  <c r="AK1" s="8" t="s">
        <v>34</v>
      </c>
      <c r="AL1" s="8" t="s">
        <v>35</v>
      </c>
      <c r="AM1" s="8" t="s">
        <v>36</v>
      </c>
      <c r="AN1" s="8" t="s">
        <v>37</v>
      </c>
      <c r="AO1" s="8" t="s">
        <v>38</v>
      </c>
      <c r="AP1" s="8" t="s">
        <v>39</v>
      </c>
      <c r="AQ1" s="8" t="s">
        <v>40</v>
      </c>
      <c r="AR1" s="8" t="s">
        <v>41</v>
      </c>
      <c r="AS1" s="8" t="s">
        <v>42</v>
      </c>
      <c r="AT1" s="8" t="s">
        <v>43</v>
      </c>
      <c r="AU1" s="8" t="s">
        <v>44</v>
      </c>
      <c r="AV1" s="8" t="s">
        <v>45</v>
      </c>
      <c r="AW1" s="8" t="s">
        <v>46</v>
      </c>
      <c r="AX1" s="9" t="s">
        <v>47</v>
      </c>
      <c r="AY1" s="9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9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9" t="s">
        <v>58</v>
      </c>
      <c r="BJ1" s="9" t="s">
        <v>59</v>
      </c>
      <c r="BK1" s="9" t="s">
        <v>60</v>
      </c>
      <c r="BL1" s="10" t="s">
        <v>61</v>
      </c>
      <c r="BM1" s="10" t="s">
        <v>62</v>
      </c>
      <c r="BN1" s="10" t="s">
        <v>63</v>
      </c>
      <c r="BO1" s="10" t="s">
        <v>64</v>
      </c>
      <c r="BP1" s="10" t="s">
        <v>65</v>
      </c>
      <c r="BQ1" s="10" t="s">
        <v>66</v>
      </c>
      <c r="BR1" s="10" t="s">
        <v>67</v>
      </c>
      <c r="BS1" s="10" t="s">
        <v>68</v>
      </c>
      <c r="BT1" s="10" t="s">
        <v>69</v>
      </c>
      <c r="BU1" s="10" t="s">
        <v>70</v>
      </c>
      <c r="BV1" s="10" t="s">
        <v>71</v>
      </c>
      <c r="BW1" s="10" t="s">
        <v>72</v>
      </c>
      <c r="BX1" s="10" t="s">
        <v>73</v>
      </c>
      <c r="BY1" s="10" t="s">
        <v>74</v>
      </c>
      <c r="BZ1" s="8" t="s">
        <v>75</v>
      </c>
      <c r="CA1" s="8" t="s">
        <v>76</v>
      </c>
      <c r="CB1" s="10" t="s">
        <v>77</v>
      </c>
      <c r="CC1" s="10" t="s">
        <v>78</v>
      </c>
      <c r="CD1" s="10" t="s">
        <v>79</v>
      </c>
      <c r="CE1" s="10" t="s">
        <v>80</v>
      </c>
      <c r="CF1" s="10" t="s">
        <v>81</v>
      </c>
      <c r="CG1" s="10" t="s">
        <v>82</v>
      </c>
      <c r="CH1" s="10" t="s">
        <v>83</v>
      </c>
      <c r="CI1" s="10" t="s">
        <v>84</v>
      </c>
      <c r="CJ1" s="10" t="s">
        <v>85</v>
      </c>
    </row>
    <row r="2" spans="1:88" x14ac:dyDescent="0.2">
      <c r="A2" s="44">
        <v>1103</v>
      </c>
      <c r="B2" s="12" t="s">
        <v>86</v>
      </c>
      <c r="C2" s="11" t="s">
        <v>87</v>
      </c>
      <c r="D2" s="45">
        <v>13.886240000000001</v>
      </c>
      <c r="E2" s="45">
        <v>-90.325360000000003</v>
      </c>
      <c r="F2" s="11">
        <v>21.2</v>
      </c>
      <c r="G2" s="11">
        <v>2387.2179999999998</v>
      </c>
      <c r="H2" s="13">
        <v>5066.3999999999996</v>
      </c>
      <c r="I2" s="14">
        <v>16362.107006369428</v>
      </c>
      <c r="J2" s="14">
        <v>6743.4152866242048</v>
      </c>
      <c r="K2" s="14">
        <v>5609.8496815286635</v>
      </c>
      <c r="L2" s="14">
        <v>855.56305732484077</v>
      </c>
      <c r="M2" s="14">
        <v>4448.9337579617841</v>
      </c>
      <c r="N2" s="14">
        <v>416.05222929936303</v>
      </c>
      <c r="O2" s="14">
        <v>855.50828025477722</v>
      </c>
      <c r="P2" s="14">
        <v>2073.0394904458599</v>
      </c>
      <c r="Q2" s="14">
        <v>1039.8484076433122</v>
      </c>
      <c r="R2" s="14">
        <v>776.41019108280273</v>
      </c>
      <c r="S2" s="14">
        <v>39180.727388535037</v>
      </c>
      <c r="T2" s="14">
        <v>31387.193630573252</v>
      </c>
      <c r="U2" s="14">
        <v>24357.016560509557</v>
      </c>
      <c r="V2" s="14">
        <v>22882.243312101909</v>
      </c>
      <c r="W2" s="14">
        <v>78626.453503184719</v>
      </c>
      <c r="X2" s="15">
        <v>0.39919381114273367</v>
      </c>
      <c r="Y2" s="15">
        <v>0.30978144727744827</v>
      </c>
      <c r="Z2" s="15">
        <v>0.291024741579818</v>
      </c>
      <c r="AA2" s="16">
        <v>6.1951669095557502</v>
      </c>
      <c r="AB2" s="16">
        <v>4.8075589295179135</v>
      </c>
      <c r="AC2" s="16">
        <v>4.5164699415959877</v>
      </c>
      <c r="AD2" s="17">
        <v>3.2295332003729333</v>
      </c>
      <c r="AE2" s="17">
        <v>1.3310072806379689</v>
      </c>
      <c r="AF2" s="17">
        <v>1.1072654511149265</v>
      </c>
      <c r="AG2" s="17">
        <v>0.16887001763083073</v>
      </c>
      <c r="AH2" s="17">
        <v>0.87812524829499927</v>
      </c>
      <c r="AI2" s="17">
        <v>8.2119893671909652E-2</v>
      </c>
      <c r="AJ2" s="17">
        <v>0.16885920579795857</v>
      </c>
      <c r="AK2" s="17">
        <v>0.40917406648623483</v>
      </c>
      <c r="AL2" s="17">
        <v>0.20524404066858365</v>
      </c>
      <c r="AM2" s="17">
        <v>0.15324691913050742</v>
      </c>
      <c r="AN2" s="18">
        <v>0.52129882011597295</v>
      </c>
      <c r="AO2" s="18">
        <v>0.21484607276439208</v>
      </c>
      <c r="AP2" s="18">
        <v>0.1787305277291274</v>
      </c>
      <c r="AQ2" s="18">
        <v>2.7258348337694787E-2</v>
      </c>
      <c r="AR2" s="18">
        <v>0.14174359805230313</v>
      </c>
      <c r="AS2" s="18">
        <v>1.3255477192267995E-2</v>
      </c>
      <c r="AT2" s="18">
        <v>2.7256603133242668E-2</v>
      </c>
      <c r="AU2" s="18">
        <v>6.6047303076710209E-2</v>
      </c>
      <c r="AV2" s="18">
        <v>3.312970314843406E-2</v>
      </c>
      <c r="AW2" s="18">
        <v>2.4736527904378382E-2</v>
      </c>
      <c r="AX2" s="19">
        <v>3708.794976565317</v>
      </c>
      <c r="AY2" s="19">
        <v>1848.1475183271245</v>
      </c>
      <c r="AZ2" s="19">
        <v>1079.3510996274485</v>
      </c>
      <c r="BA2" s="19">
        <v>1148.9158754957339</v>
      </c>
      <c r="BB2" s="19">
        <v>771.79750030044477</v>
      </c>
      <c r="BC2" s="19">
        <v>318.08562672755681</v>
      </c>
      <c r="BD2" s="19">
        <v>264.615551015503</v>
      </c>
      <c r="BE2" s="19">
        <v>40.356747987020789</v>
      </c>
      <c r="BF2" s="19">
        <v>209.85536594159359</v>
      </c>
      <c r="BG2" s="19">
        <v>19.625105155630333</v>
      </c>
      <c r="BH2" s="19">
        <v>40.35416416296119</v>
      </c>
      <c r="BI2" s="19">
        <v>97.784881624804711</v>
      </c>
      <c r="BJ2" s="19">
        <v>49.049453190722275</v>
      </c>
      <c r="BK2" s="19">
        <v>36.62312222088692</v>
      </c>
      <c r="BL2" s="20">
        <v>32.936436263124996</v>
      </c>
      <c r="BM2" s="20">
        <v>13.148021517336604</v>
      </c>
      <c r="BN2" s="20">
        <v>10.203096893752292</v>
      </c>
      <c r="BO2" s="20">
        <v>9.5853178520360984</v>
      </c>
      <c r="BP2" s="20">
        <v>6.8540481038470009</v>
      </c>
      <c r="BQ2" s="20">
        <v>2.8248007876214931</v>
      </c>
      <c r="BR2" s="20">
        <v>2.3499528243874939</v>
      </c>
      <c r="BS2" s="20">
        <v>0.35839335047106752</v>
      </c>
      <c r="BT2" s="20">
        <v>1.8636478771363925</v>
      </c>
      <c r="BU2" s="20">
        <v>0.17428329934650419</v>
      </c>
      <c r="BV2" s="20">
        <v>0.35837040448537894</v>
      </c>
      <c r="BW2" s="20">
        <v>0.86839136201463796</v>
      </c>
      <c r="BX2" s="20">
        <v>0.43559004985858529</v>
      </c>
      <c r="BY2" s="20">
        <v>0.32523640115096436</v>
      </c>
      <c r="BZ2" s="46">
        <v>0</v>
      </c>
      <c r="CA2" s="46">
        <v>1</v>
      </c>
      <c r="CB2" s="21">
        <v>113297.612324</v>
      </c>
      <c r="CC2" s="21">
        <v>22.154903963182171</v>
      </c>
      <c r="CD2" s="21">
        <v>5708.3716492472013</v>
      </c>
      <c r="CE2" s="21">
        <v>50.268540050448891</v>
      </c>
      <c r="CF2" s="21">
        <v>5.6071803547565153</v>
      </c>
      <c r="CG2" s="21">
        <v>1451.0923441486982</v>
      </c>
      <c r="CH2" s="21">
        <v>12.778476613091271</v>
      </c>
      <c r="CI2" t="s">
        <v>88</v>
      </c>
    </row>
    <row r="3" spans="1:88" x14ac:dyDescent="0.2">
      <c r="A3" s="44">
        <v>1104</v>
      </c>
      <c r="B3" s="12" t="s">
        <v>89</v>
      </c>
      <c r="C3" s="11" t="s">
        <v>87</v>
      </c>
      <c r="D3" s="45">
        <v>13.914770000000001</v>
      </c>
      <c r="E3" s="45">
        <v>-90.325699999999998</v>
      </c>
      <c r="F3" s="11">
        <v>273.7</v>
      </c>
      <c r="G3" s="11">
        <v>33564.230499999998</v>
      </c>
      <c r="H3" s="13">
        <v>78552.2</v>
      </c>
      <c r="I3" s="14">
        <v>90547.398726114625</v>
      </c>
      <c r="J3" s="14">
        <v>56640.68662420383</v>
      </c>
      <c r="K3" s="14">
        <v>45694.625477707006</v>
      </c>
      <c r="L3" s="14">
        <v>61518.09681528667</v>
      </c>
      <c r="M3" s="14">
        <v>43396.60382165607</v>
      </c>
      <c r="N3" s="14">
        <v>11111.165605095546</v>
      </c>
      <c r="O3" s="14">
        <v>43375.048407643342</v>
      </c>
      <c r="P3" s="14">
        <v>47997.457324840863</v>
      </c>
      <c r="Q3" s="14">
        <v>12021.391082802542</v>
      </c>
      <c r="R3" s="14">
        <v>11414.726114649675</v>
      </c>
      <c r="S3" s="14">
        <v>423717.20000000013</v>
      </c>
      <c r="T3" s="14">
        <v>277836.92484076438</v>
      </c>
      <c r="U3" s="14">
        <v>343750.65859872615</v>
      </c>
      <c r="V3" s="14">
        <v>244963.4178343949</v>
      </c>
      <c r="W3" s="14">
        <v>866551.00127388537</v>
      </c>
      <c r="X3" s="15">
        <v>0.32062385760598783</v>
      </c>
      <c r="Y3" s="15">
        <v>0.39668831735626719</v>
      </c>
      <c r="Z3" s="15">
        <v>0.28268782503774503</v>
      </c>
      <c r="AA3" s="16">
        <v>3.5369719096443433</v>
      </c>
      <c r="AB3" s="16">
        <v>4.376079328124816</v>
      </c>
      <c r="AC3" s="16">
        <v>3.118479403942791</v>
      </c>
      <c r="AD3" s="17">
        <v>1.1527035363250759</v>
      </c>
      <c r="AE3" s="17">
        <v>0.72105792866659157</v>
      </c>
      <c r="AF3" s="17">
        <v>0.58171032100573894</v>
      </c>
      <c r="AG3" s="17">
        <v>0.78314925381194511</v>
      </c>
      <c r="AH3" s="17">
        <v>0.55245561323115167</v>
      </c>
      <c r="AI3" s="17">
        <v>0.14144945151244073</v>
      </c>
      <c r="AJ3" s="17">
        <v>0.55218120444294805</v>
      </c>
      <c r="AK3" s="17">
        <v>0.61102626438013019</v>
      </c>
      <c r="AL3" s="17">
        <v>0.15303697519359791</v>
      </c>
      <c r="AM3" s="17">
        <v>0.14531389464139355</v>
      </c>
      <c r="AN3" s="18">
        <v>0.32590124144949312</v>
      </c>
      <c r="AO3" s="18">
        <v>0.20386306340190777</v>
      </c>
      <c r="AP3" s="18">
        <v>0.1644656321469718</v>
      </c>
      <c r="AQ3" s="18">
        <v>0.22141800212676663</v>
      </c>
      <c r="AR3" s="18">
        <v>0.15619451534934675</v>
      </c>
      <c r="AS3" s="18">
        <v>3.9991680772682198E-2</v>
      </c>
      <c r="AT3" s="18">
        <v>0.15611693237859842</v>
      </c>
      <c r="AU3" s="18">
        <v>0.17275406194604789</v>
      </c>
      <c r="AV3" s="18">
        <v>4.326779491132187E-2</v>
      </c>
      <c r="AW3" s="18">
        <v>4.1084265963538695E-2</v>
      </c>
      <c r="AX3" s="19">
        <v>3166.0613857284816</v>
      </c>
      <c r="AY3" s="19">
        <v>1548.1081476068694</v>
      </c>
      <c r="AZ3" s="19">
        <v>895.00700706757368</v>
      </c>
      <c r="BA3" s="19">
        <v>1255.939563751283</v>
      </c>
      <c r="BB3" s="19">
        <v>330.82717839281923</v>
      </c>
      <c r="BC3" s="19">
        <v>206.94441587213677</v>
      </c>
      <c r="BD3" s="19">
        <v>166.95149973586777</v>
      </c>
      <c r="BE3" s="19">
        <v>224.76469424657168</v>
      </c>
      <c r="BF3" s="19">
        <v>158.55536653875072</v>
      </c>
      <c r="BG3" s="19">
        <v>40.596147625486104</v>
      </c>
      <c r="BH3" s="19">
        <v>158.47661091575938</v>
      </c>
      <c r="BI3" s="19">
        <v>175.36520761724833</v>
      </c>
      <c r="BJ3" s="19">
        <v>43.921779622954119</v>
      </c>
      <c r="BK3" s="19">
        <v>41.705247039275392</v>
      </c>
      <c r="BL3" s="20">
        <v>25.817693072805152</v>
      </c>
      <c r="BM3" s="20">
        <v>8.2777683474901771</v>
      </c>
      <c r="BN3" s="20">
        <v>10.241577223071632</v>
      </c>
      <c r="BO3" s="20">
        <v>7.2983475022433453</v>
      </c>
      <c r="BP3" s="20">
        <v>2.6977349808783679</v>
      </c>
      <c r="BQ3" s="20">
        <v>1.6875312134506952</v>
      </c>
      <c r="BR3" s="20">
        <v>1.361408404036166</v>
      </c>
      <c r="BS3" s="20">
        <v>1.8328469295694616</v>
      </c>
      <c r="BT3" s="20">
        <v>1.2929420152103912</v>
      </c>
      <c r="BU3" s="20">
        <v>0.33104186926304019</v>
      </c>
      <c r="BV3" s="20">
        <v>1.2922998013508262</v>
      </c>
      <c r="BW3" s="20">
        <v>1.4300181058773527</v>
      </c>
      <c r="BX3" s="20">
        <v>0.35816078318263672</v>
      </c>
      <c r="BY3" s="20">
        <v>0.34008603637284862</v>
      </c>
      <c r="BZ3" s="46">
        <v>5.084745762711864E-2</v>
      </c>
      <c r="CA3" s="46">
        <v>0.94915254237288138</v>
      </c>
      <c r="CB3" s="21">
        <v>1733115.5535490001</v>
      </c>
      <c r="CC3" s="21">
        <v>22.154903963182171</v>
      </c>
      <c r="CD3" s="21">
        <v>5708.3716492472013</v>
      </c>
      <c r="CE3" s="21">
        <v>50.268540050448891</v>
      </c>
      <c r="CF3" s="21">
        <v>5.6071803547565153</v>
      </c>
      <c r="CG3" s="21">
        <v>1451.0923441486982</v>
      </c>
      <c r="CH3" s="21">
        <v>12.778476613091271</v>
      </c>
      <c r="CI3" t="s">
        <v>88</v>
      </c>
    </row>
    <row r="4" spans="1:88" x14ac:dyDescent="0.2">
      <c r="A4" s="44">
        <v>1105</v>
      </c>
      <c r="B4" s="12" t="s">
        <v>90</v>
      </c>
      <c r="C4" s="11" t="s">
        <v>87</v>
      </c>
      <c r="D4" s="45">
        <v>13.90269</v>
      </c>
      <c r="E4" s="45">
        <v>-90.3309</v>
      </c>
      <c r="F4" s="11">
        <v>1596.21</v>
      </c>
      <c r="G4" s="11">
        <v>196646.17</v>
      </c>
      <c r="H4" s="13">
        <v>450378.4</v>
      </c>
      <c r="I4" s="14">
        <v>676528.27133757935</v>
      </c>
      <c r="J4" s="14">
        <v>313977.46496815293</v>
      </c>
      <c r="K4" s="14">
        <v>267955.6624203822</v>
      </c>
      <c r="L4" s="14">
        <v>119821.62802547768</v>
      </c>
      <c r="M4" s="14">
        <v>228796.97070063668</v>
      </c>
      <c r="N4" s="14">
        <v>89420.845859872468</v>
      </c>
      <c r="O4" s="14">
        <v>66022.155414012886</v>
      </c>
      <c r="P4" s="14">
        <v>221535.16050955377</v>
      </c>
      <c r="Q4" s="14">
        <v>63740.177070063692</v>
      </c>
      <c r="R4" s="14">
        <v>28166.215286624207</v>
      </c>
      <c r="S4" s="14">
        <v>2075964.5515923558</v>
      </c>
      <c r="T4" s="14">
        <v>1470189.4191082802</v>
      </c>
      <c r="U4" s="14">
        <v>2044380.8726114647</v>
      </c>
      <c r="V4" s="14">
        <v>1118728.6140127389</v>
      </c>
      <c r="W4" s="14">
        <v>4633298.9057324836</v>
      </c>
      <c r="X4" s="15">
        <v>0.31730942661379113</v>
      </c>
      <c r="Y4" s="15">
        <v>0.44123656043042753</v>
      </c>
      <c r="Z4" s="15">
        <v>0.24145401295578142</v>
      </c>
      <c r="AA4" s="16">
        <v>3.2643426485557039</v>
      </c>
      <c r="AB4" s="16">
        <v>4.5392515995693055</v>
      </c>
      <c r="AC4" s="16">
        <v>2.4839748398518644</v>
      </c>
      <c r="AD4" s="17">
        <v>1.5021330315520889</v>
      </c>
      <c r="AE4" s="17">
        <v>0.69714148140353294</v>
      </c>
      <c r="AF4" s="17">
        <v>0.59495673509294</v>
      </c>
      <c r="AG4" s="17">
        <v>0.26604656889734868</v>
      </c>
      <c r="AH4" s="17">
        <v>0.50801053225606885</v>
      </c>
      <c r="AI4" s="17">
        <v>0.19854603564441026</v>
      </c>
      <c r="AJ4" s="17">
        <v>0.14659263280391086</v>
      </c>
      <c r="AK4" s="17">
        <v>0.49188673459818177</v>
      </c>
      <c r="AL4" s="17">
        <v>0.14152583043517117</v>
      </c>
      <c r="AM4" s="17">
        <v>6.253900117462162E-2</v>
      </c>
      <c r="AN4" s="18">
        <v>0.46016401869353457</v>
      </c>
      <c r="AO4" s="18">
        <v>0.21356259328719079</v>
      </c>
      <c r="AP4" s="18">
        <v>0.18225927825198635</v>
      </c>
      <c r="AQ4" s="18">
        <v>8.1500809669922375E-2</v>
      </c>
      <c r="AR4" s="18">
        <v>0.15562414456731011</v>
      </c>
      <c r="AS4" s="18">
        <v>6.0822669989088377E-2</v>
      </c>
      <c r="AT4" s="18">
        <v>4.4907244301933262E-2</v>
      </c>
      <c r="AU4" s="18">
        <v>0.15068477410476969</v>
      </c>
      <c r="AV4" s="18">
        <v>4.3355078088321619E-2</v>
      </c>
      <c r="AW4" s="18">
        <v>1.915822200904423E-2</v>
      </c>
      <c r="AX4" s="19">
        <v>2902.6875572340005</v>
      </c>
      <c r="AY4" s="19">
        <v>1300.5585427934643</v>
      </c>
      <c r="AZ4" s="19">
        <v>700.86555905096372</v>
      </c>
      <c r="BA4" s="19">
        <v>1280.7718737581299</v>
      </c>
      <c r="BB4" s="19">
        <v>423.83412667354503</v>
      </c>
      <c r="BC4" s="19">
        <v>196.70185311967279</v>
      </c>
      <c r="BD4" s="19">
        <v>167.8699309115857</v>
      </c>
      <c r="BE4" s="19">
        <v>75.066330887212629</v>
      </c>
      <c r="BF4" s="19">
        <v>143.33763771724063</v>
      </c>
      <c r="BG4" s="19">
        <v>56.020727761304883</v>
      </c>
      <c r="BH4" s="19">
        <v>41.361822951875311</v>
      </c>
      <c r="BI4" s="19">
        <v>138.78822993813705</v>
      </c>
      <c r="BJ4" s="19">
        <v>39.932200067700172</v>
      </c>
      <c r="BK4" s="19">
        <v>17.645682765190173</v>
      </c>
      <c r="BL4" s="20">
        <v>23.561602576508271</v>
      </c>
      <c r="BM4" s="20">
        <v>7.4763186036538629</v>
      </c>
      <c r="BN4" s="20">
        <v>10.396240479087208</v>
      </c>
      <c r="BO4" s="20">
        <v>5.6890434937672003</v>
      </c>
      <c r="BP4" s="20">
        <v>3.4403328136905964</v>
      </c>
      <c r="BQ4" s="20">
        <v>1.596661989237588</v>
      </c>
      <c r="BR4" s="20">
        <v>1.3626284326838514</v>
      </c>
      <c r="BS4" s="20">
        <v>0.60932601954809329</v>
      </c>
      <c r="BT4" s="20">
        <v>1.1634956872062989</v>
      </c>
      <c r="BU4" s="20">
        <v>0.45472965916332092</v>
      </c>
      <c r="BV4" s="20">
        <v>0.33574086601337255</v>
      </c>
      <c r="BW4" s="20">
        <v>1.1265673799268694</v>
      </c>
      <c r="BX4" s="20">
        <v>0.32413637687458491</v>
      </c>
      <c r="BY4" s="20">
        <v>0.14323297161914827</v>
      </c>
      <c r="BZ4" s="46">
        <v>1.7543859649122806E-2</v>
      </c>
      <c r="CA4" s="46">
        <v>0.98245614035087725</v>
      </c>
      <c r="CB4" s="21">
        <v>9965479.9470600002</v>
      </c>
      <c r="CC4" s="21">
        <v>22.154903963182171</v>
      </c>
      <c r="CD4" s="21">
        <v>5708.3716492472013</v>
      </c>
      <c r="CE4" s="21">
        <v>50.268540050448891</v>
      </c>
      <c r="CF4" s="21">
        <v>5.6071803547565153</v>
      </c>
      <c r="CG4" s="21">
        <v>1451.0923441486982</v>
      </c>
      <c r="CH4" s="21">
        <v>12.778476613091271</v>
      </c>
      <c r="CI4" t="s">
        <v>91</v>
      </c>
    </row>
    <row r="5" spans="1:88" x14ac:dyDescent="0.2">
      <c r="A5" s="44">
        <v>1106</v>
      </c>
      <c r="B5" s="12" t="s">
        <v>92</v>
      </c>
      <c r="C5" s="11" t="s">
        <v>87</v>
      </c>
      <c r="D5" s="45">
        <v>13.932460000000001</v>
      </c>
      <c r="E5" s="45">
        <v>-90.296750000000003</v>
      </c>
      <c r="F5" s="11">
        <v>508.09999999999991</v>
      </c>
      <c r="G5" s="11">
        <v>55949.531499999997</v>
      </c>
      <c r="H5" s="13">
        <v>135505.79999999999</v>
      </c>
      <c r="I5" s="14">
        <v>90488.549044585918</v>
      </c>
      <c r="J5" s="14">
        <v>106963.05350318468</v>
      </c>
      <c r="K5" s="14">
        <v>75934.549044585961</v>
      </c>
      <c r="L5" s="14">
        <v>29294.792356687907</v>
      </c>
      <c r="M5" s="14">
        <v>54474.094267515909</v>
      </c>
      <c r="N5" s="14">
        <v>24424.151592356695</v>
      </c>
      <c r="O5" s="14">
        <v>18567.211464968146</v>
      </c>
      <c r="P5" s="14">
        <v>68216.912101910842</v>
      </c>
      <c r="Q5" s="14">
        <v>12636.717197452241</v>
      </c>
      <c r="R5" s="14">
        <v>10806.712101910822</v>
      </c>
      <c r="S5" s="14">
        <v>491806.74267515913</v>
      </c>
      <c r="T5" s="14">
        <v>326124.37324840756</v>
      </c>
      <c r="U5" s="14">
        <v>591313.87770700606</v>
      </c>
      <c r="V5" s="14">
        <v>478025.92993630579</v>
      </c>
      <c r="W5" s="14">
        <v>1395464.1808917194</v>
      </c>
      <c r="X5" s="15">
        <v>0.23370314889774521</v>
      </c>
      <c r="Y5" s="15">
        <v>0.42373991808886774</v>
      </c>
      <c r="Z5" s="15">
        <v>0.34255693301338708</v>
      </c>
      <c r="AA5" s="16">
        <v>2.4067189245656464</v>
      </c>
      <c r="AB5" s="16">
        <v>4.3637532689154712</v>
      </c>
      <c r="AC5" s="16">
        <v>3.5277156397460909</v>
      </c>
      <c r="AD5" s="17">
        <v>0.66778358597628973</v>
      </c>
      <c r="AE5" s="17">
        <v>0.78936144064080427</v>
      </c>
      <c r="AF5" s="17">
        <v>0.56037858928980133</v>
      </c>
      <c r="AG5" s="17">
        <v>0.21618847574559841</v>
      </c>
      <c r="AH5" s="17">
        <v>0.40200562830163666</v>
      </c>
      <c r="AI5" s="17">
        <v>0.18024432601672177</v>
      </c>
      <c r="AJ5" s="17">
        <v>0.13702152575733398</v>
      </c>
      <c r="AK5" s="17">
        <v>0.50342429698146385</v>
      </c>
      <c r="AL5" s="17">
        <v>9.3255913750202882E-2</v>
      </c>
      <c r="AM5" s="17">
        <v>7.9750919162949643E-2</v>
      </c>
      <c r="AN5" s="18">
        <v>0.27746637929346413</v>
      </c>
      <c r="AO5" s="18">
        <v>0.32798239652487238</v>
      </c>
      <c r="AP5" s="18">
        <v>0.23283923335207743</v>
      </c>
      <c r="AQ5" s="18">
        <v>8.9827056055004476E-2</v>
      </c>
      <c r="AR5" s="18">
        <v>0.16703472274984862</v>
      </c>
      <c r="AS5" s="18">
        <v>7.4892138079336132E-2</v>
      </c>
      <c r="AT5" s="18">
        <v>5.6932915746305109E-2</v>
      </c>
      <c r="AU5" s="18">
        <v>0.20917452879227247</v>
      </c>
      <c r="AV5" s="18">
        <v>3.8748153263070913E-2</v>
      </c>
      <c r="AW5" s="18">
        <v>3.3136781511510623E-2</v>
      </c>
      <c r="AX5" s="19">
        <v>2746.4360970118473</v>
      </c>
      <c r="AY5" s="19">
        <v>967.9329712166093</v>
      </c>
      <c r="AZ5" s="19">
        <v>940.81072610963565</v>
      </c>
      <c r="BA5" s="19">
        <v>1163.7746067841097</v>
      </c>
      <c r="BB5" s="19">
        <v>178.09200756659305</v>
      </c>
      <c r="BC5" s="19">
        <v>210.51575182677564</v>
      </c>
      <c r="BD5" s="19">
        <v>149.44803984370395</v>
      </c>
      <c r="BE5" s="19">
        <v>57.655564567384204</v>
      </c>
      <c r="BF5" s="19">
        <v>107.21136443124566</v>
      </c>
      <c r="BG5" s="19">
        <v>48.069576052660302</v>
      </c>
      <c r="BH5" s="19">
        <v>36.542435475237454</v>
      </c>
      <c r="BI5" s="19">
        <v>134.25883113936402</v>
      </c>
      <c r="BJ5" s="19">
        <v>24.870531780067395</v>
      </c>
      <c r="BK5" s="19">
        <v>21.268868533577688</v>
      </c>
      <c r="BL5" s="20">
        <v>24.941481071949987</v>
      </c>
      <c r="BM5" s="20">
        <v>5.8289026646882212</v>
      </c>
      <c r="BN5" s="20">
        <v>10.568701146443132</v>
      </c>
      <c r="BO5" s="20">
        <v>8.5438772608186326</v>
      </c>
      <c r="BP5" s="20">
        <v>1.6173245176250657</v>
      </c>
      <c r="BQ5" s="20">
        <v>1.9117774650746573</v>
      </c>
      <c r="BR5" s="20">
        <v>1.3571972277298867</v>
      </c>
      <c r="BS5" s="20">
        <v>0.52359316640011377</v>
      </c>
      <c r="BT5" s="20">
        <v>0.97362914053205096</v>
      </c>
      <c r="BU5" s="20">
        <v>0.43653898321484064</v>
      </c>
      <c r="BV5" s="20">
        <v>0.33185642430210782</v>
      </c>
      <c r="BW5" s="20">
        <v>1.21925796826218</v>
      </c>
      <c r="BX5" s="20">
        <v>0.22585921380686166</v>
      </c>
      <c r="BY5" s="20">
        <v>0.19315107405163567</v>
      </c>
      <c r="BZ5" s="46">
        <v>0</v>
      </c>
      <c r="CA5" s="46">
        <v>1</v>
      </c>
      <c r="CB5" s="21">
        <v>2976399.9757670001</v>
      </c>
      <c r="CC5" s="21">
        <v>22.154903963182171</v>
      </c>
      <c r="CD5" s="21">
        <v>5708.3716492472013</v>
      </c>
      <c r="CE5" s="21">
        <v>50.268540050448891</v>
      </c>
      <c r="CF5" s="21">
        <v>5.6071803547565153</v>
      </c>
      <c r="CG5" s="21">
        <v>1451.0923441486982</v>
      </c>
      <c r="CH5" s="21">
        <v>12.778476613091271</v>
      </c>
      <c r="CI5" t="s">
        <v>88</v>
      </c>
    </row>
    <row r="6" spans="1:88" x14ac:dyDescent="0.2">
      <c r="A6" s="44">
        <v>1107</v>
      </c>
      <c r="B6" s="12" t="s">
        <v>93</v>
      </c>
      <c r="C6" s="11" t="s">
        <v>87</v>
      </c>
      <c r="D6" s="45">
        <v>13.88171</v>
      </c>
      <c r="E6" s="45">
        <v>-90.287809999999993</v>
      </c>
      <c r="F6" s="11">
        <v>170.5</v>
      </c>
      <c r="G6" s="11">
        <v>21326.713</v>
      </c>
      <c r="H6" s="13">
        <v>49187</v>
      </c>
      <c r="I6" s="14">
        <v>45708.450955414024</v>
      </c>
      <c r="J6" s="14">
        <v>40929.490445859898</v>
      </c>
      <c r="K6" s="14">
        <v>23545.484076433109</v>
      </c>
      <c r="L6" s="14">
        <v>10260.020382165598</v>
      </c>
      <c r="M6" s="14">
        <v>21507.531210191086</v>
      </c>
      <c r="N6" s="14">
        <v>31234.724840764327</v>
      </c>
      <c r="O6" s="14">
        <v>10299.873885350318</v>
      </c>
      <c r="P6" s="14">
        <v>20877.064968152867</v>
      </c>
      <c r="Q6" s="14">
        <v>5279.9363057324845</v>
      </c>
      <c r="R6" s="14">
        <v>597.35796178343935</v>
      </c>
      <c r="S6" s="14">
        <v>210239.93503184718</v>
      </c>
      <c r="T6" s="14">
        <v>126320.74012738855</v>
      </c>
      <c r="U6" s="14">
        <v>224968.99617834392</v>
      </c>
      <c r="V6" s="14">
        <v>140211.15541401276</v>
      </c>
      <c r="W6" s="14">
        <v>491500.89171974524</v>
      </c>
      <c r="X6" s="15">
        <v>0.25701019521123653</v>
      </c>
      <c r="Y6" s="15">
        <v>0.45771838865069991</v>
      </c>
      <c r="Z6" s="15">
        <v>0.28527141613806356</v>
      </c>
      <c r="AA6" s="16">
        <v>2.5681733004124778</v>
      </c>
      <c r="AB6" s="16">
        <v>4.5737490836673089</v>
      </c>
      <c r="AC6" s="16">
        <v>2.8505734322892788</v>
      </c>
      <c r="AD6" s="17">
        <v>0.92927909722922775</v>
      </c>
      <c r="AE6" s="17">
        <v>0.83212008144143568</v>
      </c>
      <c r="AF6" s="17">
        <v>0.478693233505461</v>
      </c>
      <c r="AG6" s="17">
        <v>0.2085921154403724</v>
      </c>
      <c r="AH6" s="17">
        <v>0.4372604796021527</v>
      </c>
      <c r="AI6" s="17">
        <v>0.63501992072629609</v>
      </c>
      <c r="AJ6" s="17">
        <v>0.20940236008193869</v>
      </c>
      <c r="AK6" s="17">
        <v>0.42444273828761392</v>
      </c>
      <c r="AL6" s="17">
        <v>0.10734414186131466</v>
      </c>
      <c r="AM6" s="17">
        <v>1.2144630934666464E-2</v>
      </c>
      <c r="AN6" s="18">
        <v>0.36184438841412103</v>
      </c>
      <c r="AO6" s="18">
        <v>0.32401243378232603</v>
      </c>
      <c r="AP6" s="18">
        <v>0.18639444364154764</v>
      </c>
      <c r="AQ6" s="18">
        <v>8.122197805220939E-2</v>
      </c>
      <c r="AR6" s="18">
        <v>0.1702612824188787</v>
      </c>
      <c r="AS6" s="18">
        <v>0.24726521400417359</v>
      </c>
      <c r="AT6" s="18">
        <v>8.1537472587346921E-2</v>
      </c>
      <c r="AU6" s="18">
        <v>0.16527028694654042</v>
      </c>
      <c r="AV6" s="18">
        <v>4.1797857583860863E-2</v>
      </c>
      <c r="AW6" s="18">
        <v>4.7288985259351067E-3</v>
      </c>
      <c r="AX6" s="19">
        <v>2882.7031772419077</v>
      </c>
      <c r="AY6" s="19">
        <v>1233.0787978407459</v>
      </c>
      <c r="AZ6" s="19">
        <v>822.35281767749416</v>
      </c>
      <c r="BA6" s="19">
        <v>1319.4662532454188</v>
      </c>
      <c r="BB6" s="19">
        <v>268.08475633673913</v>
      </c>
      <c r="BC6" s="19">
        <v>240.055662439061</v>
      </c>
      <c r="BD6" s="19">
        <v>138.09668080019418</v>
      </c>
      <c r="BE6" s="19">
        <v>60.17607262267213</v>
      </c>
      <c r="BF6" s="19">
        <v>126.14387806563687</v>
      </c>
      <c r="BG6" s="19">
        <v>183.19486710125705</v>
      </c>
      <c r="BH6" s="19">
        <v>60.409817509386031</v>
      </c>
      <c r="BI6" s="19">
        <v>122.44612884547136</v>
      </c>
      <c r="BJ6" s="19">
        <v>30.967368362067358</v>
      </c>
      <c r="BK6" s="19">
        <v>3.5035657582606414</v>
      </c>
      <c r="BL6" s="20">
        <v>23.046256200838133</v>
      </c>
      <c r="BM6" s="20">
        <v>5.9231228050655789</v>
      </c>
      <c r="BN6" s="20">
        <v>10.548695252678831</v>
      </c>
      <c r="BO6" s="20">
        <v>6.5744381430937224</v>
      </c>
      <c r="BP6" s="20">
        <v>2.1432487489006875</v>
      </c>
      <c r="BQ6" s="20">
        <v>1.9191654356608963</v>
      </c>
      <c r="BR6" s="20">
        <v>1.1040371798707616</v>
      </c>
      <c r="BS6" s="20">
        <v>0.48108775047357732</v>
      </c>
      <c r="BT6" s="20">
        <v>1.0084784847149717</v>
      </c>
      <c r="BU6" s="20">
        <v>1.4645822279675413</v>
      </c>
      <c r="BV6" s="20">
        <v>0.48295646334952408</v>
      </c>
      <c r="BW6" s="20">
        <v>0.97891620561278558</v>
      </c>
      <c r="BX6" s="20">
        <v>0.24757384345784952</v>
      </c>
      <c r="BY6" s="20">
        <v>2.8009846701807228E-2</v>
      </c>
      <c r="BZ6" s="46">
        <v>0</v>
      </c>
      <c r="CA6" s="46">
        <v>1</v>
      </c>
      <c r="CB6" s="21">
        <v>1087336.5792340001</v>
      </c>
      <c r="CC6" s="21">
        <v>22.154903963182171</v>
      </c>
      <c r="CD6" s="21">
        <v>5708.3716492472013</v>
      </c>
      <c r="CE6" s="21">
        <v>50.268540050448891</v>
      </c>
      <c r="CF6" s="21">
        <v>5.6071803547565153</v>
      </c>
      <c r="CG6" s="21">
        <v>1451.0923441486982</v>
      </c>
      <c r="CH6" s="21">
        <v>12.778476613091271</v>
      </c>
      <c r="CI6" t="s">
        <v>88</v>
      </c>
    </row>
    <row r="7" spans="1:88" x14ac:dyDescent="0.2">
      <c r="A7" s="44">
        <v>1108</v>
      </c>
      <c r="B7" s="12" t="s">
        <v>94</v>
      </c>
      <c r="C7" s="11" t="s">
        <v>87</v>
      </c>
      <c r="D7" s="45">
        <v>13.893990000000001</v>
      </c>
      <c r="E7" s="45">
        <v>-90.325149999999994</v>
      </c>
      <c r="F7" s="11">
        <v>31.6</v>
      </c>
      <c r="G7" s="11">
        <v>3883.8049999999998</v>
      </c>
      <c r="H7" s="13">
        <v>8931.7999999999993</v>
      </c>
      <c r="I7" s="14">
        <v>9985.5248407643303</v>
      </c>
      <c r="J7" s="14">
        <v>6270.35031847134</v>
      </c>
      <c r="K7" s="14">
        <v>3698.3707006369418</v>
      </c>
      <c r="L7" s="14">
        <v>423.4751592356688</v>
      </c>
      <c r="M7" s="14">
        <v>1385.8764331210191</v>
      </c>
      <c r="N7" s="14">
        <v>476.93630573248407</v>
      </c>
      <c r="O7" s="14">
        <v>292.55541401273894</v>
      </c>
      <c r="P7" s="14">
        <v>1720.7668789808918</v>
      </c>
      <c r="Q7" s="14">
        <v>475.14522292993638</v>
      </c>
      <c r="R7" s="14">
        <v>0</v>
      </c>
      <c r="S7" s="14">
        <v>24729.001273885355</v>
      </c>
      <c r="T7" s="14">
        <v>20852.866242038217</v>
      </c>
      <c r="U7" s="14">
        <v>38575.095541401279</v>
      </c>
      <c r="V7" s="14">
        <v>25546.147770700638</v>
      </c>
      <c r="W7" s="14">
        <v>84974.10955414013</v>
      </c>
      <c r="X7" s="15">
        <v>0.24540258616952132</v>
      </c>
      <c r="Y7" s="15">
        <v>0.45396292757647161</v>
      </c>
      <c r="Z7" s="15">
        <v>0.30063448625400713</v>
      </c>
      <c r="AA7" s="16">
        <v>2.3346767999774087</v>
      </c>
      <c r="AB7" s="16">
        <v>4.3188490048367942</v>
      </c>
      <c r="AC7" s="16">
        <v>2.8601343257462819</v>
      </c>
      <c r="AD7" s="17">
        <v>1.1179745225782407</v>
      </c>
      <c r="AE7" s="17">
        <v>0.70202538329019237</v>
      </c>
      <c r="AF7" s="17">
        <v>0.41406779155791018</v>
      </c>
      <c r="AG7" s="17">
        <v>4.7412073628570819E-2</v>
      </c>
      <c r="AH7" s="17">
        <v>0.15516205391085999</v>
      </c>
      <c r="AI7" s="17">
        <v>5.3397557685179259E-2</v>
      </c>
      <c r="AJ7" s="17">
        <v>3.2754362391985821E-2</v>
      </c>
      <c r="AK7" s="17">
        <v>0.19265622595455473</v>
      </c>
      <c r="AL7" s="17">
        <v>5.3197028922494505E-2</v>
      </c>
      <c r="AM7" s="17">
        <v>0</v>
      </c>
      <c r="AN7" s="18">
        <v>0.4788562265188307</v>
      </c>
      <c r="AO7" s="18">
        <v>0.30069488988667958</v>
      </c>
      <c r="AP7" s="18">
        <v>0.17735550872048622</v>
      </c>
      <c r="AQ7" s="18">
        <v>2.0307767494425609E-2</v>
      </c>
      <c r="AR7" s="18">
        <v>6.6459757475793399E-2</v>
      </c>
      <c r="AS7" s="18">
        <v>2.2871498824032499E-2</v>
      </c>
      <c r="AT7" s="18">
        <v>1.402950609364978E-2</v>
      </c>
      <c r="AU7" s="18">
        <v>8.2519441644521824E-2</v>
      </c>
      <c r="AV7" s="18">
        <v>2.2785607379577875E-2</v>
      </c>
      <c r="AW7" s="18">
        <v>0</v>
      </c>
      <c r="AX7" s="19">
        <v>2689.0540998145611</v>
      </c>
      <c r="AY7" s="19">
        <v>782.56333145206816</v>
      </c>
      <c r="AZ7" s="19">
        <v>808.42239780698219</v>
      </c>
      <c r="BA7" s="19">
        <v>1220.7308715633314</v>
      </c>
      <c r="BB7" s="19">
        <v>315.997621543175</v>
      </c>
      <c r="BC7" s="19">
        <v>198.42880754656139</v>
      </c>
      <c r="BD7" s="19">
        <v>117.03704748851081</v>
      </c>
      <c r="BE7" s="19">
        <v>13.401112634040151</v>
      </c>
      <c r="BF7" s="19">
        <v>43.856849149399338</v>
      </c>
      <c r="BG7" s="19">
        <v>15.092921067483672</v>
      </c>
      <c r="BH7" s="19">
        <v>9.2580827219221185</v>
      </c>
      <c r="BI7" s="19">
        <v>54.454648069015562</v>
      </c>
      <c r="BJ7" s="19">
        <v>15.036241231960011</v>
      </c>
      <c r="BK7" s="19">
        <v>0</v>
      </c>
      <c r="BL7" s="20">
        <v>21.879087532494587</v>
      </c>
      <c r="BM7" s="20">
        <v>5.3691846635035017</v>
      </c>
      <c r="BN7" s="20">
        <v>9.9322946289531213</v>
      </c>
      <c r="BO7" s="20">
        <v>6.5776082400379625</v>
      </c>
      <c r="BP7" s="20">
        <v>2.5710675074480647</v>
      </c>
      <c r="BQ7" s="20">
        <v>1.6144863911734344</v>
      </c>
      <c r="BR7" s="20">
        <v>0.95225447740989622</v>
      </c>
      <c r="BS7" s="20">
        <v>0.10903615378106492</v>
      </c>
      <c r="BT7" s="20">
        <v>0.35683471057919208</v>
      </c>
      <c r="BU7" s="20">
        <v>0.12280130071733367</v>
      </c>
      <c r="BV7" s="20">
        <v>7.5327008954553312E-2</v>
      </c>
      <c r="BW7" s="20">
        <v>0.44306212051863875</v>
      </c>
      <c r="BX7" s="20">
        <v>0.12234013369104176</v>
      </c>
      <c r="BY7" s="20">
        <v>0</v>
      </c>
      <c r="BZ7" s="46">
        <v>0</v>
      </c>
      <c r="CA7" s="46">
        <v>1</v>
      </c>
      <c r="CB7" s="21">
        <v>197523.75249000001</v>
      </c>
      <c r="CC7" s="21">
        <v>22.154903963182171</v>
      </c>
      <c r="CD7" s="21">
        <v>5708.3716492472013</v>
      </c>
      <c r="CE7" s="21">
        <v>50.268540050448891</v>
      </c>
      <c r="CF7" s="21">
        <v>5.6071803547565153</v>
      </c>
      <c r="CG7" s="21">
        <v>1451.0923441486982</v>
      </c>
      <c r="CH7" s="21">
        <v>12.778476613091271</v>
      </c>
      <c r="CI7" t="s">
        <v>88</v>
      </c>
    </row>
    <row r="8" spans="1:88" x14ac:dyDescent="0.2">
      <c r="A8" s="44">
        <v>1111</v>
      </c>
      <c r="B8" s="12" t="s">
        <v>95</v>
      </c>
      <c r="C8" s="11" t="s">
        <v>96</v>
      </c>
      <c r="D8" s="45">
        <v>14.09324</v>
      </c>
      <c r="E8" s="45">
        <v>-90.618200000000002</v>
      </c>
      <c r="F8" s="11">
        <v>1188.72</v>
      </c>
      <c r="G8" s="11">
        <v>148391.71442356179</v>
      </c>
      <c r="H8" s="13">
        <v>322680.99999999988</v>
      </c>
      <c r="I8" s="14">
        <v>354929.50955414039</v>
      </c>
      <c r="J8" s="14">
        <v>235595.06369426765</v>
      </c>
      <c r="K8" s="14">
        <v>215638.30445859922</v>
      </c>
      <c r="L8" s="14">
        <v>213484.75668789819</v>
      </c>
      <c r="M8" s="14">
        <v>214829.99745222906</v>
      </c>
      <c r="N8" s="14">
        <v>92877.147770700496</v>
      </c>
      <c r="O8" s="14">
        <v>75577.664968152923</v>
      </c>
      <c r="P8" s="14">
        <v>174053.2636942676</v>
      </c>
      <c r="Q8" s="14">
        <v>66932.215286624312</v>
      </c>
      <c r="R8" s="14">
        <v>46590.160509554116</v>
      </c>
      <c r="S8" s="14">
        <v>1690508.0840764337</v>
      </c>
      <c r="T8" s="14">
        <v>1133170.0101910839</v>
      </c>
      <c r="U8" s="14">
        <v>1211528.0496815292</v>
      </c>
      <c r="V8" s="14">
        <v>0</v>
      </c>
      <c r="W8" s="14">
        <v>2344698.0598726133</v>
      </c>
      <c r="X8" s="15">
        <v>0.48329037737705494</v>
      </c>
      <c r="Y8" s="15">
        <v>0.51670962262294495</v>
      </c>
      <c r="Z8" s="15">
        <v>0</v>
      </c>
      <c r="AA8" s="16">
        <v>3.5117345309797736</v>
      </c>
      <c r="AB8" s="16">
        <v>3.7545689076255795</v>
      </c>
      <c r="AC8" s="16">
        <v>0</v>
      </c>
      <c r="AD8" s="17">
        <v>1.0999392885051815</v>
      </c>
      <c r="AE8" s="17">
        <v>0.73011755787997357</v>
      </c>
      <c r="AF8" s="17">
        <v>0.66827084476185239</v>
      </c>
      <c r="AG8" s="17">
        <v>0.66159692292976113</v>
      </c>
      <c r="AH8" s="17">
        <v>0.66576587233902562</v>
      </c>
      <c r="AI8" s="17">
        <v>0.2878296142961641</v>
      </c>
      <c r="AJ8" s="17">
        <v>0.23421789621376204</v>
      </c>
      <c r="AK8" s="17">
        <v>0.53939731094879362</v>
      </c>
      <c r="AL8" s="17">
        <v>0.20742533736608085</v>
      </c>
      <c r="AM8" s="17">
        <v>0.14438457953692388</v>
      </c>
      <c r="AN8" s="18">
        <v>0.31321823412383587</v>
      </c>
      <c r="AO8" s="18">
        <v>0.20790795871357359</v>
      </c>
      <c r="AP8" s="18">
        <v>0.19029651554424443</v>
      </c>
      <c r="AQ8" s="18">
        <v>0.18839605246162378</v>
      </c>
      <c r="AR8" s="18">
        <v>0.18958320068495527</v>
      </c>
      <c r="AS8" s="18">
        <v>8.1962235971139788E-2</v>
      </c>
      <c r="AT8" s="18">
        <v>6.6695786411968702E-2</v>
      </c>
      <c r="AU8" s="18">
        <v>0.15359854402157835</v>
      </c>
      <c r="AV8" s="18">
        <v>5.9066348989713982E-2</v>
      </c>
      <c r="AW8" s="18">
        <v>4.1114890167008325E-2</v>
      </c>
      <c r="AX8" s="19">
        <v>1972.4561375871638</v>
      </c>
      <c r="AY8" s="19">
        <v>1422.1247089949136</v>
      </c>
      <c r="AZ8" s="19">
        <v>1754.5716687898091</v>
      </c>
      <c r="BA8" s="19">
        <v>1019.187066492975</v>
      </c>
      <c r="BB8" s="19">
        <v>298.58125509299111</v>
      </c>
      <c r="BC8" s="19">
        <v>198.19222667597722</v>
      </c>
      <c r="BD8" s="19">
        <v>181.4037826053227</v>
      </c>
      <c r="BE8" s="19">
        <v>179.59212992790412</v>
      </c>
      <c r="BF8" s="19">
        <v>180.72380161201045</v>
      </c>
      <c r="BG8" s="19">
        <v>78.132064549011119</v>
      </c>
      <c r="BH8" s="19">
        <v>63.579030358833805</v>
      </c>
      <c r="BI8" s="19">
        <v>146.42074138086986</v>
      </c>
      <c r="BJ8" s="19">
        <v>56.306123634349817</v>
      </c>
      <c r="BK8" s="19">
        <v>39.193553157643613</v>
      </c>
      <c r="BL8" s="20">
        <v>15.800734353536923</v>
      </c>
      <c r="BM8" s="20">
        <v>7.636342868555456</v>
      </c>
      <c r="BN8" s="20">
        <v>8.1643914849814649</v>
      </c>
      <c r="BO8" s="20">
        <v>0</v>
      </c>
      <c r="BP8" s="20">
        <v>2.3918418284530873</v>
      </c>
      <c r="BQ8" s="20">
        <v>1.5876564578383201</v>
      </c>
      <c r="BR8" s="20">
        <v>1.4531694393872434</v>
      </c>
      <c r="BS8" s="20">
        <v>1.4386568516793203</v>
      </c>
      <c r="BT8" s="20">
        <v>1.4477223225484761</v>
      </c>
      <c r="BU8" s="20">
        <v>0.62589173614907279</v>
      </c>
      <c r="BV8" s="20">
        <v>0.50931189292973511</v>
      </c>
      <c r="BW8" s="20">
        <v>1.1729311462596812</v>
      </c>
      <c r="BX8" s="20">
        <v>0.45105089287921013</v>
      </c>
      <c r="BY8" s="20">
        <v>0.31396739831827486</v>
      </c>
      <c r="BZ8" s="46">
        <v>0.25</v>
      </c>
      <c r="CA8" s="46">
        <v>0.75</v>
      </c>
      <c r="CB8" s="21">
        <v>7191075.8589398442</v>
      </c>
      <c r="CC8" s="21">
        <v>22.154903963182171</v>
      </c>
      <c r="CD8" s="21">
        <v>5708.3716492472013</v>
      </c>
      <c r="CE8" s="21">
        <v>50.268540050448891</v>
      </c>
      <c r="CF8" s="21">
        <v>5.6071803547565153</v>
      </c>
      <c r="CG8" s="21">
        <v>1451.0923441486982</v>
      </c>
      <c r="CH8" s="21">
        <v>12.778476613091271</v>
      </c>
      <c r="CI8" t="s">
        <v>97</v>
      </c>
    </row>
    <row r="9" spans="1:88" x14ac:dyDescent="0.2">
      <c r="A9" s="44">
        <v>1112</v>
      </c>
      <c r="B9" s="12" t="s">
        <v>98</v>
      </c>
      <c r="C9" s="11" t="s">
        <v>96</v>
      </c>
      <c r="D9" s="45">
        <v>14.11965</v>
      </c>
      <c r="E9" s="45">
        <v>-90.655659999999997</v>
      </c>
      <c r="F9" s="11">
        <v>264.97000000000003</v>
      </c>
      <c r="G9" s="11">
        <v>34882.862820141047</v>
      </c>
      <c r="H9" s="13">
        <v>77568.600000000006</v>
      </c>
      <c r="I9" s="14">
        <v>74985.843312101832</v>
      </c>
      <c r="J9" s="14">
        <v>56509.095541401257</v>
      </c>
      <c r="K9" s="14">
        <v>46114.155414012777</v>
      </c>
      <c r="L9" s="14">
        <v>61662.235668789806</v>
      </c>
      <c r="M9" s="14">
        <v>25601.42165605097</v>
      </c>
      <c r="N9" s="14">
        <v>56618.335031847098</v>
      </c>
      <c r="O9" s="14">
        <v>17681.690445859866</v>
      </c>
      <c r="P9" s="14">
        <v>28057.170700636922</v>
      </c>
      <c r="Q9" s="14">
        <v>12997.082802547768</v>
      </c>
      <c r="R9" s="14">
        <v>12066.164331210188</v>
      </c>
      <c r="S9" s="14">
        <v>392293.19490445859</v>
      </c>
      <c r="T9" s="14">
        <v>264334.57707006362</v>
      </c>
      <c r="U9" s="14">
        <v>392241.27006369422</v>
      </c>
      <c r="V9" s="14">
        <v>0</v>
      </c>
      <c r="W9" s="14">
        <v>656575.84713375778</v>
      </c>
      <c r="X9" s="15">
        <v>0.40259564561200395</v>
      </c>
      <c r="Y9" s="15">
        <v>0.59740435438799611</v>
      </c>
      <c r="Z9" s="15">
        <v>0</v>
      </c>
      <c r="AA9" s="16">
        <v>3.4077523259419866</v>
      </c>
      <c r="AB9" s="16">
        <v>5.0567016816559045</v>
      </c>
      <c r="AC9" s="16">
        <v>0</v>
      </c>
      <c r="AD9" s="17">
        <v>0.96670357995505685</v>
      </c>
      <c r="AE9" s="17">
        <v>0.72850477566181748</v>
      </c>
      <c r="AF9" s="17">
        <v>0.59449513609905003</v>
      </c>
      <c r="AG9" s="17">
        <v>0.79493810212882277</v>
      </c>
      <c r="AH9" s="17">
        <v>0.33004877819183237</v>
      </c>
      <c r="AI9" s="17">
        <v>0.72991307090558677</v>
      </c>
      <c r="AJ9" s="17">
        <v>0.22794907276732937</v>
      </c>
      <c r="AK9" s="17">
        <v>0.36170783926275479</v>
      </c>
      <c r="AL9" s="17">
        <v>0.16755598015882414</v>
      </c>
      <c r="AM9" s="17">
        <v>0.15555475193841564</v>
      </c>
      <c r="AN9" s="18">
        <v>0.28367776982965925</v>
      </c>
      <c r="AO9" s="18">
        <v>0.21377867461668909</v>
      </c>
      <c r="AP9" s="18">
        <v>0.17445373936755129</v>
      </c>
      <c r="AQ9" s="18">
        <v>0.23327343835326478</v>
      </c>
      <c r="AR9" s="18">
        <v>9.6852337442275463E-2</v>
      </c>
      <c r="AS9" s="18">
        <v>0.21419193682270343</v>
      </c>
      <c r="AT9" s="18">
        <v>6.6891326295058312E-2</v>
      </c>
      <c r="AU9" s="18">
        <v>0.10614264320479036</v>
      </c>
      <c r="AV9" s="18">
        <v>4.9169060463485278E-2</v>
      </c>
      <c r="AW9" s="18">
        <v>4.5647317369350328E-2</v>
      </c>
      <c r="AX9" s="19">
        <v>2477.9252260020294</v>
      </c>
      <c r="AY9" s="19">
        <v>1480.5192848415238</v>
      </c>
      <c r="AZ9" s="19">
        <v>1754.5716687898091</v>
      </c>
      <c r="BA9" s="19">
        <v>1480.3233198614719</v>
      </c>
      <c r="BB9" s="19">
        <v>282.99748391177047</v>
      </c>
      <c r="BC9" s="19">
        <v>213.26601328981113</v>
      </c>
      <c r="BD9" s="19">
        <v>174.03538292641721</v>
      </c>
      <c r="BE9" s="19">
        <v>232.71402675317884</v>
      </c>
      <c r="BF9" s="19">
        <v>96.620076446582516</v>
      </c>
      <c r="BG9" s="19">
        <v>213.67828445426687</v>
      </c>
      <c r="BH9" s="19">
        <v>66.73091461622019</v>
      </c>
      <c r="BI9" s="19">
        <v>105.88810318389598</v>
      </c>
      <c r="BJ9" s="19">
        <v>49.051148441513249</v>
      </c>
      <c r="BK9" s="19">
        <v>45.537850817866875</v>
      </c>
      <c r="BL9" s="20">
        <v>18.822303963958397</v>
      </c>
      <c r="BM9" s="20">
        <v>7.5777776162752115</v>
      </c>
      <c r="BN9" s="20">
        <v>11.244526347683186</v>
      </c>
      <c r="BO9" s="20">
        <v>0</v>
      </c>
      <c r="BP9" s="20">
        <v>2.1496470544500634</v>
      </c>
      <c r="BQ9" s="20">
        <v>1.6199672553473283</v>
      </c>
      <c r="BR9" s="20">
        <v>1.3219716412549398</v>
      </c>
      <c r="BS9" s="20">
        <v>1.7676942396249253</v>
      </c>
      <c r="BT9" s="20">
        <v>0.73392547475400849</v>
      </c>
      <c r="BU9" s="20">
        <v>1.6230988644417164</v>
      </c>
      <c r="BV9" s="20">
        <v>0.50688759512165438</v>
      </c>
      <c r="BW9" s="20">
        <v>0.80432534580954651</v>
      </c>
      <c r="BX9" s="20">
        <v>0.37259220579348123</v>
      </c>
      <c r="BY9" s="20">
        <v>0.34590521980447358</v>
      </c>
      <c r="BZ9" s="46">
        <v>0.87234042553191482</v>
      </c>
      <c r="CA9" s="46">
        <v>0.1276595744680851</v>
      </c>
      <c r="CB9" s="21">
        <v>1723270.048707722</v>
      </c>
      <c r="CC9" s="21">
        <v>22.154903963182171</v>
      </c>
      <c r="CD9" s="21">
        <v>5708.3716492472013</v>
      </c>
      <c r="CE9" s="21">
        <v>50.268540050448891</v>
      </c>
      <c r="CF9" s="21">
        <v>5.6071803547565153</v>
      </c>
      <c r="CG9" s="21">
        <v>1451.0923441486982</v>
      </c>
      <c r="CH9" s="21">
        <v>12.778476613091271</v>
      </c>
      <c r="CI9" t="s">
        <v>97</v>
      </c>
    </row>
    <row r="10" spans="1:88" x14ac:dyDescent="0.2">
      <c r="A10" s="44">
        <v>1113</v>
      </c>
      <c r="B10" s="12" t="s">
        <v>99</v>
      </c>
      <c r="C10" s="11" t="s">
        <v>96</v>
      </c>
      <c r="D10" s="45">
        <v>13.999359999999999</v>
      </c>
      <c r="E10" s="45">
        <v>-90.648719999999997</v>
      </c>
      <c r="F10" s="11">
        <v>302.57</v>
      </c>
      <c r="G10" s="11">
        <v>34730.210069392429</v>
      </c>
      <c r="H10" s="13">
        <v>79809.999999999985</v>
      </c>
      <c r="I10" s="14">
        <v>81393.636942675104</v>
      </c>
      <c r="J10" s="14">
        <v>73965.142675159223</v>
      </c>
      <c r="K10" s="14">
        <v>79026.419108280272</v>
      </c>
      <c r="L10" s="14">
        <v>79675.436942675238</v>
      </c>
      <c r="M10" s="14">
        <v>35785.318471337603</v>
      </c>
      <c r="N10" s="14">
        <v>48444.122292993641</v>
      </c>
      <c r="O10" s="14">
        <v>39062.296815286667</v>
      </c>
      <c r="P10" s="14">
        <v>69334.839490445884</v>
      </c>
      <c r="Q10" s="14">
        <v>14873.821656050948</v>
      </c>
      <c r="R10" s="14">
        <v>8460.6560509554129</v>
      </c>
      <c r="S10" s="14">
        <v>530021.69044585992</v>
      </c>
      <c r="T10" s="14">
        <v>337395.11337579624</v>
      </c>
      <c r="U10" s="14">
        <v>345970.47261146503</v>
      </c>
      <c r="V10" s="14">
        <v>405131.90063694277</v>
      </c>
      <c r="W10" s="14">
        <v>1088497.4866242041</v>
      </c>
      <c r="X10" s="15">
        <v>0.30996407205511489</v>
      </c>
      <c r="Y10" s="15">
        <v>0.31784223377900078</v>
      </c>
      <c r="Z10" s="15">
        <v>0.37219369416588433</v>
      </c>
      <c r="AA10" s="16">
        <v>4.2274791802505485</v>
      </c>
      <c r="AB10" s="16">
        <v>4.3349263577429529</v>
      </c>
      <c r="AC10" s="16">
        <v>5.0762047442293303</v>
      </c>
      <c r="AD10" s="17">
        <v>1.0198425879297721</v>
      </c>
      <c r="AE10" s="17">
        <v>0.92676535114846803</v>
      </c>
      <c r="AF10" s="17">
        <v>0.99018192091567836</v>
      </c>
      <c r="AG10" s="17">
        <v>0.99831395743234252</v>
      </c>
      <c r="AH10" s="17">
        <v>0.44838138668509725</v>
      </c>
      <c r="AI10" s="17">
        <v>0.60699313736365934</v>
      </c>
      <c r="AJ10" s="17">
        <v>0.4894411328816774</v>
      </c>
      <c r="AK10" s="17">
        <v>0.86874877196398814</v>
      </c>
      <c r="AL10" s="17">
        <v>0.18636538849832041</v>
      </c>
      <c r="AM10" s="17">
        <v>0.10600997432596686</v>
      </c>
      <c r="AN10" s="18">
        <v>0.24124130349219827</v>
      </c>
      <c r="AO10" s="18">
        <v>0.21922410770892117</v>
      </c>
      <c r="AP10" s="18">
        <v>0.23422514427545768</v>
      </c>
      <c r="AQ10" s="18">
        <v>0.23614875789244588</v>
      </c>
      <c r="AR10" s="18">
        <v>0.10606353516293915</v>
      </c>
      <c r="AS10" s="18">
        <v>0.14358276208652665</v>
      </c>
      <c r="AT10" s="18">
        <v>0.11577611905652717</v>
      </c>
      <c r="AU10" s="18">
        <v>0.20550042588559839</v>
      </c>
      <c r="AV10" s="18">
        <v>4.4084282985700031E-2</v>
      </c>
      <c r="AW10" s="18">
        <v>2.507640364527685E-2</v>
      </c>
      <c r="AX10" s="19">
        <v>3597.5063179568501</v>
      </c>
      <c r="AY10" s="19">
        <v>1751.7324600781965</v>
      </c>
      <c r="AZ10" s="19">
        <v>1338.9691662654684</v>
      </c>
      <c r="BA10" s="19">
        <v>1143.4394441334734</v>
      </c>
      <c r="BB10" s="19">
        <v>269.00762449243183</v>
      </c>
      <c r="BC10" s="19">
        <v>244.4562999476459</v>
      </c>
      <c r="BD10" s="19">
        <v>261.18392143398313</v>
      </c>
      <c r="BE10" s="19">
        <v>263.32893856851388</v>
      </c>
      <c r="BF10" s="19">
        <v>118.27120491568101</v>
      </c>
      <c r="BG10" s="19">
        <v>160.10880884751839</v>
      </c>
      <c r="BH10" s="19">
        <v>129.10168494988488</v>
      </c>
      <c r="BI10" s="19">
        <v>229.15305380720457</v>
      </c>
      <c r="BJ10" s="19">
        <v>49.158282896688199</v>
      </c>
      <c r="BK10" s="19">
        <v>27.962640218644985</v>
      </c>
      <c r="BL10" s="20">
        <v>31.341517498723448</v>
      </c>
      <c r="BM10" s="20">
        <v>9.7147443882909581</v>
      </c>
      <c r="BN10" s="20">
        <v>9.9616579318179017</v>
      </c>
      <c r="BO10" s="20">
        <v>11.665115178614586</v>
      </c>
      <c r="BP10" s="20">
        <v>2.3435975993248293</v>
      </c>
      <c r="BQ10" s="20">
        <v>2.1297061701433346</v>
      </c>
      <c r="BR10" s="20">
        <v>2.2754374059466427</v>
      </c>
      <c r="BS10" s="20">
        <v>2.2941248205375189</v>
      </c>
      <c r="BT10" s="20">
        <v>1.0303801330264637</v>
      </c>
      <c r="BU10" s="20">
        <v>1.3948698322354007</v>
      </c>
      <c r="BV10" s="20">
        <v>1.1247354029025032</v>
      </c>
      <c r="BW10" s="20">
        <v>1.996384109163519</v>
      </c>
      <c r="BX10" s="20">
        <v>0.42826754074716</v>
      </c>
      <c r="BY10" s="20">
        <v>0.24361085159147222</v>
      </c>
      <c r="BZ10" s="46">
        <v>0.60655737704918034</v>
      </c>
      <c r="CA10" s="46">
        <v>0.39344262295081966</v>
      </c>
      <c r="CB10" s="21">
        <v>1765152.0722531171</v>
      </c>
      <c r="CC10" s="21">
        <v>22.154903963182171</v>
      </c>
      <c r="CD10" s="21">
        <v>5708.3716492472013</v>
      </c>
      <c r="CE10" s="21">
        <v>50.268540050448891</v>
      </c>
      <c r="CF10" s="21">
        <v>5.6071803547565153</v>
      </c>
      <c r="CG10" s="21">
        <v>1451.0923441486982</v>
      </c>
      <c r="CH10" s="21">
        <v>12.778476613091271</v>
      </c>
      <c r="CI10" t="s">
        <v>88</v>
      </c>
    </row>
    <row r="11" spans="1:88" x14ac:dyDescent="0.2">
      <c r="A11" s="44">
        <v>1114</v>
      </c>
      <c r="B11" s="12" t="s">
        <v>100</v>
      </c>
      <c r="C11" s="11" t="s">
        <v>96</v>
      </c>
      <c r="D11" s="45">
        <v>14.01684</v>
      </c>
      <c r="E11" s="45">
        <v>-90.646249999999995</v>
      </c>
      <c r="F11" s="11">
        <v>165.75</v>
      </c>
      <c r="G11" s="11">
        <v>23089.0965</v>
      </c>
      <c r="H11" s="13">
        <v>46221.8</v>
      </c>
      <c r="I11" s="14">
        <v>57238.728662420377</v>
      </c>
      <c r="J11" s="14">
        <v>31651.38089171976</v>
      </c>
      <c r="K11" s="14">
        <v>29899.648407643304</v>
      </c>
      <c r="L11" s="14">
        <v>14328.352866242041</v>
      </c>
      <c r="M11" s="14">
        <v>20609.044585987267</v>
      </c>
      <c r="N11" s="14">
        <v>18139.887898089164</v>
      </c>
      <c r="O11" s="14">
        <v>10285.214012738857</v>
      </c>
      <c r="P11" s="14">
        <v>21032.145222929936</v>
      </c>
      <c r="Q11" s="14">
        <v>14314.392356687897</v>
      </c>
      <c r="R11" s="14">
        <v>2288.9210191082789</v>
      </c>
      <c r="S11" s="14">
        <v>219787.7159235669</v>
      </c>
      <c r="T11" s="14">
        <v>149721.42420382163</v>
      </c>
      <c r="U11" s="14">
        <v>176647.52484076432</v>
      </c>
      <c r="V11" s="14">
        <v>281801.8114649682</v>
      </c>
      <c r="W11" s="14">
        <v>608170.76050955406</v>
      </c>
      <c r="X11" s="15">
        <v>0.24618320038664468</v>
      </c>
      <c r="Y11" s="15">
        <v>0.29045711551926751</v>
      </c>
      <c r="Z11" s="15">
        <v>0.46335968409408795</v>
      </c>
      <c r="AA11" s="16">
        <v>3.2391950162871552</v>
      </c>
      <c r="AB11" s="16">
        <v>3.8217361686642302</v>
      </c>
      <c r="AC11" s="16">
        <v>6.0967294970115438</v>
      </c>
      <c r="AD11" s="17">
        <v>1.238349191559402</v>
      </c>
      <c r="AE11" s="17">
        <v>0.6847717071104924</v>
      </c>
      <c r="AF11" s="17">
        <v>0.64687330237341045</v>
      </c>
      <c r="AG11" s="17">
        <v>0.3099912350069024</v>
      </c>
      <c r="AH11" s="17">
        <v>0.44587282593899991</v>
      </c>
      <c r="AI11" s="17">
        <v>0.39245308270316526</v>
      </c>
      <c r="AJ11" s="17">
        <v>0.22251868193663718</v>
      </c>
      <c r="AK11" s="17">
        <v>0.45502652910379809</v>
      </c>
      <c r="AL11" s="17">
        <v>0.30968920199316979</v>
      </c>
      <c r="AM11" s="17">
        <v>4.9520378243778453E-2</v>
      </c>
      <c r="AN11" s="18">
        <v>0.38230152409249768</v>
      </c>
      <c r="AO11" s="18">
        <v>0.21140181547185591</v>
      </c>
      <c r="AP11" s="18">
        <v>0.19970187010069942</v>
      </c>
      <c r="AQ11" s="18">
        <v>9.5700083955495202E-2</v>
      </c>
      <c r="AR11" s="18">
        <v>0.1376492689378333</v>
      </c>
      <c r="AS11" s="18">
        <v>0.12115759647994415</v>
      </c>
      <c r="AT11" s="18">
        <v>6.8695673097105947E-2</v>
      </c>
      <c r="AU11" s="18">
        <v>0.14047518806859635</v>
      </c>
      <c r="AV11" s="18">
        <v>9.5606840723082856E-2</v>
      </c>
      <c r="AW11" s="18">
        <v>1.5287865656369132E-2</v>
      </c>
      <c r="AX11" s="19">
        <v>3669.2051916111859</v>
      </c>
      <c r="AY11" s="19">
        <v>1326.0194022537974</v>
      </c>
      <c r="AZ11" s="19">
        <v>1004.1040850346276</v>
      </c>
      <c r="BA11" s="19">
        <v>1065.7467562037064</v>
      </c>
      <c r="BB11" s="19">
        <v>345.33169630419536</v>
      </c>
      <c r="BC11" s="19">
        <v>190.95855741610714</v>
      </c>
      <c r="BD11" s="19">
        <v>180.39003564189022</v>
      </c>
      <c r="BE11" s="19">
        <v>86.445567820464802</v>
      </c>
      <c r="BF11" s="19">
        <v>124.33812721560946</v>
      </c>
      <c r="BG11" s="19">
        <v>109.44125428711411</v>
      </c>
      <c r="BH11" s="19">
        <v>62.052573229193712</v>
      </c>
      <c r="BI11" s="19">
        <v>126.89077057574622</v>
      </c>
      <c r="BJ11" s="19">
        <v>86.361341518479009</v>
      </c>
      <c r="BK11" s="19">
        <v>13.809478244997157</v>
      </c>
      <c r="BL11" s="20">
        <v>26.340171453203208</v>
      </c>
      <c r="BM11" s="20">
        <v>6.4845077070825026</v>
      </c>
      <c r="BN11" s="20">
        <v>7.6506902225803559</v>
      </c>
      <c r="BO11" s="20">
        <v>12.204973523540351</v>
      </c>
      <c r="BP11" s="20">
        <v>2.4790371794071882</v>
      </c>
      <c r="BQ11" s="20">
        <v>1.3708367017184826</v>
      </c>
      <c r="BR11" s="20">
        <v>1.2949683157867742</v>
      </c>
      <c r="BS11" s="20">
        <v>0.62056793197785121</v>
      </c>
      <c r="BT11" s="20">
        <v>0.89258774530165208</v>
      </c>
      <c r="BU11" s="20">
        <v>0.78564736814578973</v>
      </c>
      <c r="BV11" s="20">
        <v>0.44545762164140368</v>
      </c>
      <c r="BW11" s="20">
        <v>0.91091243968467694</v>
      </c>
      <c r="BX11" s="20">
        <v>0.61996329551864005</v>
      </c>
      <c r="BY11" s="20">
        <v>9.9134282673567539E-2</v>
      </c>
      <c r="BZ11" s="46">
        <v>0</v>
      </c>
      <c r="CA11" s="46">
        <v>1</v>
      </c>
      <c r="CB11" s="21">
        <v>1042568.929937</v>
      </c>
      <c r="CC11" s="21">
        <v>22.154903963182171</v>
      </c>
      <c r="CD11" s="21">
        <v>5708.3716492472013</v>
      </c>
      <c r="CE11" s="21">
        <v>50.268540050448891</v>
      </c>
      <c r="CF11" s="21">
        <v>5.6071803547565153</v>
      </c>
      <c r="CG11" s="21">
        <v>1451.0923441486982</v>
      </c>
      <c r="CH11" s="21">
        <v>12.778476613091271</v>
      </c>
      <c r="CI11" t="s">
        <v>88</v>
      </c>
    </row>
    <row r="12" spans="1:88" x14ac:dyDescent="0.2">
      <c r="A12" s="44">
        <v>1117</v>
      </c>
      <c r="B12" s="12" t="s">
        <v>101</v>
      </c>
      <c r="C12" s="11" t="s">
        <v>96</v>
      </c>
      <c r="D12" s="45">
        <v>14.007770000000001</v>
      </c>
      <c r="E12" s="45">
        <v>-90.61994</v>
      </c>
      <c r="F12" s="11">
        <v>216.12</v>
      </c>
      <c r="G12" s="11">
        <v>25357.24791412766</v>
      </c>
      <c r="H12" s="13">
        <v>56375.8</v>
      </c>
      <c r="I12" s="14">
        <v>76904.991082802517</v>
      </c>
      <c r="J12" s="14">
        <v>40866.492993630578</v>
      </c>
      <c r="K12" s="14">
        <v>60026.005095541361</v>
      </c>
      <c r="L12" s="14">
        <v>20563.950318471358</v>
      </c>
      <c r="M12" s="14">
        <v>28819.659872611432</v>
      </c>
      <c r="N12" s="14">
        <v>27258.681528662444</v>
      </c>
      <c r="O12" s="14">
        <v>8825.7146496815221</v>
      </c>
      <c r="P12" s="14">
        <v>22342.175796178355</v>
      </c>
      <c r="Q12" s="14">
        <v>11294.210191082799</v>
      </c>
      <c r="R12" s="14">
        <v>3104.4751592356679</v>
      </c>
      <c r="S12" s="14">
        <v>300006.35668789805</v>
      </c>
      <c r="T12" s="14">
        <v>212760.12484076427</v>
      </c>
      <c r="U12" s="14">
        <v>218692.12101910828</v>
      </c>
      <c r="V12" s="14">
        <v>229154.46878980895</v>
      </c>
      <c r="W12" s="14">
        <v>660606.71464968147</v>
      </c>
      <c r="X12" s="15">
        <v>0.32206776001904641</v>
      </c>
      <c r="Y12" s="15">
        <v>0.33104737837107862</v>
      </c>
      <c r="Z12" s="15">
        <v>0.34688486160987503</v>
      </c>
      <c r="AA12" s="16">
        <v>3.7739619631253882</v>
      </c>
      <c r="AB12" s="16">
        <v>3.8791843489424234</v>
      </c>
      <c r="AC12" s="16">
        <v>4.0647665982533097</v>
      </c>
      <c r="AD12" s="17">
        <v>1.3641489980240193</v>
      </c>
      <c r="AE12" s="17">
        <v>0.72489424529018787</v>
      </c>
      <c r="AF12" s="17">
        <v>1.0647477303300592</v>
      </c>
      <c r="AG12" s="17">
        <v>0.36476556108243885</v>
      </c>
      <c r="AH12" s="17">
        <v>0.5112062245256197</v>
      </c>
      <c r="AI12" s="17">
        <v>0.48351742287759009</v>
      </c>
      <c r="AJ12" s="17">
        <v>0.15655147509536932</v>
      </c>
      <c r="AK12" s="17">
        <v>0.39630791574005786</v>
      </c>
      <c r="AL12" s="17">
        <v>0.20033791433705239</v>
      </c>
      <c r="AM12" s="17">
        <v>5.5067514061630483E-2</v>
      </c>
      <c r="AN12" s="18">
        <v>0.36146336697424108</v>
      </c>
      <c r="AO12" s="18">
        <v>0.19207778254603031</v>
      </c>
      <c r="AP12" s="18">
        <v>0.28212995804766766</v>
      </c>
      <c r="AQ12" s="18">
        <v>9.6653216075437087E-2</v>
      </c>
      <c r="AR12" s="18">
        <v>0.13545611469339419</v>
      </c>
      <c r="AS12" s="18">
        <v>0.12811931535133106</v>
      </c>
      <c r="AT12" s="18">
        <v>4.1481996009764224E-2</v>
      </c>
      <c r="AU12" s="18">
        <v>0.10501110493754351</v>
      </c>
      <c r="AV12" s="18">
        <v>5.3084243109632064E-2</v>
      </c>
      <c r="AW12" s="18">
        <v>1.4591433246991867E-2</v>
      </c>
      <c r="AX12" s="19">
        <v>3056.6662717457034</v>
      </c>
      <c r="AY12" s="19">
        <v>1388.1471251522212</v>
      </c>
      <c r="AZ12" s="19">
        <v>1060.311256662081</v>
      </c>
      <c r="BA12" s="19">
        <v>1011.9013558167142</v>
      </c>
      <c r="BB12" s="19">
        <v>355.84393430872899</v>
      </c>
      <c r="BC12" s="19">
        <v>189.09167589131306</v>
      </c>
      <c r="BD12" s="19">
        <v>277.74386958884583</v>
      </c>
      <c r="BE12" s="19">
        <v>95.150612245379222</v>
      </c>
      <c r="BF12" s="19">
        <v>133.35026777998996</v>
      </c>
      <c r="BG12" s="19">
        <v>126.12752882038887</v>
      </c>
      <c r="BH12" s="19">
        <v>40.837102765507687</v>
      </c>
      <c r="BI12" s="19">
        <v>103.37856651942603</v>
      </c>
      <c r="BJ12" s="19">
        <v>52.258977378691462</v>
      </c>
      <c r="BK12" s="19">
        <v>14.364589853949971</v>
      </c>
      <c r="BL12" s="20">
        <v>26.051987853209727</v>
      </c>
      <c r="BM12" s="20">
        <v>8.3905053719266611</v>
      </c>
      <c r="BN12" s="20">
        <v>8.6244422801602649</v>
      </c>
      <c r="BO12" s="20">
        <v>9.0370402011228013</v>
      </c>
      <c r="BP12" s="20">
        <v>3.032860322352068</v>
      </c>
      <c r="BQ12" s="20">
        <v>1.6116296662802283</v>
      </c>
      <c r="BR12" s="20">
        <v>2.3672129285803996</v>
      </c>
      <c r="BS12" s="20">
        <v>0.8109693286949432</v>
      </c>
      <c r="BT12" s="20">
        <v>1.136545257995238</v>
      </c>
      <c r="BU12" s="20">
        <v>1.0749858037029094</v>
      </c>
      <c r="BV12" s="20">
        <v>0.3480549103581671</v>
      </c>
      <c r="BW12" s="20">
        <v>0.88109624009041321</v>
      </c>
      <c r="BX12" s="20">
        <v>0.4454036269760287</v>
      </c>
      <c r="BY12" s="20">
        <v>0.12242949904299455</v>
      </c>
      <c r="BZ12" s="46">
        <v>0.23529411764705885</v>
      </c>
      <c r="CA12" s="46">
        <v>0.76470588235294112</v>
      </c>
      <c r="CB12" s="21">
        <v>1252482.2862785221</v>
      </c>
      <c r="CC12" s="21">
        <v>22.154903963182171</v>
      </c>
      <c r="CD12" s="21">
        <v>5708.3716492472013</v>
      </c>
      <c r="CE12" s="21">
        <v>50.268540050448891</v>
      </c>
      <c r="CF12" s="21">
        <v>5.6071803547565153</v>
      </c>
      <c r="CG12" s="21">
        <v>1451.0923441486982</v>
      </c>
      <c r="CH12" s="21">
        <v>12.778476613091271</v>
      </c>
      <c r="CI12" t="s">
        <v>88</v>
      </c>
    </row>
    <row r="13" spans="1:88" x14ac:dyDescent="0.2">
      <c r="A13" s="44">
        <v>1118</v>
      </c>
      <c r="B13" s="12" t="s">
        <v>102</v>
      </c>
      <c r="C13" s="11" t="s">
        <v>96</v>
      </c>
      <c r="D13" s="45">
        <v>13.9938</v>
      </c>
      <c r="E13" s="45">
        <v>-90.635059999999996</v>
      </c>
      <c r="F13" s="11">
        <v>12.7</v>
      </c>
      <c r="G13" s="11">
        <v>1517.202765695067</v>
      </c>
      <c r="H13" s="13">
        <v>3648.4</v>
      </c>
      <c r="I13" s="14">
        <v>1698.3070063694267</v>
      </c>
      <c r="J13" s="14">
        <v>2629.0445859872602</v>
      </c>
      <c r="K13" s="14">
        <v>1980.1452229299364</v>
      </c>
      <c r="L13" s="14">
        <v>1740.4012738853505</v>
      </c>
      <c r="M13" s="14">
        <v>0</v>
      </c>
      <c r="N13" s="14">
        <v>3725.4853503184713</v>
      </c>
      <c r="O13" s="14">
        <v>241.0496815286624</v>
      </c>
      <c r="P13" s="14">
        <v>1799.5337579617835</v>
      </c>
      <c r="Q13" s="14">
        <v>1483.2076433121019</v>
      </c>
      <c r="R13" s="14">
        <v>146.12229299363057</v>
      </c>
      <c r="S13" s="14">
        <v>15443.296815286625</v>
      </c>
      <c r="T13" s="14">
        <v>9677.228025477707</v>
      </c>
      <c r="U13" s="14">
        <v>17021.826751592358</v>
      </c>
      <c r="V13" s="14">
        <v>13357.538853503185</v>
      </c>
      <c r="W13" s="14">
        <v>40056.593630573247</v>
      </c>
      <c r="X13" s="15">
        <v>0.2415888908259925</v>
      </c>
      <c r="Y13" s="15">
        <v>0.4249444400734172</v>
      </c>
      <c r="Z13" s="15">
        <v>0.33346666910059036</v>
      </c>
      <c r="AA13" s="16">
        <v>2.6524580707920475</v>
      </c>
      <c r="AB13" s="16">
        <v>4.6655593552221131</v>
      </c>
      <c r="AC13" s="16">
        <v>3.6612045974956651</v>
      </c>
      <c r="AD13" s="17">
        <v>0.4654936427939444</v>
      </c>
      <c r="AE13" s="17">
        <v>0.72060206830042217</v>
      </c>
      <c r="AF13" s="17">
        <v>0.54274345546813296</v>
      </c>
      <c r="AG13" s="17">
        <v>0.47703137646238092</v>
      </c>
      <c r="AH13" s="17">
        <v>0</v>
      </c>
      <c r="AI13" s="17">
        <v>1.0211285358838043</v>
      </c>
      <c r="AJ13" s="17">
        <v>6.6069970816977963E-2</v>
      </c>
      <c r="AK13" s="17">
        <v>0.4932391618138865</v>
      </c>
      <c r="AL13" s="17">
        <v>0.40653646620768058</v>
      </c>
      <c r="AM13" s="17">
        <v>4.0051061559486505E-2</v>
      </c>
      <c r="AN13" s="18">
        <v>0.17549519365444438</v>
      </c>
      <c r="AO13" s="18">
        <v>0.27167331172373405</v>
      </c>
      <c r="AP13" s="18">
        <v>0.20461905183144513</v>
      </c>
      <c r="AQ13" s="18">
        <v>0.17984502063021682</v>
      </c>
      <c r="AR13" s="18">
        <v>0</v>
      </c>
      <c r="AS13" s="18">
        <v>0.38497443074713189</v>
      </c>
      <c r="AT13" s="18">
        <v>2.490895955887773E-2</v>
      </c>
      <c r="AU13" s="18">
        <v>0.18595549812653622</v>
      </c>
      <c r="AV13" s="18">
        <v>0.15326782002110412</v>
      </c>
      <c r="AW13" s="18">
        <v>1.5099602139055453E-2</v>
      </c>
      <c r="AX13" s="19">
        <v>3154.0624905963186</v>
      </c>
      <c r="AY13" s="19">
        <v>1216.0076232509155</v>
      </c>
      <c r="AZ13" s="19">
        <v>1051.7747128742667</v>
      </c>
      <c r="BA13" s="19">
        <v>1340.3013190230204</v>
      </c>
      <c r="BB13" s="19">
        <v>133.72496113145093</v>
      </c>
      <c r="BC13" s="19">
        <v>207.01138472340634</v>
      </c>
      <c r="BD13" s="19">
        <v>155.91694668739657</v>
      </c>
      <c r="BE13" s="19">
        <v>137.03947038467328</v>
      </c>
      <c r="BF13" s="19">
        <v>0</v>
      </c>
      <c r="BG13" s="19">
        <v>293.34530317468278</v>
      </c>
      <c r="BH13" s="19">
        <v>18.980289884146647</v>
      </c>
      <c r="BI13" s="19">
        <v>141.69557149305382</v>
      </c>
      <c r="BJ13" s="19">
        <v>116.78800341040173</v>
      </c>
      <c r="BK13" s="19">
        <v>11.505692361703195</v>
      </c>
      <c r="BL13" s="20">
        <v>26.401608628904892</v>
      </c>
      <c r="BM13" s="20">
        <v>6.3783353446790851</v>
      </c>
      <c r="BN13" s="20">
        <v>11.219216795847489</v>
      </c>
      <c r="BO13" s="20">
        <v>8.8040564883783183</v>
      </c>
      <c r="BP13" s="20">
        <v>1.1193671965074434</v>
      </c>
      <c r="BQ13" s="20">
        <v>1.7328234863735117</v>
      </c>
      <c r="BR13" s="20">
        <v>1.3051289304912284</v>
      </c>
      <c r="BS13" s="20">
        <v>1.1471118516502512</v>
      </c>
      <c r="BT13" s="20">
        <v>0</v>
      </c>
      <c r="BU13" s="20">
        <v>2.4554960184321422</v>
      </c>
      <c r="BV13" s="20">
        <v>0.15887769715357181</v>
      </c>
      <c r="BW13" s="20">
        <v>1.1860865262378915</v>
      </c>
      <c r="BX13" s="20">
        <v>0.97759355364252121</v>
      </c>
      <c r="BY13" s="20">
        <v>9.6310326014129324E-2</v>
      </c>
      <c r="BZ13" s="46">
        <v>0.6</v>
      </c>
      <c r="CA13" s="46">
        <v>0.4</v>
      </c>
      <c r="CB13" s="21">
        <v>80211.148456508963</v>
      </c>
      <c r="CC13" s="21">
        <v>22.154903963182171</v>
      </c>
      <c r="CD13" s="21">
        <v>5708.3716492472013</v>
      </c>
      <c r="CE13" s="21">
        <v>50.268540050448891</v>
      </c>
      <c r="CF13" s="21">
        <v>5.6071803547565153</v>
      </c>
      <c r="CG13" s="21">
        <v>1451.0923441486982</v>
      </c>
      <c r="CH13" s="21">
        <v>12.778476613091271</v>
      </c>
      <c r="CI13" t="s">
        <v>88</v>
      </c>
    </row>
    <row r="14" spans="1:88" x14ac:dyDescent="0.2">
      <c r="A14" s="44">
        <v>1119</v>
      </c>
      <c r="B14" s="12" t="s">
        <v>103</v>
      </c>
      <c r="C14" s="11" t="s">
        <v>96</v>
      </c>
      <c r="D14" s="45">
        <v>13.98678</v>
      </c>
      <c r="E14" s="45">
        <v>-90.598659999999995</v>
      </c>
      <c r="F14" s="11">
        <v>47.05</v>
      </c>
      <c r="G14" s="11">
        <v>6205.7195000000002</v>
      </c>
      <c r="H14" s="13">
        <v>13066.6</v>
      </c>
      <c r="I14" s="14">
        <v>19496.712101910831</v>
      </c>
      <c r="J14" s="14">
        <v>7178.0407643312092</v>
      </c>
      <c r="K14" s="14">
        <v>12873.573248407642</v>
      </c>
      <c r="L14" s="14">
        <v>10162.866242038217</v>
      </c>
      <c r="M14" s="14">
        <v>9989.4687898089105</v>
      </c>
      <c r="N14" s="14">
        <v>2065.5248407643307</v>
      </c>
      <c r="O14" s="14">
        <v>4417.1426751592353</v>
      </c>
      <c r="P14" s="14">
        <v>16217.92484076433</v>
      </c>
      <c r="Q14" s="14">
        <v>3741.6063694267527</v>
      </c>
      <c r="R14" s="14">
        <v>2178.8675159235663</v>
      </c>
      <c r="S14" s="14">
        <v>88321.72738853503</v>
      </c>
      <c r="T14" s="14">
        <v>55631.666242038213</v>
      </c>
      <c r="U14" s="14">
        <v>50277.928662420367</v>
      </c>
      <c r="V14" s="14">
        <v>0</v>
      </c>
      <c r="W14" s="14">
        <v>105909.59490445859</v>
      </c>
      <c r="X14" s="15">
        <v>0.52527503567758649</v>
      </c>
      <c r="Y14" s="15">
        <v>0.47472496432241346</v>
      </c>
      <c r="Z14" s="15">
        <v>0</v>
      </c>
      <c r="AA14" s="16">
        <v>4.2575471998865968</v>
      </c>
      <c r="AB14" s="16">
        <v>3.8478202946765316</v>
      </c>
      <c r="AC14" s="16">
        <v>0</v>
      </c>
      <c r="AD14" s="17">
        <v>1.4921029266917814</v>
      </c>
      <c r="AE14" s="17">
        <v>0.54934265718176178</v>
      </c>
      <c r="AF14" s="17">
        <v>0.98522746915093762</v>
      </c>
      <c r="AG14" s="17">
        <v>0.77777434390263855</v>
      </c>
      <c r="AH14" s="17">
        <v>0.76450406301630958</v>
      </c>
      <c r="AI14" s="17">
        <v>0.15807668718444973</v>
      </c>
      <c r="AJ14" s="17">
        <v>0.33804835803952332</v>
      </c>
      <c r="AK14" s="17">
        <v>1.2411740499260964</v>
      </c>
      <c r="AL14" s="17">
        <v>0.2863488871953494</v>
      </c>
      <c r="AM14" s="17">
        <v>0.16675091576412887</v>
      </c>
      <c r="AN14" s="18">
        <v>0.35046068936864039</v>
      </c>
      <c r="AO14" s="18">
        <v>0.12902796643015349</v>
      </c>
      <c r="AP14" s="18">
        <v>0.23140729224967366</v>
      </c>
      <c r="AQ14" s="18">
        <v>0.18268132034410683</v>
      </c>
      <c r="AR14" s="18">
        <v>0.17956443631128097</v>
      </c>
      <c r="AS14" s="18">
        <v>3.7128581261215425E-2</v>
      </c>
      <c r="AT14" s="18">
        <v>7.9399791046010595E-2</v>
      </c>
      <c r="AU14" s="18">
        <v>0.29152326249234672</v>
      </c>
      <c r="AV14" s="18">
        <v>6.7256773384209698E-2</v>
      </c>
      <c r="AW14" s="18">
        <v>3.916595822321603E-2</v>
      </c>
      <c r="AX14" s="19">
        <v>2251.0009543986948</v>
      </c>
      <c r="AY14" s="19">
        <v>1877.1886798838477</v>
      </c>
      <c r="AZ14" s="19">
        <v>1057.0705616873436</v>
      </c>
      <c r="BA14" s="19">
        <v>1068.6063477666391</v>
      </c>
      <c r="BB14" s="19">
        <v>414.38282894603259</v>
      </c>
      <c r="BC14" s="19">
        <v>152.56197161171539</v>
      </c>
      <c r="BD14" s="19">
        <v>273.61473429134202</v>
      </c>
      <c r="BE14" s="19">
        <v>216.00140790729475</v>
      </c>
      <c r="BF14" s="19">
        <v>212.31602103738388</v>
      </c>
      <c r="BG14" s="19">
        <v>43.900634235161121</v>
      </c>
      <c r="BH14" s="19">
        <v>93.881884700515101</v>
      </c>
      <c r="BI14" s="19">
        <v>344.69553327873177</v>
      </c>
      <c r="BJ14" s="19">
        <v>79.52404610896393</v>
      </c>
      <c r="BK14" s="19">
        <v>46.309617766707042</v>
      </c>
      <c r="BL14" s="20">
        <v>17.066448927390059</v>
      </c>
      <c r="BM14" s="20">
        <v>8.9645795692245205</v>
      </c>
      <c r="BN14" s="20">
        <v>8.1018693581655388</v>
      </c>
      <c r="BO14" s="20">
        <v>0</v>
      </c>
      <c r="BP14" s="20">
        <v>3.141732735730455</v>
      </c>
      <c r="BQ14" s="20">
        <v>1.1566814717183413</v>
      </c>
      <c r="BR14" s="20">
        <v>2.0744690842709925</v>
      </c>
      <c r="BS14" s="20">
        <v>1.63766123203574</v>
      </c>
      <c r="BT14" s="20">
        <v>1.6097196771154272</v>
      </c>
      <c r="BU14" s="20">
        <v>0.33284212100858424</v>
      </c>
      <c r="BV14" s="20">
        <v>0.71178574461176258</v>
      </c>
      <c r="BW14" s="20">
        <v>2.6133834828925688</v>
      </c>
      <c r="BX14" s="20">
        <v>0.60292869657204984</v>
      </c>
      <c r="BY14" s="20">
        <v>0.35110634889694359</v>
      </c>
      <c r="BZ14" s="46">
        <v>0</v>
      </c>
      <c r="CA14" s="46">
        <v>1</v>
      </c>
      <c r="CB14" s="21">
        <v>292535.98555099999</v>
      </c>
      <c r="CC14" s="21">
        <v>22.154903963182171</v>
      </c>
      <c r="CD14" s="21">
        <v>5708.3716492472013</v>
      </c>
      <c r="CE14" s="21">
        <v>50.268540050448891</v>
      </c>
      <c r="CF14" s="21">
        <v>5.6071803547565153</v>
      </c>
      <c r="CG14" s="21">
        <v>1451.0923441486982</v>
      </c>
      <c r="CH14" s="21">
        <v>12.778476613091271</v>
      </c>
      <c r="CI14" t="s">
        <v>88</v>
      </c>
    </row>
    <row r="15" spans="1:88" x14ac:dyDescent="0.2">
      <c r="A15" s="44">
        <v>1120</v>
      </c>
      <c r="B15" s="12" t="s">
        <v>104</v>
      </c>
      <c r="C15" s="11" t="s">
        <v>96</v>
      </c>
      <c r="D15" s="45">
        <v>13.98709</v>
      </c>
      <c r="E15" s="45">
        <v>-90.634010000000004</v>
      </c>
      <c r="F15" s="11">
        <v>46.13</v>
      </c>
      <c r="G15" s="11">
        <v>5702.4075100502514</v>
      </c>
      <c r="H15" s="13">
        <v>13210.6</v>
      </c>
      <c r="I15" s="14">
        <v>16477.885350318469</v>
      </c>
      <c r="J15" s="14">
        <v>7239.0675159235661</v>
      </c>
      <c r="K15" s="14">
        <v>6499.0394904458599</v>
      </c>
      <c r="L15" s="14">
        <v>12137.178343949046</v>
      </c>
      <c r="M15" s="14">
        <v>6745.254777070063</v>
      </c>
      <c r="N15" s="14">
        <v>5682.2509554140115</v>
      </c>
      <c r="O15" s="14">
        <v>3489.063694267516</v>
      </c>
      <c r="P15" s="14">
        <v>7877.9019108280263</v>
      </c>
      <c r="Q15" s="14">
        <v>3506.591082802548</v>
      </c>
      <c r="R15" s="14">
        <v>2302.6178343949041</v>
      </c>
      <c r="S15" s="14">
        <v>71956.850955414018</v>
      </c>
      <c r="T15" s="14">
        <v>48162.379617834398</v>
      </c>
      <c r="U15" s="14">
        <v>79552.703184713377</v>
      </c>
      <c r="V15" s="14">
        <v>40069.426751592357</v>
      </c>
      <c r="W15" s="14">
        <v>167784.50955414015</v>
      </c>
      <c r="X15" s="15">
        <v>0.28704902345167638</v>
      </c>
      <c r="Y15" s="15">
        <v>0.47413616069869413</v>
      </c>
      <c r="Z15" s="15">
        <v>0.23881481584962935</v>
      </c>
      <c r="AA15" s="16">
        <v>3.6457374848859549</v>
      </c>
      <c r="AB15" s="16">
        <v>6.0218841827557696</v>
      </c>
      <c r="AC15" s="16">
        <v>3.033126939850753</v>
      </c>
      <c r="AD15" s="17">
        <v>1.2473230095770418</v>
      </c>
      <c r="AE15" s="17">
        <v>0.54797416589129688</v>
      </c>
      <c r="AF15" s="17">
        <v>0.49195642063538825</v>
      </c>
      <c r="AG15" s="17">
        <v>0.91874542745591015</v>
      </c>
      <c r="AH15" s="17">
        <v>0.51059412722132702</v>
      </c>
      <c r="AI15" s="17">
        <v>0.430128151288663</v>
      </c>
      <c r="AJ15" s="17">
        <v>0.26411091807090636</v>
      </c>
      <c r="AK15" s="17">
        <v>0.5963318782514061</v>
      </c>
      <c r="AL15" s="17">
        <v>0.26543768510155086</v>
      </c>
      <c r="AM15" s="17">
        <v>0.17430077622476678</v>
      </c>
      <c r="AN15" s="18">
        <v>0.34213187722594907</v>
      </c>
      <c r="AO15" s="18">
        <v>0.1503054370104869</v>
      </c>
      <c r="AP15" s="18">
        <v>0.13494016578946783</v>
      </c>
      <c r="AQ15" s="18">
        <v>0.25200537100236386</v>
      </c>
      <c r="AR15" s="18">
        <v>0.14005235685182618</v>
      </c>
      <c r="AS15" s="18">
        <v>0.11798110891742337</v>
      </c>
      <c r="AT15" s="18">
        <v>7.2443756349935939E-2</v>
      </c>
      <c r="AU15" s="18">
        <v>0.16356961539979351</v>
      </c>
      <c r="AV15" s="18">
        <v>7.2807679160106678E-2</v>
      </c>
      <c r="AW15" s="18">
        <v>4.7809469811625566E-2</v>
      </c>
      <c r="AX15" s="19">
        <v>3637.2102656436191</v>
      </c>
      <c r="AY15" s="19">
        <v>1559.8710374032953</v>
      </c>
      <c r="AZ15" s="19">
        <v>868.61969979606226</v>
      </c>
      <c r="BA15" s="19">
        <v>1724.532911006143</v>
      </c>
      <c r="BB15" s="19">
        <v>357.20540538301469</v>
      </c>
      <c r="BC15" s="19">
        <v>156.92754207508273</v>
      </c>
      <c r="BD15" s="19">
        <v>140.88531303806329</v>
      </c>
      <c r="BE15" s="19">
        <v>263.10813665616837</v>
      </c>
      <c r="BF15" s="19">
        <v>146.22273524973039</v>
      </c>
      <c r="BG15" s="19">
        <v>123.1790798919144</v>
      </c>
      <c r="BH15" s="19">
        <v>75.635458362616859</v>
      </c>
      <c r="BI15" s="19">
        <v>170.77610905762032</v>
      </c>
      <c r="BJ15" s="19">
        <v>76.015414758347021</v>
      </c>
      <c r="BK15" s="19">
        <v>49.915842930737135</v>
      </c>
      <c r="BL15" s="20">
        <v>29.423451280608596</v>
      </c>
      <c r="BM15" s="20">
        <v>8.445972956676675</v>
      </c>
      <c r="BN15" s="20">
        <v>13.950722224692836</v>
      </c>
      <c r="BO15" s="20">
        <v>7.0267560992390834</v>
      </c>
      <c r="BP15" s="20">
        <v>2.8896365826673902</v>
      </c>
      <c r="BQ15" s="20">
        <v>1.2694756562320417</v>
      </c>
      <c r="BR15" s="20">
        <v>1.1397009910273124</v>
      </c>
      <c r="BS15" s="20">
        <v>2.1284305484232378</v>
      </c>
      <c r="BT15" s="20">
        <v>1.1828784184893553</v>
      </c>
      <c r="BU15" s="20">
        <v>0.99646525531528307</v>
      </c>
      <c r="BV15" s="20">
        <v>0.61185800701163306</v>
      </c>
      <c r="BW15" s="20">
        <v>1.3815045482006605</v>
      </c>
      <c r="BX15" s="20">
        <v>0.61493168922465291</v>
      </c>
      <c r="BY15" s="20">
        <v>0.40379748910203939</v>
      </c>
      <c r="BZ15" s="46">
        <v>1</v>
      </c>
      <c r="CA15" s="46">
        <v>0</v>
      </c>
      <c r="CB15" s="21">
        <v>291862.00440352259</v>
      </c>
      <c r="CC15" s="21">
        <v>22.154903963182171</v>
      </c>
      <c r="CD15" s="21">
        <v>5708.3716492472013</v>
      </c>
      <c r="CE15" s="21">
        <v>50.268540050448891</v>
      </c>
      <c r="CF15" s="21">
        <v>5.6071803547565153</v>
      </c>
      <c r="CG15" s="21">
        <v>1451.0923441486982</v>
      </c>
      <c r="CH15" s="21">
        <v>12.778476613091271</v>
      </c>
      <c r="CI15" t="s">
        <v>88</v>
      </c>
    </row>
    <row r="16" spans="1:88" x14ac:dyDescent="0.2">
      <c r="A16" s="44">
        <v>1121</v>
      </c>
      <c r="B16" s="12" t="s">
        <v>105</v>
      </c>
      <c r="C16" s="11" t="s">
        <v>106</v>
      </c>
      <c r="D16" s="45">
        <v>14.049659999999999</v>
      </c>
      <c r="E16" s="45">
        <v>-90.766549999999995</v>
      </c>
      <c r="F16" s="11">
        <v>267.7</v>
      </c>
      <c r="G16" s="11">
        <v>31322.454000000002</v>
      </c>
      <c r="H16" s="13">
        <v>72235.8</v>
      </c>
      <c r="I16" s="14">
        <v>57319.722292993589</v>
      </c>
      <c r="J16" s="14">
        <v>52755.507006369437</v>
      </c>
      <c r="K16" s="14">
        <v>32885.421656050938</v>
      </c>
      <c r="L16" s="14">
        <v>21998.360509554175</v>
      </c>
      <c r="M16" s="14">
        <v>11339.694267515932</v>
      </c>
      <c r="N16" s="14">
        <v>28901.166878980905</v>
      </c>
      <c r="O16" s="14">
        <v>8250.2280254777161</v>
      </c>
      <c r="P16" s="14">
        <v>42576.072611464893</v>
      </c>
      <c r="Q16" s="14">
        <v>8604.936305732479</v>
      </c>
      <c r="R16" s="14">
        <v>7488.7426751592366</v>
      </c>
      <c r="S16" s="14">
        <v>272119.85222929931</v>
      </c>
      <c r="T16" s="14">
        <v>181052.69044585986</v>
      </c>
      <c r="U16" s="14">
        <v>200594.70573248406</v>
      </c>
      <c r="V16" s="14">
        <v>0</v>
      </c>
      <c r="W16" s="14">
        <v>381647.39617834392</v>
      </c>
      <c r="X16" s="15">
        <v>0.47439781394775687</v>
      </c>
      <c r="Y16" s="15">
        <v>0.52560218605224307</v>
      </c>
      <c r="Z16" s="15">
        <v>0</v>
      </c>
      <c r="AA16" s="16">
        <v>2.5064122006797165</v>
      </c>
      <c r="AB16" s="16">
        <v>2.7769430909948261</v>
      </c>
      <c r="AC16" s="16">
        <v>0</v>
      </c>
      <c r="AD16" s="17">
        <v>0.79350851368703035</v>
      </c>
      <c r="AE16" s="17">
        <v>0.73032356541174093</v>
      </c>
      <c r="AF16" s="17">
        <v>0.45525102035349418</v>
      </c>
      <c r="AG16" s="17">
        <v>0.30453543131735478</v>
      </c>
      <c r="AH16" s="17">
        <v>0.15698163884827096</v>
      </c>
      <c r="AI16" s="17">
        <v>0.40009478512013302</v>
      </c>
      <c r="AJ16" s="17">
        <v>0.11421245456515627</v>
      </c>
      <c r="AK16" s="17">
        <v>0.58940404358316645</v>
      </c>
      <c r="AL16" s="17">
        <v>0.11912287682468359</v>
      </c>
      <c r="AM16" s="17">
        <v>0.10367079308541244</v>
      </c>
      <c r="AN16" s="18">
        <v>0.3165913864733973</v>
      </c>
      <c r="AO16" s="18">
        <v>0.29138206605189831</v>
      </c>
      <c r="AP16" s="18">
        <v>0.18163453729998372</v>
      </c>
      <c r="AQ16" s="18">
        <v>0.1215025330768688</v>
      </c>
      <c r="AR16" s="18">
        <v>6.2632011927526904E-2</v>
      </c>
      <c r="AS16" s="18">
        <v>0.15962848609324154</v>
      </c>
      <c r="AT16" s="18">
        <v>4.556810509228406E-2</v>
      </c>
      <c r="AU16" s="18">
        <v>0.23515846412785787</v>
      </c>
      <c r="AV16" s="18">
        <v>4.7527249026468411E-2</v>
      </c>
      <c r="AW16" s="18">
        <v>4.1362228071383414E-2</v>
      </c>
      <c r="AX16" s="19">
        <v>1425.6533290188418</v>
      </c>
      <c r="AY16" s="19">
        <v>1016.5104677971585</v>
      </c>
      <c r="AZ16" s="19">
        <v>1754.5716687898091</v>
      </c>
      <c r="BA16" s="19">
        <v>749.32650628496106</v>
      </c>
      <c r="BB16" s="19">
        <v>214.11924651846689</v>
      </c>
      <c r="BC16" s="19">
        <v>197.06950693451415</v>
      </c>
      <c r="BD16" s="19">
        <v>122.84430951083652</v>
      </c>
      <c r="BE16" s="19">
        <v>82.175422149996919</v>
      </c>
      <c r="BF16" s="19">
        <v>42.359709628374794</v>
      </c>
      <c r="BG16" s="19">
        <v>107.96102681726151</v>
      </c>
      <c r="BH16" s="19">
        <v>30.818931735068048</v>
      </c>
      <c r="BI16" s="19">
        <v>159.04397688257339</v>
      </c>
      <c r="BJ16" s="19">
        <v>32.143953327353302</v>
      </c>
      <c r="BK16" s="19">
        <v>27.974384292712877</v>
      </c>
      <c r="BL16" s="20">
        <v>12.184466650612494</v>
      </c>
      <c r="BM16" s="20">
        <v>5.7802843431699138</v>
      </c>
      <c r="BN16" s="20">
        <v>6.4041823074425794</v>
      </c>
      <c r="BO16" s="20">
        <v>0</v>
      </c>
      <c r="BP16" s="20">
        <v>1.8299882344146339</v>
      </c>
      <c r="BQ16" s="20">
        <v>1.6842711942802895</v>
      </c>
      <c r="BR16" s="20">
        <v>1.0498992721340077</v>
      </c>
      <c r="BS16" s="20">
        <v>0.70231918959970929</v>
      </c>
      <c r="BT16" s="20">
        <v>0.36203083792591512</v>
      </c>
      <c r="BU16" s="20">
        <v>0.92269803888868041</v>
      </c>
      <c r="BV16" s="20">
        <v>0.26339660441285079</v>
      </c>
      <c r="BW16" s="20">
        <v>1.3592827883621408</v>
      </c>
      <c r="BX16" s="20">
        <v>0.27472101342163291</v>
      </c>
      <c r="BY16" s="20">
        <v>0.23908543931964066</v>
      </c>
      <c r="BZ16" s="46">
        <v>0</v>
      </c>
      <c r="CA16" s="46">
        <v>1</v>
      </c>
      <c r="CB16" s="21">
        <v>1596872.061372</v>
      </c>
      <c r="CC16" s="21">
        <v>22.154903963182171</v>
      </c>
      <c r="CD16" s="21">
        <v>5708.3716492472013</v>
      </c>
      <c r="CE16" s="21">
        <v>50.268540050448891</v>
      </c>
      <c r="CF16" s="21">
        <v>5.6071803547565153</v>
      </c>
      <c r="CG16" s="21">
        <v>1451.0923441486982</v>
      </c>
      <c r="CH16" s="21">
        <v>12.778476613091271</v>
      </c>
      <c r="CI16" t="s">
        <v>97</v>
      </c>
    </row>
    <row r="17" spans="1:87" x14ac:dyDescent="0.2">
      <c r="A17" s="44">
        <v>1122</v>
      </c>
      <c r="B17" s="12" t="s">
        <v>107</v>
      </c>
      <c r="C17" s="11" t="s">
        <v>106</v>
      </c>
      <c r="D17" s="45">
        <v>14.04893</v>
      </c>
      <c r="E17" s="45">
        <v>-90.752619999999993</v>
      </c>
      <c r="F17" s="11">
        <v>274.89999999999998</v>
      </c>
      <c r="G17" s="11">
        <v>26960.72849999999</v>
      </c>
      <c r="H17" s="13">
        <v>62138.799999999967</v>
      </c>
      <c r="I17" s="14">
        <v>75795.733757961905</v>
      </c>
      <c r="J17" s="14">
        <v>53013.472611464982</v>
      </c>
      <c r="K17" s="14">
        <v>34158.522292993621</v>
      </c>
      <c r="L17" s="14">
        <v>25024.721019108307</v>
      </c>
      <c r="M17" s="14">
        <v>27180.726114649664</v>
      </c>
      <c r="N17" s="14">
        <v>30709.166878980861</v>
      </c>
      <c r="O17" s="14">
        <v>18744.01783439489</v>
      </c>
      <c r="P17" s="14">
        <v>67129.159235668732</v>
      </c>
      <c r="Q17" s="14">
        <v>6956.9681528662386</v>
      </c>
      <c r="R17" s="14">
        <v>4720.6828025477726</v>
      </c>
      <c r="S17" s="14">
        <v>343433.17070063698</v>
      </c>
      <c r="T17" s="14">
        <v>199670.10063694281</v>
      </c>
      <c r="U17" s="14">
        <v>175396.83439490455</v>
      </c>
      <c r="V17" s="14">
        <v>0</v>
      </c>
      <c r="W17" s="14">
        <v>375066.93503184733</v>
      </c>
      <c r="X17" s="15">
        <v>0.53235857919597362</v>
      </c>
      <c r="Y17" s="15">
        <v>0.46764142080402643</v>
      </c>
      <c r="Z17" s="15">
        <v>0</v>
      </c>
      <c r="AA17" s="16">
        <v>3.2132918665462307</v>
      </c>
      <c r="AB17" s="16">
        <v>2.8226620790054628</v>
      </c>
      <c r="AC17" s="16">
        <v>0</v>
      </c>
      <c r="AD17" s="17">
        <v>1.2197810990550502</v>
      </c>
      <c r="AE17" s="17">
        <v>0.85314606351369848</v>
      </c>
      <c r="AF17" s="17">
        <v>0.54971325955753314</v>
      </c>
      <c r="AG17" s="17">
        <v>0.40272295279452325</v>
      </c>
      <c r="AH17" s="17">
        <v>0.43741955291459889</v>
      </c>
      <c r="AI17" s="17">
        <v>0.49420276669296603</v>
      </c>
      <c r="AJ17" s="17">
        <v>0.30164756696934764</v>
      </c>
      <c r="AK17" s="17">
        <v>1.0803098745979769</v>
      </c>
      <c r="AL17" s="17">
        <v>0.1119585211311812</v>
      </c>
      <c r="AM17" s="17">
        <v>7.596997049424474E-2</v>
      </c>
      <c r="AN17" s="18">
        <v>0.3796048257409364</v>
      </c>
      <c r="AO17" s="18">
        <v>0.26550531322593257</v>
      </c>
      <c r="AP17" s="18">
        <v>0.17107479880076565</v>
      </c>
      <c r="AQ17" s="18">
        <v>0.12533033708742597</v>
      </c>
      <c r="AR17" s="18">
        <v>0.13612817356200954</v>
      </c>
      <c r="AS17" s="18">
        <v>0.15379952622360263</v>
      </c>
      <c r="AT17" s="18">
        <v>9.3874935579247601E-2</v>
      </c>
      <c r="AU17" s="18">
        <v>0.33620035759749872</v>
      </c>
      <c r="AV17" s="18">
        <v>3.4842313048742288E-2</v>
      </c>
      <c r="AW17" s="18">
        <v>2.3642412096197218E-2</v>
      </c>
      <c r="AX17" s="19">
        <v>1364.3759004432425</v>
      </c>
      <c r="AY17" s="19">
        <v>1249.3021851605565</v>
      </c>
      <c r="AZ17" s="19">
        <v>1754.5716687898091</v>
      </c>
      <c r="BA17" s="19">
        <v>638.03868459405078</v>
      </c>
      <c r="BB17" s="19">
        <v>275.72111225158937</v>
      </c>
      <c r="BC17" s="19">
        <v>192.84639000169147</v>
      </c>
      <c r="BD17" s="19">
        <v>124.25799306290878</v>
      </c>
      <c r="BE17" s="19">
        <v>91.03208810152168</v>
      </c>
      <c r="BF17" s="19">
        <v>98.874958583665574</v>
      </c>
      <c r="BG17" s="19">
        <v>111.7103196761763</v>
      </c>
      <c r="BH17" s="19">
        <v>68.184859346652928</v>
      </c>
      <c r="BI17" s="19">
        <v>244.1948317048699</v>
      </c>
      <c r="BJ17" s="19">
        <v>25.307268653569441</v>
      </c>
      <c r="BK17" s="19">
        <v>17.172363777911141</v>
      </c>
      <c r="BL17" s="20">
        <v>13.911602389818491</v>
      </c>
      <c r="BM17" s="20">
        <v>7.4059608825830834</v>
      </c>
      <c r="BN17" s="20">
        <v>6.5056415072354081</v>
      </c>
      <c r="BO17" s="20">
        <v>0</v>
      </c>
      <c r="BP17" s="20">
        <v>2.8113384902771426</v>
      </c>
      <c r="BQ17" s="20">
        <v>1.9663219638692255</v>
      </c>
      <c r="BR17" s="20">
        <v>1.2669732679142418</v>
      </c>
      <c r="BS17" s="20">
        <v>0.9281915738704285</v>
      </c>
      <c r="BT17" s="20">
        <v>1.0081599284177234</v>
      </c>
      <c r="BU17" s="20">
        <v>1.1390332749718122</v>
      </c>
      <c r="BV17" s="20">
        <v>0.69523410075491454</v>
      </c>
      <c r="BW17" s="20">
        <v>2.48988669707752</v>
      </c>
      <c r="BX17" s="20">
        <v>0.25804080749769953</v>
      </c>
      <c r="BY17" s="20">
        <v>0.17509477915434571</v>
      </c>
      <c r="BZ17" s="46">
        <v>1.785714285714286E-2</v>
      </c>
      <c r="CA17" s="46">
        <v>0.9821428571428571</v>
      </c>
      <c r="CB17" s="21">
        <v>1373776.266913</v>
      </c>
      <c r="CC17" s="21">
        <v>22.154903963182171</v>
      </c>
      <c r="CD17" s="21">
        <v>5708.3716492472013</v>
      </c>
      <c r="CE17" s="21">
        <v>50.268540050448891</v>
      </c>
      <c r="CF17" s="21">
        <v>5.6071803547565153</v>
      </c>
      <c r="CG17" s="21">
        <v>1451.0923441486982</v>
      </c>
      <c r="CH17" s="21">
        <v>12.778476613091271</v>
      </c>
      <c r="CI17" t="s">
        <v>97</v>
      </c>
    </row>
    <row r="18" spans="1:87" x14ac:dyDescent="0.2">
      <c r="A18" s="44">
        <v>1123</v>
      </c>
      <c r="B18" s="12" t="s">
        <v>108</v>
      </c>
      <c r="C18" s="11" t="s">
        <v>106</v>
      </c>
      <c r="D18" s="45">
        <v>14.04867</v>
      </c>
      <c r="E18" s="45">
        <v>-90.734859999999998</v>
      </c>
      <c r="F18" s="11">
        <v>343.70000000000022</v>
      </c>
      <c r="G18" s="11">
        <v>35281.8655</v>
      </c>
      <c r="H18" s="13">
        <v>81190.400000000009</v>
      </c>
      <c r="I18" s="14">
        <v>96814.815286624042</v>
      </c>
      <c r="J18" s="14">
        <v>62985.861146496805</v>
      </c>
      <c r="K18" s="14">
        <v>45839.867515923674</v>
      </c>
      <c r="L18" s="14">
        <v>31721.476433120977</v>
      </c>
      <c r="M18" s="14">
        <v>31442.783439490457</v>
      </c>
      <c r="N18" s="14">
        <v>39956.93375796172</v>
      </c>
      <c r="O18" s="14">
        <v>16721.543949044586</v>
      </c>
      <c r="P18" s="14">
        <v>67623.722292993611</v>
      </c>
      <c r="Q18" s="14">
        <v>8722.7961783439405</v>
      </c>
      <c r="R18" s="14">
        <v>10978.529936305733</v>
      </c>
      <c r="S18" s="14">
        <v>412808.32993630553</v>
      </c>
      <c r="T18" s="14">
        <v>257063.34649681521</v>
      </c>
      <c r="U18" s="14">
        <v>232025.68407643324</v>
      </c>
      <c r="V18" s="14">
        <v>0</v>
      </c>
      <c r="W18" s="14">
        <v>489089.03057324846</v>
      </c>
      <c r="X18" s="15">
        <v>0.52559622160308517</v>
      </c>
      <c r="Y18" s="15">
        <v>0.47440377839691478</v>
      </c>
      <c r="Z18" s="15">
        <v>0</v>
      </c>
      <c r="AA18" s="16">
        <v>3.1661790864044908</v>
      </c>
      <c r="AB18" s="16">
        <v>2.8577970311321685</v>
      </c>
      <c r="AC18" s="16">
        <v>0</v>
      </c>
      <c r="AD18" s="17">
        <v>1.1924416591939937</v>
      </c>
      <c r="AE18" s="17">
        <v>0.77577966294656509</v>
      </c>
      <c r="AF18" s="17">
        <v>0.56459713852775295</v>
      </c>
      <c r="AG18" s="17">
        <v>0.39070476845933721</v>
      </c>
      <c r="AH18" s="17">
        <v>0.38727218291190157</v>
      </c>
      <c r="AI18" s="17">
        <v>0.49213864887919895</v>
      </c>
      <c r="AJ18" s="17">
        <v>0.20595469352342868</v>
      </c>
      <c r="AK18" s="17">
        <v>0.8329029330190959</v>
      </c>
      <c r="AL18" s="17">
        <v>0.1074363000840486</v>
      </c>
      <c r="AM18" s="17">
        <v>0.13521955719279288</v>
      </c>
      <c r="AN18" s="18">
        <v>0.37661851293071646</v>
      </c>
      <c r="AO18" s="18">
        <v>0.24502077797107161</v>
      </c>
      <c r="AP18" s="18">
        <v>0.17832128983231604</v>
      </c>
      <c r="AQ18" s="18">
        <v>0.12339945334646912</v>
      </c>
      <c r="AR18" s="18">
        <v>0.12231531203488789</v>
      </c>
      <c r="AS18" s="18">
        <v>0.15543613783327431</v>
      </c>
      <c r="AT18" s="18">
        <v>6.5048339940022334E-2</v>
      </c>
      <c r="AU18" s="18">
        <v>0.2630624832927374</v>
      </c>
      <c r="AV18" s="18">
        <v>3.3932477333761028E-2</v>
      </c>
      <c r="AW18" s="18">
        <v>4.2707488585665587E-2</v>
      </c>
      <c r="AX18" s="19">
        <v>1423.0114360583304</v>
      </c>
      <c r="AY18" s="19">
        <v>1201.0716611472367</v>
      </c>
      <c r="AZ18" s="19">
        <v>1754.5716687898091</v>
      </c>
      <c r="BA18" s="19">
        <v>675.08200196809162</v>
      </c>
      <c r="BB18" s="19">
        <v>281.68407124417803</v>
      </c>
      <c r="BC18" s="19">
        <v>183.25825180825362</v>
      </c>
      <c r="BD18" s="19">
        <v>133.37174139052559</v>
      </c>
      <c r="BE18" s="19">
        <v>92.294083308469467</v>
      </c>
      <c r="BF18" s="19">
        <v>91.48322211082467</v>
      </c>
      <c r="BG18" s="19">
        <v>116.25526260681319</v>
      </c>
      <c r="BH18" s="19">
        <v>48.651568079850378</v>
      </c>
      <c r="BI18" s="19">
        <v>196.75217425950996</v>
      </c>
      <c r="BJ18" s="19">
        <v>25.379098569519741</v>
      </c>
      <c r="BK18" s="19">
        <v>31.94218776929219</v>
      </c>
      <c r="BL18" s="20">
        <v>13.862334761557561</v>
      </c>
      <c r="BM18" s="20">
        <v>7.2859907732717595</v>
      </c>
      <c r="BN18" s="20">
        <v>6.5763439882858021</v>
      </c>
      <c r="BO18" s="20">
        <v>0</v>
      </c>
      <c r="BP18" s="20">
        <v>2.7440390102565306</v>
      </c>
      <c r="BQ18" s="20">
        <v>1.7852191275570961</v>
      </c>
      <c r="BR18" s="20">
        <v>1.2992472723961741</v>
      </c>
      <c r="BS18" s="20">
        <v>0.89908727850915304</v>
      </c>
      <c r="BT18" s="20">
        <v>0.89118823491604937</v>
      </c>
      <c r="BU18" s="20">
        <v>1.1325062660862339</v>
      </c>
      <c r="BV18" s="20">
        <v>0.47394160461964763</v>
      </c>
      <c r="BW18" s="20">
        <v>1.9166708260648408</v>
      </c>
      <c r="BX18" s="20">
        <v>0.24723171676803599</v>
      </c>
      <c r="BY18" s="20">
        <v>0.31116636778476842</v>
      </c>
      <c r="BZ18" s="46">
        <v>1.2500000000000001E-2</v>
      </c>
      <c r="CA18" s="46">
        <v>0.98750000000000004</v>
      </c>
      <c r="CB18" s="21">
        <v>1795347.9189790001</v>
      </c>
      <c r="CC18" s="21">
        <v>22.154903963182171</v>
      </c>
      <c r="CD18" s="21">
        <v>5708.3716492472013</v>
      </c>
      <c r="CE18" s="21">
        <v>50.268540050448891</v>
      </c>
      <c r="CF18" s="21">
        <v>5.6071803547565153</v>
      </c>
      <c r="CG18" s="21">
        <v>1451.0923441486982</v>
      </c>
      <c r="CH18" s="21">
        <v>12.778476613091271</v>
      </c>
      <c r="CI18" t="s">
        <v>97</v>
      </c>
    </row>
    <row r="19" spans="1:87" x14ac:dyDescent="0.2">
      <c r="A19" s="44">
        <v>1124</v>
      </c>
      <c r="B19" s="12" t="s">
        <v>109</v>
      </c>
      <c r="C19" s="11" t="s">
        <v>110</v>
      </c>
      <c r="D19" s="45">
        <v>14.2011</v>
      </c>
      <c r="E19" s="45">
        <v>-90.825249999999997</v>
      </c>
      <c r="F19" s="11">
        <v>335.31000000000012</v>
      </c>
      <c r="G19" s="11">
        <v>37312.862877238404</v>
      </c>
      <c r="H19" s="13">
        <v>86438.399999999994</v>
      </c>
      <c r="I19" s="14">
        <v>138247.70063694255</v>
      </c>
      <c r="J19" s="14">
        <v>73450.029299363116</v>
      </c>
      <c r="K19" s="14">
        <v>92483.457324840856</v>
      </c>
      <c r="L19" s="14">
        <v>38365.453503184661</v>
      </c>
      <c r="M19" s="14">
        <v>42164.477707006394</v>
      </c>
      <c r="N19" s="14">
        <v>31271.016560509586</v>
      </c>
      <c r="O19" s="14">
        <v>24819.31847133757</v>
      </c>
      <c r="P19" s="14">
        <v>40611.868789808912</v>
      </c>
      <c r="Q19" s="14">
        <v>21551.300636942655</v>
      </c>
      <c r="R19" s="14">
        <v>62999.434394904551</v>
      </c>
      <c r="S19" s="14">
        <v>565964.05732484104</v>
      </c>
      <c r="T19" s="14">
        <v>427097.37579617836</v>
      </c>
      <c r="U19" s="14">
        <v>376501.31974522304</v>
      </c>
      <c r="V19" s="14">
        <v>0</v>
      </c>
      <c r="W19" s="14">
        <v>803598.69554140139</v>
      </c>
      <c r="X19" s="15">
        <v>0.53148092221383436</v>
      </c>
      <c r="Y19" s="15">
        <v>0.46851907778616558</v>
      </c>
      <c r="Z19" s="15">
        <v>0</v>
      </c>
      <c r="AA19" s="16">
        <v>4.9410606373576833</v>
      </c>
      <c r="AB19" s="16">
        <v>4.355718288922783</v>
      </c>
      <c r="AC19" s="16">
        <v>0</v>
      </c>
      <c r="AD19" s="17">
        <v>1.599378292945526</v>
      </c>
      <c r="AE19" s="17">
        <v>0.84973841833448005</v>
      </c>
      <c r="AF19" s="17">
        <v>1.0699348591001321</v>
      </c>
      <c r="AG19" s="17">
        <v>0.44384733524897108</v>
      </c>
      <c r="AH19" s="17">
        <v>0.48779798916923955</v>
      </c>
      <c r="AI19" s="17">
        <v>0.36177227436543929</v>
      </c>
      <c r="AJ19" s="17">
        <v>0.28713301578161526</v>
      </c>
      <c r="AK19" s="17">
        <v>0.46983596167685793</v>
      </c>
      <c r="AL19" s="17">
        <v>0.24932553861411891</v>
      </c>
      <c r="AM19" s="17">
        <v>0.72883619311445558</v>
      </c>
      <c r="AN19" s="18">
        <v>0.32369129025723126</v>
      </c>
      <c r="AO19" s="18">
        <v>0.17197490188845208</v>
      </c>
      <c r="AP19" s="18">
        <v>0.21653951198467747</v>
      </c>
      <c r="AQ19" s="18">
        <v>8.9828352215148288E-2</v>
      </c>
      <c r="AR19" s="18">
        <v>9.8723335933415673E-2</v>
      </c>
      <c r="AS19" s="18">
        <v>7.321753382870913E-2</v>
      </c>
      <c r="AT19" s="18">
        <v>5.811161547192923E-2</v>
      </c>
      <c r="AU19" s="18">
        <v>9.5088078483511737E-2</v>
      </c>
      <c r="AV19" s="18">
        <v>5.0459922861308987E-2</v>
      </c>
      <c r="AW19" s="18">
        <v>0.14750602079318201</v>
      </c>
      <c r="AX19" s="19">
        <v>2396.5843414792316</v>
      </c>
      <c r="AY19" s="19">
        <v>1687.8830256325216</v>
      </c>
      <c r="AZ19" s="19">
        <v>1754.5716687898091</v>
      </c>
      <c r="BA19" s="19">
        <v>1122.8454855066145</v>
      </c>
      <c r="BB19" s="19">
        <v>412.29817374054608</v>
      </c>
      <c r="BC19" s="19">
        <v>219.0511147874</v>
      </c>
      <c r="BD19" s="19">
        <v>275.81479026823183</v>
      </c>
      <c r="BE19" s="19">
        <v>114.41786258442828</v>
      </c>
      <c r="BF19" s="19">
        <v>125.74774896962924</v>
      </c>
      <c r="BG19" s="19">
        <v>93.260017776116356</v>
      </c>
      <c r="BH19" s="19">
        <v>74.01902260993576</v>
      </c>
      <c r="BI19" s="19">
        <v>121.11738030422265</v>
      </c>
      <c r="BJ19" s="19">
        <v>64.272764417830203</v>
      </c>
      <c r="BK19" s="19">
        <v>187.88415017418069</v>
      </c>
      <c r="BL19" s="20">
        <v>21.536774012363782</v>
      </c>
      <c r="BM19" s="20">
        <v>11.446384513602046</v>
      </c>
      <c r="BN19" s="20">
        <v>10.090389498761738</v>
      </c>
      <c r="BO19" s="20">
        <v>0</v>
      </c>
      <c r="BP19" s="20">
        <v>3.7050949719882369</v>
      </c>
      <c r="BQ19" s="20">
        <v>1.968490853704209</v>
      </c>
      <c r="BR19" s="20">
        <v>2.4785945165643568</v>
      </c>
      <c r="BS19" s="20">
        <v>1.0282098596778635</v>
      </c>
      <c r="BT19" s="20">
        <v>1.1300252635593817</v>
      </c>
      <c r="BU19" s="20">
        <v>0.83807604534107016</v>
      </c>
      <c r="BV19" s="20">
        <v>0.6651678953982878</v>
      </c>
      <c r="BW19" s="20">
        <v>1.0884147089818446</v>
      </c>
      <c r="BX19" s="20">
        <v>0.577583679597241</v>
      </c>
      <c r="BY19" s="20">
        <v>1.68841063207014</v>
      </c>
      <c r="BZ19" s="46">
        <v>1</v>
      </c>
      <c r="CA19" s="46">
        <v>0</v>
      </c>
      <c r="CB19" s="21">
        <v>1909694.459097011</v>
      </c>
      <c r="CC19" s="21">
        <v>22.154903963182171</v>
      </c>
      <c r="CD19" s="21">
        <v>5708.3716492472013</v>
      </c>
      <c r="CE19" s="21">
        <v>50.268540050448891</v>
      </c>
      <c r="CF19" s="21">
        <v>5.6071803547565153</v>
      </c>
      <c r="CG19" s="21">
        <v>1451.0923441486982</v>
      </c>
      <c r="CH19" s="21">
        <v>12.778476613091271</v>
      </c>
      <c r="CI19" t="s">
        <v>97</v>
      </c>
    </row>
    <row r="20" spans="1:87" x14ac:dyDescent="0.2">
      <c r="A20" s="44">
        <v>1125</v>
      </c>
      <c r="B20" s="12" t="s">
        <v>111</v>
      </c>
      <c r="C20" s="11" t="s">
        <v>110</v>
      </c>
      <c r="D20" s="45">
        <v>14.183669999999999</v>
      </c>
      <c r="E20" s="45">
        <v>-90.84966</v>
      </c>
      <c r="F20" s="11">
        <v>325.33999999999992</v>
      </c>
      <c r="G20" s="11">
        <v>32924.764969856667</v>
      </c>
      <c r="H20" s="13">
        <v>74017</v>
      </c>
      <c r="I20" s="14">
        <v>82998.163057324884</v>
      </c>
      <c r="J20" s="14"/>
      <c r="K20" s="14">
        <v>77489.317197452241</v>
      </c>
      <c r="L20" s="14">
        <v>39460.43312101913</v>
      </c>
      <c r="M20" s="14">
        <v>41077.114649681542</v>
      </c>
      <c r="N20" s="14">
        <v>24628.831847133781</v>
      </c>
      <c r="O20" s="14">
        <v>17168.375796178359</v>
      </c>
      <c r="P20" s="14">
        <v>27644.056050955431</v>
      </c>
      <c r="Q20" s="14">
        <v>14230.199999999973</v>
      </c>
      <c r="R20" s="14">
        <v>36427.208917197429</v>
      </c>
      <c r="S20" s="14">
        <v>431060.88789808936</v>
      </c>
      <c r="T20" s="14">
        <v>320542.50955414015</v>
      </c>
      <c r="U20" s="14">
        <v>268572.73375796201</v>
      </c>
      <c r="V20" s="14">
        <v>0</v>
      </c>
      <c r="W20" s="14">
        <v>589115.24331210216</v>
      </c>
      <c r="X20" s="15">
        <v>0.54410832717890267</v>
      </c>
      <c r="Y20" s="15">
        <v>0.45589167282109733</v>
      </c>
      <c r="Z20" s="15">
        <v>0</v>
      </c>
      <c r="AA20" s="16">
        <v>4.3306606530140392</v>
      </c>
      <c r="AB20" s="16">
        <v>3.6285276863147926</v>
      </c>
      <c r="AC20" s="16">
        <v>0</v>
      </c>
      <c r="AD20" s="17">
        <v>1.1213391931221866</v>
      </c>
      <c r="AE20" s="17">
        <v>0.94488005811025177</v>
      </c>
      <c r="AF20" s="17">
        <v>1.0469124281915267</v>
      </c>
      <c r="AG20" s="17">
        <v>0.53312662119538934</v>
      </c>
      <c r="AH20" s="17">
        <v>0.55496865111638594</v>
      </c>
      <c r="AI20" s="17">
        <v>0.33274561042914169</v>
      </c>
      <c r="AJ20" s="17">
        <v>0.23195179210422415</v>
      </c>
      <c r="AK20" s="17">
        <v>0.3734825249733903</v>
      </c>
      <c r="AL20" s="17">
        <v>0.19225583311941816</v>
      </c>
      <c r="AM20" s="17">
        <v>0.49214651927526687</v>
      </c>
      <c r="AN20" s="18">
        <v>0.25893028407611679</v>
      </c>
      <c r="AO20" s="18">
        <v>0.21818381392978395</v>
      </c>
      <c r="AP20" s="18">
        <v>0.24174427692987213</v>
      </c>
      <c r="AQ20" s="18">
        <v>0.12310514813123155</v>
      </c>
      <c r="AR20" s="18">
        <v>0.12814872731488225</v>
      </c>
      <c r="AS20" s="18">
        <v>7.6834838166679825E-2</v>
      </c>
      <c r="AT20" s="18">
        <v>5.3560371197126956E-2</v>
      </c>
      <c r="AU20" s="18">
        <v>8.6241466348432341E-2</v>
      </c>
      <c r="AV20" s="18">
        <v>4.4394111781908503E-2</v>
      </c>
      <c r="AW20" s="18">
        <v>0.11364236515108712</v>
      </c>
      <c r="AX20" s="19">
        <v>1810.7679452637312</v>
      </c>
      <c r="AY20" s="19">
        <v>1324.9550866726793</v>
      </c>
      <c r="AZ20" s="19">
        <v>1754.5716687898091</v>
      </c>
      <c r="BA20" s="19">
        <v>825.51402765710361</v>
      </c>
      <c r="BB20" s="19">
        <v>255.11207677299103</v>
      </c>
      <c r="BC20" s="19">
        <v>214.96645743267513</v>
      </c>
      <c r="BD20" s="19">
        <v>238.17949590413801</v>
      </c>
      <c r="BE20" s="19">
        <v>121.2898294738401</v>
      </c>
      <c r="BF20" s="19">
        <v>126.25903562329118</v>
      </c>
      <c r="BG20" s="19">
        <v>75.701825312392529</v>
      </c>
      <c r="BH20" s="19">
        <v>52.770565550434512</v>
      </c>
      <c r="BI20" s="19">
        <v>84.969742579933111</v>
      </c>
      <c r="BJ20" s="19">
        <v>43.739472551791899</v>
      </c>
      <c r="BK20" s="19">
        <v>111.96658547119149</v>
      </c>
      <c r="BL20" s="20">
        <v>17.892769890732701</v>
      </c>
      <c r="BM20" s="20">
        <v>9.7356050938436081</v>
      </c>
      <c r="BN20" s="20">
        <v>8.1571647968890932</v>
      </c>
      <c r="BO20" s="20">
        <v>0</v>
      </c>
      <c r="BP20" s="20">
        <v>2.520842992601815</v>
      </c>
      <c r="BQ20" s="20">
        <v>2.1241514502890304</v>
      </c>
      <c r="BR20" s="20">
        <v>2.353526813886003</v>
      </c>
      <c r="BS20" s="20">
        <v>1.1985031072247898</v>
      </c>
      <c r="BT20" s="20">
        <v>1.247605402416343</v>
      </c>
      <c r="BU20" s="20">
        <v>0.7480336418401774</v>
      </c>
      <c r="BV20" s="20">
        <v>0.5214426226549036</v>
      </c>
      <c r="BW20" s="20">
        <v>0.83961285908233996</v>
      </c>
      <c r="BX20" s="20">
        <v>0.43220354080061096</v>
      </c>
      <c r="BY20" s="20">
        <v>1.1063771890413592</v>
      </c>
      <c r="BZ20" s="46">
        <v>0.82089552238805963</v>
      </c>
      <c r="CA20" s="46">
        <v>0.17910447761194029</v>
      </c>
      <c r="CB20" s="21">
        <v>1641906.5975644819</v>
      </c>
      <c r="CC20" s="21">
        <v>22.154903963182171</v>
      </c>
      <c r="CD20" s="21">
        <v>5708.3716492472013</v>
      </c>
      <c r="CE20" s="21">
        <v>50.268540050448891</v>
      </c>
      <c r="CF20" s="21">
        <v>5.6071803547565153</v>
      </c>
      <c r="CG20" s="21">
        <v>1451.0923441486982</v>
      </c>
      <c r="CH20" s="21">
        <v>12.778476613091271</v>
      </c>
      <c r="CI20" t="s">
        <v>97</v>
      </c>
    </row>
    <row r="21" spans="1:87" x14ac:dyDescent="0.2">
      <c r="A21" s="44">
        <v>1126</v>
      </c>
      <c r="B21" s="12" t="s">
        <v>112</v>
      </c>
      <c r="C21" s="11" t="s">
        <v>110</v>
      </c>
      <c r="D21" s="45">
        <v>14.17137</v>
      </c>
      <c r="E21" s="45">
        <v>-90.850610000000003</v>
      </c>
      <c r="F21" s="11">
        <v>368</v>
      </c>
      <c r="G21" s="11">
        <v>34509.024329542233</v>
      </c>
      <c r="H21" s="13">
        <v>81771.200000000012</v>
      </c>
      <c r="I21" s="14">
        <v>49660.719745222952</v>
      </c>
      <c r="J21" s="14">
        <v>68759.691719745228</v>
      </c>
      <c r="K21" s="14">
        <v>65213.867515923521</v>
      </c>
      <c r="L21" s="14">
        <v>86667.603821656099</v>
      </c>
      <c r="M21" s="14">
        <v>62372.991082802517</v>
      </c>
      <c r="N21" s="14">
        <v>36171.650955413999</v>
      </c>
      <c r="O21" s="14">
        <v>26156.884076433133</v>
      </c>
      <c r="P21" s="14">
        <v>58074.729936305717</v>
      </c>
      <c r="Q21" s="14">
        <v>20190.191082802517</v>
      </c>
      <c r="R21" s="14">
        <v>65141.540127388558</v>
      </c>
      <c r="S21" s="14">
        <v>538409.87006369419</v>
      </c>
      <c r="T21" s="14">
        <v>355633.61401273886</v>
      </c>
      <c r="U21" s="14">
        <v>318957.18089171982</v>
      </c>
      <c r="V21" s="14">
        <v>0</v>
      </c>
      <c r="W21" s="14">
        <v>674590.79490445869</v>
      </c>
      <c r="X21" s="15">
        <v>0.52718420811405642</v>
      </c>
      <c r="Y21" s="15">
        <v>0.47281579188594364</v>
      </c>
      <c r="Z21" s="15">
        <v>0</v>
      </c>
      <c r="AA21" s="16">
        <v>4.3491304274945071</v>
      </c>
      <c r="AB21" s="16">
        <v>3.9006053585091056</v>
      </c>
      <c r="AC21" s="16">
        <v>0</v>
      </c>
      <c r="AD21" s="17">
        <v>0.60731308511093085</v>
      </c>
      <c r="AE21" s="17">
        <v>0.84087908358621644</v>
      </c>
      <c r="AF21" s="17">
        <v>0.79751633235079722</v>
      </c>
      <c r="AG21" s="17">
        <v>1.0598793196340042</v>
      </c>
      <c r="AH21" s="17">
        <v>0.76277455978146957</v>
      </c>
      <c r="AI21" s="17">
        <v>0.44235196444975727</v>
      </c>
      <c r="AJ21" s="17">
        <v>0.31987893141391016</v>
      </c>
      <c r="AK21" s="17">
        <v>0.71021007318353779</v>
      </c>
      <c r="AL21" s="17">
        <v>0.24691078378209583</v>
      </c>
      <c r="AM21" s="17">
        <v>0.79663182303046243</v>
      </c>
      <c r="AN21" s="18">
        <v>0.13964011777425545</v>
      </c>
      <c r="AO21" s="18">
        <v>0.19334418629303765</v>
      </c>
      <c r="AP21" s="18">
        <v>0.18337374462467868</v>
      </c>
      <c r="AQ21" s="18">
        <v>0.24369913418406969</v>
      </c>
      <c r="AR21" s="18">
        <v>0.17538553338371526</v>
      </c>
      <c r="AS21" s="18">
        <v>0.10171043886227898</v>
      </c>
      <c r="AT21" s="18">
        <v>7.3550089321692144E-2</v>
      </c>
      <c r="AU21" s="18">
        <v>0.16329932730775407</v>
      </c>
      <c r="AV21" s="18">
        <v>5.677244863045848E-2</v>
      </c>
      <c r="AW21" s="18">
        <v>0.1831703684935001</v>
      </c>
      <c r="AX21" s="19">
        <v>1833.1271600664638</v>
      </c>
      <c r="AY21" s="19">
        <v>1463.0702990861255</v>
      </c>
      <c r="AZ21" s="19">
        <v>1754.5716687898091</v>
      </c>
      <c r="BA21" s="19">
        <v>866.73146981445609</v>
      </c>
      <c r="BB21" s="19">
        <v>134.94760800332324</v>
      </c>
      <c r="BC21" s="19">
        <v>186.8469883688729</v>
      </c>
      <c r="BD21" s="19">
        <v>177.21159651066174</v>
      </c>
      <c r="BE21" s="19">
        <v>235.5097929936307</v>
      </c>
      <c r="BF21" s="19">
        <v>169.49182359457205</v>
      </c>
      <c r="BG21" s="19">
        <v>98.292529770146743</v>
      </c>
      <c r="BH21" s="19">
        <v>71.078489338133508</v>
      </c>
      <c r="BI21" s="19">
        <v>157.81176613126553</v>
      </c>
      <c r="BJ21" s="19">
        <v>54.864649681528583</v>
      </c>
      <c r="BK21" s="19">
        <v>177.01505469399063</v>
      </c>
      <c r="BL21" s="20">
        <v>19.548243046876291</v>
      </c>
      <c r="BM21" s="20">
        <v>10.305525030688585</v>
      </c>
      <c r="BN21" s="20">
        <v>9.2427180161877054</v>
      </c>
      <c r="BO21" s="20">
        <v>0</v>
      </c>
      <c r="BP21" s="20">
        <v>1.4390647290108913</v>
      </c>
      <c r="BQ21" s="20">
        <v>1.9925133513810165</v>
      </c>
      <c r="BR21" s="20">
        <v>1.8897627152007224</v>
      </c>
      <c r="BS21" s="20">
        <v>2.5114475272910668</v>
      </c>
      <c r="BT21" s="20">
        <v>1.8074400043065459</v>
      </c>
      <c r="BU21" s="20">
        <v>1.0481794735775372</v>
      </c>
      <c r="BV21" s="20">
        <v>0.75797228651407966</v>
      </c>
      <c r="BW21" s="20">
        <v>1.6828853050646675</v>
      </c>
      <c r="BX21" s="20">
        <v>0.58506989041467183</v>
      </c>
      <c r="BY21" s="20">
        <v>1.8876668173902171</v>
      </c>
      <c r="BZ21" s="46">
        <v>0.88888888888888884</v>
      </c>
      <c r="CA21" s="46">
        <v>0.1111111111111111</v>
      </c>
      <c r="CB21" s="21">
        <v>1801201.007878819</v>
      </c>
      <c r="CC21" s="21">
        <v>22.154903963182171</v>
      </c>
      <c r="CD21" s="21">
        <v>5708.3716492472013</v>
      </c>
      <c r="CE21" s="21">
        <v>50.268540050448891</v>
      </c>
      <c r="CF21" s="21">
        <v>5.6071803547565153</v>
      </c>
      <c r="CG21" s="21">
        <v>1451.0923441486982</v>
      </c>
      <c r="CH21" s="21">
        <v>12.778476613091271</v>
      </c>
      <c r="CI21" t="s">
        <v>97</v>
      </c>
    </row>
    <row r="22" spans="1:87" x14ac:dyDescent="0.2">
      <c r="A22" s="44">
        <v>1127</v>
      </c>
      <c r="B22" s="12" t="s">
        <v>113</v>
      </c>
      <c r="C22" s="11" t="s">
        <v>106</v>
      </c>
      <c r="D22" s="45">
        <v>14.05315</v>
      </c>
      <c r="E22" s="45">
        <v>-90.789990000000003</v>
      </c>
      <c r="F22" s="11">
        <v>620.04</v>
      </c>
      <c r="G22" s="11">
        <v>78342.637366834024</v>
      </c>
      <c r="H22" s="13">
        <v>160532.79999999999</v>
      </c>
      <c r="I22" s="14">
        <v>274533.28025477671</v>
      </c>
      <c r="J22" s="14">
        <v>113821.84203821655</v>
      </c>
      <c r="K22" s="14">
        <v>104555.37834394898</v>
      </c>
      <c r="L22" s="14">
        <v>59934.527388534894</v>
      </c>
      <c r="M22" s="14">
        <v>23846.575796178342</v>
      </c>
      <c r="N22" s="14">
        <v>44582.341401273967</v>
      </c>
      <c r="O22" s="14">
        <v>37051.76687898091</v>
      </c>
      <c r="P22" s="14">
        <v>78549.026751592377</v>
      </c>
      <c r="Q22" s="14">
        <v>31391.537579617841</v>
      </c>
      <c r="R22" s="14">
        <v>14108.236942675148</v>
      </c>
      <c r="S22" s="14">
        <v>782374.5133757958</v>
      </c>
      <c r="T22" s="14">
        <v>598344.80254777009</v>
      </c>
      <c r="U22" s="14">
        <v>529400.98471337592</v>
      </c>
      <c r="V22" s="14">
        <v>0</v>
      </c>
      <c r="W22" s="14">
        <v>1127745.7872611461</v>
      </c>
      <c r="X22" s="15">
        <v>0.53056709172101257</v>
      </c>
      <c r="Y22" s="15">
        <v>0.46943290827898732</v>
      </c>
      <c r="Z22" s="15">
        <v>0</v>
      </c>
      <c r="AA22" s="16">
        <v>3.7272432957487203</v>
      </c>
      <c r="AB22" s="16">
        <v>3.2977745651566281</v>
      </c>
      <c r="AC22" s="16">
        <v>0</v>
      </c>
      <c r="AD22" s="17">
        <v>1.7101382412489954</v>
      </c>
      <c r="AE22" s="17">
        <v>0.70902545796383387</v>
      </c>
      <c r="AF22" s="17">
        <v>0.65130227806372898</v>
      </c>
      <c r="AG22" s="17">
        <v>0.37334754884070359</v>
      </c>
      <c r="AH22" s="17">
        <v>0.14854643908396503</v>
      </c>
      <c r="AI22" s="17">
        <v>0.2777148433296745</v>
      </c>
      <c r="AJ22" s="17">
        <v>0.23080496246861024</v>
      </c>
      <c r="AK22" s="17">
        <v>0.48930204139959177</v>
      </c>
      <c r="AL22" s="17">
        <v>0.1955459418861307</v>
      </c>
      <c r="AM22" s="17">
        <v>8.7883827745327742E-2</v>
      </c>
      <c r="AN22" s="18">
        <v>0.45882119989311476</v>
      </c>
      <c r="AO22" s="18">
        <v>0.19022784446954288</v>
      </c>
      <c r="AP22" s="18">
        <v>0.1747410153790073</v>
      </c>
      <c r="AQ22" s="18">
        <v>0.10016720648918798</v>
      </c>
      <c r="AR22" s="18">
        <v>3.9854237380585425E-2</v>
      </c>
      <c r="AS22" s="18">
        <v>7.4509448751691368E-2</v>
      </c>
      <c r="AT22" s="18">
        <v>6.1923771579887342E-2</v>
      </c>
      <c r="AU22" s="18">
        <v>0.13127719404786048</v>
      </c>
      <c r="AV22" s="18">
        <v>5.2463959653283078E-2</v>
      </c>
      <c r="AW22" s="18">
        <v>2.3578774115864051E-2</v>
      </c>
      <c r="AX22" s="19">
        <v>1818.8274744551097</v>
      </c>
      <c r="AY22" s="19">
        <v>1261.8129691242434</v>
      </c>
      <c r="AZ22" s="19">
        <v>1754.5716687898091</v>
      </c>
      <c r="BA22" s="19">
        <v>853.81747099118763</v>
      </c>
      <c r="BB22" s="19">
        <v>442.76704769817547</v>
      </c>
      <c r="BC22" s="19">
        <v>183.57177285048797</v>
      </c>
      <c r="BD22" s="19">
        <v>168.62682785618506</v>
      </c>
      <c r="BE22" s="19">
        <v>96.66235628110266</v>
      </c>
      <c r="BF22" s="19">
        <v>38.4597377526907</v>
      </c>
      <c r="BG22" s="19">
        <v>71.902363397964592</v>
      </c>
      <c r="BH22" s="19">
        <v>59.757059026806196</v>
      </c>
      <c r="BI22" s="19">
        <v>126.68380548285978</v>
      </c>
      <c r="BJ22" s="19">
        <v>50.628245886745766</v>
      </c>
      <c r="BK22" s="19">
        <v>22.753752891225002</v>
      </c>
      <c r="BL22" s="20">
        <v>14.395044961028741</v>
      </c>
      <c r="BM22" s="20">
        <v>7.6375371401662369</v>
      </c>
      <c r="BN22" s="20">
        <v>6.7575078208625037</v>
      </c>
      <c r="BO22" s="20">
        <v>0</v>
      </c>
      <c r="BP22" s="20">
        <v>3.5042639548793009</v>
      </c>
      <c r="BQ22" s="20">
        <v>1.4528722272299002</v>
      </c>
      <c r="BR22" s="20">
        <v>1.3345909948675279</v>
      </c>
      <c r="BS22" s="20">
        <v>0.7650307597878736</v>
      </c>
      <c r="BT22" s="20">
        <v>0.30438821818722273</v>
      </c>
      <c r="BU22" s="20">
        <v>0.56906868213435569</v>
      </c>
      <c r="BV22" s="20">
        <v>0.47294510530056011</v>
      </c>
      <c r="BW22" s="20">
        <v>1.0026344451973443</v>
      </c>
      <c r="BX22" s="20">
        <v>0.40069544037213251</v>
      </c>
      <c r="BY22" s="20">
        <v>0.18008376302950202</v>
      </c>
      <c r="BZ22" s="46">
        <v>0.20689655172413793</v>
      </c>
      <c r="CA22" s="46">
        <v>0.7931034482758621</v>
      </c>
      <c r="CB22" s="21">
        <v>3608343.2215670738</v>
      </c>
      <c r="CC22" s="21">
        <v>22.154903963182171</v>
      </c>
      <c r="CD22" s="21">
        <v>5708.3716492472013</v>
      </c>
      <c r="CE22" s="21">
        <v>50.268540050448891</v>
      </c>
      <c r="CF22" s="21">
        <v>5.6071803547565153</v>
      </c>
      <c r="CG22" s="21">
        <v>1451.0923441486982</v>
      </c>
      <c r="CH22" s="21">
        <v>12.778476613091271</v>
      </c>
      <c r="CI22" t="s">
        <v>97</v>
      </c>
    </row>
    <row r="23" spans="1:87" x14ac:dyDescent="0.2">
      <c r="A23" s="44">
        <v>1128</v>
      </c>
      <c r="B23" s="12" t="s">
        <v>114</v>
      </c>
      <c r="C23" s="11" t="s">
        <v>106</v>
      </c>
      <c r="D23" s="45">
        <v>14.07136</v>
      </c>
      <c r="E23" s="45">
        <v>-90.807249999999996</v>
      </c>
      <c r="F23" s="11">
        <v>160.80000000000001</v>
      </c>
      <c r="G23" s="11">
        <v>21454.633000000002</v>
      </c>
      <c r="H23" s="13">
        <v>41709.199999999997</v>
      </c>
      <c r="I23" s="14">
        <v>68972.086624203832</v>
      </c>
      <c r="J23" s="14">
        <v>33413.749044585988</v>
      </c>
      <c r="K23" s="14">
        <v>33133.129936305762</v>
      </c>
      <c r="L23" s="14">
        <v>16573.049681528653</v>
      </c>
      <c r="M23" s="14">
        <v>11833.379617834393</v>
      </c>
      <c r="N23" s="14">
        <v>10838.370700636942</v>
      </c>
      <c r="O23" s="14">
        <v>6688.5566878980871</v>
      </c>
      <c r="P23" s="14">
        <v>18155.244585987246</v>
      </c>
      <c r="Q23" s="14">
        <v>8554.7808917197453</v>
      </c>
      <c r="R23" s="14">
        <v>346.34649681528668</v>
      </c>
      <c r="S23" s="14">
        <v>208508.69426751597</v>
      </c>
      <c r="T23" s="14">
        <v>160993.14267515927</v>
      </c>
      <c r="U23" s="14">
        <v>129502.5095541401</v>
      </c>
      <c r="V23" s="14">
        <v>140615.76305732483</v>
      </c>
      <c r="W23" s="14">
        <v>431111.41528662422</v>
      </c>
      <c r="X23" s="15">
        <v>0.37343743859837963</v>
      </c>
      <c r="Y23" s="15">
        <v>0.30039220712362813</v>
      </c>
      <c r="Z23" s="15">
        <v>0.32617035427799218</v>
      </c>
      <c r="AA23" s="16">
        <v>3.8598952431396256</v>
      </c>
      <c r="AB23" s="16">
        <v>3.1048907568148061</v>
      </c>
      <c r="AC23" s="16">
        <v>3.371336852716543</v>
      </c>
      <c r="AD23" s="17">
        <v>1.6536420411852502</v>
      </c>
      <c r="AE23" s="17">
        <v>0.80111220173453312</v>
      </c>
      <c r="AF23" s="17">
        <v>0.7943842110686794</v>
      </c>
      <c r="AG23" s="17">
        <v>0.39734757994707776</v>
      </c>
      <c r="AH23" s="17">
        <v>0.2837114981307336</v>
      </c>
      <c r="AI23" s="17">
        <v>0.25985563618187218</v>
      </c>
      <c r="AJ23" s="17">
        <v>0.16036166332363333</v>
      </c>
      <c r="AK23" s="17">
        <v>0.43528153467309966</v>
      </c>
      <c r="AL23" s="17">
        <v>0.20510536983974151</v>
      </c>
      <c r="AM23" s="17">
        <v>8.3038393643437586E-3</v>
      </c>
      <c r="AN23" s="18">
        <v>0.42841630070773201</v>
      </c>
      <c r="AO23" s="18">
        <v>0.20754765382775289</v>
      </c>
      <c r="AP23" s="18">
        <v>0.20580460375979789</v>
      </c>
      <c r="AQ23" s="18">
        <v>0.10294258131831488</v>
      </c>
      <c r="AR23" s="18">
        <v>7.3502382904040584E-2</v>
      </c>
      <c r="AS23" s="18">
        <v>6.732194005620383E-2</v>
      </c>
      <c r="AT23" s="18">
        <v>4.154559987311876E-2</v>
      </c>
      <c r="AU23" s="18">
        <v>0.11277029744440502</v>
      </c>
      <c r="AV23" s="18">
        <v>5.3137548280431955E-2</v>
      </c>
      <c r="AW23" s="18">
        <v>2.1513121059703799E-3</v>
      </c>
      <c r="AX23" s="19">
        <v>2681.0411398421902</v>
      </c>
      <c r="AY23" s="19">
        <v>1296.6958598726117</v>
      </c>
      <c r="AZ23" s="19">
        <v>874.47613841619909</v>
      </c>
      <c r="BA23" s="19">
        <v>805.36386538644331</v>
      </c>
      <c r="BB23" s="19">
        <v>428.93088696644173</v>
      </c>
      <c r="BC23" s="19">
        <v>207.79694679468895</v>
      </c>
      <c r="BD23" s="19">
        <v>206.0518030864786</v>
      </c>
      <c r="BE23" s="19">
        <v>103.06622936274037</v>
      </c>
      <c r="BF23" s="19">
        <v>73.590669265139255</v>
      </c>
      <c r="BG23" s="19">
        <v>67.402802864657602</v>
      </c>
      <c r="BH23" s="19">
        <v>41.595501790410985</v>
      </c>
      <c r="BI23" s="19">
        <v>112.905749912856</v>
      </c>
      <c r="BJ23" s="19">
        <v>53.20137370472478</v>
      </c>
      <c r="BK23" s="19">
        <v>2.1538961244731758</v>
      </c>
      <c r="BL23" s="20">
        <v>20.094094142119523</v>
      </c>
      <c r="BM23" s="20">
        <v>7.5038870473878188</v>
      </c>
      <c r="BN23" s="20">
        <v>6.0361092895012503</v>
      </c>
      <c r="BO23" s="20">
        <v>6.5540978052304517</v>
      </c>
      <c r="BP23" s="20">
        <v>3.2147875297705548</v>
      </c>
      <c r="BQ23" s="20">
        <v>1.5574141512738058</v>
      </c>
      <c r="BR23" s="20">
        <v>1.5443345004459297</v>
      </c>
      <c r="BS23" s="20">
        <v>0.77246950257917024</v>
      </c>
      <c r="BT23" s="20">
        <v>0.55155357902576996</v>
      </c>
      <c r="BU23" s="20">
        <v>0.50517623399276701</v>
      </c>
      <c r="BV23" s="20">
        <v>0.31175348876385284</v>
      </c>
      <c r="BW23" s="20">
        <v>0.84621557432314243</v>
      </c>
      <c r="BX23" s="20">
        <v>0.39873816027147818</v>
      </c>
      <c r="BY23" s="20">
        <v>1.6143203046879741E-2</v>
      </c>
      <c r="BZ23" s="46">
        <v>0</v>
      </c>
      <c r="CA23" s="46">
        <v>1</v>
      </c>
      <c r="CB23" s="21">
        <v>945008.86779399985</v>
      </c>
      <c r="CC23" s="21">
        <v>22.154903963182171</v>
      </c>
      <c r="CD23" s="21">
        <v>5708.3716492472013</v>
      </c>
      <c r="CE23" s="21">
        <v>50.268540050448891</v>
      </c>
      <c r="CF23" s="21">
        <v>5.6071803547565153</v>
      </c>
      <c r="CG23" s="21">
        <v>1451.0923441486982</v>
      </c>
      <c r="CH23" s="21">
        <v>12.778476613091271</v>
      </c>
      <c r="CI23" t="s">
        <v>88</v>
      </c>
    </row>
    <row r="24" spans="1:87" x14ac:dyDescent="0.2">
      <c r="A24" s="44">
        <v>1129</v>
      </c>
      <c r="B24" s="12" t="s">
        <v>115</v>
      </c>
      <c r="C24" s="11" t="s">
        <v>116</v>
      </c>
      <c r="D24" s="45">
        <v>13.9962</v>
      </c>
      <c r="E24" s="45">
        <v>-90.865849999999995</v>
      </c>
      <c r="F24" s="11">
        <v>79</v>
      </c>
      <c r="G24" s="11">
        <v>11464.6505</v>
      </c>
      <c r="H24" s="13">
        <v>25370.799999999999</v>
      </c>
      <c r="I24" s="14">
        <v>32344.676433121025</v>
      </c>
      <c r="J24" s="14">
        <v>13209.221656050955</v>
      </c>
      <c r="K24" s="14">
        <v>17117.319745222918</v>
      </c>
      <c r="L24" s="14">
        <v>16266.026751592352</v>
      </c>
      <c r="M24" s="14">
        <v>17370.166878980897</v>
      </c>
      <c r="N24" s="14">
        <v>8387.7974522293025</v>
      </c>
      <c r="O24" s="14">
        <v>2803.3082802547774</v>
      </c>
      <c r="P24" s="14">
        <v>12629.886624203818</v>
      </c>
      <c r="Q24" s="14">
        <v>2268.8038216560512</v>
      </c>
      <c r="R24" s="14">
        <v>4829.3248407643314</v>
      </c>
      <c r="S24" s="14">
        <v>127226.53248407641</v>
      </c>
      <c r="T24" s="14">
        <v>86035.373248407632</v>
      </c>
      <c r="U24" s="14">
        <v>79677.145222929932</v>
      </c>
      <c r="V24" s="14">
        <v>51487.273885350325</v>
      </c>
      <c r="W24" s="14">
        <v>217199.79235668789</v>
      </c>
      <c r="X24" s="15">
        <v>0.39611167356513582</v>
      </c>
      <c r="Y24" s="15">
        <v>0.36683803588579517</v>
      </c>
      <c r="Z24" s="15">
        <v>0.23705029054906901</v>
      </c>
      <c r="AA24" s="16">
        <v>3.3911178696930184</v>
      </c>
      <c r="AB24" s="16">
        <v>3.1405058264985706</v>
      </c>
      <c r="AC24" s="16">
        <v>2.0293910276912959</v>
      </c>
      <c r="AD24" s="17">
        <v>1.2748780658521224</v>
      </c>
      <c r="AE24" s="17">
        <v>0.52064663534657774</v>
      </c>
      <c r="AF24" s="17">
        <v>0.67468584929221465</v>
      </c>
      <c r="AG24" s="17">
        <v>0.64113180315923624</v>
      </c>
      <c r="AH24" s="17">
        <v>0.68465191791275393</v>
      </c>
      <c r="AI24" s="17">
        <v>0.33060831555289161</v>
      </c>
      <c r="AJ24" s="17">
        <v>0.11049349174069314</v>
      </c>
      <c r="AK24" s="17">
        <v>0.49781191859160212</v>
      </c>
      <c r="AL24" s="17">
        <v>8.942578955555408E-2</v>
      </c>
      <c r="AM24" s="17">
        <v>0.19034972648731344</v>
      </c>
      <c r="AN24" s="18">
        <v>0.3759462557305715</v>
      </c>
      <c r="AO24" s="18">
        <v>0.15353245016921496</v>
      </c>
      <c r="AP24" s="18">
        <v>0.1989567674193792</v>
      </c>
      <c r="AQ24" s="18">
        <v>0.18906208153044082</v>
      </c>
      <c r="AR24" s="18">
        <v>0.20189564156162232</v>
      </c>
      <c r="AS24" s="18">
        <v>9.7492428236597983E-2</v>
      </c>
      <c r="AT24" s="18">
        <v>3.2583205888592592E-2</v>
      </c>
      <c r="AU24" s="18">
        <v>0.14679876598823932</v>
      </c>
      <c r="AV24" s="18">
        <v>2.6370593117616803E-2</v>
      </c>
      <c r="AW24" s="18">
        <v>5.6131852032776694E-2</v>
      </c>
      <c r="AX24" s="19">
        <v>2749.364460211239</v>
      </c>
      <c r="AY24" s="19">
        <v>1610.4624365072964</v>
      </c>
      <c r="AZ24" s="19">
        <v>651.7376441183585</v>
      </c>
      <c r="BA24" s="19">
        <v>1008.5714585181004</v>
      </c>
      <c r="BB24" s="19">
        <v>409.4262839635573</v>
      </c>
      <c r="BC24" s="19">
        <v>167.20533741836653</v>
      </c>
      <c r="BD24" s="19">
        <v>216.67493348383439</v>
      </c>
      <c r="BE24" s="19">
        <v>205.89907280496647</v>
      </c>
      <c r="BF24" s="19">
        <v>219.87553011368223</v>
      </c>
      <c r="BG24" s="19">
        <v>106.17465129404181</v>
      </c>
      <c r="BH24" s="19">
        <v>35.484914939933894</v>
      </c>
      <c r="BI24" s="19">
        <v>159.87198258485847</v>
      </c>
      <c r="BJ24" s="19">
        <v>28.719035717165205</v>
      </c>
      <c r="BK24" s="19">
        <v>61.130694186890274</v>
      </c>
      <c r="BL24" s="20">
        <v>18.945173457898946</v>
      </c>
      <c r="BM24" s="20">
        <v>7.504404364390143</v>
      </c>
      <c r="BN24" s="20">
        <v>6.9498102208113481</v>
      </c>
      <c r="BO24" s="20">
        <v>4.4909588726974565</v>
      </c>
      <c r="BP24" s="20">
        <v>2.8212527222806334</v>
      </c>
      <c r="BQ24" s="20">
        <v>1.1521695891253689</v>
      </c>
      <c r="BR24" s="20">
        <v>1.493052033746944</v>
      </c>
      <c r="BS24" s="20">
        <v>1.4187983097777253</v>
      </c>
      <c r="BT24" s="20">
        <v>1.5151065336863865</v>
      </c>
      <c r="BU24" s="20">
        <v>0.7316226039537187</v>
      </c>
      <c r="BV24" s="20">
        <v>0.24451755247617687</v>
      </c>
      <c r="BW24" s="20">
        <v>1.1016373001692306</v>
      </c>
      <c r="BX24" s="20">
        <v>0.19789559408340021</v>
      </c>
      <c r="BY24" s="20">
        <v>0.42123611537607114</v>
      </c>
      <c r="BZ24" s="46">
        <v>0</v>
      </c>
      <c r="CA24" s="46">
        <v>1</v>
      </c>
      <c r="CB24" s="21">
        <v>564016.80710900004</v>
      </c>
      <c r="CC24" s="21">
        <v>22.154903963182171</v>
      </c>
      <c r="CD24" s="21">
        <v>5708.3716492472013</v>
      </c>
      <c r="CE24" s="21">
        <v>50.268540050448891</v>
      </c>
      <c r="CF24" s="21">
        <v>5.6071803547565153</v>
      </c>
      <c r="CG24" s="21">
        <v>1451.0923441486982</v>
      </c>
      <c r="CH24" s="21">
        <v>12.778476613091271</v>
      </c>
      <c r="CI24" t="s">
        <v>88</v>
      </c>
    </row>
    <row r="25" spans="1:87" x14ac:dyDescent="0.2">
      <c r="A25" s="44">
        <v>1130</v>
      </c>
      <c r="B25" s="12" t="s">
        <v>117</v>
      </c>
      <c r="C25" s="11" t="s">
        <v>116</v>
      </c>
      <c r="D25" s="45">
        <v>14.03102</v>
      </c>
      <c r="E25" s="45">
        <v>-90.871179999999995</v>
      </c>
      <c r="F25" s="11">
        <v>169.3</v>
      </c>
      <c r="G25" s="11">
        <v>24245.1715</v>
      </c>
      <c r="H25" s="13">
        <v>48538.999999999993</v>
      </c>
      <c r="I25" s="14">
        <v>40872.965605095545</v>
      </c>
      <c r="J25" s="14">
        <v>34032.014012738851</v>
      </c>
      <c r="K25" s="14">
        <v>29189.714649681526</v>
      </c>
      <c r="L25" s="14">
        <v>31764.405095541417</v>
      </c>
      <c r="M25" s="14">
        <v>15774.487898089159</v>
      </c>
      <c r="N25" s="14">
        <v>23106.880254777068</v>
      </c>
      <c r="O25" s="14">
        <v>11811.024203821662</v>
      </c>
      <c r="P25" s="14">
        <v>26090.057324840756</v>
      </c>
      <c r="Q25" s="14">
        <v>8299.3337579617801</v>
      </c>
      <c r="R25" s="14">
        <v>9653.4891719745265</v>
      </c>
      <c r="S25" s="14">
        <v>230594.37197452234</v>
      </c>
      <c r="T25" s="14">
        <v>153811.92229299367</v>
      </c>
      <c r="U25" s="14">
        <v>161179.50700636941</v>
      </c>
      <c r="V25" s="14">
        <v>171868.95414012737</v>
      </c>
      <c r="W25" s="14">
        <v>486860.38343949046</v>
      </c>
      <c r="X25" s="15">
        <v>0.31592614130229435</v>
      </c>
      <c r="Y25" s="15">
        <v>0.33105899039822295</v>
      </c>
      <c r="Z25" s="15">
        <v>0.3530148682994827</v>
      </c>
      <c r="AA25" s="16">
        <v>3.1688317083786992</v>
      </c>
      <c r="AB25" s="16">
        <v>3.3206186160895248</v>
      </c>
      <c r="AC25" s="16">
        <v>3.5408425006721895</v>
      </c>
      <c r="AD25" s="17">
        <v>0.84206443488937865</v>
      </c>
      <c r="AE25" s="17">
        <v>0.70112721755163598</v>
      </c>
      <c r="AF25" s="17">
        <v>0.60136621375968868</v>
      </c>
      <c r="AG25" s="17">
        <v>0.65440996097038306</v>
      </c>
      <c r="AH25" s="17">
        <v>0.32498584433319933</v>
      </c>
      <c r="AI25" s="17">
        <v>0.47604771945810731</v>
      </c>
      <c r="AJ25" s="17">
        <v>0.24333060433510503</v>
      </c>
      <c r="AK25" s="17">
        <v>0.53750710407797364</v>
      </c>
      <c r="AL25" s="17">
        <v>0.17098279235175387</v>
      </c>
      <c r="AM25" s="17">
        <v>0.19888108885585876</v>
      </c>
      <c r="AN25" s="18">
        <v>0.26573340346944851</v>
      </c>
      <c r="AO25" s="18">
        <v>0.2212573219643654</v>
      </c>
      <c r="AP25" s="18">
        <v>0.18977537121003238</v>
      </c>
      <c r="AQ25" s="18">
        <v>0.20651458366818895</v>
      </c>
      <c r="AR25" s="18">
        <v>0.10255699079061381</v>
      </c>
      <c r="AS25" s="18">
        <v>0.15022814818451571</v>
      </c>
      <c r="AT25" s="18">
        <v>7.6788743211485558E-2</v>
      </c>
      <c r="AU25" s="18">
        <v>0.16962311461878915</v>
      </c>
      <c r="AV25" s="18">
        <v>5.3957675284445915E-2</v>
      </c>
      <c r="AW25" s="18">
        <v>6.2761644403518752E-2</v>
      </c>
      <c r="AX25" s="19">
        <v>2875.7258324837003</v>
      </c>
      <c r="AY25" s="19">
        <v>1362.0459065240539</v>
      </c>
      <c r="AZ25" s="19">
        <v>1015.1739760196537</v>
      </c>
      <c r="BA25" s="19">
        <v>952.03489076414292</v>
      </c>
      <c r="BB25" s="19">
        <v>241.42330540517153</v>
      </c>
      <c r="BC25" s="19">
        <v>201.01603078995186</v>
      </c>
      <c r="BD25" s="19">
        <v>172.41414441631142</v>
      </c>
      <c r="BE25" s="19">
        <v>187.62200292700186</v>
      </c>
      <c r="BF25" s="19">
        <v>93.174766084401412</v>
      </c>
      <c r="BG25" s="19">
        <v>136.48482135131167</v>
      </c>
      <c r="BH25" s="19">
        <v>69.763875982407924</v>
      </c>
      <c r="BI25" s="19">
        <v>154.10547740602925</v>
      </c>
      <c r="BJ25" s="19">
        <v>49.021463425645479</v>
      </c>
      <c r="BK25" s="19">
        <v>57.020018735821182</v>
      </c>
      <c r="BL25" s="20">
        <v>20.080715182381386</v>
      </c>
      <c r="BM25" s="20">
        <v>6.3440228621601484</v>
      </c>
      <c r="BN25" s="20">
        <v>6.6479012947534484</v>
      </c>
      <c r="BO25" s="20">
        <v>7.0887910254677875</v>
      </c>
      <c r="BP25" s="20">
        <v>1.6858187868498082</v>
      </c>
      <c r="BQ25" s="20">
        <v>1.4036615089622628</v>
      </c>
      <c r="BR25" s="20">
        <v>1.2039392936313742</v>
      </c>
      <c r="BS25" s="20">
        <v>1.3101332401604755</v>
      </c>
      <c r="BT25" s="20">
        <v>0.65062389425000189</v>
      </c>
      <c r="BU25" s="20">
        <v>0.95305080662255026</v>
      </c>
      <c r="BV25" s="20">
        <v>0.48714954249020931</v>
      </c>
      <c r="BW25" s="20">
        <v>1.0760929170924098</v>
      </c>
      <c r="BX25" s="20">
        <v>0.34230872559353848</v>
      </c>
      <c r="BY25" s="20">
        <v>0.39816130696268848</v>
      </c>
      <c r="BZ25" s="46">
        <v>0</v>
      </c>
      <c r="CA25" s="46">
        <v>1</v>
      </c>
      <c r="CB25" s="21">
        <v>1094825.4292870001</v>
      </c>
      <c r="CC25" s="21">
        <v>22.154903963182171</v>
      </c>
      <c r="CD25" s="21">
        <v>5708.3716492472013</v>
      </c>
      <c r="CE25" s="21">
        <v>50.268540050448891</v>
      </c>
      <c r="CF25" s="21">
        <v>5.6071803547565153</v>
      </c>
      <c r="CG25" s="21">
        <v>1451.0923441486982</v>
      </c>
      <c r="CH25" s="21">
        <v>12.778476613091271</v>
      </c>
      <c r="CI25" t="s">
        <v>88</v>
      </c>
    </row>
    <row r="26" spans="1:87" x14ac:dyDescent="0.2">
      <c r="A26" s="44">
        <v>1132</v>
      </c>
      <c r="B26" s="12" t="s">
        <v>118</v>
      </c>
      <c r="C26" s="11" t="s">
        <v>116</v>
      </c>
      <c r="D26" s="45">
        <v>13.951739999999999</v>
      </c>
      <c r="E26" s="45">
        <v>-90.822980000000001</v>
      </c>
      <c r="F26" s="11">
        <v>81.2</v>
      </c>
      <c r="G26" s="11">
        <v>12255.371999999999</v>
      </c>
      <c r="H26" s="13">
        <v>24561.8</v>
      </c>
      <c r="I26" s="14">
        <v>9895.4394904458604</v>
      </c>
      <c r="J26" s="14">
        <v>18851.420382165608</v>
      </c>
      <c r="K26" s="14">
        <v>15873.88025477707</v>
      </c>
      <c r="L26" s="14">
        <v>22358.951592356669</v>
      </c>
      <c r="M26" s="14">
        <v>4799.95414012739</v>
      </c>
      <c r="N26" s="14">
        <v>13293.331210191089</v>
      </c>
      <c r="O26" s="14">
        <v>6466.9847133757949</v>
      </c>
      <c r="P26" s="14">
        <v>11749.254777070057</v>
      </c>
      <c r="Q26" s="14">
        <v>1173.5019108280253</v>
      </c>
      <c r="R26" s="14">
        <v>8752.463694267517</v>
      </c>
      <c r="S26" s="14">
        <v>113215.18216560506</v>
      </c>
      <c r="T26" s="14">
        <v>76905.657324840751</v>
      </c>
      <c r="U26" s="14">
        <v>93116.053503184696</v>
      </c>
      <c r="V26" s="14">
        <v>110316.84076433121</v>
      </c>
      <c r="W26" s="14">
        <v>280338.55159235664</v>
      </c>
      <c r="X26" s="15">
        <v>0.27433136430222449</v>
      </c>
      <c r="Y26" s="15">
        <v>0.33215572019714851</v>
      </c>
      <c r="Z26" s="15">
        <v>0.393512915500627</v>
      </c>
      <c r="AA26" s="16">
        <v>3.1311083603335566</v>
      </c>
      <c r="AB26" s="16">
        <v>3.7910924078522217</v>
      </c>
      <c r="AC26" s="16">
        <v>4.4913988699660123</v>
      </c>
      <c r="AD26" s="17">
        <v>0.40287924706030748</v>
      </c>
      <c r="AE26" s="17">
        <v>0.76750972575974108</v>
      </c>
      <c r="AF26" s="17">
        <v>0.64628326322896001</v>
      </c>
      <c r="AG26" s="17">
        <v>0.91031404833345564</v>
      </c>
      <c r="AH26" s="17">
        <v>0.19542354958217192</v>
      </c>
      <c r="AI26" s="17">
        <v>0.54121974815327412</v>
      </c>
      <c r="AJ26" s="17">
        <v>0.26329441300620454</v>
      </c>
      <c r="AK26" s="17">
        <v>0.47835479391046493</v>
      </c>
      <c r="AL26" s="17">
        <v>4.7777520818019253E-2</v>
      </c>
      <c r="AM26" s="17">
        <v>0.35634455513307317</v>
      </c>
      <c r="AN26" s="18">
        <v>0.12866985127828307</v>
      </c>
      <c r="AO26" s="18">
        <v>0.24512397446314452</v>
      </c>
      <c r="AP26" s="18">
        <v>0.20640718520521326</v>
      </c>
      <c r="AQ26" s="18">
        <v>0.29073220839807662</v>
      </c>
      <c r="AR26" s="18">
        <v>6.2413537665414257E-2</v>
      </c>
      <c r="AS26" s="18">
        <v>0.17285244899528743</v>
      </c>
      <c r="AT26" s="18">
        <v>8.4089843820721627E-2</v>
      </c>
      <c r="AU26" s="18">
        <v>0.15277490870980454</v>
      </c>
      <c r="AV26" s="18">
        <v>1.5258980309748692E-2</v>
      </c>
      <c r="AW26" s="18">
        <v>0.11380780034553382</v>
      </c>
      <c r="AX26" s="19">
        <v>3452.4452166546384</v>
      </c>
      <c r="AY26" s="19">
        <v>1394.2756424335598</v>
      </c>
      <c r="AZ26" s="19">
        <v>1358.5817828119607</v>
      </c>
      <c r="BA26" s="19">
        <v>1146.7494273791219</v>
      </c>
      <c r="BB26" s="19">
        <v>121.86501835524459</v>
      </c>
      <c r="BC26" s="19">
        <v>232.16034953405921</v>
      </c>
      <c r="BD26" s="19">
        <v>195.49113614257476</v>
      </c>
      <c r="BE26" s="19">
        <v>275.35654670389982</v>
      </c>
      <c r="BF26" s="19">
        <v>59.112735715854555</v>
      </c>
      <c r="BG26" s="19">
        <v>163.71097549496415</v>
      </c>
      <c r="BH26" s="19">
        <v>79.642668883938356</v>
      </c>
      <c r="BI26" s="19">
        <v>144.695255875247</v>
      </c>
      <c r="BJ26" s="19">
        <v>14.451993975714597</v>
      </c>
      <c r="BK26" s="19">
        <v>107.78896175206302</v>
      </c>
      <c r="BL26" s="20">
        <v>22.874748444384768</v>
      </c>
      <c r="BM26" s="20">
        <v>6.2752609488182616</v>
      </c>
      <c r="BN26" s="20">
        <v>7.5979785438732259</v>
      </c>
      <c r="BO26" s="20">
        <v>9.0015089516932836</v>
      </c>
      <c r="BP26" s="20">
        <v>0.80743689301686317</v>
      </c>
      <c r="BQ26" s="20">
        <v>1.5382169045676957</v>
      </c>
      <c r="BR26" s="20">
        <v>1.2952589488737731</v>
      </c>
      <c r="BS26" s="20">
        <v>1.8244204739241427</v>
      </c>
      <c r="BT26" s="20">
        <v>0.39166123558937177</v>
      </c>
      <c r="BU26" s="20">
        <v>1.0846942230877274</v>
      </c>
      <c r="BV26" s="20">
        <v>0.52768571312040102</v>
      </c>
      <c r="BW26" s="20">
        <v>0.95870241858591132</v>
      </c>
      <c r="BX26" s="20">
        <v>9.5754083256552741E-2</v>
      </c>
      <c r="BY26" s="20">
        <v>0.71417364517923387</v>
      </c>
      <c r="BZ26" s="46">
        <v>6.6666666666666666E-2</v>
      </c>
      <c r="CA26" s="46">
        <v>0.93333333333333324</v>
      </c>
      <c r="CB26" s="21">
        <v>553915.59629599995</v>
      </c>
      <c r="CC26" s="21">
        <v>22.154903963182171</v>
      </c>
      <c r="CD26" s="21">
        <v>5708.3716492472013</v>
      </c>
      <c r="CE26" s="21">
        <v>50.268540050448891</v>
      </c>
      <c r="CF26" s="21">
        <v>5.6071803547565153</v>
      </c>
      <c r="CG26" s="21">
        <v>1451.0923441486982</v>
      </c>
      <c r="CH26" s="21">
        <v>12.778476613091271</v>
      </c>
      <c r="CI26" t="s">
        <v>88</v>
      </c>
    </row>
    <row r="27" spans="1:87" x14ac:dyDescent="0.2">
      <c r="A27" s="44">
        <v>1133</v>
      </c>
      <c r="B27" s="12" t="s">
        <v>119</v>
      </c>
      <c r="C27" s="11" t="s">
        <v>116</v>
      </c>
      <c r="D27" s="45">
        <v>14.024940000000001</v>
      </c>
      <c r="E27" s="45">
        <v>-90.885450000000006</v>
      </c>
      <c r="F27" s="11">
        <v>34.099999999999987</v>
      </c>
      <c r="G27" s="11">
        <v>5185.8849999999993</v>
      </c>
      <c r="H27" s="13">
        <v>8735.7999999999993</v>
      </c>
      <c r="I27" s="14">
        <v>1806.2942675159236</v>
      </c>
      <c r="J27" s="14">
        <v>6984.7070063694246</v>
      </c>
      <c r="K27" s="14">
        <v>4680.7439490445859</v>
      </c>
      <c r="L27" s="14">
        <v>3929.9770700636946</v>
      </c>
      <c r="M27" s="14">
        <v>2781.9401273885351</v>
      </c>
      <c r="N27" s="14">
        <v>1769.6292993630575</v>
      </c>
      <c r="O27" s="14">
        <v>634.58598726114667</v>
      </c>
      <c r="P27" s="14">
        <v>5608.7885350318465</v>
      </c>
      <c r="Q27" s="14">
        <v>1345.5783439490449</v>
      </c>
      <c r="R27" s="14">
        <v>962.97197452229295</v>
      </c>
      <c r="S27" s="14">
        <v>30505.216560509554</v>
      </c>
      <c r="T27" s="14">
        <v>19710.272611464967</v>
      </c>
      <c r="U27" s="14">
        <v>35268.371974522299</v>
      </c>
      <c r="V27" s="14">
        <v>20057.351592356688</v>
      </c>
      <c r="W27" s="14">
        <v>75035.99617834395</v>
      </c>
      <c r="X27" s="15">
        <v>0.26267756297414929</v>
      </c>
      <c r="Y27" s="15">
        <v>0.47001937431065999</v>
      </c>
      <c r="Z27" s="15">
        <v>0.26730306271519078</v>
      </c>
      <c r="AA27" s="16">
        <v>2.2562641786058482</v>
      </c>
      <c r="AB27" s="16">
        <v>4.0372229188537174</v>
      </c>
      <c r="AC27" s="16">
        <v>2.2959948250139299</v>
      </c>
      <c r="AD27" s="17">
        <v>0.20676918742598546</v>
      </c>
      <c r="AE27" s="17">
        <v>0.79954978437801061</v>
      </c>
      <c r="AF27" s="17">
        <v>0.53581171146827833</v>
      </c>
      <c r="AG27" s="17">
        <v>0.44987031182761683</v>
      </c>
      <c r="AH27" s="17">
        <v>0.31845281798902625</v>
      </c>
      <c r="AI27" s="17">
        <v>0.20257209406843765</v>
      </c>
      <c r="AJ27" s="17">
        <v>7.2642000419096908E-2</v>
      </c>
      <c r="AK27" s="17">
        <v>0.64204635351448602</v>
      </c>
      <c r="AL27" s="17">
        <v>0.15403035142162652</v>
      </c>
      <c r="AM27" s="17">
        <v>0.11023283208433035</v>
      </c>
      <c r="AN27" s="18">
        <v>9.164227725928295E-2</v>
      </c>
      <c r="AO27" s="18">
        <v>0.35436886866326733</v>
      </c>
      <c r="AP27" s="18">
        <v>0.23747738254629291</v>
      </c>
      <c r="AQ27" s="18">
        <v>0.19938725087839354</v>
      </c>
      <c r="AR27" s="18">
        <v>0.14114163625369397</v>
      </c>
      <c r="AS27" s="18">
        <v>8.9782081366734059E-2</v>
      </c>
      <c r="AT27" s="18">
        <v>3.2195698140269458E-2</v>
      </c>
      <c r="AU27" s="18">
        <v>0.28456169255464059</v>
      </c>
      <c r="AV27" s="18">
        <v>6.8267870793748228E-2</v>
      </c>
      <c r="AW27" s="18">
        <v>4.8856349859014964E-2</v>
      </c>
      <c r="AX27" s="19">
        <v>2200.4690961391198</v>
      </c>
      <c r="AY27" s="19">
        <v>894.58113080673218</v>
      </c>
      <c r="AZ27" s="19">
        <v>588.19212880811426</v>
      </c>
      <c r="BA27" s="19">
        <v>1034.2631077572526</v>
      </c>
      <c r="BB27" s="19">
        <v>52.97050637876611</v>
      </c>
      <c r="BC27" s="19">
        <v>204.83011748883951</v>
      </c>
      <c r="BD27" s="19">
        <v>137.26521844705536</v>
      </c>
      <c r="BE27" s="19">
        <v>115.24859443002042</v>
      </c>
      <c r="BF27" s="19">
        <v>81.581821917552375</v>
      </c>
      <c r="BG27" s="19">
        <v>51.895287371350676</v>
      </c>
      <c r="BH27" s="19">
        <v>18.609559743728649</v>
      </c>
      <c r="BI27" s="19">
        <v>164.48060220034748</v>
      </c>
      <c r="BJ27" s="19">
        <v>39.459775482376699</v>
      </c>
      <c r="BK27" s="19">
        <v>28.23964734669482</v>
      </c>
      <c r="BL27" s="20">
        <v>14.469274999029858</v>
      </c>
      <c r="BM27" s="20">
        <v>3.8007538947479493</v>
      </c>
      <c r="BN27" s="20">
        <v>6.8008395817728902</v>
      </c>
      <c r="BO27" s="20">
        <v>3.8676815225090202</v>
      </c>
      <c r="BP27" s="20">
        <v>0.34830974221679112</v>
      </c>
      <c r="BQ27" s="20">
        <v>1.346868857749338</v>
      </c>
      <c r="BR27" s="20">
        <v>0.90259308662737148</v>
      </c>
      <c r="BS27" s="20">
        <v>0.75782187033914072</v>
      </c>
      <c r="BT27" s="20">
        <v>0.53644462370232571</v>
      </c>
      <c r="BU27" s="20">
        <v>0.34123959543319177</v>
      </c>
      <c r="BV27" s="20">
        <v>0.12236792510075846</v>
      </c>
      <c r="BW27" s="20">
        <v>1.0815489612731186</v>
      </c>
      <c r="BX27" s="20">
        <v>0.2594693758054884</v>
      </c>
      <c r="BY27" s="20">
        <v>0.18569096200981955</v>
      </c>
      <c r="BZ27" s="46">
        <v>0</v>
      </c>
      <c r="CA27" s="46">
        <v>1</v>
      </c>
      <c r="CB27" s="21">
        <v>202647.93393</v>
      </c>
      <c r="CC27" s="21">
        <v>22.154903963182171</v>
      </c>
      <c r="CD27" s="21">
        <v>5708.3716492472013</v>
      </c>
      <c r="CE27" s="21">
        <v>50.268540050448891</v>
      </c>
      <c r="CF27" s="21">
        <v>5.6071803547565153</v>
      </c>
      <c r="CG27" s="21">
        <v>1451.0923441486982</v>
      </c>
      <c r="CH27" s="21">
        <v>12.778476613091271</v>
      </c>
      <c r="CI27" t="s">
        <v>88</v>
      </c>
    </row>
    <row r="28" spans="1:87" x14ac:dyDescent="0.2">
      <c r="A28" s="44">
        <v>1142</v>
      </c>
      <c r="B28" s="12" t="s">
        <v>120</v>
      </c>
      <c r="C28" s="11" t="s">
        <v>106</v>
      </c>
      <c r="D28" s="45">
        <v>13.95356</v>
      </c>
      <c r="E28" s="45">
        <v>-90.739649999999997</v>
      </c>
      <c r="F28" s="11">
        <v>74.8</v>
      </c>
      <c r="G28" s="11">
        <v>8365.1189999999988</v>
      </c>
      <c r="H28" s="13">
        <v>20296.599999999999</v>
      </c>
      <c r="I28" s="14">
        <v>21481.83439490445</v>
      </c>
      <c r="J28" s="14">
        <v>14684.501910828036</v>
      </c>
      <c r="K28" s="14">
        <v>11392.26369426752</v>
      </c>
      <c r="L28" s="14">
        <v>3548.8700636942667</v>
      </c>
      <c r="M28" s="14">
        <v>2829.5592356687889</v>
      </c>
      <c r="N28" s="14">
        <v>4540.6942675159253</v>
      </c>
      <c r="O28" s="14">
        <v>812.59108280254793</v>
      </c>
      <c r="P28" s="14">
        <v>12435.033121019111</v>
      </c>
      <c r="Q28" s="14">
        <v>2278.4980891719742</v>
      </c>
      <c r="R28" s="14">
        <v>4218.825477707006</v>
      </c>
      <c r="S28" s="14">
        <v>78222.671337579624</v>
      </c>
      <c r="T28" s="14">
        <v>57604.793630573251</v>
      </c>
      <c r="U28" s="14">
        <v>61543.913375796197</v>
      </c>
      <c r="V28" s="14">
        <v>0</v>
      </c>
      <c r="W28" s="14">
        <v>119148.70700636946</v>
      </c>
      <c r="X28" s="15">
        <v>0.48346973356155526</v>
      </c>
      <c r="Y28" s="15">
        <v>0.51653026643844469</v>
      </c>
      <c r="Z28" s="15">
        <v>0</v>
      </c>
      <c r="AA28" s="16">
        <v>2.8381499182411467</v>
      </c>
      <c r="AB28" s="16">
        <v>3.0322277315312025</v>
      </c>
      <c r="AC28" s="16">
        <v>0</v>
      </c>
      <c r="AD28" s="17">
        <v>1.0583957113459619</v>
      </c>
      <c r="AE28" s="17">
        <v>0.723495654978077</v>
      </c>
      <c r="AF28" s="17">
        <v>0.56128926491469111</v>
      </c>
      <c r="AG28" s="17">
        <v>0.17485047070417051</v>
      </c>
      <c r="AH28" s="17">
        <v>0.13941050400898619</v>
      </c>
      <c r="AI28" s="17">
        <v>0.22371699040804496</v>
      </c>
      <c r="AJ28" s="17">
        <v>4.0035822886717379E-2</v>
      </c>
      <c r="AK28" s="17">
        <v>0.61266582191200059</v>
      </c>
      <c r="AL28" s="17">
        <v>0.11226008736300536</v>
      </c>
      <c r="AM28" s="17">
        <v>0.20785872893524071</v>
      </c>
      <c r="AN28" s="18">
        <v>0.37291747858121221</v>
      </c>
      <c r="AO28" s="18">
        <v>0.25491805430293846</v>
      </c>
      <c r="AP28" s="18">
        <v>0.19776589718084109</v>
      </c>
      <c r="AQ28" s="18">
        <v>6.1607200373871913E-2</v>
      </c>
      <c r="AR28" s="18">
        <v>4.912020436728072E-2</v>
      </c>
      <c r="AS28" s="18">
        <v>7.8824937671610557E-2</v>
      </c>
      <c r="AT28" s="18">
        <v>1.4106310110470949E-2</v>
      </c>
      <c r="AU28" s="18">
        <v>0.21586802655290346</v>
      </c>
      <c r="AV28" s="18">
        <v>3.9553966702567632E-2</v>
      </c>
      <c r="AW28" s="18">
        <v>7.3237402858568709E-2</v>
      </c>
      <c r="AX28" s="19">
        <v>1592.8971524915703</v>
      </c>
      <c r="AY28" s="19">
        <v>1045.7576382029363</v>
      </c>
      <c r="AZ28" s="23">
        <v>0</v>
      </c>
      <c r="BA28" s="19">
        <v>822.77959058551073</v>
      </c>
      <c r="BB28" s="19">
        <v>287.19029939711834</v>
      </c>
      <c r="BC28" s="19">
        <v>196.31687046561547</v>
      </c>
      <c r="BD28" s="19">
        <v>152.3029905650738</v>
      </c>
      <c r="BE28" s="19">
        <v>47.444786947784316</v>
      </c>
      <c r="BF28" s="19">
        <v>37.828332027657609</v>
      </c>
      <c r="BG28" s="19">
        <v>60.70446881705783</v>
      </c>
      <c r="BH28" s="19">
        <v>10.863517149766684</v>
      </c>
      <c r="BI28" s="19">
        <v>166.24375830239453</v>
      </c>
      <c r="BJ28" s="19">
        <v>30.461204400694843</v>
      </c>
      <c r="BK28" s="19">
        <v>56.401410129772813</v>
      </c>
      <c r="BL28" s="20">
        <v>14.243516082242163</v>
      </c>
      <c r="BM28" s="20">
        <v>6.8863089252613454</v>
      </c>
      <c r="BN28" s="20">
        <v>7.3572071569808157</v>
      </c>
      <c r="BO28" s="20">
        <v>0</v>
      </c>
      <c r="BP28" s="20">
        <v>2.5680249611397583</v>
      </c>
      <c r="BQ28" s="20">
        <v>1.7554444725565814</v>
      </c>
      <c r="BR28" s="20">
        <v>1.3618770628687435</v>
      </c>
      <c r="BS28" s="20">
        <v>0.42424621379495825</v>
      </c>
      <c r="BT28" s="20">
        <v>0.33825690174506656</v>
      </c>
      <c r="BU28" s="20">
        <v>0.54281287182118099</v>
      </c>
      <c r="BV28" s="20">
        <v>9.7140409216240439E-2</v>
      </c>
      <c r="BW28" s="20">
        <v>1.4865339179298123</v>
      </c>
      <c r="BX28" s="20">
        <v>0.27238083393338153</v>
      </c>
      <c r="BY28" s="20">
        <v>0.50433538096792252</v>
      </c>
      <c r="BZ28" s="46">
        <v>0.1111111111111111</v>
      </c>
      <c r="CA28" s="46">
        <v>0.88888888888888884</v>
      </c>
      <c r="CB28" s="21">
        <v>445713.27134199999</v>
      </c>
      <c r="CC28" s="21">
        <v>22.154903963182171</v>
      </c>
      <c r="CD28" s="21">
        <v>5708.3716492472013</v>
      </c>
      <c r="CE28" s="21">
        <v>50.268540050448891</v>
      </c>
      <c r="CF28" s="21">
        <v>5.6071803547565153</v>
      </c>
      <c r="CG28" s="21">
        <v>1451.0923441486982</v>
      </c>
      <c r="CH28" s="21">
        <v>12.778476613091271</v>
      </c>
      <c r="CI28" t="s">
        <v>88</v>
      </c>
    </row>
    <row r="29" spans="1:87" x14ac:dyDescent="0.2">
      <c r="A29" s="44">
        <v>1143</v>
      </c>
      <c r="B29" s="12" t="s">
        <v>121</v>
      </c>
      <c r="C29" s="11" t="s">
        <v>122</v>
      </c>
      <c r="D29" s="45">
        <v>13.99207</v>
      </c>
      <c r="E29" s="45">
        <v>-90.595020000000005</v>
      </c>
      <c r="F29" s="11">
        <v>11.39</v>
      </c>
      <c r="G29" s="11">
        <v>860.56928081764477</v>
      </c>
      <c r="H29" s="13">
        <v>2050</v>
      </c>
      <c r="I29" s="14">
        <v>3470.4968152866245</v>
      </c>
      <c r="J29" s="14">
        <v>1926.4866242038217</v>
      </c>
      <c r="K29" s="14">
        <v>2605.0191082802548</v>
      </c>
      <c r="L29" s="14">
        <v>2261.0076433121017</v>
      </c>
      <c r="M29" s="14">
        <v>3918.2445859872614</v>
      </c>
      <c r="N29" s="14">
        <v>1037.3630573248408</v>
      </c>
      <c r="O29" s="14">
        <v>1600.4713375796177</v>
      </c>
      <c r="P29" s="14">
        <v>6735.2471337579636</v>
      </c>
      <c r="Q29" s="14">
        <v>289.92866242038224</v>
      </c>
      <c r="R29" s="14">
        <v>652.4585987261147</v>
      </c>
      <c r="S29" s="14">
        <v>24496.723566878984</v>
      </c>
      <c r="T29" s="14">
        <v>11205.397452229299</v>
      </c>
      <c r="U29" s="14">
        <v>11145.136305732485</v>
      </c>
      <c r="V29" s="14">
        <v>14605.085350318474</v>
      </c>
      <c r="W29" s="14">
        <v>36955.619108280254</v>
      </c>
      <c r="X29" s="15">
        <v>0.30321227793254923</v>
      </c>
      <c r="Y29" s="15">
        <v>0.30158164237695895</v>
      </c>
      <c r="Z29" s="15">
        <v>0.39520607969049198</v>
      </c>
      <c r="AA29" s="16">
        <v>5.4660475376728286</v>
      </c>
      <c r="AB29" s="16">
        <v>5.4366518564548709</v>
      </c>
      <c r="AC29" s="16">
        <v>7.1244318782041338</v>
      </c>
      <c r="AD29" s="17">
        <v>1.692925275749573</v>
      </c>
      <c r="AE29" s="17">
        <v>0.93974957278235205</v>
      </c>
      <c r="AF29" s="17">
        <v>1.2707410284293925</v>
      </c>
      <c r="AG29" s="17">
        <v>1.1029305577132202</v>
      </c>
      <c r="AH29" s="17">
        <v>1.9113388224328105</v>
      </c>
      <c r="AI29" s="17">
        <v>0.50603075967065403</v>
      </c>
      <c r="AJ29" s="17">
        <v>0.78071772564859399</v>
      </c>
      <c r="AK29" s="17">
        <v>3.2854864067112017</v>
      </c>
      <c r="AL29" s="17">
        <v>0.14142861581482061</v>
      </c>
      <c r="AM29" s="17">
        <v>0.31827248718347056</v>
      </c>
      <c r="AN29" s="18">
        <v>0.30971652992069226</v>
      </c>
      <c r="AO29" s="18">
        <v>0.17192488105993506</v>
      </c>
      <c r="AP29" s="18">
        <v>0.23247895662656656</v>
      </c>
      <c r="AQ29" s="18">
        <v>0.20177844230436262</v>
      </c>
      <c r="AR29" s="18">
        <v>0.34967475296538736</v>
      </c>
      <c r="AS29" s="18">
        <v>9.2577087224912202E-2</v>
      </c>
      <c r="AT29" s="18">
        <v>0.14283039440615344</v>
      </c>
      <c r="AU29" s="18">
        <v>0.60107168554007828</v>
      </c>
      <c r="AV29" s="18">
        <v>2.5874018628647688E-2</v>
      </c>
      <c r="AW29" s="18">
        <v>5.8227171459795828E-2</v>
      </c>
      <c r="AX29" s="19">
        <v>3244.5670858893986</v>
      </c>
      <c r="AY29" s="19">
        <v>2150.7219988480228</v>
      </c>
      <c r="AZ29" s="19">
        <v>1282.2726383071531</v>
      </c>
      <c r="BA29" s="19">
        <v>978.5018705647484</v>
      </c>
      <c r="BB29" s="19">
        <v>304.69682311559478</v>
      </c>
      <c r="BC29" s="19">
        <v>169.1384217913803</v>
      </c>
      <c r="BD29" s="19">
        <v>228.711071841989</v>
      </c>
      <c r="BE29" s="19">
        <v>198.50813374118539</v>
      </c>
      <c r="BF29" s="19">
        <v>344.00742633777537</v>
      </c>
      <c r="BG29" s="19">
        <v>91.076651213770049</v>
      </c>
      <c r="BH29" s="19">
        <v>140.51548178925529</v>
      </c>
      <c r="BI29" s="19">
        <v>591.32986248972463</v>
      </c>
      <c r="BJ29" s="19">
        <v>25.454667464476053</v>
      </c>
      <c r="BK29" s="19">
        <v>57.283459062872225</v>
      </c>
      <c r="BL29" s="20">
        <v>42.943223668369797</v>
      </c>
      <c r="BM29" s="20">
        <v>13.020912670253368</v>
      </c>
      <c r="BN29" s="20">
        <v>12.950887922868057</v>
      </c>
      <c r="BO29" s="20">
        <v>16.971423075248374</v>
      </c>
      <c r="BP29" s="20">
        <v>4.0327918886312482</v>
      </c>
      <c r="BQ29" s="20">
        <v>2.238618862125112</v>
      </c>
      <c r="BR29" s="20">
        <v>3.0270881919061439</v>
      </c>
      <c r="BS29" s="20">
        <v>2.6273394759848636</v>
      </c>
      <c r="BT29" s="20">
        <v>4.553084421354729</v>
      </c>
      <c r="BU29" s="20">
        <v>1.2054381680220105</v>
      </c>
      <c r="BV29" s="20">
        <v>1.8597820922203692</v>
      </c>
      <c r="BW29" s="20">
        <v>7.8265019259793531</v>
      </c>
      <c r="BX29" s="20">
        <v>0.33690333699213038</v>
      </c>
      <c r="BY29" s="20">
        <v>0.75817091461387076</v>
      </c>
      <c r="BZ29" s="46">
        <v>1</v>
      </c>
      <c r="CA29" s="46">
        <v>0</v>
      </c>
      <c r="CB29" s="21">
        <v>45124.861356614703</v>
      </c>
      <c r="CC29" s="21">
        <v>22.154903963182171</v>
      </c>
      <c r="CD29" s="21">
        <v>5708.3716492472013</v>
      </c>
      <c r="CE29" s="21">
        <v>50.268540050448891</v>
      </c>
      <c r="CF29" s="21">
        <v>5.6071803547565153</v>
      </c>
      <c r="CG29" s="21">
        <v>1451.0923441486982</v>
      </c>
      <c r="CH29" s="21">
        <v>12.778476613091271</v>
      </c>
      <c r="CI29" t="s">
        <v>88</v>
      </c>
    </row>
    <row r="30" spans="1:87" x14ac:dyDescent="0.2">
      <c r="A30" s="44">
        <v>1144</v>
      </c>
      <c r="B30" s="12" t="s">
        <v>123</v>
      </c>
      <c r="C30" s="11" t="s">
        <v>96</v>
      </c>
      <c r="D30" s="45">
        <v>13.99826</v>
      </c>
      <c r="E30" s="45">
        <v>-90.601860000000002</v>
      </c>
      <c r="F30" s="11">
        <v>34.229999999999997</v>
      </c>
      <c r="G30" s="11">
        <v>3457.4502299399819</v>
      </c>
      <c r="H30" s="13">
        <v>8105.6</v>
      </c>
      <c r="I30" s="14">
        <v>11438.337579617835</v>
      </c>
      <c r="J30" s="14">
        <v>6498.3452229299401</v>
      </c>
      <c r="K30" s="14">
        <v>11613.36560509554</v>
      </c>
      <c r="L30" s="14">
        <v>5669.6611464968155</v>
      </c>
      <c r="M30" s="14">
        <v>2827.8866242038221</v>
      </c>
      <c r="N30" s="14">
        <v>4514.2369426751584</v>
      </c>
      <c r="O30" s="14">
        <v>2944.4216560509562</v>
      </c>
      <c r="P30" s="14">
        <v>2056.1694267515918</v>
      </c>
      <c r="Q30" s="14">
        <v>1802.3019108280257</v>
      </c>
      <c r="R30" s="14">
        <v>243.42165605095542</v>
      </c>
      <c r="S30" s="14">
        <v>49608.147770700642</v>
      </c>
      <c r="T30" s="14">
        <v>37265.433121019109</v>
      </c>
      <c r="U30" s="14">
        <v>47711.314649681539</v>
      </c>
      <c r="V30" s="14">
        <v>0</v>
      </c>
      <c r="W30" s="14">
        <v>84976.747770700647</v>
      </c>
      <c r="X30" s="15">
        <v>0.43853682446844539</v>
      </c>
      <c r="Y30" s="15">
        <v>0.56146317553155456</v>
      </c>
      <c r="Z30" s="15">
        <v>0</v>
      </c>
      <c r="AA30" s="16">
        <v>4.5974922425260445</v>
      </c>
      <c r="AB30" s="16">
        <v>5.8862162763622106</v>
      </c>
      <c r="AC30" s="16">
        <v>0</v>
      </c>
      <c r="AD30" s="17">
        <v>1.4111648218044111</v>
      </c>
      <c r="AE30" s="17">
        <v>0.80171057329869966</v>
      </c>
      <c r="AF30" s="17">
        <v>1.4327582911931922</v>
      </c>
      <c r="AG30" s="17">
        <v>0.69947457887100462</v>
      </c>
      <c r="AH30" s="17">
        <v>0.34888060405199145</v>
      </c>
      <c r="AI30" s="17">
        <v>0.55692816604263207</v>
      </c>
      <c r="AJ30" s="17">
        <v>0.36325770529645629</v>
      </c>
      <c r="AK30" s="17">
        <v>0.25367269872083398</v>
      </c>
      <c r="AL30" s="17">
        <v>0.22235268343219819</v>
      </c>
      <c r="AM30" s="17">
        <v>3.003129392653911E-2</v>
      </c>
      <c r="AN30" s="18">
        <v>0.30694229535644874</v>
      </c>
      <c r="AO30" s="18">
        <v>0.17437997303899921</v>
      </c>
      <c r="AP30" s="18">
        <v>0.31163908835786919</v>
      </c>
      <c r="AQ30" s="18">
        <v>0.15214263384742235</v>
      </c>
      <c r="AR30" s="18">
        <v>7.5884979386132173E-2</v>
      </c>
      <c r="AS30" s="18">
        <v>0.12113738026377475</v>
      </c>
      <c r="AT30" s="18">
        <v>7.9012140996428976E-2</v>
      </c>
      <c r="AU30" s="18">
        <v>5.5176319032015621E-2</v>
      </c>
      <c r="AV30" s="18">
        <v>4.8363906169427012E-2</v>
      </c>
      <c r="AW30" s="18">
        <v>6.5321032298335593E-3</v>
      </c>
      <c r="AX30" s="19">
        <v>2482.5225758311612</v>
      </c>
      <c r="AY30" s="19">
        <v>1449.2593564329725</v>
      </c>
      <c r="AZ30" s="19">
        <v>814.82314676785484</v>
      </c>
      <c r="BA30" s="19">
        <v>1393.8450087549384</v>
      </c>
      <c r="BB30" s="19">
        <v>334.16119134145009</v>
      </c>
      <c r="BC30" s="19">
        <v>189.84356479491501</v>
      </c>
      <c r="BD30" s="19">
        <v>339.27448451929712</v>
      </c>
      <c r="BE30" s="19">
        <v>165.63427246558038</v>
      </c>
      <c r="BF30" s="19">
        <v>82.614274735723697</v>
      </c>
      <c r="BG30" s="19">
        <v>131.87954842755357</v>
      </c>
      <c r="BH30" s="19">
        <v>86.0187454294758</v>
      </c>
      <c r="BI30" s="19">
        <v>60.069220763996263</v>
      </c>
      <c r="BJ30" s="19">
        <v>52.652699702834525</v>
      </c>
      <c r="BK30" s="19">
        <v>7.1113542521459374</v>
      </c>
      <c r="BL30" s="20">
        <v>24.577865802619453</v>
      </c>
      <c r="BM30" s="20">
        <v>10.778299221292334</v>
      </c>
      <c r="BN30" s="20">
        <v>13.79956658132712</v>
      </c>
      <c r="BO30" s="20">
        <v>0</v>
      </c>
      <c r="BP30" s="20">
        <v>3.3083159030220934</v>
      </c>
      <c r="BQ30" s="20">
        <v>1.8795195276152232</v>
      </c>
      <c r="BR30" s="20">
        <v>3.3589393433718744</v>
      </c>
      <c r="BS30" s="20">
        <v>1.639838831923037</v>
      </c>
      <c r="BT30" s="20">
        <v>0.81791101422533319</v>
      </c>
      <c r="BU30" s="20">
        <v>1.305654931366437</v>
      </c>
      <c r="BV30" s="20">
        <v>0.85161649777445059</v>
      </c>
      <c r="BW30" s="20">
        <v>0.59470687645655129</v>
      </c>
      <c r="BX30" s="20">
        <v>0.52128065220459063</v>
      </c>
      <c r="BY30" s="20">
        <v>7.0404963155516198E-2</v>
      </c>
      <c r="BZ30" s="46">
        <v>1</v>
      </c>
      <c r="CA30" s="46">
        <v>0</v>
      </c>
      <c r="CB30" s="21">
        <v>178795.13566773079</v>
      </c>
      <c r="CC30" s="21">
        <v>22.154903963182171</v>
      </c>
      <c r="CD30" s="21">
        <v>5708.3716492472013</v>
      </c>
      <c r="CE30" s="21">
        <v>50.268540050448891</v>
      </c>
      <c r="CF30" s="21">
        <v>5.6071803547565153</v>
      </c>
      <c r="CG30" s="21">
        <v>1451.0923441486982</v>
      </c>
      <c r="CH30" s="21">
        <v>12.778476613091271</v>
      </c>
      <c r="CI30" t="s">
        <v>88</v>
      </c>
    </row>
    <row r="31" spans="1:87" x14ac:dyDescent="0.2">
      <c r="A31" s="44">
        <v>1145</v>
      </c>
      <c r="B31" s="12" t="s">
        <v>124</v>
      </c>
      <c r="C31" s="11" t="s">
        <v>96</v>
      </c>
      <c r="D31" s="45">
        <v>14.02069</v>
      </c>
      <c r="E31" s="45">
        <v>-90.592150000000004</v>
      </c>
      <c r="F31" s="11">
        <v>80.899999999999991</v>
      </c>
      <c r="G31" s="11">
        <v>8732.6048835760357</v>
      </c>
      <c r="H31" s="13">
        <v>21067.4</v>
      </c>
      <c r="I31" s="14">
        <v>18310.481528662429</v>
      </c>
      <c r="J31" s="14">
        <v>18292.192356687887</v>
      </c>
      <c r="K31" s="14">
        <v>15186.718471337572</v>
      </c>
      <c r="L31" s="14">
        <v>5502.0955414012742</v>
      </c>
      <c r="M31" s="14">
        <v>3020.3515923566874</v>
      </c>
      <c r="N31" s="14">
        <v>11267.537579617838</v>
      </c>
      <c r="O31" s="14">
        <v>3912.8458598726124</v>
      </c>
      <c r="P31" s="14">
        <v>8148.7732484076432</v>
      </c>
      <c r="Q31" s="14">
        <v>3698.1923566878986</v>
      </c>
      <c r="R31" s="14">
        <v>547.00764331210189</v>
      </c>
      <c r="S31" s="14">
        <v>87886.196178343962</v>
      </c>
      <c r="T31" s="14">
        <v>61536.687898089163</v>
      </c>
      <c r="U31" s="14">
        <v>113400.14394904458</v>
      </c>
      <c r="V31" s="14">
        <v>0</v>
      </c>
      <c r="W31" s="14">
        <v>174936.83184713376</v>
      </c>
      <c r="X31" s="15">
        <v>0.35176519003077744</v>
      </c>
      <c r="Y31" s="15">
        <v>0.64823480996922245</v>
      </c>
      <c r="Z31" s="15">
        <v>0</v>
      </c>
      <c r="AA31" s="16">
        <v>2.9209436332005447</v>
      </c>
      <c r="AB31" s="16">
        <v>5.3827308518870183</v>
      </c>
      <c r="AC31" s="16">
        <v>0</v>
      </c>
      <c r="AD31" s="17">
        <v>0.8691381721836785</v>
      </c>
      <c r="AE31" s="17">
        <v>0.86827004550575226</v>
      </c>
      <c r="AF31" s="17">
        <v>0.72086344168419314</v>
      </c>
      <c r="AG31" s="17">
        <v>0.26116633003604023</v>
      </c>
      <c r="AH31" s="17">
        <v>0.14336612929724063</v>
      </c>
      <c r="AI31" s="17">
        <v>0.53483284978772117</v>
      </c>
      <c r="AJ31" s="17">
        <v>0.18572988882693697</v>
      </c>
      <c r="AK31" s="17">
        <v>0.3867953923316424</v>
      </c>
      <c r="AL31" s="17">
        <v>0.17554099493472847</v>
      </c>
      <c r="AM31" s="17">
        <v>2.5964648856152246E-2</v>
      </c>
      <c r="AN31" s="18">
        <v>0.29755390083695105</v>
      </c>
      <c r="AO31" s="18">
        <v>0.29725669322634923</v>
      </c>
      <c r="AP31" s="18">
        <v>0.24679128809285736</v>
      </c>
      <c r="AQ31" s="18">
        <v>8.941162953900425E-2</v>
      </c>
      <c r="AR31" s="18">
        <v>4.9082128004007755E-2</v>
      </c>
      <c r="AS31" s="18">
        <v>0.18310276299364686</v>
      </c>
      <c r="AT31" s="18">
        <v>6.3585577864584977E-2</v>
      </c>
      <c r="AU31" s="18">
        <v>0.13242138189014685</v>
      </c>
      <c r="AV31" s="18">
        <v>6.0097357901557368E-2</v>
      </c>
      <c r="AW31" s="18">
        <v>8.889130403280732E-3</v>
      </c>
      <c r="AX31" s="19">
        <v>2162.3835827828648</v>
      </c>
      <c r="AY31" s="19">
        <v>1086.3559478163654</v>
      </c>
      <c r="AZ31" s="19">
        <v>1754.5716687898091</v>
      </c>
      <c r="BA31" s="19">
        <v>1401.732310865817</v>
      </c>
      <c r="BB31" s="19">
        <v>226.33475313550593</v>
      </c>
      <c r="BC31" s="19">
        <v>226.10868178847824</v>
      </c>
      <c r="BD31" s="19">
        <v>187.72210718587854</v>
      </c>
      <c r="BE31" s="19">
        <v>68.011069733019468</v>
      </c>
      <c r="BF31" s="19">
        <v>37.334383094643854</v>
      </c>
      <c r="BG31" s="19">
        <v>139.27734956264325</v>
      </c>
      <c r="BH31" s="19">
        <v>48.366450678277047</v>
      </c>
      <c r="BI31" s="19">
        <v>100.72649256375333</v>
      </c>
      <c r="BJ31" s="19">
        <v>45.713131726673659</v>
      </c>
      <c r="BK31" s="19">
        <v>6.7615283474919892</v>
      </c>
      <c r="BL31" s="20">
        <v>20.032605869543985</v>
      </c>
      <c r="BM31" s="20">
        <v>7.0467734105118067</v>
      </c>
      <c r="BN31" s="20">
        <v>12.985832459032176</v>
      </c>
      <c r="BO31" s="20">
        <v>0</v>
      </c>
      <c r="BP31" s="20">
        <v>2.0967949166118935</v>
      </c>
      <c r="BQ31" s="20">
        <v>2.0947005619241028</v>
      </c>
      <c r="BR31" s="20">
        <v>1.7390822868787064</v>
      </c>
      <c r="BS31" s="20">
        <v>0.63006349362598724</v>
      </c>
      <c r="BT31" s="20">
        <v>0.34587063454997885</v>
      </c>
      <c r="BU31" s="20">
        <v>1.2902836816548762</v>
      </c>
      <c r="BV31" s="20">
        <v>0.44807315938818554</v>
      </c>
      <c r="BW31" s="20">
        <v>0.93314347288671662</v>
      </c>
      <c r="BX31" s="20">
        <v>0.42349246370270616</v>
      </c>
      <c r="BY31" s="20">
        <v>6.2639687768410765E-2</v>
      </c>
      <c r="BZ31" s="46">
        <v>1</v>
      </c>
      <c r="CA31" s="46">
        <v>0</v>
      </c>
      <c r="CB31" s="21">
        <v>462979.61009622138</v>
      </c>
      <c r="CC31" s="21">
        <v>22.154903963182171</v>
      </c>
      <c r="CD31" s="21">
        <v>5708.3716492472013</v>
      </c>
      <c r="CE31" s="21">
        <v>50.268540050448891</v>
      </c>
      <c r="CF31" s="21">
        <v>5.6071803547565153</v>
      </c>
      <c r="CG31" s="21">
        <v>1451.0923441486982</v>
      </c>
      <c r="CH31" s="21">
        <v>12.778476613091271</v>
      </c>
      <c r="CI31" t="s">
        <v>97</v>
      </c>
    </row>
    <row r="32" spans="1:87" x14ac:dyDescent="0.2">
      <c r="A32" s="44">
        <v>1146</v>
      </c>
      <c r="B32" s="12" t="s">
        <v>125</v>
      </c>
      <c r="C32" s="11" t="s">
        <v>96</v>
      </c>
      <c r="D32" s="45">
        <v>14.00816</v>
      </c>
      <c r="E32" s="45">
        <v>-90.647540000000006</v>
      </c>
      <c r="F32" s="11">
        <v>114.9</v>
      </c>
      <c r="G32" s="11">
        <v>15021.482795045409</v>
      </c>
      <c r="H32" s="13">
        <v>34672</v>
      </c>
      <c r="I32" s="14">
        <v>17836.942675159229</v>
      </c>
      <c r="J32" s="14">
        <v>25747.347770700639</v>
      </c>
      <c r="K32" s="14">
        <v>15252.017834394901</v>
      </c>
      <c r="L32" s="14">
        <v>3612.4229299363051</v>
      </c>
      <c r="M32" s="14">
        <v>3526.3834394904466</v>
      </c>
      <c r="N32" s="14">
        <v>17577.075159235668</v>
      </c>
      <c r="O32" s="14">
        <v>4851.422929936306</v>
      </c>
      <c r="P32" s="14">
        <v>10939.24458598727</v>
      </c>
      <c r="Q32" s="14">
        <v>4338.6076433121034</v>
      </c>
      <c r="R32" s="14">
        <v>401.39745222929935</v>
      </c>
      <c r="S32" s="14">
        <v>104082.86242038217</v>
      </c>
      <c r="T32" s="14">
        <v>67188.736305732469</v>
      </c>
      <c r="U32" s="14">
        <v>154626.43694267518</v>
      </c>
      <c r="V32" s="14">
        <v>0</v>
      </c>
      <c r="W32" s="14">
        <v>221815.17324840766</v>
      </c>
      <c r="X32" s="15">
        <v>0.30290414907950752</v>
      </c>
      <c r="Y32" s="15">
        <v>0.69709585092049242</v>
      </c>
      <c r="Z32" s="15">
        <v>0</v>
      </c>
      <c r="AA32" s="16">
        <v>1.9378384952045591</v>
      </c>
      <c r="AB32" s="16">
        <v>4.4596918822875855</v>
      </c>
      <c r="AC32" s="16">
        <v>0</v>
      </c>
      <c r="AD32" s="17">
        <v>0.51444804669933175</v>
      </c>
      <c r="AE32" s="17">
        <v>0.74259770912265344</v>
      </c>
      <c r="AF32" s="17">
        <v>0.43989437685725946</v>
      </c>
      <c r="AG32" s="17">
        <v>0.10418847859760917</v>
      </c>
      <c r="AH32" s="17">
        <v>0.10170695199268709</v>
      </c>
      <c r="AI32" s="17">
        <v>0.50695302143619259</v>
      </c>
      <c r="AJ32" s="17">
        <v>0.13992336553807988</v>
      </c>
      <c r="AK32" s="17">
        <v>0.31550659281227705</v>
      </c>
      <c r="AL32" s="17">
        <v>0.12513289234287331</v>
      </c>
      <c r="AM32" s="17">
        <v>1.1576991584832122E-2</v>
      </c>
      <c r="AN32" s="18">
        <v>0.26547519206187842</v>
      </c>
      <c r="AO32" s="18">
        <v>0.38320928754398825</v>
      </c>
      <c r="AP32" s="18">
        <v>0.22700260003392289</v>
      </c>
      <c r="AQ32" s="18">
        <v>5.3765305444926151E-2</v>
      </c>
      <c r="AR32" s="18">
        <v>5.2484741243594119E-2</v>
      </c>
      <c r="AS32" s="18">
        <v>0.2616074676453769</v>
      </c>
      <c r="AT32" s="18">
        <v>7.2205896355314964E-2</v>
      </c>
      <c r="AU32" s="18">
        <v>0.16281366769885125</v>
      </c>
      <c r="AV32" s="18">
        <v>6.457343718402303E-2</v>
      </c>
      <c r="AW32" s="18">
        <v>5.9741777312613716E-3</v>
      </c>
      <c r="AX32" s="19">
        <v>1930.506294590145</v>
      </c>
      <c r="AY32" s="19">
        <v>905.85606980315197</v>
      </c>
      <c r="AZ32" s="19">
        <v>1004.1040850346276</v>
      </c>
      <c r="BA32" s="19">
        <v>1345.7479281346839</v>
      </c>
      <c r="BB32" s="19">
        <v>155.23883964455376</v>
      </c>
      <c r="BC32" s="19">
        <v>224.08483699478361</v>
      </c>
      <c r="BD32" s="19">
        <v>132.74166957697912</v>
      </c>
      <c r="BE32" s="19">
        <v>31.439712183953915</v>
      </c>
      <c r="BF32" s="19">
        <v>30.690891553441656</v>
      </c>
      <c r="BG32" s="19">
        <v>152.97715543286046</v>
      </c>
      <c r="BH32" s="19">
        <v>42.223002001186302</v>
      </c>
      <c r="BI32" s="19">
        <v>95.206654360202521</v>
      </c>
      <c r="BJ32" s="19">
        <v>37.759857644143629</v>
      </c>
      <c r="BK32" s="19">
        <v>3.4934504110469917</v>
      </c>
      <c r="BL32" s="20">
        <v>14.766529794353575</v>
      </c>
      <c r="BM32" s="20">
        <v>4.4728431422158659</v>
      </c>
      <c r="BN32" s="20">
        <v>10.29368665213771</v>
      </c>
      <c r="BO32" s="20">
        <v>0</v>
      </c>
      <c r="BP32" s="20">
        <v>1.1874288922424125</v>
      </c>
      <c r="BQ32" s="20">
        <v>1.7140350338245556</v>
      </c>
      <c r="BR32" s="20">
        <v>1.015347022826903</v>
      </c>
      <c r="BS32" s="20">
        <v>0.24048377774847926</v>
      </c>
      <c r="BT32" s="20">
        <v>0.23475601494238416</v>
      </c>
      <c r="BU32" s="20">
        <v>1.1701291676100831</v>
      </c>
      <c r="BV32" s="20">
        <v>0.32296564834042008</v>
      </c>
      <c r="BW32" s="20">
        <v>0.72823999702581965</v>
      </c>
      <c r="BX32" s="20">
        <v>0.28882685567786437</v>
      </c>
      <c r="BY32" s="20">
        <v>2.6721559895651163E-2</v>
      </c>
      <c r="BZ32" s="46">
        <v>0.65517241379310354</v>
      </c>
      <c r="CA32" s="46">
        <v>0.34482758620689657</v>
      </c>
      <c r="CB32" s="21">
        <v>766385.26969661959</v>
      </c>
      <c r="CC32" s="21">
        <v>22.154903963182171</v>
      </c>
      <c r="CD32" s="21">
        <v>5708.3716492472013</v>
      </c>
      <c r="CE32" s="21">
        <v>50.268540050448891</v>
      </c>
      <c r="CF32" s="21">
        <v>5.6071803547565153</v>
      </c>
      <c r="CG32" s="21">
        <v>1451.0923441486982</v>
      </c>
      <c r="CH32" s="21">
        <v>12.778476613091271</v>
      </c>
      <c r="CI32" t="s">
        <v>88</v>
      </c>
    </row>
    <row r="33" spans="1:87" x14ac:dyDescent="0.2">
      <c r="A33" s="44">
        <v>1147</v>
      </c>
      <c r="B33" s="12" t="s">
        <v>126</v>
      </c>
      <c r="C33" s="11" t="s">
        <v>110</v>
      </c>
      <c r="D33" s="45">
        <v>14.26207</v>
      </c>
      <c r="E33" s="45">
        <v>-90.789789999999996</v>
      </c>
      <c r="F33" s="11">
        <v>93.200000000000017</v>
      </c>
      <c r="G33" s="11">
        <v>8833.289499999999</v>
      </c>
      <c r="H33" s="13">
        <v>23321.8</v>
      </c>
      <c r="I33" s="14">
        <v>12640.529936305735</v>
      </c>
      <c r="J33" s="14">
        <v>15950.889171974522</v>
      </c>
      <c r="K33" s="14">
        <v>26656.240764331229</v>
      </c>
      <c r="L33" s="14">
        <v>5745.1414012738869</v>
      </c>
      <c r="M33" s="14">
        <v>11535.103184713378</v>
      </c>
      <c r="N33" s="14">
        <v>3329.0942675159235</v>
      </c>
      <c r="O33" s="14">
        <v>10450.399999999998</v>
      </c>
      <c r="P33" s="14">
        <v>8007.4649681528708</v>
      </c>
      <c r="Q33" s="14">
        <v>3768.5248407643321</v>
      </c>
      <c r="R33" s="14">
        <v>2374.1019108280261</v>
      </c>
      <c r="S33" s="14">
        <v>100457.4904458599</v>
      </c>
      <c r="T33" s="14">
        <v>67135.42802547774</v>
      </c>
      <c r="U33" s="14">
        <v>106078.07770700638</v>
      </c>
      <c r="V33" s="14">
        <v>91956.361783439483</v>
      </c>
      <c r="W33" s="14">
        <v>265169.86751592357</v>
      </c>
      <c r="X33" s="15">
        <v>0.25317894772280725</v>
      </c>
      <c r="Y33" s="15">
        <v>0.40003820456951555</v>
      </c>
      <c r="Z33" s="15">
        <v>0.34678284770767726</v>
      </c>
      <c r="AA33" s="16">
        <v>2.8786555079572649</v>
      </c>
      <c r="AB33" s="16">
        <v>4.5484515649309394</v>
      </c>
      <c r="AC33" s="16">
        <v>3.9429358704490856</v>
      </c>
      <c r="AD33" s="17">
        <v>0.54200490255064937</v>
      </c>
      <c r="AE33" s="17">
        <v>0.68394760147049216</v>
      </c>
      <c r="AF33" s="17">
        <v>1.1429752748214645</v>
      </c>
      <c r="AG33" s="17">
        <v>0.24634210915426283</v>
      </c>
      <c r="AH33" s="17">
        <v>0.49460604175978606</v>
      </c>
      <c r="AI33" s="17">
        <v>0.14274602592921318</v>
      </c>
      <c r="AJ33" s="17">
        <v>0.44809577305353782</v>
      </c>
      <c r="AK33" s="17">
        <v>0.34334678147282249</v>
      </c>
      <c r="AL33" s="17">
        <v>0.16158807813995199</v>
      </c>
      <c r="AM33" s="17">
        <v>0.1017975418204438</v>
      </c>
      <c r="AN33" s="18">
        <v>0.18828404477452176</v>
      </c>
      <c r="AO33" s="18">
        <v>0.23759272326261474</v>
      </c>
      <c r="AP33" s="18">
        <v>0.39705177353178184</v>
      </c>
      <c r="AQ33" s="18">
        <v>8.557540437656283E-2</v>
      </c>
      <c r="AR33" s="18">
        <v>0.17181842022867319</v>
      </c>
      <c r="AS33" s="18">
        <v>4.9587741754659548E-2</v>
      </c>
      <c r="AT33" s="18">
        <v>0.15566147870590913</v>
      </c>
      <c r="AU33" s="18">
        <v>0.11927331371320156</v>
      </c>
      <c r="AV33" s="18">
        <v>5.6133176649059056E-2</v>
      </c>
      <c r="AW33" s="18">
        <v>3.5362877405459604E-2</v>
      </c>
      <c r="AX33" s="19">
        <v>2845.170252316776</v>
      </c>
      <c r="AY33" s="19">
        <v>1077.8700691615868</v>
      </c>
      <c r="AZ33" s="19">
        <v>986.65624231158222</v>
      </c>
      <c r="BA33" s="19">
        <v>1138.1767994313986</v>
      </c>
      <c r="BB33" s="19">
        <v>135.62800360843062</v>
      </c>
      <c r="BC33" s="19">
        <v>171.14687952762361</v>
      </c>
      <c r="BD33" s="19">
        <v>286.01116699926206</v>
      </c>
      <c r="BE33" s="19">
        <v>61.643148082337831</v>
      </c>
      <c r="BF33" s="19">
        <v>123.76720155271863</v>
      </c>
      <c r="BG33" s="19">
        <v>35.719895574205182</v>
      </c>
      <c r="BH33" s="19">
        <v>112.12875536480682</v>
      </c>
      <c r="BI33" s="19">
        <v>85.917006096060831</v>
      </c>
      <c r="BJ33" s="19">
        <v>40.434815888029306</v>
      </c>
      <c r="BK33" s="19">
        <v>25.473196468111862</v>
      </c>
      <c r="BL33" s="20">
        <v>30.019379248911019</v>
      </c>
      <c r="BM33" s="20">
        <v>7.6002748495311678</v>
      </c>
      <c r="BN33" s="20">
        <v>12.008898577025738</v>
      </c>
      <c r="BO33" s="20">
        <v>10.410205822354119</v>
      </c>
      <c r="BP33" s="20">
        <v>1.4310104900677982</v>
      </c>
      <c r="BQ33" s="20">
        <v>1.8057699990444698</v>
      </c>
      <c r="BR33" s="20">
        <v>3.0177026083353469</v>
      </c>
      <c r="BS33" s="20">
        <v>0.65039659362164992</v>
      </c>
      <c r="BT33" s="20">
        <v>1.3058672179501623</v>
      </c>
      <c r="BU33" s="20">
        <v>0.37688046650298557</v>
      </c>
      <c r="BV33" s="20">
        <v>1.1830700216493526</v>
      </c>
      <c r="BW33" s="20">
        <v>0.90650996643468684</v>
      </c>
      <c r="BX33" s="20">
        <v>0.4266275707101338</v>
      </c>
      <c r="BY33" s="20">
        <v>0.26876758775176862</v>
      </c>
      <c r="BZ33" s="46">
        <v>1</v>
      </c>
      <c r="CA33" s="46">
        <v>0</v>
      </c>
      <c r="CB33" s="21">
        <v>506837.837811</v>
      </c>
      <c r="CC33" s="21">
        <v>22.154903963182171</v>
      </c>
      <c r="CD33" s="21">
        <v>5708.3716492472013</v>
      </c>
      <c r="CE33" s="21">
        <v>50.268540050448891</v>
      </c>
      <c r="CF33" s="21">
        <v>5.6071803547565153</v>
      </c>
      <c r="CG33" s="21">
        <v>1451.0923441486982</v>
      </c>
      <c r="CH33" s="21">
        <v>12.778476613091271</v>
      </c>
      <c r="CI33" t="s">
        <v>88</v>
      </c>
    </row>
    <row r="34" spans="1:87" x14ac:dyDescent="0.2">
      <c r="A34" s="44">
        <v>1201</v>
      </c>
      <c r="B34" s="12" t="s">
        <v>127</v>
      </c>
      <c r="C34" s="11" t="s">
        <v>128</v>
      </c>
      <c r="D34" s="45">
        <v>14.25168</v>
      </c>
      <c r="E34" s="45">
        <v>-90.819050000000004</v>
      </c>
      <c r="F34" s="11">
        <v>350.49999999999989</v>
      </c>
      <c r="G34" s="11">
        <v>30537.875353466388</v>
      </c>
      <c r="H34" s="13">
        <v>76675.8</v>
      </c>
      <c r="I34" s="14">
        <v>16922.538853503193</v>
      </c>
      <c r="J34" s="14">
        <v>70445.397452229343</v>
      </c>
      <c r="K34" s="14">
        <v>61054.350318471392</v>
      </c>
      <c r="L34" s="14">
        <v>26754.512101910801</v>
      </c>
      <c r="M34" s="14">
        <v>16541.165605095546</v>
      </c>
      <c r="N34" s="14">
        <v>24628.675159235692</v>
      </c>
      <c r="O34" s="14">
        <v>5857.157961783435</v>
      </c>
      <c r="P34" s="14">
        <v>21518.769426751605</v>
      </c>
      <c r="Q34" s="14">
        <v>19944.271337579627</v>
      </c>
      <c r="R34" s="14">
        <v>9628.4993630573244</v>
      </c>
      <c r="S34" s="14">
        <v>273295.33757961798</v>
      </c>
      <c r="T34" s="14">
        <v>204749.56942675167</v>
      </c>
      <c r="U34" s="14">
        <v>283239.91337579623</v>
      </c>
      <c r="V34" s="14">
        <v>310593.47643312096</v>
      </c>
      <c r="W34" s="14">
        <v>798582.95923566888</v>
      </c>
      <c r="X34" s="15">
        <v>0.25639110759728628</v>
      </c>
      <c r="Y34" s="15">
        <v>0.35467813343636556</v>
      </c>
      <c r="Z34" s="15">
        <v>0.38893075896634816</v>
      </c>
      <c r="AA34" s="16">
        <v>2.6703284403521277</v>
      </c>
      <c r="AB34" s="16">
        <v>3.6939935856658321</v>
      </c>
      <c r="AC34" s="16">
        <v>4.0507366918000329</v>
      </c>
      <c r="AD34" s="17">
        <v>0.22070247527255263</v>
      </c>
      <c r="AE34" s="17">
        <v>0.91874355992672185</v>
      </c>
      <c r="AF34" s="17">
        <v>0.79626623156812693</v>
      </c>
      <c r="AG34" s="17">
        <v>0.34893032875967123</v>
      </c>
      <c r="AH34" s="17">
        <v>0.21572863413352772</v>
      </c>
      <c r="AI34" s="17">
        <v>0.32120532370364169</v>
      </c>
      <c r="AJ34" s="17">
        <v>7.6388612336401249E-2</v>
      </c>
      <c r="AK34" s="17">
        <v>0.2806461677185188</v>
      </c>
      <c r="AL34" s="17">
        <v>0.26011168240278715</v>
      </c>
      <c r="AM34" s="17">
        <v>0.12557416242226785</v>
      </c>
      <c r="AN34" s="18">
        <v>8.2649936216628597E-2</v>
      </c>
      <c r="AO34" s="18">
        <v>0.34405638873605005</v>
      </c>
      <c r="AP34" s="18">
        <v>0.29819037221620798</v>
      </c>
      <c r="AQ34" s="18">
        <v>0.13066944256252572</v>
      </c>
      <c r="AR34" s="18">
        <v>8.0787303491805781E-2</v>
      </c>
      <c r="AS34" s="18">
        <v>0.12028682271806437</v>
      </c>
      <c r="AT34" s="18">
        <v>2.8606448248863398E-2</v>
      </c>
      <c r="AU34" s="18">
        <v>0.10509799599090175</v>
      </c>
      <c r="AV34" s="18">
        <v>9.7408123462328494E-2</v>
      </c>
      <c r="AW34" s="18">
        <v>4.7025736806259225E-2</v>
      </c>
      <c r="AX34" s="19">
        <v>2278.4107253514098</v>
      </c>
      <c r="AY34" s="19">
        <v>779.7299217678119</v>
      </c>
      <c r="AZ34" s="19">
        <v>886.14401264799164</v>
      </c>
      <c r="BA34" s="19">
        <v>808.10246326903371</v>
      </c>
      <c r="BB34" s="19">
        <v>48.281137955786583</v>
      </c>
      <c r="BC34" s="19">
        <v>200.98544208909948</v>
      </c>
      <c r="BD34" s="19">
        <v>174.19215497424082</v>
      </c>
      <c r="BE34" s="19">
        <v>76.332416838547246</v>
      </c>
      <c r="BF34" s="19">
        <v>47.19305450811855</v>
      </c>
      <c r="BG34" s="19">
        <v>70.26726150994493</v>
      </c>
      <c r="BH34" s="19">
        <v>16.710864370280849</v>
      </c>
      <c r="BI34" s="19">
        <v>61.394491945083061</v>
      </c>
      <c r="BJ34" s="19">
        <v>56.902343331182976</v>
      </c>
      <c r="BK34" s="19">
        <v>27.470754245527324</v>
      </c>
      <c r="BL34" s="20">
        <v>26.150573672605578</v>
      </c>
      <c r="BM34" s="20">
        <v>6.7047745482237788</v>
      </c>
      <c r="BN34" s="20">
        <v>9.275036658489908</v>
      </c>
      <c r="BO34" s="20">
        <v>10.17076246589189</v>
      </c>
      <c r="BP34" s="20">
        <v>0.55414918875757002</v>
      </c>
      <c r="BQ34" s="20">
        <v>2.3068205183512549</v>
      </c>
      <c r="BR34" s="20">
        <v>1.999299218160606</v>
      </c>
      <c r="BS34" s="20">
        <v>0.8761091527238114</v>
      </c>
      <c r="BT34" s="20">
        <v>0.5416606562714894</v>
      </c>
      <c r="BU34" s="20">
        <v>0.80649602744678384</v>
      </c>
      <c r="BV34" s="20">
        <v>0.19179978613405999</v>
      </c>
      <c r="BW34" s="20">
        <v>0.70465836858912279</v>
      </c>
      <c r="BX34" s="20">
        <v>0.6530995069804596</v>
      </c>
      <c r="BY34" s="20">
        <v>0.315296963250077</v>
      </c>
      <c r="BZ34" s="46">
        <v>1</v>
      </c>
      <c r="CA34" s="46">
        <v>0</v>
      </c>
      <c r="CB34" s="21">
        <v>1676548.8041599339</v>
      </c>
      <c r="CC34" s="21">
        <v>22.154903963182171</v>
      </c>
      <c r="CD34" s="21">
        <v>5708.3716492472013</v>
      </c>
      <c r="CE34" s="21">
        <v>50.268540050448891</v>
      </c>
      <c r="CF34" s="21">
        <v>5.6071803547565153</v>
      </c>
      <c r="CG34" s="21">
        <v>1451.0923441486982</v>
      </c>
      <c r="CH34" s="21">
        <v>12.778476613091271</v>
      </c>
      <c r="CI34" t="s">
        <v>129</v>
      </c>
    </row>
    <row r="35" spans="1:87" x14ac:dyDescent="0.2">
      <c r="A35" s="44">
        <v>1202</v>
      </c>
      <c r="B35" s="12" t="s">
        <v>130</v>
      </c>
      <c r="C35" s="11" t="s">
        <v>128</v>
      </c>
      <c r="D35" s="45">
        <v>14.27712</v>
      </c>
      <c r="E35" s="45">
        <v>-90.814340000000001</v>
      </c>
      <c r="F35" s="11">
        <v>154.6</v>
      </c>
      <c r="G35" s="11">
        <v>14105.90264661654</v>
      </c>
      <c r="H35" s="13">
        <v>32335.599999999999</v>
      </c>
      <c r="I35" s="14">
        <v>31125.019108280256</v>
      </c>
      <c r="J35" s="14">
        <v>59047.015286624192</v>
      </c>
      <c r="K35" s="14">
        <v>46882.839490445876</v>
      </c>
      <c r="L35" s="14">
        <v>25673.726114649689</v>
      </c>
      <c r="M35" s="14">
        <v>29366.242038216573</v>
      </c>
      <c r="N35" s="14">
        <v>4898.3133757961768</v>
      </c>
      <c r="O35" s="14">
        <v>5322.475159235667</v>
      </c>
      <c r="P35" s="14">
        <v>16660.991082802549</v>
      </c>
      <c r="Q35" s="14">
        <v>8647.0458598726163</v>
      </c>
      <c r="R35" s="14">
        <v>8433.8853503184728</v>
      </c>
      <c r="S35" s="14">
        <v>236057.55286624204</v>
      </c>
      <c r="T35" s="14">
        <v>179809.53121019114</v>
      </c>
      <c r="U35" s="14">
        <v>136053.60254777069</v>
      </c>
      <c r="V35" s="14">
        <v>370300.0216560511</v>
      </c>
      <c r="W35" s="14">
        <v>686163.15541401296</v>
      </c>
      <c r="X35" s="15">
        <v>0.2620506941992517</v>
      </c>
      <c r="Y35" s="15">
        <v>0.19828170818306251</v>
      </c>
      <c r="Z35" s="15">
        <v>0.53966759761768568</v>
      </c>
      <c r="AA35" s="16">
        <v>5.5607296976147387</v>
      </c>
      <c r="AB35" s="16">
        <v>4.207548415609133</v>
      </c>
      <c r="AC35" s="16">
        <v>11.451775184504111</v>
      </c>
      <c r="AD35" s="17">
        <v>0.96256197838544078</v>
      </c>
      <c r="AE35" s="17">
        <v>1.8260683360328613</v>
      </c>
      <c r="AF35" s="17">
        <v>1.4498830852201869</v>
      </c>
      <c r="AG35" s="17">
        <v>0.79397710618172201</v>
      </c>
      <c r="AH35" s="17">
        <v>0.90817062427221307</v>
      </c>
      <c r="AI35" s="17">
        <v>0.15148360864793531</v>
      </c>
      <c r="AJ35" s="17">
        <v>0.16460109474497667</v>
      </c>
      <c r="AK35" s="17">
        <v>0.5152522632269867</v>
      </c>
      <c r="AL35" s="17">
        <v>0.26741566137237649</v>
      </c>
      <c r="AM35" s="17">
        <v>0.26082353042215001</v>
      </c>
      <c r="AN35" s="18">
        <v>0.17309994024675021</v>
      </c>
      <c r="AO35" s="18">
        <v>0.32838645921166587</v>
      </c>
      <c r="AP35" s="18">
        <v>0.26073611990924694</v>
      </c>
      <c r="AQ35" s="18">
        <v>0.14278289889226167</v>
      </c>
      <c r="AR35" s="18">
        <v>0.1633186063084078</v>
      </c>
      <c r="AS35" s="18">
        <v>2.7241678140355181E-2</v>
      </c>
      <c r="AT35" s="18">
        <v>2.9600628639723649E-2</v>
      </c>
      <c r="AU35" s="18">
        <v>9.265910972943045E-2</v>
      </c>
      <c r="AV35" s="18">
        <v>4.8090030610026549E-2</v>
      </c>
      <c r="AW35" s="18">
        <v>4.6904551130048558E-2</v>
      </c>
      <c r="AX35" s="19">
        <v>4438.312777580938</v>
      </c>
      <c r="AY35" s="19">
        <v>1526.8923212564168</v>
      </c>
      <c r="AZ35" s="19">
        <v>2395.2135941529828</v>
      </c>
      <c r="BA35" s="19">
        <v>880.03623898946114</v>
      </c>
      <c r="BB35" s="19">
        <v>201.32612618551266</v>
      </c>
      <c r="BC35" s="19">
        <v>381.93412216445142</v>
      </c>
      <c r="BD35" s="19">
        <v>303.25251934311694</v>
      </c>
      <c r="BE35" s="19">
        <v>166.06549880109762</v>
      </c>
      <c r="BF35" s="19">
        <v>189.94981913464795</v>
      </c>
      <c r="BG35" s="19">
        <v>31.683786389367253</v>
      </c>
      <c r="BH35" s="19">
        <v>34.427394302947391</v>
      </c>
      <c r="BI35" s="19">
        <v>107.76837699096087</v>
      </c>
      <c r="BJ35" s="19">
        <v>55.931732599434781</v>
      </c>
      <c r="BK35" s="19">
        <v>54.552945344880165</v>
      </c>
      <c r="BL35" s="20">
        <v>48.643689993039686</v>
      </c>
      <c r="BM35" s="20">
        <v>12.747112731089244</v>
      </c>
      <c r="BN35" s="20">
        <v>9.6451539441472534</v>
      </c>
      <c r="BO35" s="20">
        <v>26.251423317803187</v>
      </c>
      <c r="BP35" s="20">
        <v>2.2065244520701368</v>
      </c>
      <c r="BQ35" s="20">
        <v>4.1859792149343447</v>
      </c>
      <c r="BR35" s="20">
        <v>3.3236327135499732</v>
      </c>
      <c r="BS35" s="20">
        <v>1.8200697082513768</v>
      </c>
      <c r="BT35" s="20">
        <v>2.081840685697657</v>
      </c>
      <c r="BU35" s="20">
        <v>0.34725274223915709</v>
      </c>
      <c r="BV35" s="20">
        <v>0.37732255018166616</v>
      </c>
      <c r="BW35" s="20">
        <v>1.1811361172834181</v>
      </c>
      <c r="BX35" s="20">
        <v>0.61300904142754087</v>
      </c>
      <c r="BY35" s="20">
        <v>0.59789760085586829</v>
      </c>
      <c r="BZ35" s="46">
        <v>1</v>
      </c>
      <c r="CA35" s="46">
        <v>0</v>
      </c>
      <c r="CB35" s="21">
        <v>715400.78424463165</v>
      </c>
      <c r="CC35" s="21">
        <v>22.154903963182171</v>
      </c>
      <c r="CD35" s="21">
        <v>5708.3716492472013</v>
      </c>
      <c r="CE35" s="21">
        <v>50.268540050448891</v>
      </c>
      <c r="CF35" s="21">
        <v>5.6071803547565153</v>
      </c>
      <c r="CG35" s="21">
        <v>1451.0923441486982</v>
      </c>
      <c r="CH35" s="21">
        <v>12.778476613091271</v>
      </c>
      <c r="CI35" t="s">
        <v>129</v>
      </c>
    </row>
    <row r="36" spans="1:87" x14ac:dyDescent="0.2">
      <c r="A36" s="44">
        <v>1203</v>
      </c>
      <c r="B36" s="12" t="s">
        <v>131</v>
      </c>
      <c r="C36" s="11" t="s">
        <v>128</v>
      </c>
      <c r="D36" s="45">
        <v>14.265219999999999</v>
      </c>
      <c r="E36" s="45">
        <v>-90.825649999999996</v>
      </c>
      <c r="F36" s="11">
        <v>67.800000000000011</v>
      </c>
      <c r="G36" s="11">
        <v>7259.6873533834569</v>
      </c>
      <c r="H36" s="13">
        <v>17177.8</v>
      </c>
      <c r="I36" s="14">
        <v>11178.230573248407</v>
      </c>
      <c r="J36" s="14">
        <v>17819.443312101914</v>
      </c>
      <c r="K36" s="14">
        <v>14207.021656050954</v>
      </c>
      <c r="L36" s="14">
        <v>43188.840764331217</v>
      </c>
      <c r="M36" s="14">
        <v>1313.0114649681525</v>
      </c>
      <c r="N36" s="14">
        <v>3687.1681528662425</v>
      </c>
      <c r="O36" s="14">
        <v>21396.635668789822</v>
      </c>
      <c r="P36" s="14">
        <v>20665.810191082794</v>
      </c>
      <c r="Q36" s="14">
        <v>3870.0076433121017</v>
      </c>
      <c r="R36" s="14">
        <v>6682.8267515923581</v>
      </c>
      <c r="S36" s="14">
        <v>144008.99617834398</v>
      </c>
      <c r="T36" s="14">
        <v>96946.370700636966</v>
      </c>
      <c r="U36" s="14">
        <v>68369.628025477723</v>
      </c>
      <c r="V36" s="14">
        <v>315677.95031847135</v>
      </c>
      <c r="W36" s="14">
        <v>480993.94904458604</v>
      </c>
      <c r="X36" s="15">
        <v>0.20155424178038975</v>
      </c>
      <c r="Y36" s="15">
        <v>0.1421423869495293</v>
      </c>
      <c r="Z36" s="15">
        <v>0.65630337127008098</v>
      </c>
      <c r="AA36" s="16">
        <v>5.6437012132308544</v>
      </c>
      <c r="AB36" s="16">
        <v>3.9801154993932708</v>
      </c>
      <c r="AC36" s="16">
        <v>18.377088469912991</v>
      </c>
      <c r="AD36" s="17">
        <v>0.65073703112438197</v>
      </c>
      <c r="AE36" s="17">
        <v>1.0373530552283712</v>
      </c>
      <c r="AF36" s="17">
        <v>0.82705711185663788</v>
      </c>
      <c r="AG36" s="17">
        <v>2.5142242175558698</v>
      </c>
      <c r="AH36" s="17">
        <v>7.6436532324753614E-2</v>
      </c>
      <c r="AI36" s="17">
        <v>0.21464728619882886</v>
      </c>
      <c r="AJ36" s="17">
        <v>1.2455981364778856</v>
      </c>
      <c r="AK36" s="17">
        <v>1.2030533706925679</v>
      </c>
      <c r="AL36" s="17">
        <v>0.22529122724167833</v>
      </c>
      <c r="AM36" s="17">
        <v>0.38903857022391447</v>
      </c>
      <c r="AN36" s="18">
        <v>0.11530323922868588</v>
      </c>
      <c r="AO36" s="18">
        <v>0.18380722437900229</v>
      </c>
      <c r="AP36" s="18">
        <v>0.14654516258190994</v>
      </c>
      <c r="AQ36" s="18">
        <v>0.44549208446074873</v>
      </c>
      <c r="AR36" s="18">
        <v>1.3543688695914489E-2</v>
      </c>
      <c r="AS36" s="18">
        <v>3.8033070513304082E-2</v>
      </c>
      <c r="AT36" s="18">
        <v>0.22070589661227247</v>
      </c>
      <c r="AU36" s="18">
        <v>0.21316744548279426</v>
      </c>
      <c r="AV36" s="18">
        <v>3.9919056436495098E-2</v>
      </c>
      <c r="AW36" s="18">
        <v>6.8933232913157935E-2</v>
      </c>
      <c r="AX36" s="19">
        <v>7094.3060331059878</v>
      </c>
      <c r="AY36" s="19">
        <v>2124.0264923059581</v>
      </c>
      <c r="AZ36" s="19">
        <v>4656.0169663491342</v>
      </c>
      <c r="BA36" s="19">
        <v>1008.4015932961314</v>
      </c>
      <c r="BB36" s="19">
        <v>164.87065742254285</v>
      </c>
      <c r="BC36" s="19">
        <v>262.8236476711196</v>
      </c>
      <c r="BD36" s="19">
        <v>209.54309227213793</v>
      </c>
      <c r="BE36" s="19">
        <v>637.00355109633051</v>
      </c>
      <c r="BF36" s="19">
        <v>19.365950810739708</v>
      </c>
      <c r="BG36" s="19">
        <v>54.383011104221858</v>
      </c>
      <c r="BH36" s="19">
        <v>315.58459688480559</v>
      </c>
      <c r="BI36" s="19">
        <v>304.80546004546886</v>
      </c>
      <c r="BJ36" s="19">
        <v>57.079758750915943</v>
      </c>
      <c r="BK36" s="19">
        <v>98.566766247674877</v>
      </c>
      <c r="BL36" s="20">
        <v>66.255463304547618</v>
      </c>
      <c r="BM36" s="20">
        <v>13.354069670156532</v>
      </c>
      <c r="BN36" s="20">
        <v>9.4177097025553458</v>
      </c>
      <c r="BO36" s="20">
        <v>43.483683931835742</v>
      </c>
      <c r="BP36" s="20">
        <v>1.539767489854597</v>
      </c>
      <c r="BQ36" s="20">
        <v>2.4545744802352911</v>
      </c>
      <c r="BR36" s="20">
        <v>1.9569743109432414</v>
      </c>
      <c r="BS36" s="20">
        <v>5.9491323333920967</v>
      </c>
      <c r="BT36" s="20">
        <v>0.18086336243615356</v>
      </c>
      <c r="BU36" s="20">
        <v>0.50789627340463872</v>
      </c>
      <c r="BV36" s="20">
        <v>2.9473219199746508</v>
      </c>
      <c r="BW36" s="20">
        <v>2.8466529183865288</v>
      </c>
      <c r="BX36" s="20">
        <v>0.53308186081986608</v>
      </c>
      <c r="BY36" s="20">
        <v>0.92053919491143832</v>
      </c>
      <c r="BZ36" s="46">
        <v>1</v>
      </c>
      <c r="CA36" s="46">
        <v>0</v>
      </c>
      <c r="CB36" s="21">
        <v>378451.4183753684</v>
      </c>
      <c r="CC36" s="21">
        <v>22.154903963182171</v>
      </c>
      <c r="CD36" s="21">
        <v>5708.3716492472013</v>
      </c>
      <c r="CE36" s="21">
        <v>50.268540050448891</v>
      </c>
      <c r="CF36" s="21">
        <v>5.6071803547565153</v>
      </c>
      <c r="CG36" s="21">
        <v>1451.0923441486982</v>
      </c>
      <c r="CH36" s="21">
        <v>12.778476613091271</v>
      </c>
      <c r="CI36" t="s">
        <v>129</v>
      </c>
    </row>
    <row r="37" spans="1:87" x14ac:dyDescent="0.2">
      <c r="A37" s="44">
        <v>1204</v>
      </c>
      <c r="B37" s="12" t="s">
        <v>132</v>
      </c>
      <c r="C37" s="11" t="s">
        <v>128</v>
      </c>
      <c r="D37" s="45">
        <v>14.25736</v>
      </c>
      <c r="E37" s="45">
        <v>-90.831519999999998</v>
      </c>
      <c r="F37" s="11">
        <v>221.2</v>
      </c>
      <c r="G37" s="11">
        <v>25873.52288135593</v>
      </c>
      <c r="H37" s="13">
        <v>56300.2</v>
      </c>
      <c r="I37" s="14">
        <v>48805.310828025416</v>
      </c>
      <c r="J37" s="14">
        <v>45050.468789808903</v>
      </c>
      <c r="K37" s="14">
        <v>51508.5184713376</v>
      </c>
      <c r="L37" s="14">
        <v>19830.442038216552</v>
      </c>
      <c r="M37" s="14">
        <v>18660.336305732486</v>
      </c>
      <c r="N37" s="14">
        <v>10811.098089171986</v>
      </c>
      <c r="O37" s="14">
        <v>6492.052229299361</v>
      </c>
      <c r="P37" s="14">
        <v>18133.70955414011</v>
      </c>
      <c r="Q37" s="14">
        <v>23102.117197452211</v>
      </c>
      <c r="R37" s="14">
        <v>4971.3923566878975</v>
      </c>
      <c r="S37" s="14">
        <v>247365.44585987253</v>
      </c>
      <c r="T37" s="14">
        <v>193268.24968152854</v>
      </c>
      <c r="U37" s="14">
        <v>241799.74394904461</v>
      </c>
      <c r="V37" s="14">
        <v>457937.53885350307</v>
      </c>
      <c r="W37" s="14">
        <v>893005.53248407622</v>
      </c>
      <c r="X37" s="15">
        <v>0.21642447067927301</v>
      </c>
      <c r="Y37" s="15">
        <v>0.27077071211018089</v>
      </c>
      <c r="Z37" s="15">
        <v>0.51280481721054605</v>
      </c>
      <c r="AA37" s="16">
        <v>3.4328163964165057</v>
      </c>
      <c r="AB37" s="16">
        <v>4.294829218174085</v>
      </c>
      <c r="AC37" s="16">
        <v>8.1338527901055961</v>
      </c>
      <c r="AD37" s="17">
        <v>0.86687633131010933</v>
      </c>
      <c r="AE37" s="17">
        <v>0.80018310396426484</v>
      </c>
      <c r="AF37" s="17">
        <v>0.91489050609656097</v>
      </c>
      <c r="AG37" s="17">
        <v>0.35222684889603506</v>
      </c>
      <c r="AH37" s="17">
        <v>0.33144351717635973</v>
      </c>
      <c r="AI37" s="17">
        <v>0.19202592689141401</v>
      </c>
      <c r="AJ37" s="17">
        <v>0.11531135287795356</v>
      </c>
      <c r="AK37" s="17">
        <v>0.32208961165573324</v>
      </c>
      <c r="AL37" s="17">
        <v>0.41033810177321239</v>
      </c>
      <c r="AM37" s="17">
        <v>8.830150437632367E-2</v>
      </c>
      <c r="AN37" s="18">
        <v>0.25252627324171367</v>
      </c>
      <c r="AO37" s="18">
        <v>0.2330981362124612</v>
      </c>
      <c r="AP37" s="18">
        <v>0.26651309025778636</v>
      </c>
      <c r="AQ37" s="18">
        <v>0.10260579309272769</v>
      </c>
      <c r="AR37" s="18">
        <v>9.6551483942558483E-2</v>
      </c>
      <c r="AS37" s="18">
        <v>5.5938303922070692E-2</v>
      </c>
      <c r="AT37" s="18">
        <v>3.3590888518921759E-2</v>
      </c>
      <c r="AU37" s="18">
        <v>9.3826635176865403E-2</v>
      </c>
      <c r="AV37" s="18">
        <v>0.1195339495003466</v>
      </c>
      <c r="AW37" s="18">
        <v>2.5722757694964703E-2</v>
      </c>
      <c r="AX37" s="19">
        <v>4037.0955356422978</v>
      </c>
      <c r="AY37" s="19">
        <v>1118.2886340862231</v>
      </c>
      <c r="AZ37" s="19">
        <v>2070.2420382165601</v>
      </c>
      <c r="BA37" s="19">
        <v>1093.1272330426973</v>
      </c>
      <c r="BB37" s="19">
        <v>220.63883737805344</v>
      </c>
      <c r="BC37" s="19">
        <v>203.66396378756286</v>
      </c>
      <c r="BD37" s="19">
        <v>232.85948676011574</v>
      </c>
      <c r="BE37" s="19">
        <v>89.649376302968136</v>
      </c>
      <c r="BF37" s="19">
        <v>84.359567385770731</v>
      </c>
      <c r="BG37" s="19">
        <v>48.874765321754012</v>
      </c>
      <c r="BH37" s="19">
        <v>29.349241542944672</v>
      </c>
      <c r="BI37" s="19">
        <v>81.978795452712987</v>
      </c>
      <c r="BJ37" s="19">
        <v>104.43995116388885</v>
      </c>
      <c r="BK37" s="19">
        <v>22.474648990451616</v>
      </c>
      <c r="BL37" s="20">
        <v>34.514261416158469</v>
      </c>
      <c r="BM37" s="20">
        <v>7.4697307578781524</v>
      </c>
      <c r="BN37" s="20">
        <v>9.3454511416101695</v>
      </c>
      <c r="BO37" s="20">
        <v>17.699079516670146</v>
      </c>
      <c r="BP37" s="20">
        <v>1.8863032704059712</v>
      </c>
      <c r="BQ37" s="20">
        <v>1.7411803176702927</v>
      </c>
      <c r="BR37" s="20">
        <v>1.9907810276757427</v>
      </c>
      <c r="BS37" s="20">
        <v>0.76643764860122965</v>
      </c>
      <c r="BT37" s="20">
        <v>0.72121358932450763</v>
      </c>
      <c r="BU37" s="20">
        <v>0.41784406935022755</v>
      </c>
      <c r="BV37" s="20">
        <v>0.25091489315424598</v>
      </c>
      <c r="BW37" s="20">
        <v>0.70085970268884368</v>
      </c>
      <c r="BX37" s="20">
        <v>0.89288641919339284</v>
      </c>
      <c r="BY37" s="20">
        <v>0.19214207433152475</v>
      </c>
      <c r="BZ37" s="46">
        <v>1</v>
      </c>
      <c r="CA37" s="46">
        <v>0</v>
      </c>
      <c r="CB37" s="21">
        <v>1254554.5090050851</v>
      </c>
      <c r="CC37" s="21">
        <v>22.154903963182171</v>
      </c>
      <c r="CD37" s="21">
        <v>5708.3716492472013</v>
      </c>
      <c r="CE37" s="21">
        <v>50.268540050448891</v>
      </c>
      <c r="CF37" s="21">
        <v>5.6071803547565153</v>
      </c>
      <c r="CG37" s="21">
        <v>1451.0923441486982</v>
      </c>
      <c r="CH37" s="21">
        <v>12.778476613091271</v>
      </c>
      <c r="CI37" t="s">
        <v>129</v>
      </c>
    </row>
    <row r="38" spans="1:87" x14ac:dyDescent="0.2">
      <c r="A38" s="44">
        <v>1205</v>
      </c>
      <c r="B38" s="12" t="s">
        <v>133</v>
      </c>
      <c r="C38" s="11" t="s">
        <v>128</v>
      </c>
      <c r="D38" s="45">
        <v>14.253679999999999</v>
      </c>
      <c r="E38" s="45">
        <v>-90.825980000000001</v>
      </c>
      <c r="F38" s="11">
        <v>219.2</v>
      </c>
      <c r="G38" s="11">
        <v>25717.49318114408</v>
      </c>
      <c r="H38" s="13">
        <v>56891.999999999993</v>
      </c>
      <c r="I38" s="14">
        <v>59011.449681528669</v>
      </c>
      <c r="J38" s="14">
        <v>39078.704458598724</v>
      </c>
      <c r="K38" s="14">
        <v>41757.644585987277</v>
      </c>
      <c r="L38" s="14">
        <v>26285.779617834385</v>
      </c>
      <c r="M38" s="14">
        <v>18742.836942675156</v>
      </c>
      <c r="N38" s="14">
        <v>8103.2522292993599</v>
      </c>
      <c r="O38" s="14">
        <v>3840.4471337579594</v>
      </c>
      <c r="P38" s="14">
        <v>23815.031847133774</v>
      </c>
      <c r="Q38" s="14">
        <v>16374.611464968137</v>
      </c>
      <c r="R38" s="14">
        <v>11994.671337579621</v>
      </c>
      <c r="S38" s="14">
        <v>249004.42929936311</v>
      </c>
      <c r="T38" s="14">
        <v>194502.86114649678</v>
      </c>
      <c r="U38" s="14">
        <v>239285.82165605092</v>
      </c>
      <c r="V38" s="14">
        <v>457955.52738853509</v>
      </c>
      <c r="W38" s="14">
        <v>891744.21019108279</v>
      </c>
      <c r="X38" s="15">
        <v>0.21811508157122628</v>
      </c>
      <c r="Y38" s="15">
        <v>0.26833459519157044</v>
      </c>
      <c r="Z38" s="15">
        <v>0.51355032323720329</v>
      </c>
      <c r="AA38" s="16">
        <v>3.4188086399932645</v>
      </c>
      <c r="AB38" s="16">
        <v>4.2059660700283157</v>
      </c>
      <c r="AC38" s="16">
        <v>8.0495592946026715</v>
      </c>
      <c r="AD38" s="17">
        <v>1.0372539141096935</v>
      </c>
      <c r="AE38" s="17">
        <v>0.68689278736199688</v>
      </c>
      <c r="AF38" s="17">
        <v>0.7339809566544907</v>
      </c>
      <c r="AG38" s="17">
        <v>0.46202945260905554</v>
      </c>
      <c r="AH38" s="17">
        <v>0.32944591405953666</v>
      </c>
      <c r="AI38" s="17">
        <v>0.14243219133268933</v>
      </c>
      <c r="AJ38" s="17">
        <v>6.7504168138894038E-2</v>
      </c>
      <c r="AK38" s="17">
        <v>0.41860071446132635</v>
      </c>
      <c r="AL38" s="17">
        <v>0.28781922704366414</v>
      </c>
      <c r="AM38" s="17">
        <v>0.21083230221436444</v>
      </c>
      <c r="AN38" s="18">
        <v>0.30339630653084371</v>
      </c>
      <c r="AO38" s="18">
        <v>0.20091583346511907</v>
      </c>
      <c r="AP38" s="18">
        <v>0.21468910194866497</v>
      </c>
      <c r="AQ38" s="18">
        <v>0.13514340849740153</v>
      </c>
      <c r="AR38" s="18">
        <v>9.6362782697362578E-2</v>
      </c>
      <c r="AS38" s="18">
        <v>4.1661352339676411E-2</v>
      </c>
      <c r="AT38" s="18">
        <v>1.9744939026194525E-2</v>
      </c>
      <c r="AU38" s="18">
        <v>0.12244052198901399</v>
      </c>
      <c r="AV38" s="18">
        <v>8.4186995340058329E-2</v>
      </c>
      <c r="AW38" s="18">
        <v>6.1668354217912537E-2</v>
      </c>
      <c r="AX38" s="19">
        <v>4068.1761413826771</v>
      </c>
      <c r="AY38" s="19">
        <v>1135.9691117671675</v>
      </c>
      <c r="AZ38" s="19">
        <v>2089.2131723929519</v>
      </c>
      <c r="BA38" s="19">
        <v>1091.6323980659258</v>
      </c>
      <c r="BB38" s="19">
        <v>269.21281789018553</v>
      </c>
      <c r="BC38" s="19">
        <v>178.27876121623507</v>
      </c>
      <c r="BD38" s="19">
        <v>190.50020340322664</v>
      </c>
      <c r="BE38" s="19">
        <v>119.91687781858752</v>
      </c>
      <c r="BF38" s="19">
        <v>85.505642986656738</v>
      </c>
      <c r="BG38" s="19">
        <v>36.96739155702263</v>
      </c>
      <c r="BH38" s="19">
        <v>17.520288018968795</v>
      </c>
      <c r="BI38" s="19">
        <v>108.64521828071977</v>
      </c>
      <c r="BJ38" s="19">
        <v>74.70169463945318</v>
      </c>
      <c r="BK38" s="19">
        <v>54.72021595611141</v>
      </c>
      <c r="BL38" s="20">
        <v>34.674616375320149</v>
      </c>
      <c r="BM38" s="20">
        <v>7.5630567791539329</v>
      </c>
      <c r="BN38" s="20">
        <v>9.3043991484945323</v>
      </c>
      <c r="BO38" s="20">
        <v>17.807160447671684</v>
      </c>
      <c r="BP38" s="20">
        <v>2.2946034928783621</v>
      </c>
      <c r="BQ38" s="20">
        <v>1.5195378563277313</v>
      </c>
      <c r="BR38" s="20">
        <v>1.6237058679033205</v>
      </c>
      <c r="BS38" s="20">
        <v>1.022097271794242</v>
      </c>
      <c r="BT38" s="20">
        <v>0.7287971969374254</v>
      </c>
      <c r="BU38" s="20">
        <v>0.31508717324131025</v>
      </c>
      <c r="BV38" s="20">
        <v>0.14933209495604158</v>
      </c>
      <c r="BW38" s="20">
        <v>0.92602461987215845</v>
      </c>
      <c r="BX38" s="20">
        <v>0.63671102582322869</v>
      </c>
      <c r="BY38" s="20">
        <v>0.46640126442704943</v>
      </c>
      <c r="BZ38" s="46">
        <v>1</v>
      </c>
      <c r="CA38" s="46">
        <v>0</v>
      </c>
      <c r="CB38" s="21">
        <v>1264823.66850904</v>
      </c>
      <c r="CC38" s="21">
        <v>22.154903963182171</v>
      </c>
      <c r="CD38" s="21">
        <v>5708.3716492472013</v>
      </c>
      <c r="CE38" s="21">
        <v>50.268540050448891</v>
      </c>
      <c r="CF38" s="21">
        <v>5.6071803547565153</v>
      </c>
      <c r="CG38" s="21">
        <v>1451.0923441486982</v>
      </c>
      <c r="CH38" s="21">
        <v>12.778476613091271</v>
      </c>
      <c r="CI38" t="s">
        <v>129</v>
      </c>
    </row>
    <row r="39" spans="1:87" x14ac:dyDescent="0.2">
      <c r="A39" s="44">
        <v>1206</v>
      </c>
      <c r="B39" s="12" t="s">
        <v>134</v>
      </c>
      <c r="C39" s="11" t="s">
        <v>128</v>
      </c>
      <c r="D39" s="45">
        <v>14.24999</v>
      </c>
      <c r="E39" s="45">
        <v>-90.859290000000001</v>
      </c>
      <c r="F39" s="11">
        <v>243.8</v>
      </c>
      <c r="G39" s="11">
        <v>24325.724863019499</v>
      </c>
      <c r="H39" s="13">
        <v>57311.399999999987</v>
      </c>
      <c r="I39" s="14">
        <v>41600.849681528714</v>
      </c>
      <c r="J39" s="14">
        <v>41760.689171974518</v>
      </c>
      <c r="K39" s="14">
        <v>51572.914649681574</v>
      </c>
      <c r="L39" s="14">
        <v>19226.58598726114</v>
      </c>
      <c r="M39" s="14">
        <v>42274.18089171972</v>
      </c>
      <c r="N39" s="14">
        <v>15326.115923566871</v>
      </c>
      <c r="O39" s="14">
        <v>5354.5082802547749</v>
      </c>
      <c r="P39" s="14">
        <v>27509.067515923573</v>
      </c>
      <c r="Q39" s="14">
        <v>13817.135031847143</v>
      </c>
      <c r="R39" s="14">
        <v>5068.0764331210185</v>
      </c>
      <c r="S39" s="14">
        <v>263510.12356687902</v>
      </c>
      <c r="T39" s="14">
        <v>173046.25095541411</v>
      </c>
      <c r="U39" s="14">
        <v>229778.09171974516</v>
      </c>
      <c r="V39" s="14">
        <v>545682.30573248409</v>
      </c>
      <c r="W39" s="14">
        <v>948506.64840764343</v>
      </c>
      <c r="X39" s="15">
        <v>0.18244073591463467</v>
      </c>
      <c r="Y39" s="15">
        <v>0.24225248405532793</v>
      </c>
      <c r="Z39" s="15">
        <v>0.57530678003003732</v>
      </c>
      <c r="AA39" s="16">
        <v>3.019403660622741</v>
      </c>
      <c r="AB39" s="16">
        <v>4.0092912006990797</v>
      </c>
      <c r="AC39" s="16">
        <v>9.5213571075298145</v>
      </c>
      <c r="AD39" s="17">
        <v>0.7258739043458845</v>
      </c>
      <c r="AE39" s="17">
        <v>0.72866286937632874</v>
      </c>
      <c r="AF39" s="17">
        <v>0.89987183439388296</v>
      </c>
      <c r="AG39" s="17">
        <v>0.33547576899641512</v>
      </c>
      <c r="AH39" s="17">
        <v>0.73762254790006399</v>
      </c>
      <c r="AI39" s="17">
        <v>0.26741827845013166</v>
      </c>
      <c r="AJ39" s="17">
        <v>9.3428328050872533E-2</v>
      </c>
      <c r="AK39" s="17">
        <v>0.47999294234521539</v>
      </c>
      <c r="AL39" s="17">
        <v>0.2410887717251218</v>
      </c>
      <c r="AM39" s="17">
        <v>8.8430511785107663E-2</v>
      </c>
      <c r="AN39" s="18">
        <v>0.24040306826553151</v>
      </c>
      <c r="AO39" s="18">
        <v>0.24132674901309642</v>
      </c>
      <c r="AP39" s="18">
        <v>0.29802965603091564</v>
      </c>
      <c r="AQ39" s="18">
        <v>0.11110663121049023</v>
      </c>
      <c r="AR39" s="18">
        <v>0.24429411592749148</v>
      </c>
      <c r="AS39" s="18">
        <v>8.8566587481376247E-2</v>
      </c>
      <c r="AT39" s="18">
        <v>3.0942642505640761E-2</v>
      </c>
      <c r="AU39" s="18">
        <v>0.15896945102272897</v>
      </c>
      <c r="AV39" s="18">
        <v>7.9846485870457659E-2</v>
      </c>
      <c r="AW39" s="18">
        <v>2.928740960950852E-2</v>
      </c>
      <c r="AX39" s="19">
        <v>3890.5112732060843</v>
      </c>
      <c r="AY39" s="19">
        <v>1080.8454617181255</v>
      </c>
      <c r="AZ39" s="19">
        <v>2238.2375132587536</v>
      </c>
      <c r="BA39" s="19">
        <v>942.48602017943051</v>
      </c>
      <c r="BB39" s="19">
        <v>170.63515045745984</v>
      </c>
      <c r="BC39" s="19">
        <v>171.29076772754109</v>
      </c>
      <c r="BD39" s="19">
        <v>211.53779593798839</v>
      </c>
      <c r="BE39" s="19">
        <v>78.862124640119518</v>
      </c>
      <c r="BF39" s="19">
        <v>173.3969683827716</v>
      </c>
      <c r="BG39" s="19">
        <v>62.863477947362064</v>
      </c>
      <c r="BH39" s="19">
        <v>21.962708286524915</v>
      </c>
      <c r="BI39" s="19">
        <v>112.83456733356674</v>
      </c>
      <c r="BJ39" s="19">
        <v>56.674056734401731</v>
      </c>
      <c r="BK39" s="19">
        <v>20.787844270389737</v>
      </c>
      <c r="BL39" s="20">
        <v>38.991917147331712</v>
      </c>
      <c r="BM39" s="20">
        <v>7.1137140590816603</v>
      </c>
      <c r="BN39" s="20">
        <v>9.4458887870206443</v>
      </c>
      <c r="BO39" s="20">
        <v>22.432314301229408</v>
      </c>
      <c r="BP39" s="20">
        <v>1.7101586865668796</v>
      </c>
      <c r="BQ39" s="20">
        <v>1.7167294872869352</v>
      </c>
      <c r="BR39" s="20">
        <v>2.1200977541303958</v>
      </c>
      <c r="BS39" s="20">
        <v>0.79038080449926562</v>
      </c>
      <c r="BT39" s="20">
        <v>1.7378384870243213</v>
      </c>
      <c r="BU39" s="20">
        <v>0.63003737853115194</v>
      </c>
      <c r="BV39" s="20">
        <v>0.22011711101751447</v>
      </c>
      <c r="BW39" s="20">
        <v>1.1308632187048806</v>
      </c>
      <c r="BX39" s="20">
        <v>0.56800506910493986</v>
      </c>
      <c r="BY39" s="20">
        <v>0.20834225749324409</v>
      </c>
      <c r="BZ39" s="46">
        <v>1</v>
      </c>
      <c r="CA39" s="46">
        <v>0</v>
      </c>
      <c r="CB39" s="21">
        <v>1263366.102116067</v>
      </c>
      <c r="CC39" s="21">
        <v>22.154903963182171</v>
      </c>
      <c r="CD39" s="21">
        <v>5708.3716492472013</v>
      </c>
      <c r="CE39" s="21">
        <v>50.268540050448891</v>
      </c>
      <c r="CF39" s="21">
        <v>5.6071803547565153</v>
      </c>
      <c r="CG39" s="21">
        <v>1451.0923441486982</v>
      </c>
      <c r="CH39" s="21">
        <v>12.778476613091271</v>
      </c>
      <c r="CI39" t="s">
        <v>129</v>
      </c>
    </row>
    <row r="40" spans="1:87" x14ac:dyDescent="0.2">
      <c r="A40" s="44">
        <v>1207</v>
      </c>
      <c r="B40" s="12" t="s">
        <v>135</v>
      </c>
      <c r="C40" s="11" t="s">
        <v>128</v>
      </c>
      <c r="D40" s="45">
        <v>14.24643</v>
      </c>
      <c r="E40" s="45">
        <v>-90.844669999999994</v>
      </c>
      <c r="F40" s="11">
        <v>201.6999999999999</v>
      </c>
      <c r="G40" s="11">
        <v>21406.648947999991</v>
      </c>
      <c r="H40" s="13">
        <v>49117.599999999999</v>
      </c>
      <c r="I40" s="14">
        <v>49148.798726114655</v>
      </c>
      <c r="J40" s="14">
        <v>47387.268789808943</v>
      </c>
      <c r="K40" s="14">
        <v>49883.333757961766</v>
      </c>
      <c r="L40" s="14">
        <v>21388.541401273844</v>
      </c>
      <c r="M40" s="14">
        <v>52586.935031847119</v>
      </c>
      <c r="N40" s="14">
        <v>15356.792356687898</v>
      </c>
      <c r="O40" s="14">
        <v>7726.3898089171971</v>
      </c>
      <c r="P40" s="14">
        <v>25316.979617834386</v>
      </c>
      <c r="Q40" s="14">
        <v>10206.194904458604</v>
      </c>
      <c r="R40" s="14">
        <v>10137.356687898095</v>
      </c>
      <c r="S40" s="14">
        <v>289138.59108280251</v>
      </c>
      <c r="T40" s="14">
        <v>188151.4942675159</v>
      </c>
      <c r="U40" s="14">
        <v>199645.42165605092</v>
      </c>
      <c r="V40" s="14">
        <v>443165.77707006375</v>
      </c>
      <c r="W40" s="14">
        <v>830962.69299363054</v>
      </c>
      <c r="X40" s="15">
        <v>0.22642592243182463</v>
      </c>
      <c r="Y40" s="15">
        <v>0.2402579843107123</v>
      </c>
      <c r="Z40" s="15">
        <v>0.5333160932574631</v>
      </c>
      <c r="AA40" s="16">
        <v>3.8306328946755523</v>
      </c>
      <c r="AB40" s="16">
        <v>4.0646412213962186</v>
      </c>
      <c r="AC40" s="16">
        <v>9.0225454230268536</v>
      </c>
      <c r="AD40" s="17">
        <v>1.0006351842540078</v>
      </c>
      <c r="AE40" s="17">
        <v>0.96477166616058085</v>
      </c>
      <c r="AF40" s="17">
        <v>1.0155898040205906</v>
      </c>
      <c r="AG40" s="17">
        <v>0.435455751121265</v>
      </c>
      <c r="AH40" s="17">
        <v>1.0706332359856165</v>
      </c>
      <c r="AI40" s="17">
        <v>0.31265355710962872</v>
      </c>
      <c r="AJ40" s="17">
        <v>0.15730389532300432</v>
      </c>
      <c r="AK40" s="17">
        <v>0.51543600700837144</v>
      </c>
      <c r="AL40" s="17">
        <v>0.20779099354322286</v>
      </c>
      <c r="AM40" s="17">
        <v>0.20638949557588512</v>
      </c>
      <c r="AN40" s="18">
        <v>0.26121928458476307</v>
      </c>
      <c r="AO40" s="18">
        <v>0.25185698882855106</v>
      </c>
      <c r="AP40" s="18">
        <v>0.26512323993046311</v>
      </c>
      <c r="AQ40" s="18">
        <v>0.11367723378727664</v>
      </c>
      <c r="AR40" s="18">
        <v>0.2794925187098351</v>
      </c>
      <c r="AS40" s="18">
        <v>8.1619295219911667E-2</v>
      </c>
      <c r="AT40" s="18">
        <v>4.1064727330476204E-2</v>
      </c>
      <c r="AU40" s="18">
        <v>0.13455635692076101</v>
      </c>
      <c r="AV40" s="18">
        <v>5.4244559386529889E-2</v>
      </c>
      <c r="AW40" s="18">
        <v>5.3878693482416293E-2</v>
      </c>
      <c r="AX40" s="19">
        <v>4119.7952057195389</v>
      </c>
      <c r="AY40" s="19">
        <v>1433.5081362558385</v>
      </c>
      <c r="AZ40" s="19">
        <v>2197.153084135171</v>
      </c>
      <c r="BA40" s="19">
        <v>989.81369189911265</v>
      </c>
      <c r="BB40" s="19">
        <v>243.67277504271036</v>
      </c>
      <c r="BC40" s="19">
        <v>234.93935939419418</v>
      </c>
      <c r="BD40" s="19">
        <v>247.31449557740103</v>
      </c>
      <c r="BE40" s="19">
        <v>106.04135548474891</v>
      </c>
      <c r="BF40" s="19">
        <v>260.7185673368723</v>
      </c>
      <c r="BG40" s="19">
        <v>76.136798992007471</v>
      </c>
      <c r="BH40" s="19">
        <v>38.306345111141304</v>
      </c>
      <c r="BI40" s="19">
        <v>125.51799513056221</v>
      </c>
      <c r="BJ40" s="19">
        <v>50.600867151505248</v>
      </c>
      <c r="BK40" s="19">
        <v>50.259577034695582</v>
      </c>
      <c r="BL40" s="20">
        <v>38.817971697119219</v>
      </c>
      <c r="BM40" s="20">
        <v>8.7893950484526808</v>
      </c>
      <c r="BN40" s="20">
        <v>9.3263276349801423</v>
      </c>
      <c r="BO40" s="20">
        <v>20.702249013686398</v>
      </c>
      <c r="BP40" s="20">
        <v>2.2959594864896684</v>
      </c>
      <c r="BQ40" s="20">
        <v>2.213670570527869</v>
      </c>
      <c r="BR40" s="20">
        <v>2.3302728922745439</v>
      </c>
      <c r="BS40" s="20">
        <v>0.999154115771687</v>
      </c>
      <c r="BT40" s="20">
        <v>2.4565701600277929</v>
      </c>
      <c r="BU40" s="20">
        <v>0.71738422926408918</v>
      </c>
      <c r="BV40" s="20">
        <v>0.36093411106454704</v>
      </c>
      <c r="BW40" s="20">
        <v>1.1826689772571684</v>
      </c>
      <c r="BX40" s="20">
        <v>0.47677686167746314</v>
      </c>
      <c r="BY40" s="20">
        <v>0.47356112171144943</v>
      </c>
      <c r="BZ40" s="46">
        <v>1</v>
      </c>
      <c r="CA40" s="46">
        <v>0</v>
      </c>
      <c r="CB40" s="21">
        <v>1086552.572527464</v>
      </c>
      <c r="CC40" s="21">
        <v>22.154903963182171</v>
      </c>
      <c r="CD40" s="21">
        <v>5708.3716492472013</v>
      </c>
      <c r="CE40" s="21">
        <v>50.268540050448891</v>
      </c>
      <c r="CF40" s="21">
        <v>5.6071803547565153</v>
      </c>
      <c r="CG40" s="21">
        <v>1451.0923441486982</v>
      </c>
      <c r="CH40" s="21">
        <v>12.778476613091271</v>
      </c>
      <c r="CI40" t="s">
        <v>129</v>
      </c>
    </row>
    <row r="41" spans="1:87" x14ac:dyDescent="0.2">
      <c r="A41" s="44">
        <v>1208</v>
      </c>
      <c r="B41" s="12" t="s">
        <v>136</v>
      </c>
      <c r="C41" s="11" t="s">
        <v>128</v>
      </c>
      <c r="D41" s="45">
        <v>14.233599999999999</v>
      </c>
      <c r="E41" s="45">
        <v>-90.85163</v>
      </c>
      <c r="F41" s="11">
        <v>179.6</v>
      </c>
      <c r="G41" s="11">
        <v>20284.56036976209</v>
      </c>
      <c r="H41" s="13">
        <v>44143.80000000001</v>
      </c>
      <c r="I41" s="14">
        <v>72661.867515923572</v>
      </c>
      <c r="J41" s="14">
        <v>50305.092993630547</v>
      </c>
      <c r="K41" s="14">
        <v>48608.749044585973</v>
      </c>
      <c r="L41" s="14">
        <v>17903.863694267518</v>
      </c>
      <c r="M41" s="14">
        <v>9522.2394904458579</v>
      </c>
      <c r="N41" s="14">
        <v>10914.87898089173</v>
      </c>
      <c r="O41" s="14">
        <v>5093.698089171975</v>
      </c>
      <c r="P41" s="14">
        <v>18172.985987261152</v>
      </c>
      <c r="Q41" s="14">
        <v>9260.8012738853467</v>
      </c>
      <c r="R41" s="14">
        <v>2323.0242038216561</v>
      </c>
      <c r="S41" s="14">
        <v>244767.20127388535</v>
      </c>
      <c r="T41" s="14">
        <v>201063.39872611465</v>
      </c>
      <c r="U41" s="14">
        <v>190585.92356687898</v>
      </c>
      <c r="V41" s="14">
        <v>399970.76178343955</v>
      </c>
      <c r="W41" s="14">
        <v>791620.08407643321</v>
      </c>
      <c r="X41" s="15">
        <v>0.25398976449756344</v>
      </c>
      <c r="Y41" s="15">
        <v>0.24075428024193149</v>
      </c>
      <c r="Z41" s="15">
        <v>0.50525595526050504</v>
      </c>
      <c r="AA41" s="16">
        <v>4.5547369897044341</v>
      </c>
      <c r="AB41" s="16">
        <v>4.3173882530928225</v>
      </c>
      <c r="AC41" s="16">
        <v>9.0606327906396693</v>
      </c>
      <c r="AD41" s="17">
        <v>1.6460265658127202</v>
      </c>
      <c r="AE41" s="17">
        <v>1.1395732355082828</v>
      </c>
      <c r="AF41" s="17">
        <v>1.1011455525937042</v>
      </c>
      <c r="AG41" s="17">
        <v>0.40558048229349342</v>
      </c>
      <c r="AH41" s="17">
        <v>0.21570955582541276</v>
      </c>
      <c r="AI41" s="17">
        <v>0.24725734941014882</v>
      </c>
      <c r="AJ41" s="17">
        <v>0.11538875423438792</v>
      </c>
      <c r="AK41" s="17">
        <v>0.41167697360130184</v>
      </c>
      <c r="AL41" s="17">
        <v>0.20978713372852686</v>
      </c>
      <c r="AM41" s="17">
        <v>5.26240197677059E-2</v>
      </c>
      <c r="AN41" s="18">
        <v>0.3613878407322777</v>
      </c>
      <c r="AO41" s="18">
        <v>0.25019517879609376</v>
      </c>
      <c r="AP41" s="18">
        <v>0.24175831778711765</v>
      </c>
      <c r="AQ41" s="18">
        <v>8.9045862189248454E-2</v>
      </c>
      <c r="AR41" s="18">
        <v>4.7359387888478398E-2</v>
      </c>
      <c r="AS41" s="18">
        <v>5.4285757875603226E-2</v>
      </c>
      <c r="AT41" s="18">
        <v>2.5333790841318309E-2</v>
      </c>
      <c r="AU41" s="18">
        <v>9.0384356886437117E-2</v>
      </c>
      <c r="AV41" s="18">
        <v>4.6059110372943919E-2</v>
      </c>
      <c r="AW41" s="18">
        <v>1.1553690122318296E-2</v>
      </c>
      <c r="AX41" s="19">
        <v>4407.6842097796953</v>
      </c>
      <c r="AY41" s="19">
        <v>1362.8463322599407</v>
      </c>
      <c r="AZ41" s="19">
        <v>2227.0086958988841</v>
      </c>
      <c r="BA41" s="19">
        <v>1061.168839459237</v>
      </c>
      <c r="BB41" s="19">
        <v>404.57609975458558</v>
      </c>
      <c r="BC41" s="19">
        <v>280.09517257032599</v>
      </c>
      <c r="BD41" s="19">
        <v>270.65005035961008</v>
      </c>
      <c r="BE41" s="19">
        <v>99.687437050487304</v>
      </c>
      <c r="BF41" s="19">
        <v>53.019150837671816</v>
      </c>
      <c r="BG41" s="19">
        <v>60.773268267771329</v>
      </c>
      <c r="BH41" s="19">
        <v>28.361347935255985</v>
      </c>
      <c r="BI41" s="19">
        <v>101.18589079766789</v>
      </c>
      <c r="BJ41" s="19">
        <v>51.56348148043066</v>
      </c>
      <c r="BK41" s="19">
        <v>12.934433206133942</v>
      </c>
      <c r="BL41" s="20">
        <v>39.02574517989013</v>
      </c>
      <c r="BM41" s="20">
        <v>9.9121398275822159</v>
      </c>
      <c r="BN41" s="20">
        <v>9.3956151916894761</v>
      </c>
      <c r="BO41" s="20">
        <v>19.717990160618434</v>
      </c>
      <c r="BP41" s="20">
        <v>3.5821268093263483</v>
      </c>
      <c r="BQ41" s="20">
        <v>2.4799695964138144</v>
      </c>
      <c r="BR41" s="20">
        <v>2.3963422503869669</v>
      </c>
      <c r="BS41" s="20">
        <v>0.88263503708744695</v>
      </c>
      <c r="BT41" s="20">
        <v>0.46943287489930158</v>
      </c>
      <c r="BU41" s="20">
        <v>0.53808802270925171</v>
      </c>
      <c r="BV41" s="20">
        <v>0.25111207718186879</v>
      </c>
      <c r="BW41" s="20">
        <v>0.89590238368445829</v>
      </c>
      <c r="BX41" s="20">
        <v>0.4565443423506626</v>
      </c>
      <c r="BY41" s="20">
        <v>0.11452179201697443</v>
      </c>
      <c r="BZ41" s="46">
        <v>1</v>
      </c>
      <c r="CA41" s="46">
        <v>0</v>
      </c>
      <c r="CB41" s="21">
        <v>983653.90260103787</v>
      </c>
      <c r="CC41" s="21">
        <v>22.154903963182171</v>
      </c>
      <c r="CD41" s="21">
        <v>5708.3716492472013</v>
      </c>
      <c r="CE41" s="21">
        <v>50.268540050448891</v>
      </c>
      <c r="CF41" s="21">
        <v>5.6071803547565153</v>
      </c>
      <c r="CG41" s="21">
        <v>1451.0923441486982</v>
      </c>
      <c r="CH41" s="21">
        <v>12.778476613091271</v>
      </c>
      <c r="CI41" t="s">
        <v>129</v>
      </c>
    </row>
    <row r="42" spans="1:87" x14ac:dyDescent="0.2">
      <c r="A42" s="44">
        <v>1209</v>
      </c>
      <c r="B42" s="12" t="s">
        <v>137</v>
      </c>
      <c r="C42" s="11" t="s">
        <v>128</v>
      </c>
      <c r="D42" s="45">
        <v>14.23549</v>
      </c>
      <c r="E42" s="45">
        <v>-90.866950000000003</v>
      </c>
      <c r="F42" s="11">
        <v>176.2</v>
      </c>
      <c r="G42" s="11">
        <v>16833.8706369805</v>
      </c>
      <c r="H42" s="13">
        <v>38177.199999999997</v>
      </c>
      <c r="I42" s="14">
        <v>33611.171974522302</v>
      </c>
      <c r="J42" s="14">
        <v>46048.686624203809</v>
      </c>
      <c r="K42" s="14">
        <v>49062.661146496837</v>
      </c>
      <c r="L42" s="14">
        <v>23094.556687898115</v>
      </c>
      <c r="M42" s="14">
        <v>46959.824203821663</v>
      </c>
      <c r="N42" s="14">
        <v>11990.808917197448</v>
      </c>
      <c r="O42" s="14">
        <v>10540.731210191081</v>
      </c>
      <c r="P42" s="14">
        <v>53322.677707006405</v>
      </c>
      <c r="Q42" s="14">
        <v>5138.5999999999976</v>
      </c>
      <c r="R42" s="14">
        <v>8215.4445859872631</v>
      </c>
      <c r="S42" s="14">
        <v>287985.16305732488</v>
      </c>
      <c r="T42" s="14">
        <v>165171.12101910831</v>
      </c>
      <c r="U42" s="14">
        <v>160654.91719745231</v>
      </c>
      <c r="V42" s="14">
        <v>568947.17452229292</v>
      </c>
      <c r="W42" s="14">
        <v>894773.21273885353</v>
      </c>
      <c r="X42" s="15">
        <v>0.18459551388840556</v>
      </c>
      <c r="Y42" s="15">
        <v>0.17954819714114606</v>
      </c>
      <c r="Z42" s="15">
        <v>0.63585628897044832</v>
      </c>
      <c r="AA42" s="16">
        <v>4.3264336048507568</v>
      </c>
      <c r="AB42" s="16">
        <v>4.2081377680252174</v>
      </c>
      <c r="AC42" s="16">
        <v>14.902799957102484</v>
      </c>
      <c r="AD42" s="17">
        <v>0.88039908569833047</v>
      </c>
      <c r="AE42" s="17">
        <v>1.2061829213301083</v>
      </c>
      <c r="AF42" s="17">
        <v>1.2851298981197374</v>
      </c>
      <c r="AG42" s="17">
        <v>0.60493060486096717</v>
      </c>
      <c r="AH42" s="17">
        <v>1.2300489350665231</v>
      </c>
      <c r="AI42" s="17">
        <v>0.31408298453520556</v>
      </c>
      <c r="AJ42" s="17">
        <v>0.27610016476302823</v>
      </c>
      <c r="AK42" s="17">
        <v>1.3967152569336256</v>
      </c>
      <c r="AL42" s="17">
        <v>0.13459866098089954</v>
      </c>
      <c r="AM42" s="17">
        <v>0.21519243386071435</v>
      </c>
      <c r="AN42" s="18">
        <v>0.20349303054396473</v>
      </c>
      <c r="AO42" s="18">
        <v>0.27879381298669353</v>
      </c>
      <c r="AP42" s="18">
        <v>0.29704140072295615</v>
      </c>
      <c r="AQ42" s="18">
        <v>0.13982200123971039</v>
      </c>
      <c r="AR42" s="18">
        <v>0.28431013795921972</v>
      </c>
      <c r="AS42" s="18">
        <v>7.2596279804931857E-2</v>
      </c>
      <c r="AT42" s="18">
        <v>6.3817034994704952E-2</v>
      </c>
      <c r="AU42" s="18">
        <v>0.3228329345832654</v>
      </c>
      <c r="AV42" s="18">
        <v>3.1110765418886535E-2</v>
      </c>
      <c r="AW42" s="18">
        <v>4.9738989087788746E-2</v>
      </c>
      <c r="AX42" s="19">
        <v>5078.1680632171028</v>
      </c>
      <c r="AY42" s="19">
        <v>1634.4220377827746</v>
      </c>
      <c r="AZ42" s="19">
        <v>3228.9850994454764</v>
      </c>
      <c r="BA42" s="19">
        <v>911.77592053037631</v>
      </c>
      <c r="BB42" s="19">
        <v>190.75580008241943</v>
      </c>
      <c r="BC42" s="19">
        <v>261.34328390581049</v>
      </c>
      <c r="BD42" s="19">
        <v>278.44870117194574</v>
      </c>
      <c r="BE42" s="19">
        <v>131.07012876219136</v>
      </c>
      <c r="BF42" s="19">
        <v>266.51432578786415</v>
      </c>
      <c r="BG42" s="19">
        <v>68.052264002255669</v>
      </c>
      <c r="BH42" s="19">
        <v>59.822538082809771</v>
      </c>
      <c r="BI42" s="19">
        <v>302.62586666859482</v>
      </c>
      <c r="BJ42" s="19">
        <v>29.163450624290569</v>
      </c>
      <c r="BK42" s="19">
        <v>46.625678694592871</v>
      </c>
      <c r="BL42" s="20">
        <v>53.153147724280565</v>
      </c>
      <c r="BM42" s="20">
        <v>9.8118326189499054</v>
      </c>
      <c r="BN42" s="20">
        <v>9.5435518462715869</v>
      </c>
      <c r="BO42" s="20">
        <v>33.797763259059074</v>
      </c>
      <c r="BP42" s="20">
        <v>1.9966395548202427</v>
      </c>
      <c r="BQ42" s="20">
        <v>2.7354782282242596</v>
      </c>
      <c r="BR42" s="20">
        <v>2.9145205047920713</v>
      </c>
      <c r="BS42" s="20">
        <v>1.3719100726106446</v>
      </c>
      <c r="BT42" s="20">
        <v>2.78960348552642</v>
      </c>
      <c r="BU42" s="20">
        <v>0.71230254620444466</v>
      </c>
      <c r="BV42" s="20">
        <v>0.62616206560571364</v>
      </c>
      <c r="BW42" s="20">
        <v>3.1675827180154048</v>
      </c>
      <c r="BX42" s="20">
        <v>0.30525362293752967</v>
      </c>
      <c r="BY42" s="20">
        <v>0.48803063556515908</v>
      </c>
      <c r="BZ42" s="46">
        <v>1</v>
      </c>
      <c r="CA42" s="46">
        <v>0</v>
      </c>
      <c r="CB42" s="21">
        <v>845866.71000293316</v>
      </c>
      <c r="CC42" s="21">
        <v>22.154903963182171</v>
      </c>
      <c r="CD42" s="21">
        <v>5708.3716492472013</v>
      </c>
      <c r="CE42" s="21">
        <v>50.268540050448891</v>
      </c>
      <c r="CF42" s="21">
        <v>5.6071803547565153</v>
      </c>
      <c r="CG42" s="21">
        <v>1451.0923441486982</v>
      </c>
      <c r="CH42" s="21">
        <v>12.778476613091271</v>
      </c>
      <c r="CI42" t="s">
        <v>129</v>
      </c>
    </row>
    <row r="43" spans="1:87" x14ac:dyDescent="0.2">
      <c r="A43" s="44">
        <v>1210</v>
      </c>
      <c r="B43" s="12" t="s">
        <v>138</v>
      </c>
      <c r="C43" s="11" t="s">
        <v>128</v>
      </c>
      <c r="D43" s="45">
        <v>14.227309999999999</v>
      </c>
      <c r="E43" s="45">
        <v>-90.862920000000003</v>
      </c>
      <c r="F43" s="11">
        <v>72.099999999999994</v>
      </c>
      <c r="G43" s="11">
        <v>6882.4354999999996</v>
      </c>
      <c r="H43" s="13">
        <v>16419.8</v>
      </c>
      <c r="I43" s="14">
        <v>13815.299363057326</v>
      </c>
      <c r="J43" s="14">
        <v>15845.435668789805</v>
      </c>
      <c r="K43" s="14">
        <v>16245.049681528659</v>
      </c>
      <c r="L43" s="14">
        <v>6560.1019108280298</v>
      </c>
      <c r="M43" s="14">
        <v>19640.031847133745</v>
      </c>
      <c r="N43" s="14">
        <v>3399.6802547770685</v>
      </c>
      <c r="O43" s="14">
        <v>2349.020382165605</v>
      </c>
      <c r="P43" s="14">
        <v>9358.3859872611447</v>
      </c>
      <c r="Q43" s="14">
        <v>2364.2165605095543</v>
      </c>
      <c r="R43" s="14">
        <v>3341.6484076433112</v>
      </c>
      <c r="S43" s="14">
        <v>92918.870063694223</v>
      </c>
      <c r="T43" s="14">
        <v>58171.751592356683</v>
      </c>
      <c r="U43" s="14">
        <v>65467.791082802549</v>
      </c>
      <c r="V43" s="14">
        <v>163831.04458598726</v>
      </c>
      <c r="W43" s="14">
        <v>287470.58726114652</v>
      </c>
      <c r="X43" s="15">
        <v>0.20235722947026855</v>
      </c>
      <c r="Y43" s="15">
        <v>0.22773735465092898</v>
      </c>
      <c r="Z43" s="15">
        <v>0.56990541587880239</v>
      </c>
      <c r="AA43" s="16">
        <v>3.5427807642210434</v>
      </c>
      <c r="AB43" s="16">
        <v>3.9871247568668653</v>
      </c>
      <c r="AC43" s="16">
        <v>9.9776516514200697</v>
      </c>
      <c r="AD43" s="17">
        <v>0.84138048959532552</v>
      </c>
      <c r="AE43" s="17">
        <v>0.96502001661346704</v>
      </c>
      <c r="AF43" s="17">
        <v>0.98935734183903945</v>
      </c>
      <c r="AG43" s="17">
        <v>0.39952386209503343</v>
      </c>
      <c r="AH43" s="17">
        <v>1.1961188228318096</v>
      </c>
      <c r="AI43" s="17">
        <v>0.20704760440304198</v>
      </c>
      <c r="AJ43" s="17">
        <v>0.14306023107258342</v>
      </c>
      <c r="AK43" s="17">
        <v>0.56994518735070743</v>
      </c>
      <c r="AL43" s="17">
        <v>0.14398570996659851</v>
      </c>
      <c r="AM43" s="17">
        <v>0.2035133441115794</v>
      </c>
      <c r="AN43" s="18">
        <v>0.23749154847303153</v>
      </c>
      <c r="AO43" s="18">
        <v>0.2723905544365931</v>
      </c>
      <c r="AP43" s="18">
        <v>0.27926010884745534</v>
      </c>
      <c r="AQ43" s="18">
        <v>0.11277126322065187</v>
      </c>
      <c r="AR43" s="18">
        <v>0.3376214624713878</v>
      </c>
      <c r="AS43" s="18">
        <v>5.8442116005043246E-2</v>
      </c>
      <c r="AT43" s="18">
        <v>4.0380774480138708E-2</v>
      </c>
      <c r="AU43" s="18">
        <v>0.16087509368534753</v>
      </c>
      <c r="AV43" s="18">
        <v>4.064200399322674E-2</v>
      </c>
      <c r="AW43" s="18">
        <v>5.744452102904149E-2</v>
      </c>
      <c r="AX43" s="19">
        <v>3987.1093933584816</v>
      </c>
      <c r="AY43" s="19">
        <v>1288.7499315352875</v>
      </c>
      <c r="AZ43" s="19">
        <v>2272.2752369762452</v>
      </c>
      <c r="BA43" s="19">
        <v>908.01374594733079</v>
      </c>
      <c r="BB43" s="19">
        <v>191.61302861383254</v>
      </c>
      <c r="BC43" s="19">
        <v>219.77025892912354</v>
      </c>
      <c r="BD43" s="19">
        <v>225.31275563840029</v>
      </c>
      <c r="BE43" s="19">
        <v>90.986156876949096</v>
      </c>
      <c r="BF43" s="19">
        <v>272.39988692279815</v>
      </c>
      <c r="BG43" s="19">
        <v>47.15229202187335</v>
      </c>
      <c r="BH43" s="19">
        <v>32.580033039744869</v>
      </c>
      <c r="BI43" s="19">
        <v>129.79730911596596</v>
      </c>
      <c r="BJ43" s="19">
        <v>32.790798342712264</v>
      </c>
      <c r="BK43" s="19">
        <v>46.347412033887814</v>
      </c>
      <c r="BL43" s="20">
        <v>41.768729581431828</v>
      </c>
      <c r="BM43" s="20">
        <v>8.4522043965913927</v>
      </c>
      <c r="BN43" s="20">
        <v>9.5122999820052883</v>
      </c>
      <c r="BO43" s="20">
        <v>23.804225202835141</v>
      </c>
      <c r="BP43" s="20">
        <v>2.0073271101570551</v>
      </c>
      <c r="BQ43" s="20">
        <v>2.3023006417989396</v>
      </c>
      <c r="BR43" s="20">
        <v>2.360363519793053</v>
      </c>
      <c r="BS43" s="20">
        <v>0.953165766802759</v>
      </c>
      <c r="BT43" s="20">
        <v>2.8536456094842801</v>
      </c>
      <c r="BU43" s="20">
        <v>0.49396470984393076</v>
      </c>
      <c r="BV43" s="20">
        <v>0.34130655959879397</v>
      </c>
      <c r="BW43" s="20">
        <v>1.3597491741493466</v>
      </c>
      <c r="BX43" s="20">
        <v>0.34351452483783601</v>
      </c>
      <c r="BY43" s="20">
        <v>0.48553283320175122</v>
      </c>
      <c r="BZ43" s="46">
        <v>1</v>
      </c>
      <c r="CA43" s="46">
        <v>0</v>
      </c>
      <c r="CB43" s="21">
        <v>361363.61523899989</v>
      </c>
      <c r="CC43" s="21">
        <v>22.154903963182171</v>
      </c>
      <c r="CD43" s="21">
        <v>5708.3716492472013</v>
      </c>
      <c r="CE43" s="21">
        <v>50.268540050448891</v>
      </c>
      <c r="CF43" s="21">
        <v>5.6071803547565153</v>
      </c>
      <c r="CG43" s="21">
        <v>1451.0923441486982</v>
      </c>
      <c r="CH43" s="21">
        <v>12.778476613091271</v>
      </c>
      <c r="CI43" t="s">
        <v>129</v>
      </c>
    </row>
    <row r="44" spans="1:87" x14ac:dyDescent="0.2">
      <c r="A44" s="44">
        <v>1211</v>
      </c>
      <c r="B44" s="12" t="s">
        <v>139</v>
      </c>
      <c r="C44" s="11" t="s">
        <v>128</v>
      </c>
      <c r="D44" s="45">
        <v>14.224629999999999</v>
      </c>
      <c r="E44" s="45">
        <v>-90.858469999999997</v>
      </c>
      <c r="F44" s="11">
        <v>188.7</v>
      </c>
      <c r="G44" s="11">
        <v>18689.12135714286</v>
      </c>
      <c r="H44" s="13">
        <v>45681.399999999987</v>
      </c>
      <c r="I44" s="14">
        <v>32267.713375796135</v>
      </c>
      <c r="J44" s="14">
        <v>49891.250955413998</v>
      </c>
      <c r="K44" s="14">
        <v>53194.904458598823</v>
      </c>
      <c r="L44" s="14">
        <v>15023.573248407622</v>
      </c>
      <c r="M44" s="14">
        <v>36251.278980891722</v>
      </c>
      <c r="N44" s="14">
        <v>9990.1082802547789</v>
      </c>
      <c r="O44" s="14">
        <v>6273.3057324840711</v>
      </c>
      <c r="P44" s="14">
        <v>20336.267515923591</v>
      </c>
      <c r="Q44" s="14">
        <v>9066.2076433121001</v>
      </c>
      <c r="R44" s="14">
        <v>3629.2713375796175</v>
      </c>
      <c r="S44" s="14">
        <v>235923.88152866249</v>
      </c>
      <c r="T44" s="14">
        <v>163072.9210191083</v>
      </c>
      <c r="U44" s="14">
        <v>178929.2445859873</v>
      </c>
      <c r="V44" s="14">
        <v>423952.07898089167</v>
      </c>
      <c r="W44" s="14">
        <v>765954.24458598718</v>
      </c>
      <c r="X44" s="15">
        <v>0.21290164807070469</v>
      </c>
      <c r="Y44" s="15">
        <v>0.23360304594003778</v>
      </c>
      <c r="Z44" s="15">
        <v>0.55349530598925767</v>
      </c>
      <c r="AA44" s="16">
        <v>3.5697881636532229</v>
      </c>
      <c r="AB44" s="16">
        <v>3.9168949416170991</v>
      </c>
      <c r="AC44" s="16">
        <v>9.2806279794597319</v>
      </c>
      <c r="AD44" s="17">
        <v>0.70636437096490357</v>
      </c>
      <c r="AE44" s="17">
        <v>1.0921567849368454</v>
      </c>
      <c r="AF44" s="17">
        <v>1.1644762301198921</v>
      </c>
      <c r="AG44" s="17">
        <v>0.32887725088126951</v>
      </c>
      <c r="AH44" s="17">
        <v>0.7935676003995441</v>
      </c>
      <c r="AI44" s="17">
        <v>0.2186909394251223</v>
      </c>
      <c r="AJ44" s="17">
        <v>0.13732735276248262</v>
      </c>
      <c r="AK44" s="17">
        <v>0.44517610046810291</v>
      </c>
      <c r="AL44" s="17">
        <v>0.19846606372204229</v>
      </c>
      <c r="AM44" s="17">
        <v>7.9447463028270118E-2</v>
      </c>
      <c r="AN44" s="18">
        <v>0.19787290970286306</v>
      </c>
      <c r="AO44" s="18">
        <v>0.30594442439384478</v>
      </c>
      <c r="AP44" s="18">
        <v>0.32620317417608308</v>
      </c>
      <c r="AQ44" s="18">
        <v>9.2127945918422674E-2</v>
      </c>
      <c r="AR44" s="18">
        <v>0.22230103412843097</v>
      </c>
      <c r="AS44" s="18">
        <v>6.126160136105107E-2</v>
      </c>
      <c r="AT44" s="18">
        <v>3.8469328281358177E-2</v>
      </c>
      <c r="AU44" s="18">
        <v>0.12470658763474692</v>
      </c>
      <c r="AV44" s="18">
        <v>5.5596033888727331E-2</v>
      </c>
      <c r="AW44" s="18">
        <v>2.225551192005908E-2</v>
      </c>
      <c r="AX44" s="19">
        <v>4059.1109940963815</v>
      </c>
      <c r="AY44" s="19">
        <v>1250.2590436071146</v>
      </c>
      <c r="AZ44" s="19">
        <v>2246.6988817217366</v>
      </c>
      <c r="BA44" s="19">
        <v>948.22069202960949</v>
      </c>
      <c r="BB44" s="19">
        <v>171.00007088392229</v>
      </c>
      <c r="BC44" s="19">
        <v>264.39454666356119</v>
      </c>
      <c r="BD44" s="19">
        <v>281.90198441228841</v>
      </c>
      <c r="BE44" s="19">
        <v>79.616180436712355</v>
      </c>
      <c r="BF44" s="19">
        <v>192.11064642761909</v>
      </c>
      <c r="BG44" s="19">
        <v>52.941750292818121</v>
      </c>
      <c r="BH44" s="19">
        <v>33.24486344718639</v>
      </c>
      <c r="BI44" s="19">
        <v>107.77036309445465</v>
      </c>
      <c r="BJ44" s="19">
        <v>48.045615491850029</v>
      </c>
      <c r="BK44" s="19">
        <v>19.233022456701736</v>
      </c>
      <c r="BL44" s="20">
        <v>40.983962271358706</v>
      </c>
      <c r="BM44" s="20">
        <v>8.7255531120398491</v>
      </c>
      <c r="BN44" s="20">
        <v>9.5739784212809838</v>
      </c>
      <c r="BO44" s="20">
        <v>22.684430738037879</v>
      </c>
      <c r="BP44" s="20">
        <v>1.7265505830461969</v>
      </c>
      <c r="BQ44" s="20">
        <v>2.6695343243809528</v>
      </c>
      <c r="BR44" s="20">
        <v>2.8463031215893988</v>
      </c>
      <c r="BS44" s="20">
        <v>0.80386728521433193</v>
      </c>
      <c r="BT44" s="20">
        <v>1.9396994801490077</v>
      </c>
      <c r="BU44" s="20">
        <v>0.53454135640446387</v>
      </c>
      <c r="BV44" s="20">
        <v>0.33566616710348746</v>
      </c>
      <c r="BW44" s="20">
        <v>1.0881339538282362</v>
      </c>
      <c r="BX44" s="20">
        <v>0.48510614651485767</v>
      </c>
      <c r="BY44" s="20">
        <v>0.19419165129411148</v>
      </c>
      <c r="BZ44" s="46">
        <v>1</v>
      </c>
      <c r="CA44" s="46">
        <v>0</v>
      </c>
      <c r="CB44" s="21">
        <v>1002221.2394129999</v>
      </c>
      <c r="CC44" s="21">
        <v>22.154903963182171</v>
      </c>
      <c r="CD44" s="21">
        <v>5708.3716492472013</v>
      </c>
      <c r="CE44" s="21">
        <v>50.268540050448891</v>
      </c>
      <c r="CF44" s="21">
        <v>5.6071803547565153</v>
      </c>
      <c r="CG44" s="21">
        <v>1451.0923441486982</v>
      </c>
      <c r="CH44" s="21">
        <v>12.778476613091271</v>
      </c>
      <c r="CI44" t="s">
        <v>129</v>
      </c>
    </row>
    <row r="45" spans="1:87" x14ac:dyDescent="0.2">
      <c r="A45" s="44">
        <v>1212</v>
      </c>
      <c r="B45" s="12" t="s">
        <v>140</v>
      </c>
      <c r="C45" s="11" t="s">
        <v>128</v>
      </c>
      <c r="D45" s="45">
        <v>14.22203</v>
      </c>
      <c r="E45" s="45">
        <v>-90.852249999999998</v>
      </c>
      <c r="F45" s="11">
        <v>121.68</v>
      </c>
      <c r="G45" s="11">
        <v>14041.25359438996</v>
      </c>
      <c r="H45" s="13">
        <v>32213.200000000001</v>
      </c>
      <c r="I45" s="14">
        <v>36170.510828025464</v>
      </c>
      <c r="J45" s="14">
        <v>23518.73375796176</v>
      </c>
      <c r="K45" s="14">
        <v>42597.145222929874</v>
      </c>
      <c r="L45" s="14">
        <v>13652.457324840751</v>
      </c>
      <c r="M45" s="14">
        <v>35137.685350318483</v>
      </c>
      <c r="N45" s="14">
        <v>7987.9605095541474</v>
      </c>
      <c r="O45" s="14">
        <v>5519.5184713375775</v>
      </c>
      <c r="P45" s="14">
        <v>17818.108280254797</v>
      </c>
      <c r="Q45" s="14">
        <v>5338.0369426751568</v>
      </c>
      <c r="R45" s="14">
        <v>13405.554140127388</v>
      </c>
      <c r="S45" s="14">
        <v>201145.71082802545</v>
      </c>
      <c r="T45" s="14">
        <v>134682.4382165604</v>
      </c>
      <c r="U45" s="14">
        <v>134132.16560509554</v>
      </c>
      <c r="V45" s="14">
        <v>268848.61019108293</v>
      </c>
      <c r="W45" s="14">
        <v>537663.2140127389</v>
      </c>
      <c r="X45" s="15">
        <v>0.25049591399676707</v>
      </c>
      <c r="Y45" s="15">
        <v>0.24947246177403079</v>
      </c>
      <c r="Z45" s="15">
        <v>0.50003162422920211</v>
      </c>
      <c r="AA45" s="16">
        <v>4.1809704784548076</v>
      </c>
      <c r="AB45" s="16">
        <v>4.1638882695632704</v>
      </c>
      <c r="AC45" s="16">
        <v>8.3459144136901315</v>
      </c>
      <c r="AD45" s="17">
        <v>1.1228474919606082</v>
      </c>
      <c r="AE45" s="17">
        <v>0.73009616424204238</v>
      </c>
      <c r="AF45" s="17">
        <v>1.3223506271630845</v>
      </c>
      <c r="AG45" s="17">
        <v>0.42381561983412858</v>
      </c>
      <c r="AH45" s="17">
        <v>1.0907853100691172</v>
      </c>
      <c r="AI45" s="17">
        <v>0.24797165477363775</v>
      </c>
      <c r="AJ45" s="17">
        <v>0.17134337698016891</v>
      </c>
      <c r="AK45" s="17">
        <v>0.55313065079702717</v>
      </c>
      <c r="AL45" s="17">
        <v>0.16570961415429564</v>
      </c>
      <c r="AM45" s="17">
        <v>0.41615096110064781</v>
      </c>
      <c r="AN45" s="18">
        <v>0.26856144948805938</v>
      </c>
      <c r="AO45" s="18">
        <v>0.17462361143288185</v>
      </c>
      <c r="AP45" s="18">
        <v>0.31627839373115962</v>
      </c>
      <c r="AQ45" s="18">
        <v>0.10136776186727854</v>
      </c>
      <c r="AR45" s="18">
        <v>0.26089285147792929</v>
      </c>
      <c r="AS45" s="18">
        <v>5.9309592366526942E-2</v>
      </c>
      <c r="AT45" s="18">
        <v>4.0981723708198387E-2</v>
      </c>
      <c r="AU45" s="18">
        <v>0.13229719120175462</v>
      </c>
      <c r="AV45" s="18">
        <v>3.9634246404805562E-2</v>
      </c>
      <c r="AW45" s="18">
        <v>9.9534537075814944E-2</v>
      </c>
      <c r="AX45" s="19">
        <v>4418.6654669028503</v>
      </c>
      <c r="AY45" s="19">
        <v>1653.071259270426</v>
      </c>
      <c r="AZ45" s="19">
        <v>2209.4724703409183</v>
      </c>
      <c r="BA45" s="19">
        <v>1102.3353517841513</v>
      </c>
      <c r="BB45" s="19">
        <v>297.25929345846043</v>
      </c>
      <c r="BC45" s="19">
        <v>193.28347927318998</v>
      </c>
      <c r="BD45" s="19">
        <v>350.07515797937106</v>
      </c>
      <c r="BE45" s="19">
        <v>112.19968215681089</v>
      </c>
      <c r="BF45" s="19">
        <v>288.77124712622026</v>
      </c>
      <c r="BG45" s="19">
        <v>65.647275719544268</v>
      </c>
      <c r="BH45" s="19">
        <v>45.360934182590213</v>
      </c>
      <c r="BI45" s="19">
        <v>146.43415746428991</v>
      </c>
      <c r="BJ45" s="19">
        <v>43.869468628165322</v>
      </c>
      <c r="BK45" s="19">
        <v>110.17056328178326</v>
      </c>
      <c r="BL45" s="20">
        <v>38.291681750378523</v>
      </c>
      <c r="BM45" s="20">
        <v>9.5919098185343934</v>
      </c>
      <c r="BN45" s="20">
        <v>9.5527201117346578</v>
      </c>
      <c r="BO45" s="20">
        <v>19.147051820109471</v>
      </c>
      <c r="BP45" s="20">
        <v>2.5760172042243452</v>
      </c>
      <c r="BQ45" s="20">
        <v>1.6749739330509941</v>
      </c>
      <c r="BR45" s="20">
        <v>3.0337138302201971</v>
      </c>
      <c r="BS45" s="20">
        <v>0.97231043033760534</v>
      </c>
      <c r="BT45" s="20">
        <v>2.5024607036765851</v>
      </c>
      <c r="BU45" s="20">
        <v>0.56889226135376225</v>
      </c>
      <c r="BV45" s="20">
        <v>0.39309299801713182</v>
      </c>
      <c r="BW45" s="20">
        <v>1.2689827272526322</v>
      </c>
      <c r="BX45" s="20">
        <v>0.38016811724046601</v>
      </c>
      <c r="BY45" s="20">
        <v>0.95472630346078502</v>
      </c>
      <c r="BZ45" s="46">
        <v>1</v>
      </c>
      <c r="CA45" s="46">
        <v>0</v>
      </c>
      <c r="CB45" s="21">
        <v>712616.04700655071</v>
      </c>
      <c r="CC45" s="21">
        <v>22.154903963182171</v>
      </c>
      <c r="CD45" s="21">
        <v>5708.3716492472013</v>
      </c>
      <c r="CE45" s="21">
        <v>50.268540050448891</v>
      </c>
      <c r="CF45" s="21">
        <v>5.6071803547565153</v>
      </c>
      <c r="CG45" s="21">
        <v>1451.0923441486982</v>
      </c>
      <c r="CH45" s="21">
        <v>12.778476613091271</v>
      </c>
      <c r="CI45" t="s">
        <v>129</v>
      </c>
    </row>
    <row r="46" spans="1:87" x14ac:dyDescent="0.2">
      <c r="A46" s="44">
        <v>1213</v>
      </c>
      <c r="B46" s="12" t="s">
        <v>141</v>
      </c>
      <c r="C46" s="11" t="s">
        <v>128</v>
      </c>
      <c r="D46" s="45">
        <v>14.22499</v>
      </c>
      <c r="E46" s="45">
        <v>-90.844049999999996</v>
      </c>
      <c r="F46" s="11">
        <v>137.4</v>
      </c>
      <c r="G46" s="11">
        <v>14229.055</v>
      </c>
      <c r="H46" s="13">
        <v>33827.199999999997</v>
      </c>
      <c r="I46" s="14">
        <v>28059.853503184724</v>
      </c>
      <c r="J46" s="14">
        <v>25243.2152866242</v>
      </c>
      <c r="K46" s="14">
        <v>33358.453503184704</v>
      </c>
      <c r="L46" s="14">
        <v>10305.603821656054</v>
      </c>
      <c r="M46" s="14">
        <v>39287.598726114658</v>
      </c>
      <c r="N46" s="14">
        <v>9932.5171974522254</v>
      </c>
      <c r="O46" s="14">
        <v>4689.6738853503202</v>
      </c>
      <c r="P46" s="14">
        <v>18267.821656050935</v>
      </c>
      <c r="Q46" s="14">
        <v>5221.5184713375811</v>
      </c>
      <c r="R46" s="14">
        <v>1961.3044585987263</v>
      </c>
      <c r="S46" s="14">
        <v>176327.56050955414</v>
      </c>
      <c r="T46" s="14">
        <v>104149.94904458598</v>
      </c>
      <c r="U46" s="14">
        <v>134414.6305732484</v>
      </c>
      <c r="V46" s="14">
        <v>324731.18598726118</v>
      </c>
      <c r="W46" s="14">
        <v>563295.76560509554</v>
      </c>
      <c r="X46" s="15">
        <v>0.18489389660635477</v>
      </c>
      <c r="Y46" s="15">
        <v>0.23862176636257765</v>
      </c>
      <c r="Z46" s="15">
        <v>0.57648433703106761</v>
      </c>
      <c r="AA46" s="16">
        <v>3.0788817591933708</v>
      </c>
      <c r="AB46" s="16">
        <v>3.9735665551168413</v>
      </c>
      <c r="AC46" s="16">
        <v>9.5997063306233219</v>
      </c>
      <c r="AD46" s="17">
        <v>0.82950564939411853</v>
      </c>
      <c r="AE46" s="17">
        <v>0.74624016432410023</v>
      </c>
      <c r="AF46" s="17">
        <v>0.98614291171556345</v>
      </c>
      <c r="AG46" s="17">
        <v>0.30465435571540223</v>
      </c>
      <c r="AH46" s="17">
        <v>1.1614203577628259</v>
      </c>
      <c r="AI46" s="17">
        <v>0.29362516547193462</v>
      </c>
      <c r="AJ46" s="17">
        <v>0.13863618287503313</v>
      </c>
      <c r="AK46" s="17">
        <v>0.54003351315068748</v>
      </c>
      <c r="AL46" s="17">
        <v>0.15435857745653148</v>
      </c>
      <c r="AM46" s="17">
        <v>5.7980100587655098E-2</v>
      </c>
      <c r="AN46" s="18">
        <v>0.2694178322753904</v>
      </c>
      <c r="AO46" s="18">
        <v>0.24237376511646422</v>
      </c>
      <c r="AP46" s="18">
        <v>0.32029255711785459</v>
      </c>
      <c r="AQ46" s="18">
        <v>9.8949677039633352E-2</v>
      </c>
      <c r="AR46" s="18">
        <v>0.37722148773491831</v>
      </c>
      <c r="AS46" s="18">
        <v>9.5367470541921948E-2</v>
      </c>
      <c r="AT46" s="18">
        <v>4.5028095821177005E-2</v>
      </c>
      <c r="AU46" s="18">
        <v>0.17539923757649259</v>
      </c>
      <c r="AV46" s="18">
        <v>5.0134623389035737E-2</v>
      </c>
      <c r="AW46" s="18">
        <v>1.8831545061621713E-2</v>
      </c>
      <c r="AX46" s="19">
        <v>4099.6780611724562</v>
      </c>
      <c r="AY46" s="19">
        <v>1283.3155786721552</v>
      </c>
      <c r="AZ46" s="19">
        <v>2363.4001891358162</v>
      </c>
      <c r="BA46" s="19">
        <v>978.27242047487914</v>
      </c>
      <c r="BB46" s="19">
        <v>204.22018561269812</v>
      </c>
      <c r="BC46" s="19">
        <v>183.72063527382969</v>
      </c>
      <c r="BD46" s="19">
        <v>242.78350438999055</v>
      </c>
      <c r="BE46" s="19">
        <v>75.004394626317705</v>
      </c>
      <c r="BF46" s="19">
        <v>285.93594414930607</v>
      </c>
      <c r="BG46" s="19">
        <v>72.289062572432499</v>
      </c>
      <c r="BH46" s="19">
        <v>34.131542105897523</v>
      </c>
      <c r="BI46" s="19">
        <v>132.95357828275789</v>
      </c>
      <c r="BJ46" s="19">
        <v>38.002317840884871</v>
      </c>
      <c r="BK46" s="19">
        <v>14.27441381804022</v>
      </c>
      <c r="BL46" s="20">
        <v>39.587714405847436</v>
      </c>
      <c r="BM46" s="20">
        <v>7.3195267742366577</v>
      </c>
      <c r="BN46" s="20">
        <v>9.4464903377805758</v>
      </c>
      <c r="BO46" s="20">
        <v>22.821697293830209</v>
      </c>
      <c r="BP46" s="20">
        <v>1.9720110367965211</v>
      </c>
      <c r="BQ46" s="20">
        <v>1.7740612631425066</v>
      </c>
      <c r="BR46" s="20">
        <v>2.3443899474128607</v>
      </c>
      <c r="BS46" s="20">
        <v>0.72426481039366664</v>
      </c>
      <c r="BT46" s="20">
        <v>2.7610827792931194</v>
      </c>
      <c r="BU46" s="20">
        <v>0.6980447540228234</v>
      </c>
      <c r="BV46" s="20">
        <v>0.32958435295599886</v>
      </c>
      <c r="BW46" s="20">
        <v>1.283839415621834</v>
      </c>
      <c r="BX46" s="20">
        <v>0.36696171821231843</v>
      </c>
      <c r="BY46" s="20">
        <v>0.13783799827878424</v>
      </c>
      <c r="BZ46" s="46">
        <v>1</v>
      </c>
      <c r="CA46" s="46">
        <v>0</v>
      </c>
      <c r="CB46" s="21">
        <v>744804.57698999997</v>
      </c>
      <c r="CC46" s="21">
        <v>22.154903963182171</v>
      </c>
      <c r="CD46" s="21">
        <v>5708.3716492472013</v>
      </c>
      <c r="CE46" s="21">
        <v>50.268540050448891</v>
      </c>
      <c r="CF46" s="21">
        <v>5.6071803547565153</v>
      </c>
      <c r="CG46" s="21">
        <v>1451.0923441486982</v>
      </c>
      <c r="CH46" s="21">
        <v>12.778476613091271</v>
      </c>
      <c r="CI46" t="s">
        <v>129</v>
      </c>
    </row>
    <row r="47" spans="1:87" x14ac:dyDescent="0.2">
      <c r="A47" s="44">
        <v>1214</v>
      </c>
      <c r="B47" s="12" t="s">
        <v>142</v>
      </c>
      <c r="C47" s="11" t="s">
        <v>128</v>
      </c>
      <c r="D47" s="45">
        <v>14.26615</v>
      </c>
      <c r="E47" s="45">
        <v>-90.858840000000001</v>
      </c>
      <c r="F47" s="11">
        <v>238.7</v>
      </c>
      <c r="G47" s="11">
        <v>20081.540499999999</v>
      </c>
      <c r="H47" s="13">
        <v>48591.19999999999</v>
      </c>
      <c r="I47" s="14">
        <v>16489.605095541396</v>
      </c>
      <c r="J47" s="14">
        <v>36455.747770700669</v>
      </c>
      <c r="K47" s="14">
        <v>39147.817834394897</v>
      </c>
      <c r="L47" s="14">
        <v>16108.812738853503</v>
      </c>
      <c r="M47" s="14">
        <v>66996.615286624234</v>
      </c>
      <c r="N47" s="14">
        <v>24006.033121019093</v>
      </c>
      <c r="O47" s="14">
        <v>8737.4636942675133</v>
      </c>
      <c r="P47" s="14">
        <v>22486.718471337575</v>
      </c>
      <c r="Q47" s="14">
        <v>7043.935031847127</v>
      </c>
      <c r="R47" s="14">
        <v>11259.298089171965</v>
      </c>
      <c r="S47" s="14">
        <v>248732.04713375799</v>
      </c>
      <c r="T47" s="14">
        <v>126505.21656050955</v>
      </c>
      <c r="U47" s="14">
        <v>188744.84585987256</v>
      </c>
      <c r="V47" s="14">
        <v>504350.03821656056</v>
      </c>
      <c r="W47" s="14">
        <v>819600.10063694266</v>
      </c>
      <c r="X47" s="15">
        <v>0.15434992804685785</v>
      </c>
      <c r="Y47" s="15">
        <v>0.23028894910236308</v>
      </c>
      <c r="Z47" s="15">
        <v>0.61536112285077904</v>
      </c>
      <c r="AA47" s="16">
        <v>2.6034594033592415</v>
      </c>
      <c r="AB47" s="16">
        <v>3.884342141372771</v>
      </c>
      <c r="AC47" s="16">
        <v>10.37945220979438</v>
      </c>
      <c r="AD47" s="17">
        <v>0.33935373268290142</v>
      </c>
      <c r="AE47" s="17">
        <v>0.7502541153686404</v>
      </c>
      <c r="AF47" s="17">
        <v>0.80565653522438019</v>
      </c>
      <c r="AG47" s="17">
        <v>0.3315170800238213</v>
      </c>
      <c r="AH47" s="17">
        <v>1.3787808345260921</v>
      </c>
      <c r="AI47" s="17">
        <v>0.49404075472552844</v>
      </c>
      <c r="AJ47" s="17">
        <v>0.17981576281852507</v>
      </c>
      <c r="AK47" s="17">
        <v>0.4627734748542448</v>
      </c>
      <c r="AL47" s="17">
        <v>0.14496318328930194</v>
      </c>
      <c r="AM47" s="17">
        <v>0.2317147567701964</v>
      </c>
      <c r="AN47" s="18">
        <v>0.13034723423957892</v>
      </c>
      <c r="AO47" s="18">
        <v>0.28817584572303606</v>
      </c>
      <c r="AP47" s="18">
        <v>0.30945615444774838</v>
      </c>
      <c r="AQ47" s="18">
        <v>0.12733714211024957</v>
      </c>
      <c r="AR47" s="18">
        <v>0.52959567287550258</v>
      </c>
      <c r="AS47" s="18">
        <v>0.18976318742979748</v>
      </c>
      <c r="AT47" s="18">
        <v>6.9068011041965527E-2</v>
      </c>
      <c r="AU47" s="18">
        <v>0.17775329020192462</v>
      </c>
      <c r="AV47" s="18">
        <v>5.5680984732182137E-2</v>
      </c>
      <c r="AW47" s="18">
        <v>8.9002638747204987E-2</v>
      </c>
      <c r="AX47" s="19">
        <v>3433.5990810093954</v>
      </c>
      <c r="AY47" s="19">
        <v>1042.0278472298198</v>
      </c>
      <c r="AZ47" s="19">
        <v>2112.9033859093447</v>
      </c>
      <c r="BA47" s="19">
        <v>790.71992400449335</v>
      </c>
      <c r="BB47" s="19">
        <v>69.080875976294081</v>
      </c>
      <c r="BC47" s="19">
        <v>152.72621604818045</v>
      </c>
      <c r="BD47" s="19">
        <v>164.00426407371134</v>
      </c>
      <c r="BE47" s="19">
        <v>67.485600078984092</v>
      </c>
      <c r="BF47" s="19">
        <v>280.67287510106507</v>
      </c>
      <c r="BG47" s="19">
        <v>100.56989158365771</v>
      </c>
      <c r="BH47" s="19">
        <v>36.604372410002149</v>
      </c>
      <c r="BI47" s="19">
        <v>94.204937039537398</v>
      </c>
      <c r="BJ47" s="19">
        <v>29.509572818798187</v>
      </c>
      <c r="BK47" s="19">
        <v>47.169242099589297</v>
      </c>
      <c r="BL47" s="20">
        <v>40.813606936028769</v>
      </c>
      <c r="BM47" s="20">
        <v>6.2995772939087793</v>
      </c>
      <c r="BN47" s="20">
        <v>9.398922650374983</v>
      </c>
      <c r="BO47" s="20">
        <v>25.115106991745009</v>
      </c>
      <c r="BP47" s="20">
        <v>0.82113247713946036</v>
      </c>
      <c r="BQ47" s="20">
        <v>1.8153860143697975</v>
      </c>
      <c r="BR47" s="20">
        <v>1.9494429640193638</v>
      </c>
      <c r="BS47" s="20">
        <v>0.80217016910896377</v>
      </c>
      <c r="BT47" s="20">
        <v>3.3362288757988581</v>
      </c>
      <c r="BU47" s="20">
        <v>1.195427866752508</v>
      </c>
      <c r="BV47" s="20">
        <v>0.43509927409540688</v>
      </c>
      <c r="BW47" s="20">
        <v>1.1197705908736222</v>
      </c>
      <c r="BX47" s="20">
        <v>0.35076666712133597</v>
      </c>
      <c r="BY47" s="20">
        <v>0.56067900214985822</v>
      </c>
      <c r="BZ47" s="46">
        <v>1</v>
      </c>
      <c r="CA47" s="46">
        <v>0</v>
      </c>
      <c r="CB47" s="21">
        <v>1067437.423129</v>
      </c>
      <c r="CC47" s="21">
        <v>22.154903963182171</v>
      </c>
      <c r="CD47" s="21">
        <v>5708.3716492472013</v>
      </c>
      <c r="CE47" s="21">
        <v>50.268540050448891</v>
      </c>
      <c r="CF47" s="21">
        <v>5.6071803547565153</v>
      </c>
      <c r="CG47" s="21">
        <v>1451.0923441486982</v>
      </c>
      <c r="CH47" s="21">
        <v>12.778476613091271</v>
      </c>
      <c r="CI47" t="s">
        <v>129</v>
      </c>
    </row>
    <row r="48" spans="1:87" x14ac:dyDescent="0.2">
      <c r="A48" s="44">
        <v>1254</v>
      </c>
      <c r="B48" s="12" t="s">
        <v>143</v>
      </c>
      <c r="C48" s="11" t="s">
        <v>128</v>
      </c>
      <c r="D48" s="45">
        <v>14.23007</v>
      </c>
      <c r="E48" s="45">
        <v>-90.844170000000005</v>
      </c>
      <c r="F48" s="11">
        <v>32.4</v>
      </c>
      <c r="G48" s="11">
        <v>3684.2384999999999</v>
      </c>
      <c r="H48" s="13">
        <v>8575.5999999999985</v>
      </c>
      <c r="I48" s="14">
        <v>8575.1592356687925</v>
      </c>
      <c r="J48" s="14">
        <v>4048.9694267515924</v>
      </c>
      <c r="K48" s="14">
        <v>7847.0331210191071</v>
      </c>
      <c r="L48" s="14">
        <v>4501.8828025477696</v>
      </c>
      <c r="M48" s="14">
        <v>11540.83949044586</v>
      </c>
      <c r="N48" s="14">
        <v>1269.1949044585986</v>
      </c>
      <c r="O48" s="14">
        <v>898.98980891719771</v>
      </c>
      <c r="P48" s="14">
        <v>1535.7872611464973</v>
      </c>
      <c r="Q48" s="14">
        <v>1048.3006369426753</v>
      </c>
      <c r="R48" s="14">
        <v>3284.6662420382168</v>
      </c>
      <c r="S48" s="14">
        <v>44550.822929936301</v>
      </c>
      <c r="T48" s="14">
        <v>29306.011464968156</v>
      </c>
      <c r="U48" s="14">
        <v>34454.982165605106</v>
      </c>
      <c r="V48" s="14">
        <v>24418.337579617833</v>
      </c>
      <c r="W48" s="14">
        <v>88179.3312101911</v>
      </c>
      <c r="X48" s="15">
        <v>0.33234558555578148</v>
      </c>
      <c r="Y48" s="15">
        <v>0.39073762176167492</v>
      </c>
      <c r="Z48" s="15">
        <v>0.2769167926825436</v>
      </c>
      <c r="AA48" s="16">
        <v>3.4173715500919073</v>
      </c>
      <c r="AB48" s="16">
        <v>4.0177925935917154</v>
      </c>
      <c r="AC48" s="16">
        <v>2.8474203064062968</v>
      </c>
      <c r="AD48" s="17">
        <v>0.99994860250813866</v>
      </c>
      <c r="AE48" s="17">
        <v>0.47214998679411274</v>
      </c>
      <c r="AF48" s="17">
        <v>0.9150418770720542</v>
      </c>
      <c r="AG48" s="17">
        <v>0.52496417773074422</v>
      </c>
      <c r="AH48" s="17">
        <v>1.3457763294050402</v>
      </c>
      <c r="AI48" s="17">
        <v>0.14800071184040753</v>
      </c>
      <c r="AJ48" s="17">
        <v>0.10483112655874782</v>
      </c>
      <c r="AK48" s="17">
        <v>0.17908802429526768</v>
      </c>
      <c r="AL48" s="17">
        <v>0.12224224974843456</v>
      </c>
      <c r="AM48" s="17">
        <v>0.38302465623842263</v>
      </c>
      <c r="AN48" s="18">
        <v>0.29260751658134621</v>
      </c>
      <c r="AO48" s="18">
        <v>0.13816173625645553</v>
      </c>
      <c r="AP48" s="18">
        <v>0.26776189350772961</v>
      </c>
      <c r="AQ48" s="18">
        <v>0.15361635983556596</v>
      </c>
      <c r="AR48" s="18">
        <v>0.39380451018527574</v>
      </c>
      <c r="AS48" s="18">
        <v>4.3308346684289324E-2</v>
      </c>
      <c r="AT48" s="18">
        <v>3.0675952269787133E-2</v>
      </c>
      <c r="AU48" s="18">
        <v>5.2405195534109029E-2</v>
      </c>
      <c r="AV48" s="18">
        <v>3.5770839651646E-2</v>
      </c>
      <c r="AW48" s="18">
        <v>0.11208165416725656</v>
      </c>
      <c r="AX48" s="19">
        <v>2721.5842966108366</v>
      </c>
      <c r="AY48" s="19">
        <v>1375.025399072108</v>
      </c>
      <c r="AZ48" s="19">
        <v>753.6523944326492</v>
      </c>
      <c r="BA48" s="19">
        <v>1063.4253754816391</v>
      </c>
      <c r="BB48" s="19">
        <v>264.66540850829608</v>
      </c>
      <c r="BC48" s="19">
        <v>124.96819218369113</v>
      </c>
      <c r="BD48" s="19">
        <v>242.19238027836752</v>
      </c>
      <c r="BE48" s="19">
        <v>138.94700007863486</v>
      </c>
      <c r="BF48" s="19">
        <v>356.19874970511916</v>
      </c>
      <c r="BG48" s="19">
        <v>39.172682236376502</v>
      </c>
      <c r="BH48" s="19">
        <v>27.746599040654253</v>
      </c>
      <c r="BI48" s="19">
        <v>47.40084139341041</v>
      </c>
      <c r="BJ48" s="19">
        <v>32.354957930329483</v>
      </c>
      <c r="BK48" s="19">
        <v>101.37858771722891</v>
      </c>
      <c r="BL48" s="20">
        <v>23.934208170885544</v>
      </c>
      <c r="BM48" s="20">
        <v>7.9544284293669252</v>
      </c>
      <c r="BN48" s="20">
        <v>9.3519955794406648</v>
      </c>
      <c r="BO48" s="20">
        <v>6.627784162077953</v>
      </c>
      <c r="BP48" s="20">
        <v>2.3275255485411144</v>
      </c>
      <c r="BQ48" s="20">
        <v>1.0989976427290449</v>
      </c>
      <c r="BR48" s="20">
        <v>2.1298928180190035</v>
      </c>
      <c r="BS48" s="20">
        <v>1.2219303398918853</v>
      </c>
      <c r="BT48" s="20">
        <v>3.1324897914306744</v>
      </c>
      <c r="BU48" s="20">
        <v>0.3444931440943898</v>
      </c>
      <c r="BV48" s="20">
        <v>0.24400966683269765</v>
      </c>
      <c r="BW48" s="20">
        <v>0.41685337720304949</v>
      </c>
      <c r="BX48" s="20">
        <v>0.28453658386737862</v>
      </c>
      <c r="BY48" s="20">
        <v>0.89154549631849755</v>
      </c>
      <c r="BZ48" s="46">
        <v>1</v>
      </c>
      <c r="CA48" s="46">
        <v>0</v>
      </c>
      <c r="CB48" s="21">
        <v>189341.87809300001</v>
      </c>
      <c r="CC48" s="21">
        <v>22.154903963182171</v>
      </c>
      <c r="CD48" s="21">
        <v>5708.3716492472013</v>
      </c>
      <c r="CE48" s="21">
        <v>50.268540050448891</v>
      </c>
      <c r="CF48" s="21">
        <v>5.6071803547565153</v>
      </c>
      <c r="CG48" s="21">
        <v>1451.0923441486982</v>
      </c>
      <c r="CH48" s="21">
        <v>12.778476613091271</v>
      </c>
      <c r="CI48" t="s">
        <v>88</v>
      </c>
    </row>
    <row r="49" spans="1:88" x14ac:dyDescent="0.2">
      <c r="A49" s="44">
        <v>1301</v>
      </c>
      <c r="B49" s="12" t="s">
        <v>144</v>
      </c>
      <c r="C49" s="11" t="s">
        <v>122</v>
      </c>
      <c r="D49" s="45">
        <v>13.98617</v>
      </c>
      <c r="E49" s="45">
        <v>-90.507919999999999</v>
      </c>
      <c r="F49" s="11">
        <v>100.4</v>
      </c>
      <c r="G49" s="11">
        <v>13130.73323157853</v>
      </c>
      <c r="H49" s="13">
        <v>31016.400000000001</v>
      </c>
      <c r="I49" s="14">
        <v>19182.988535031851</v>
      </c>
      <c r="J49" s="14">
        <v>21594.940127388531</v>
      </c>
      <c r="K49" s="14">
        <v>20326.817834394908</v>
      </c>
      <c r="L49" s="14">
        <v>12573.355414012743</v>
      </c>
      <c r="M49" s="14">
        <v>601.85605095541416</v>
      </c>
      <c r="N49" s="14">
        <v>7256.8904458598745</v>
      </c>
      <c r="O49" s="14">
        <v>8676.1961783439529</v>
      </c>
      <c r="P49" s="14">
        <v>9192.2127388535064</v>
      </c>
      <c r="Q49" s="14">
        <v>2633.3974522292997</v>
      </c>
      <c r="R49" s="14">
        <v>777.68662420382157</v>
      </c>
      <c r="S49" s="14">
        <v>102816.34140127389</v>
      </c>
      <c r="T49" s="14">
        <v>77089.185987261153</v>
      </c>
      <c r="U49" s="14">
        <v>187116.40636942675</v>
      </c>
      <c r="V49" s="14">
        <v>87083.096815286626</v>
      </c>
      <c r="W49" s="14">
        <v>351288.68917197449</v>
      </c>
      <c r="X49" s="15">
        <v>0.21944682070171037</v>
      </c>
      <c r="Y49" s="15">
        <v>0.53265707703393583</v>
      </c>
      <c r="Z49" s="15">
        <v>0.24789610226435393</v>
      </c>
      <c r="AA49" s="16">
        <v>2.4854330608085125</v>
      </c>
      <c r="AB49" s="16">
        <v>6.0328215514833037</v>
      </c>
      <c r="AC49" s="16">
        <v>2.8076468195950084</v>
      </c>
      <c r="AD49" s="17">
        <v>0.61847888649333416</v>
      </c>
      <c r="AE49" s="17">
        <v>0.69624263703681055</v>
      </c>
      <c r="AF49" s="17">
        <v>0.65535709606514314</v>
      </c>
      <c r="AG49" s="17">
        <v>0.40537765227469152</v>
      </c>
      <c r="AH49" s="17">
        <v>1.9404445743394273E-2</v>
      </c>
      <c r="AI49" s="17">
        <v>0.23396946279580719</v>
      </c>
      <c r="AJ49" s="17">
        <v>0.27972931024696457</v>
      </c>
      <c r="AK49" s="17">
        <v>0.29636620429364807</v>
      </c>
      <c r="AL49" s="17">
        <v>8.4903388279403788E-2</v>
      </c>
      <c r="AM49" s="17">
        <v>2.5073400659129413E-2</v>
      </c>
      <c r="AN49" s="18">
        <v>0.248841498186293</v>
      </c>
      <c r="AO49" s="18">
        <v>0.2801293054379515</v>
      </c>
      <c r="AP49" s="18">
        <v>0.26367923819761019</v>
      </c>
      <c r="AQ49" s="18">
        <v>0.16310141627504626</v>
      </c>
      <c r="AR49" s="18">
        <v>7.8072695054124683E-3</v>
      </c>
      <c r="AS49" s="18">
        <v>9.4136296199301708E-2</v>
      </c>
      <c r="AT49" s="18">
        <v>0.11254751321122626</v>
      </c>
      <c r="AU49" s="18">
        <v>0.11924127387170105</v>
      </c>
      <c r="AV49" s="18">
        <v>3.4160400301340113E-2</v>
      </c>
      <c r="AW49" s="18">
        <v>1.008814160175894E-2</v>
      </c>
      <c r="AX49" s="19">
        <v>3498.8913264140883</v>
      </c>
      <c r="AY49" s="19">
        <v>1024.0671454310148</v>
      </c>
      <c r="AZ49" s="19">
        <v>867.36152206460781</v>
      </c>
      <c r="BA49" s="19">
        <v>1863.709226787119</v>
      </c>
      <c r="BB49" s="19">
        <v>191.06562285888296</v>
      </c>
      <c r="BC49" s="19">
        <v>215.08904509351126</v>
      </c>
      <c r="BD49" s="19">
        <v>202.4583449640927</v>
      </c>
      <c r="BE49" s="19">
        <v>125.23262364554525</v>
      </c>
      <c r="BF49" s="19">
        <v>5.9945821808308182</v>
      </c>
      <c r="BG49" s="19">
        <v>72.279785317329427</v>
      </c>
      <c r="BH49" s="19">
        <v>86.416296597051314</v>
      </c>
      <c r="BI49" s="19">
        <v>91.555903773441287</v>
      </c>
      <c r="BJ49" s="19">
        <v>26.22905828913645</v>
      </c>
      <c r="BK49" s="19">
        <v>7.7458827111934418</v>
      </c>
      <c r="BL49" s="20">
        <v>26.753166253286512</v>
      </c>
      <c r="BM49" s="20">
        <v>5.8708972779880142</v>
      </c>
      <c r="BN49" s="20">
        <v>14.250263337878527</v>
      </c>
      <c r="BO49" s="20">
        <v>6.6320056374199758</v>
      </c>
      <c r="BP49" s="20">
        <v>1.460922874352367</v>
      </c>
      <c r="BQ49" s="20">
        <v>1.6446103767803426</v>
      </c>
      <c r="BR49" s="20">
        <v>1.5480337217963029</v>
      </c>
      <c r="BS49" s="20">
        <v>0.95755166084515908</v>
      </c>
      <c r="BT49" s="20">
        <v>4.5835677287844892E-2</v>
      </c>
      <c r="BU49" s="20">
        <v>0.55266452511635389</v>
      </c>
      <c r="BV49" s="20">
        <v>0.66075488895610834</v>
      </c>
      <c r="BW49" s="20">
        <v>0.7000532701971931</v>
      </c>
      <c r="BX49" s="20">
        <v>0.20055220114411859</v>
      </c>
      <c r="BY49" s="20">
        <v>5.9226443069724209E-2</v>
      </c>
      <c r="BZ49" s="46">
        <v>1</v>
      </c>
      <c r="CA49" s="46">
        <v>0</v>
      </c>
      <c r="CB49" s="21">
        <v>683489.39917290246</v>
      </c>
      <c r="CC49" s="21">
        <v>22.154903963182171</v>
      </c>
      <c r="CD49" s="21">
        <v>5708.3716492472013</v>
      </c>
      <c r="CE49" s="21">
        <v>50.268540050448891</v>
      </c>
      <c r="CF49" s="21">
        <v>5.6071803547565153</v>
      </c>
      <c r="CG49" s="21">
        <v>1451.0923441486982</v>
      </c>
      <c r="CH49" s="21">
        <v>12.778476613091271</v>
      </c>
      <c r="CI49" t="s">
        <v>88</v>
      </c>
    </row>
    <row r="50" spans="1:88" x14ac:dyDescent="0.2">
      <c r="A50" s="44">
        <v>1307</v>
      </c>
      <c r="B50" s="12" t="s">
        <v>145</v>
      </c>
      <c r="C50" s="11" t="s">
        <v>122</v>
      </c>
      <c r="D50" s="45">
        <v>14.018549999999999</v>
      </c>
      <c r="E50" s="45">
        <v>-90.456530000000001</v>
      </c>
      <c r="F50" s="11">
        <v>16.3</v>
      </c>
      <c r="G50" s="11">
        <v>1080.6099999999999</v>
      </c>
      <c r="H50" s="13">
        <v>2637</v>
      </c>
      <c r="I50" s="14">
        <v>3516.671337579618</v>
      </c>
      <c r="J50" s="14">
        <v>3145.4815286624203</v>
      </c>
      <c r="K50" s="14">
        <v>4779.8585987261149</v>
      </c>
      <c r="L50" s="14">
        <v>1270.5579617834392</v>
      </c>
      <c r="M50" s="14">
        <v>249.81528662420385</v>
      </c>
      <c r="N50" s="14">
        <v>40.644585987261152</v>
      </c>
      <c r="O50" s="14">
        <v>955.24076433121024</v>
      </c>
      <c r="P50" s="14">
        <v>615.49681528662416</v>
      </c>
      <c r="Q50" s="14">
        <v>374.54522292993636</v>
      </c>
      <c r="R50" s="14">
        <v>127.11337579617836</v>
      </c>
      <c r="S50" s="14">
        <v>15075.425477707004</v>
      </c>
      <c r="T50" s="14">
        <v>13214.228025477707</v>
      </c>
      <c r="U50" s="14">
        <v>15087.537579617836</v>
      </c>
      <c r="V50" s="14">
        <v>20013.80127388535</v>
      </c>
      <c r="W50" s="14">
        <v>48315.566878980891</v>
      </c>
      <c r="X50" s="15">
        <v>0.2734983542380085</v>
      </c>
      <c r="Y50" s="15">
        <v>0.31227073496640456</v>
      </c>
      <c r="Z50" s="15">
        <v>0.41423091079558699</v>
      </c>
      <c r="AA50" s="16">
        <v>5.0110838170184708</v>
      </c>
      <c r="AB50" s="16">
        <v>5.7214780355016446</v>
      </c>
      <c r="AC50" s="16">
        <v>7.5896098877077556</v>
      </c>
      <c r="AD50" s="17">
        <v>1.3335879171708829</v>
      </c>
      <c r="AE50" s="17">
        <v>1.1928257598264771</v>
      </c>
      <c r="AF50" s="17">
        <v>1.8126122862063385</v>
      </c>
      <c r="AG50" s="17">
        <v>0.48181947735435693</v>
      </c>
      <c r="AH50" s="17">
        <v>9.4734655526812234E-2</v>
      </c>
      <c r="AI50" s="17">
        <v>1.5413191500667863E-2</v>
      </c>
      <c r="AJ50" s="17">
        <v>0.3622452651995488</v>
      </c>
      <c r="AK50" s="17">
        <v>0.23340796939196973</v>
      </c>
      <c r="AL50" s="17">
        <v>0.14203459345086702</v>
      </c>
      <c r="AM50" s="17">
        <v>4.8203783009548105E-2</v>
      </c>
      <c r="AN50" s="18">
        <v>0.2661276414179698</v>
      </c>
      <c r="AO50" s="18">
        <v>0.23803747919271342</v>
      </c>
      <c r="AP50" s="18">
        <v>0.36172060823457136</v>
      </c>
      <c r="AQ50" s="18">
        <v>9.6150752002594361E-2</v>
      </c>
      <c r="AR50" s="18">
        <v>1.8905023141915459E-2</v>
      </c>
      <c r="AS50" s="18">
        <v>3.0758199350651673E-3</v>
      </c>
      <c r="AT50" s="18">
        <v>7.2288805860581284E-2</v>
      </c>
      <c r="AU50" s="18">
        <v>4.6578340717287066E-2</v>
      </c>
      <c r="AV50" s="18">
        <v>2.8344086556384075E-2</v>
      </c>
      <c r="AW50" s="18">
        <v>9.6194325957670232E-3</v>
      </c>
      <c r="AX50" s="19">
        <v>2964.1452072994412</v>
      </c>
      <c r="AY50" s="19">
        <v>924.87272869368121</v>
      </c>
      <c r="AZ50" s="19">
        <v>1227.8405689500214</v>
      </c>
      <c r="BA50" s="19">
        <v>925.61580243054209</v>
      </c>
      <c r="BB50" s="19">
        <v>215.74670782697041</v>
      </c>
      <c r="BC50" s="19">
        <v>192.97432691180492</v>
      </c>
      <c r="BD50" s="19">
        <v>293.24285881755304</v>
      </c>
      <c r="BE50" s="19">
        <v>77.94834121370792</v>
      </c>
      <c r="BF50" s="19">
        <v>15.326091203938885</v>
      </c>
      <c r="BG50" s="19">
        <v>2.4935328826540584</v>
      </c>
      <c r="BH50" s="19">
        <v>58.603727873080381</v>
      </c>
      <c r="BI50" s="19">
        <v>37.760540815130312</v>
      </c>
      <c r="BJ50" s="19">
        <v>22.978234535578917</v>
      </c>
      <c r="BK50" s="19">
        <v>7.798366613262476</v>
      </c>
      <c r="BL50" s="20">
        <v>44.711382347915432</v>
      </c>
      <c r="BM50" s="20">
        <v>12.228489487861216</v>
      </c>
      <c r="BN50" s="20">
        <v>13.962056227147478</v>
      </c>
      <c r="BO50" s="20">
        <v>18.52083663290674</v>
      </c>
      <c r="BP50" s="20">
        <v>3.2543390655089426</v>
      </c>
      <c r="BQ50" s="20">
        <v>2.9108388120250788</v>
      </c>
      <c r="BR50" s="20">
        <v>4.4232966553392208</v>
      </c>
      <c r="BS50" s="20">
        <v>1.1757784601136758</v>
      </c>
      <c r="BT50" s="20">
        <v>0.23117987675868618</v>
      </c>
      <c r="BU50" s="20">
        <v>3.7612631742498362E-2</v>
      </c>
      <c r="BV50" s="20">
        <v>0.88398290255615841</v>
      </c>
      <c r="BW50" s="20">
        <v>0.56958274982336288</v>
      </c>
      <c r="BX50" s="20">
        <v>0.34660536449777107</v>
      </c>
      <c r="BY50" s="20">
        <v>0.11763113037652656</v>
      </c>
      <c r="BZ50" s="46">
        <v>1</v>
      </c>
      <c r="CA50" s="46">
        <v>0</v>
      </c>
      <c r="CB50" s="21">
        <v>57866.148979999998</v>
      </c>
      <c r="CC50" s="21">
        <v>22.154903963182171</v>
      </c>
      <c r="CD50" s="21">
        <v>5708.3716492472013</v>
      </c>
      <c r="CE50" s="21">
        <v>50.268540050448891</v>
      </c>
      <c r="CF50" s="21">
        <v>5.6071803547565153</v>
      </c>
      <c r="CG50" s="21">
        <v>1451.0923441486982</v>
      </c>
      <c r="CH50" s="21">
        <v>12.778476613091271</v>
      </c>
      <c r="CI50" t="s">
        <v>88</v>
      </c>
      <c r="CJ50" t="s">
        <v>146</v>
      </c>
    </row>
    <row r="51" spans="1:88" x14ac:dyDescent="0.2">
      <c r="A51" s="44">
        <v>1309</v>
      </c>
      <c r="B51" s="12" t="s">
        <v>147</v>
      </c>
      <c r="C51" s="11" t="s">
        <v>122</v>
      </c>
      <c r="D51" s="45">
        <v>14.047180000000001</v>
      </c>
      <c r="E51" s="45">
        <v>-90.545730000000006</v>
      </c>
      <c r="F51" s="11">
        <v>33.74</v>
      </c>
      <c r="G51" s="11">
        <v>4303.4488628281779</v>
      </c>
      <c r="H51" s="13">
        <v>8699.2000000000007</v>
      </c>
      <c r="I51" s="14">
        <v>14197.672611464972</v>
      </c>
      <c r="J51" s="14">
        <v>6900.3312101910824</v>
      </c>
      <c r="K51" s="14">
        <v>10767.620382165609</v>
      </c>
      <c r="L51" s="14">
        <v>11668.668789808915</v>
      </c>
      <c r="M51" s="14">
        <v>10584.287898089169</v>
      </c>
      <c r="N51" s="14">
        <v>1753.6509554140132</v>
      </c>
      <c r="O51" s="14">
        <v>2876.2050955414002</v>
      </c>
      <c r="P51" s="14">
        <v>5618.2636942675153</v>
      </c>
      <c r="Q51" s="14">
        <v>3102.7783439490445</v>
      </c>
      <c r="R51" s="14">
        <v>993.49554140127373</v>
      </c>
      <c r="S51" s="14">
        <v>68462.974522292978</v>
      </c>
      <c r="T51" s="14">
        <v>47630.566878980891</v>
      </c>
      <c r="U51" s="14">
        <v>48238.261146496829</v>
      </c>
      <c r="V51" s="14">
        <v>33446.681528662426</v>
      </c>
      <c r="W51" s="14">
        <v>129315.50955414015</v>
      </c>
      <c r="X51" s="15">
        <v>0.3683283392935906</v>
      </c>
      <c r="Y51" s="15">
        <v>0.37302765393582626</v>
      </c>
      <c r="Z51" s="15">
        <v>0.25864400677058308</v>
      </c>
      <c r="AA51" s="16">
        <v>5.4752812763220629</v>
      </c>
      <c r="AB51" s="16">
        <v>5.5451376156999297</v>
      </c>
      <c r="AC51" s="16">
        <v>3.8447996975195906</v>
      </c>
      <c r="AD51" s="17">
        <v>1.6320664671998542</v>
      </c>
      <c r="AE51" s="17">
        <v>0.79321445767324372</v>
      </c>
      <c r="AF51" s="17">
        <v>1.237771333245081</v>
      </c>
      <c r="AG51" s="17">
        <v>1.3413496401748337</v>
      </c>
      <c r="AH51" s="17">
        <v>1.2166966960282748</v>
      </c>
      <c r="AI51" s="17">
        <v>0.20158761212686374</v>
      </c>
      <c r="AJ51" s="17">
        <v>0.33062868948195234</v>
      </c>
      <c r="AK51" s="17">
        <v>0.64583682341681015</v>
      </c>
      <c r="AL51" s="17">
        <v>0.3566739865676205</v>
      </c>
      <c r="AM51" s="17">
        <v>0.1142053914614302</v>
      </c>
      <c r="AN51" s="18">
        <v>0.29807901819724775</v>
      </c>
      <c r="AO51" s="18">
        <v>0.14487191025299681</v>
      </c>
      <c r="AP51" s="18">
        <v>0.22606534181135898</v>
      </c>
      <c r="AQ51" s="18">
        <v>0.24498278215870312</v>
      </c>
      <c r="AR51" s="18">
        <v>0.22221629074836724</v>
      </c>
      <c r="AS51" s="18">
        <v>3.6817763682503848E-2</v>
      </c>
      <c r="AT51" s="18">
        <v>6.0385699436440128E-2</v>
      </c>
      <c r="AU51" s="18">
        <v>0.11795500373829949</v>
      </c>
      <c r="AV51" s="18">
        <v>6.5142586940704322E-2</v>
      </c>
      <c r="AW51" s="18">
        <v>2.0858360638989118E-2</v>
      </c>
      <c r="AX51" s="19">
        <v>3832.706270128635</v>
      </c>
      <c r="AY51" s="19">
        <v>2029.1338032689084</v>
      </c>
      <c r="AZ51" s="19">
        <v>991.30650648080689</v>
      </c>
      <c r="BA51" s="19">
        <v>1429.705428171216</v>
      </c>
      <c r="BB51" s="19">
        <v>420.79646151348464</v>
      </c>
      <c r="BC51" s="19">
        <v>204.51485507383171</v>
      </c>
      <c r="BD51" s="19">
        <v>319.13516248267956</v>
      </c>
      <c r="BE51" s="19">
        <v>345.840805862742</v>
      </c>
      <c r="BF51" s="19">
        <v>313.70147890009389</v>
      </c>
      <c r="BG51" s="19">
        <v>51.975428435507204</v>
      </c>
      <c r="BH51" s="19">
        <v>85.246149838215771</v>
      </c>
      <c r="BI51" s="19">
        <v>166.51641061847999</v>
      </c>
      <c r="BJ51" s="19">
        <v>91.961420982485009</v>
      </c>
      <c r="BK51" s="19">
        <v>29.445629561389261</v>
      </c>
      <c r="BL51" s="20">
        <v>30.049272961304684</v>
      </c>
      <c r="BM51" s="20">
        <v>11.067998806817149</v>
      </c>
      <c r="BN51" s="20">
        <v>11.209209795232745</v>
      </c>
      <c r="BO51" s="20">
        <v>7.7720643592547871</v>
      </c>
      <c r="BP51" s="20">
        <v>3.2991382177443658</v>
      </c>
      <c r="BQ51" s="20">
        <v>1.60344212982149</v>
      </c>
      <c r="BR51" s="20">
        <v>2.5020909334308321</v>
      </c>
      <c r="BS51" s="20">
        <v>2.7114691406232714</v>
      </c>
      <c r="BT51" s="20">
        <v>2.4594896408582616</v>
      </c>
      <c r="BU51" s="20">
        <v>0.40749896450762835</v>
      </c>
      <c r="BV51" s="20">
        <v>0.66834884931133831</v>
      </c>
      <c r="BW51" s="20">
        <v>1.3055258406336112</v>
      </c>
      <c r="BX51" s="20">
        <v>0.72099807453269782</v>
      </c>
      <c r="BY51" s="20">
        <v>0.23086031066449333</v>
      </c>
      <c r="BZ51" s="46">
        <v>0.58333333333333337</v>
      </c>
      <c r="CA51" s="46">
        <v>0.41666666666666663</v>
      </c>
      <c r="CB51" s="21">
        <v>195930.59434676249</v>
      </c>
      <c r="CC51" s="21">
        <v>22.154903963182171</v>
      </c>
      <c r="CD51" s="21">
        <v>5708.3716492472013</v>
      </c>
      <c r="CE51" s="21">
        <v>50.268540050448891</v>
      </c>
      <c r="CF51" s="21">
        <v>5.6071803547565153</v>
      </c>
      <c r="CG51" s="21">
        <v>1451.0923441486982</v>
      </c>
      <c r="CH51" s="21">
        <v>12.778476613091271</v>
      </c>
      <c r="CI51" t="s">
        <v>88</v>
      </c>
    </row>
    <row r="52" spans="1:88" x14ac:dyDescent="0.2">
      <c r="A52" s="44">
        <v>1310</v>
      </c>
      <c r="B52" s="12" t="s">
        <v>148</v>
      </c>
      <c r="C52" s="11" t="s">
        <v>122</v>
      </c>
      <c r="D52" s="45">
        <v>13.99512</v>
      </c>
      <c r="E52" s="45">
        <v>-90.517060000000001</v>
      </c>
      <c r="F52" s="11">
        <v>303.85000000000002</v>
      </c>
      <c r="G52" s="11">
        <v>32824.177041430266</v>
      </c>
      <c r="H52" s="13">
        <v>75824.400000000009</v>
      </c>
      <c r="I52" s="14">
        <v>59793.19235668792</v>
      </c>
      <c r="J52" s="14">
        <v>60029.808917197501</v>
      </c>
      <c r="K52" s="14">
        <v>56359.174522292989</v>
      </c>
      <c r="L52" s="14">
        <v>29497.388535031816</v>
      </c>
      <c r="M52" s="14">
        <v>37971.003821656013</v>
      </c>
      <c r="N52" s="14">
        <v>23341.648407643323</v>
      </c>
      <c r="O52" s="14">
        <v>13209.378343949049</v>
      </c>
      <c r="P52" s="14">
        <v>53197.361783439454</v>
      </c>
      <c r="Q52" s="14">
        <v>11105.475159235673</v>
      </c>
      <c r="R52" s="14">
        <v>5849.1197452229289</v>
      </c>
      <c r="S52" s="14">
        <v>350353.55159235664</v>
      </c>
      <c r="T52" s="14">
        <v>222634.15923566883</v>
      </c>
      <c r="U52" s="14">
        <v>342241.04585987248</v>
      </c>
      <c r="V52" s="14">
        <v>358070.11210191075</v>
      </c>
      <c r="W52" s="14">
        <v>922945.31719745207</v>
      </c>
      <c r="X52" s="15">
        <v>0.24122139750565436</v>
      </c>
      <c r="Y52" s="15">
        <v>0.3708140010928237</v>
      </c>
      <c r="Z52" s="15">
        <v>0.38796460140152195</v>
      </c>
      <c r="AA52" s="16">
        <v>2.9361809554136769</v>
      </c>
      <c r="AB52" s="16">
        <v>4.5136004486665566</v>
      </c>
      <c r="AC52" s="16">
        <v>4.7223599804536631</v>
      </c>
      <c r="AD52" s="17">
        <v>0.7885745532663353</v>
      </c>
      <c r="AE52" s="17">
        <v>0.79169513925856971</v>
      </c>
      <c r="AF52" s="17">
        <v>0.74328546645002114</v>
      </c>
      <c r="AG52" s="17">
        <v>0.3890223798016445</v>
      </c>
      <c r="AH52" s="17">
        <v>0.50077552636955924</v>
      </c>
      <c r="AI52" s="17">
        <v>0.30783822104287434</v>
      </c>
      <c r="AJ52" s="17">
        <v>0.17421012687141668</v>
      </c>
      <c r="AK52" s="17">
        <v>0.70158632028000811</v>
      </c>
      <c r="AL52" s="17">
        <v>0.14646307994835003</v>
      </c>
      <c r="AM52" s="17">
        <v>7.7140336688756236E-2</v>
      </c>
      <c r="AN52" s="18">
        <v>0.26857151014905123</v>
      </c>
      <c r="AO52" s="18">
        <v>0.26963431453325676</v>
      </c>
      <c r="AP52" s="18">
        <v>0.25314702252242488</v>
      </c>
      <c r="AQ52" s="18">
        <v>0.13249264459820576</v>
      </c>
      <c r="AR52" s="18">
        <v>0.17055335961029189</v>
      </c>
      <c r="AS52" s="18">
        <v>0.10484306850205803</v>
      </c>
      <c r="AT52" s="18">
        <v>5.9332217433742028E-2</v>
      </c>
      <c r="AU52" s="18">
        <v>0.23894519136718601</v>
      </c>
      <c r="AV52" s="18">
        <v>4.9882170810455012E-2</v>
      </c>
      <c r="AW52" s="18">
        <v>2.627233738660633E-2</v>
      </c>
      <c r="AX52" s="19">
        <v>3037.5031008637552</v>
      </c>
      <c r="AY52" s="19">
        <v>1153.0477261555261</v>
      </c>
      <c r="AZ52" s="19">
        <v>1178.4436797824937</v>
      </c>
      <c r="BA52" s="19">
        <v>1126.3486781631477</v>
      </c>
      <c r="BB52" s="19">
        <v>196.78523072795102</v>
      </c>
      <c r="BC52" s="19">
        <v>197.56395891787886</v>
      </c>
      <c r="BD52" s="19">
        <v>185.48354293991437</v>
      </c>
      <c r="BE52" s="19">
        <v>97.078784054736929</v>
      </c>
      <c r="BF52" s="19">
        <v>124.96627882723716</v>
      </c>
      <c r="BG52" s="19">
        <v>76.819642611957619</v>
      </c>
      <c r="BH52" s="19">
        <v>43.473353114856174</v>
      </c>
      <c r="BI52" s="19">
        <v>175.07770868336169</v>
      </c>
      <c r="BJ52" s="19">
        <v>36.549202432896735</v>
      </c>
      <c r="BK52" s="19">
        <v>19.250023844735654</v>
      </c>
      <c r="BL52" s="20">
        <v>28.117850937512372</v>
      </c>
      <c r="BM52" s="20">
        <v>6.7826272980024074</v>
      </c>
      <c r="BN52" s="20">
        <v>10.426492808270565</v>
      </c>
      <c r="BO52" s="20">
        <v>10.908730831239398</v>
      </c>
      <c r="BP52" s="20">
        <v>1.8216204562026856</v>
      </c>
      <c r="BQ52" s="20">
        <v>1.8288290622314347</v>
      </c>
      <c r="BR52" s="20">
        <v>1.7170019053686294</v>
      </c>
      <c r="BS52" s="20">
        <v>0.89864822803632149</v>
      </c>
      <c r="BT52" s="20">
        <v>1.1567998726587871</v>
      </c>
      <c r="BU52" s="20">
        <v>0.71111145842839518</v>
      </c>
      <c r="BV52" s="20">
        <v>0.40242831761711306</v>
      </c>
      <c r="BW52" s="20">
        <v>1.620676177693485</v>
      </c>
      <c r="BX52" s="20">
        <v>0.33833217342261107</v>
      </c>
      <c r="BY52" s="20">
        <v>0.17819547274072531</v>
      </c>
      <c r="BZ52" s="46">
        <v>0.46153846153846151</v>
      </c>
      <c r="CA52" s="46">
        <v>0.53846153846153844</v>
      </c>
      <c r="CB52" s="21">
        <v>1675832.4990684721</v>
      </c>
      <c r="CC52" s="21">
        <v>22.154903963182171</v>
      </c>
      <c r="CD52" s="21">
        <v>5708.3716492472013</v>
      </c>
      <c r="CE52" s="21">
        <v>50.268540050448891</v>
      </c>
      <c r="CF52" s="21">
        <v>5.6071803547565153</v>
      </c>
      <c r="CG52" s="21">
        <v>1451.0923441486982</v>
      </c>
      <c r="CH52" s="21">
        <v>12.778476613091271</v>
      </c>
      <c r="CI52" t="s">
        <v>88</v>
      </c>
    </row>
    <row r="53" spans="1:88" x14ac:dyDescent="0.2">
      <c r="A53" s="44">
        <v>1312</v>
      </c>
      <c r="B53" s="12" t="s">
        <v>149</v>
      </c>
      <c r="C53" s="11" t="s">
        <v>122</v>
      </c>
      <c r="D53" s="45">
        <v>14.04909</v>
      </c>
      <c r="E53" s="45">
        <v>-90.551419999999993</v>
      </c>
      <c r="F53" s="11">
        <v>37.39</v>
      </c>
      <c r="G53" s="11">
        <v>4632.8886653688196</v>
      </c>
      <c r="H53" s="13">
        <v>10041.799999999999</v>
      </c>
      <c r="I53" s="14">
        <v>19740.503184713383</v>
      </c>
      <c r="J53" s="14">
        <v>8249.6433121019109</v>
      </c>
      <c r="K53" s="14">
        <v>11033.193630573249</v>
      </c>
      <c r="L53" s="14">
        <v>21948.654777070067</v>
      </c>
      <c r="M53" s="14">
        <v>6932.6904458598719</v>
      </c>
      <c r="N53" s="14">
        <v>3604.0751592356683</v>
      </c>
      <c r="O53" s="14">
        <v>3664.0522292993624</v>
      </c>
      <c r="P53" s="14">
        <v>23460.19108280255</v>
      </c>
      <c r="Q53" s="14">
        <v>3912.1694267515923</v>
      </c>
      <c r="R53" s="14">
        <v>1642.4025477707012</v>
      </c>
      <c r="S53" s="14">
        <v>104187.57579617834</v>
      </c>
      <c r="T53" s="14">
        <v>66526.566878980899</v>
      </c>
      <c r="U53" s="14">
        <v>60341.735031847144</v>
      </c>
      <c r="V53" s="14">
        <v>40106.425477707016</v>
      </c>
      <c r="W53" s="14">
        <v>166974.72738853504</v>
      </c>
      <c r="X53" s="15">
        <v>0.39842297046654018</v>
      </c>
      <c r="Y53" s="15">
        <v>0.36138244377208895</v>
      </c>
      <c r="Z53" s="15">
        <v>0.24019458576137095</v>
      </c>
      <c r="AA53" s="16">
        <v>6.6249643369695574</v>
      </c>
      <c r="AB53" s="16">
        <v>6.0090556505653518</v>
      </c>
      <c r="AC53" s="16">
        <v>3.9939478457753608</v>
      </c>
      <c r="AD53" s="17">
        <v>1.965833135963013</v>
      </c>
      <c r="AE53" s="17">
        <v>0.82153033441234757</v>
      </c>
      <c r="AF53" s="17">
        <v>1.0987266855118853</v>
      </c>
      <c r="AG53" s="17">
        <v>2.1857291299438417</v>
      </c>
      <c r="AH53" s="17">
        <v>0.69038324263178641</v>
      </c>
      <c r="AI53" s="17">
        <v>0.35890728347862622</v>
      </c>
      <c r="AJ53" s="17">
        <v>0.36488002442782796</v>
      </c>
      <c r="AK53" s="17">
        <v>2.3362535683644916</v>
      </c>
      <c r="AL53" s="17">
        <v>0.38958846290023624</v>
      </c>
      <c r="AM53" s="17">
        <v>0.16355658823823432</v>
      </c>
      <c r="AN53" s="18">
        <v>0.29673112728969642</v>
      </c>
      <c r="AO53" s="18">
        <v>0.12400524631173158</v>
      </c>
      <c r="AP53" s="18">
        <v>0.16584643020349801</v>
      </c>
      <c r="AQ53" s="18">
        <v>0.32992315411371026</v>
      </c>
      <c r="AR53" s="18">
        <v>0.1042093523099004</v>
      </c>
      <c r="AS53" s="18">
        <v>5.4174975927915765E-2</v>
      </c>
      <c r="AT53" s="18">
        <v>5.5076526584705236E-2</v>
      </c>
      <c r="AU53" s="18">
        <v>0.35264394637226965</v>
      </c>
      <c r="AV53" s="18">
        <v>5.8806122279964582E-2</v>
      </c>
      <c r="AW53" s="18">
        <v>2.4687919801399207E-2</v>
      </c>
      <c r="AX53" s="19">
        <v>4465.7589566337265</v>
      </c>
      <c r="AY53" s="19">
        <v>2786.5091146343498</v>
      </c>
      <c r="AZ53" s="19">
        <v>1072.6511226987702</v>
      </c>
      <c r="BA53" s="19">
        <v>1613.8468850453903</v>
      </c>
      <c r="BB53" s="19">
        <v>527.962107106536</v>
      </c>
      <c r="BC53" s="19">
        <v>220.63769221989597</v>
      </c>
      <c r="BD53" s="19">
        <v>295.0840767738232</v>
      </c>
      <c r="BE53" s="19">
        <v>587.01938424899879</v>
      </c>
      <c r="BF53" s="19">
        <v>185.41563107408055</v>
      </c>
      <c r="BG53" s="19">
        <v>96.391419075572827</v>
      </c>
      <c r="BH53" s="19">
        <v>97.995512952644077</v>
      </c>
      <c r="BI53" s="19">
        <v>627.44560264248594</v>
      </c>
      <c r="BJ53" s="19">
        <v>104.63143692836566</v>
      </c>
      <c r="BK53" s="19">
        <v>43.926251611947073</v>
      </c>
      <c r="BL53" s="20">
        <v>36.041169872413143</v>
      </c>
      <c r="BM53" s="20">
        <v>14.35962995965602</v>
      </c>
      <c r="BN53" s="20">
        <v>13.024646044897649</v>
      </c>
      <c r="BO53" s="20">
        <v>8.6568938678594787</v>
      </c>
      <c r="BP53" s="20">
        <v>4.2609491853916293</v>
      </c>
      <c r="BQ53" s="20">
        <v>1.7806694500924651</v>
      </c>
      <c r="BR53" s="20">
        <v>2.3814933678521513</v>
      </c>
      <c r="BS53" s="20">
        <v>4.7375744081954441</v>
      </c>
      <c r="BT53" s="20">
        <v>1.4964077375055953</v>
      </c>
      <c r="BU53" s="20">
        <v>0.77793260739814296</v>
      </c>
      <c r="BV53" s="20">
        <v>0.79087854121952461</v>
      </c>
      <c r="BW53" s="20">
        <v>5.0638365774185745</v>
      </c>
      <c r="BX53" s="20">
        <v>0.84443415530257482</v>
      </c>
      <c r="BY53" s="20">
        <v>0.3545093928217572</v>
      </c>
      <c r="BZ53" s="46">
        <v>1</v>
      </c>
      <c r="CA53" s="46">
        <v>0</v>
      </c>
      <c r="CB53" s="21">
        <v>223887.50492048459</v>
      </c>
      <c r="CC53" s="21">
        <v>22.154903963182171</v>
      </c>
      <c r="CD53" s="21">
        <v>5708.3716492472013</v>
      </c>
      <c r="CE53" s="21">
        <v>50.268540050448891</v>
      </c>
      <c r="CF53" s="21">
        <v>5.6071803547565153</v>
      </c>
      <c r="CG53" s="21">
        <v>1451.0923441486982</v>
      </c>
      <c r="CH53" s="21">
        <v>12.778476613091271</v>
      </c>
      <c r="CI53" t="s">
        <v>88</v>
      </c>
    </row>
    <row r="54" spans="1:88" x14ac:dyDescent="0.2">
      <c r="A54" s="44">
        <v>1313</v>
      </c>
      <c r="B54" s="12" t="s">
        <v>150</v>
      </c>
      <c r="C54" s="11" t="s">
        <v>116</v>
      </c>
      <c r="D54" s="45">
        <v>13.92821</v>
      </c>
      <c r="E54" s="45">
        <v>-90.879490000000004</v>
      </c>
      <c r="F54" s="11">
        <v>17.7</v>
      </c>
      <c r="G54" s="11">
        <v>2480.2705000000001</v>
      </c>
      <c r="H54" s="13">
        <v>5299.6</v>
      </c>
      <c r="I54" s="14">
        <v>863.80891719745227</v>
      </c>
      <c r="J54" s="14">
        <v>4018.3401273885352</v>
      </c>
      <c r="K54" s="14">
        <v>2628.3057324840765</v>
      </c>
      <c r="L54" s="14">
        <v>688.65095541401286</v>
      </c>
      <c r="M54" s="14">
        <v>0</v>
      </c>
      <c r="N54" s="14">
        <v>1915.5936305732487</v>
      </c>
      <c r="O54" s="14">
        <v>1360.0726114649676</v>
      </c>
      <c r="P54" s="14">
        <v>1566.2178343949047</v>
      </c>
      <c r="Q54" s="14">
        <v>96.188535031847124</v>
      </c>
      <c r="R54" s="14">
        <v>29.73630573248408</v>
      </c>
      <c r="S54" s="14">
        <v>13166.914649681528</v>
      </c>
      <c r="T54" s="14">
        <v>8325.0305732484085</v>
      </c>
      <c r="U54" s="14">
        <v>19301.123566878981</v>
      </c>
      <c r="V54" s="14">
        <v>7352.2152866242041</v>
      </c>
      <c r="W54" s="14">
        <v>34978.369426751597</v>
      </c>
      <c r="X54" s="15">
        <v>0.23800510743309239</v>
      </c>
      <c r="Y54" s="15">
        <v>0.55180169582511773</v>
      </c>
      <c r="Z54" s="15">
        <v>0.21019319674178982</v>
      </c>
      <c r="AA54" s="16">
        <v>1.5708790424274299</v>
      </c>
      <c r="AB54" s="16">
        <v>3.6419962953579477</v>
      </c>
      <c r="AC54" s="16">
        <v>1.3873151344675454</v>
      </c>
      <c r="AD54" s="17">
        <v>0.16299511608375203</v>
      </c>
      <c r="AE54" s="17">
        <v>0.75823460777955598</v>
      </c>
      <c r="AF54" s="17">
        <v>0.49594417172693722</v>
      </c>
      <c r="AG54" s="17">
        <v>0.12994394962148328</v>
      </c>
      <c r="AH54" s="17">
        <v>0</v>
      </c>
      <c r="AI54" s="17">
        <v>0.36146004048857433</v>
      </c>
      <c r="AJ54" s="17">
        <v>0.25663684267963005</v>
      </c>
      <c r="AK54" s="17">
        <v>0.29553510347854639</v>
      </c>
      <c r="AL54" s="17">
        <v>1.8150150017330953E-2</v>
      </c>
      <c r="AM54" s="17">
        <v>5.6110471983704582E-3</v>
      </c>
      <c r="AN54" s="18">
        <v>0.10376044983825158</v>
      </c>
      <c r="AO54" s="18">
        <v>0.48268172615498128</v>
      </c>
      <c r="AP54" s="18">
        <v>0.31571124086076691</v>
      </c>
      <c r="AQ54" s="18">
        <v>8.2720531697134989E-2</v>
      </c>
      <c r="AR54" s="18">
        <v>0</v>
      </c>
      <c r="AS54" s="18">
        <v>0.23010049197042026</v>
      </c>
      <c r="AT54" s="18">
        <v>0.16337148548564073</v>
      </c>
      <c r="AU54" s="18">
        <v>0.18813358348830303</v>
      </c>
      <c r="AV54" s="18">
        <v>1.1554135950075504E-2</v>
      </c>
      <c r="AW54" s="18">
        <v>3.5719154987896985E-3</v>
      </c>
      <c r="AX54" s="19">
        <v>1976.1790636582823</v>
      </c>
      <c r="AY54" s="19">
        <v>743.89348303285476</v>
      </c>
      <c r="AZ54" s="19">
        <v>415.37939472453132</v>
      </c>
      <c r="BA54" s="19">
        <v>1090.4589585807335</v>
      </c>
      <c r="BB54" s="19">
        <v>48.802763683471881</v>
      </c>
      <c r="BC54" s="19">
        <v>227.02486595415454</v>
      </c>
      <c r="BD54" s="19">
        <v>148.49184929288569</v>
      </c>
      <c r="BE54" s="19">
        <v>38.906833639209765</v>
      </c>
      <c r="BF54" s="19">
        <v>0</v>
      </c>
      <c r="BG54" s="19">
        <v>108.22562884594626</v>
      </c>
      <c r="BH54" s="19">
        <v>76.840260534743933</v>
      </c>
      <c r="BI54" s="19">
        <v>88.486883299147166</v>
      </c>
      <c r="BJ54" s="19">
        <v>5.4343805102738489</v>
      </c>
      <c r="BK54" s="19">
        <v>1.6800172730216996</v>
      </c>
      <c r="BL54" s="20">
        <v>14.102643008797466</v>
      </c>
      <c r="BM54" s="20">
        <v>3.3565010643993904</v>
      </c>
      <c r="BN54" s="20">
        <v>7.781862327870682</v>
      </c>
      <c r="BO54" s="20">
        <v>2.9642796165273926</v>
      </c>
      <c r="BP54" s="20">
        <v>0.34827206032465097</v>
      </c>
      <c r="BQ54" s="20">
        <v>1.6201217276053297</v>
      </c>
      <c r="BR54" s="20">
        <v>1.0596851159920164</v>
      </c>
      <c r="BS54" s="20">
        <v>0.27765155268911712</v>
      </c>
      <c r="BT54" s="20">
        <v>0</v>
      </c>
      <c r="BU54" s="20">
        <v>0.772332546217539</v>
      </c>
      <c r="BV54" s="20">
        <v>0.54835656492506268</v>
      </c>
      <c r="BW54" s="20">
        <v>0.63147057322776068</v>
      </c>
      <c r="BX54" s="20">
        <v>3.8781469614643696E-2</v>
      </c>
      <c r="BY54" s="20">
        <v>1.1989138173632303E-2</v>
      </c>
      <c r="BZ54" s="46">
        <v>0</v>
      </c>
      <c r="CA54" s="46">
        <v>1</v>
      </c>
      <c r="CB54" s="21">
        <v>118397.824269</v>
      </c>
      <c r="CC54" s="21">
        <v>22.154903963182171</v>
      </c>
      <c r="CD54" s="21">
        <v>5708.3716492472013</v>
      </c>
      <c r="CE54" s="21">
        <v>50.268540050448891</v>
      </c>
      <c r="CF54" s="21">
        <v>5.6071803547565153</v>
      </c>
      <c r="CG54" s="21">
        <v>1451.0923441486982</v>
      </c>
      <c r="CH54" s="21">
        <v>12.778476613091271</v>
      </c>
      <c r="CI54" t="s">
        <v>88</v>
      </c>
    </row>
    <row r="55" spans="1:88" x14ac:dyDescent="0.2">
      <c r="A55" s="44">
        <v>1314</v>
      </c>
      <c r="B55" s="12" t="s">
        <v>151</v>
      </c>
      <c r="C55" s="11" t="s">
        <v>96</v>
      </c>
      <c r="D55" s="45">
        <v>14.01361</v>
      </c>
      <c r="E55" s="45">
        <v>-90.619640000000004</v>
      </c>
      <c r="F55" s="11">
        <v>293.67</v>
      </c>
      <c r="G55" s="11">
        <v>37194.47</v>
      </c>
      <c r="H55" s="13">
        <v>81346.600000000006</v>
      </c>
      <c r="I55" s="14">
        <v>88139.174522293048</v>
      </c>
      <c r="J55" s="14">
        <v>65184.082802547789</v>
      </c>
      <c r="K55" s="14">
        <v>55287.909554140118</v>
      </c>
      <c r="L55" s="14">
        <v>28381.964331210183</v>
      </c>
      <c r="M55" s="14">
        <v>39855.78471337587</v>
      </c>
      <c r="N55" s="14">
        <v>19496.380891719757</v>
      </c>
      <c r="O55" s="14">
        <v>19782.168152866248</v>
      </c>
      <c r="P55" s="14">
        <v>58492.691719745257</v>
      </c>
      <c r="Q55" s="14">
        <v>16364.024203821653</v>
      </c>
      <c r="R55" s="14">
        <v>4785.467515923563</v>
      </c>
      <c r="S55" s="14">
        <v>395769.64840764349</v>
      </c>
      <c r="T55" s="14">
        <v>258142.62292993633</v>
      </c>
      <c r="U55" s="14">
        <v>273955.23439490452</v>
      </c>
      <c r="V55" s="14">
        <v>183306.0076433121</v>
      </c>
      <c r="W55" s="14">
        <v>715403.86496815295</v>
      </c>
      <c r="X55" s="15">
        <v>0.36083481732577427</v>
      </c>
      <c r="Y55" s="15">
        <v>0.38293787301121157</v>
      </c>
      <c r="Z55" s="15">
        <v>0.25622730966301416</v>
      </c>
      <c r="AA55" s="16">
        <v>3.1733670851631945</v>
      </c>
      <c r="AB55" s="16">
        <v>3.3677527320736762</v>
      </c>
      <c r="AC55" s="16">
        <v>2.2533948271140045</v>
      </c>
      <c r="AD55" s="17">
        <v>1.0835016401704931</v>
      </c>
      <c r="AE55" s="17">
        <v>0.80131293505257484</v>
      </c>
      <c r="AF55" s="17">
        <v>0.67965851743207606</v>
      </c>
      <c r="AG55" s="17">
        <v>0.34890166683315815</v>
      </c>
      <c r="AH55" s="17">
        <v>0.48995022180860498</v>
      </c>
      <c r="AI55" s="17">
        <v>0.23967050733183384</v>
      </c>
      <c r="AJ55" s="17">
        <v>0.24318371207728715</v>
      </c>
      <c r="AK55" s="17">
        <v>0.71905515067311054</v>
      </c>
      <c r="AL55" s="17">
        <v>0.20116420604944338</v>
      </c>
      <c r="AM55" s="17">
        <v>5.8828119625449163E-2</v>
      </c>
      <c r="AN55" s="18">
        <v>0.34143596095021977</v>
      </c>
      <c r="AO55" s="18">
        <v>0.25251189463678647</v>
      </c>
      <c r="AP55" s="18">
        <v>0.2141758262413955</v>
      </c>
      <c r="AQ55" s="18">
        <v>0.10994683485072305</v>
      </c>
      <c r="AR55" s="18">
        <v>0.15439443614932707</v>
      </c>
      <c r="AS55" s="18">
        <v>7.552561708111008E-2</v>
      </c>
      <c r="AT55" s="18">
        <v>7.6632707641757461E-2</v>
      </c>
      <c r="AU55" s="18">
        <v>0.22659059962996125</v>
      </c>
      <c r="AV55" s="18">
        <v>6.3391407502135316E-2</v>
      </c>
      <c r="AW55" s="18">
        <v>1.8538075818739969E-2</v>
      </c>
      <c r="AX55" s="19">
        <v>2436.0808559544826</v>
      </c>
      <c r="AY55" s="19">
        <v>1347.6679552138232</v>
      </c>
      <c r="AZ55" s="19">
        <v>624.19044384278982</v>
      </c>
      <c r="BA55" s="19">
        <v>932.86762146254125</v>
      </c>
      <c r="BB55" s="19">
        <v>300.1299912224369</v>
      </c>
      <c r="BC55" s="19">
        <v>221.96371029573257</v>
      </c>
      <c r="BD55" s="19">
        <v>188.26543247229924</v>
      </c>
      <c r="BE55" s="19">
        <v>96.645773593523955</v>
      </c>
      <c r="BF55" s="19">
        <v>135.71622812468371</v>
      </c>
      <c r="BG55" s="19">
        <v>66.388738692136599</v>
      </c>
      <c r="BH55" s="19">
        <v>67.361896526258207</v>
      </c>
      <c r="BI55" s="19">
        <v>199.17830122159313</v>
      </c>
      <c r="BJ55" s="19">
        <v>55.722491925704539</v>
      </c>
      <c r="BK55" s="19">
        <v>16.295391139454363</v>
      </c>
      <c r="BL55" s="20">
        <v>19.234145962239896</v>
      </c>
      <c r="BM55" s="20">
        <v>6.9403495447021113</v>
      </c>
      <c r="BN55" s="20">
        <v>7.3654829439673293</v>
      </c>
      <c r="BO55" s="20">
        <v>4.928313473570455</v>
      </c>
      <c r="BP55" s="20">
        <v>2.3696849161257854</v>
      </c>
      <c r="BQ55" s="20">
        <v>1.7525208129742886</v>
      </c>
      <c r="BR55" s="20">
        <v>1.4864550981406677</v>
      </c>
      <c r="BS55" s="20">
        <v>0.76306946519765395</v>
      </c>
      <c r="BT55" s="20">
        <v>1.0715513546335214</v>
      </c>
      <c r="BU55" s="20">
        <v>0.52417418212222833</v>
      </c>
      <c r="BV55" s="20">
        <v>0.53185777759076147</v>
      </c>
      <c r="BW55" s="20">
        <v>1.5726179649755798</v>
      </c>
      <c r="BX55" s="20">
        <v>0.43995852619547077</v>
      </c>
      <c r="BY55" s="20">
        <v>0.12866072606824516</v>
      </c>
      <c r="BZ55" s="46">
        <v>2.0833333333333336E-2</v>
      </c>
      <c r="CA55" s="46">
        <v>0.97916666666666674</v>
      </c>
      <c r="CB55" s="21">
        <v>1811379.2864600001</v>
      </c>
      <c r="CC55" s="21">
        <v>22.154903963182171</v>
      </c>
      <c r="CD55" s="21">
        <v>5708.3716492472013</v>
      </c>
      <c r="CE55" s="21">
        <v>50.268540050448891</v>
      </c>
      <c r="CF55" s="21">
        <v>5.6071803547565153</v>
      </c>
      <c r="CG55" s="21">
        <v>1451.0923441486982</v>
      </c>
      <c r="CH55" s="21">
        <v>12.778476613091271</v>
      </c>
      <c r="CI55" t="s">
        <v>88</v>
      </c>
    </row>
    <row r="56" spans="1:88" x14ac:dyDescent="0.2">
      <c r="A56" s="44">
        <v>1315</v>
      </c>
      <c r="B56" s="12" t="s">
        <v>152</v>
      </c>
      <c r="C56" s="11" t="s">
        <v>122</v>
      </c>
      <c r="D56" s="45">
        <v>14.04608</v>
      </c>
      <c r="E56" s="45">
        <v>-90.533500000000004</v>
      </c>
      <c r="F56" s="11">
        <v>183.21</v>
      </c>
      <c r="G56" s="11">
        <v>21279.293592033409</v>
      </c>
      <c r="H56" s="13">
        <v>48083.200000000012</v>
      </c>
      <c r="I56" s="14">
        <v>36132.910828025473</v>
      </c>
      <c r="J56" s="14">
        <v>42249.357961783469</v>
      </c>
      <c r="K56" s="14">
        <v>50085.712101910816</v>
      </c>
      <c r="L56" s="14">
        <v>24436.504458598727</v>
      </c>
      <c r="M56" s="14">
        <v>29339.039490445852</v>
      </c>
      <c r="N56" s="14">
        <v>15468.05477707005</v>
      </c>
      <c r="O56" s="14">
        <v>24984.852229299344</v>
      </c>
      <c r="P56" s="14">
        <v>27413.212738853515</v>
      </c>
      <c r="Q56" s="14">
        <v>8580.3719745222934</v>
      </c>
      <c r="R56" s="14">
        <v>7230.733757961787</v>
      </c>
      <c r="S56" s="14">
        <v>265920.75031847134</v>
      </c>
      <c r="T56" s="14">
        <v>168715.59108280257</v>
      </c>
      <c r="U56" s="14">
        <v>213227.32993630561</v>
      </c>
      <c r="V56" s="14">
        <v>170936.93757961781</v>
      </c>
      <c r="W56" s="14">
        <v>552879.85859872599</v>
      </c>
      <c r="X56" s="15">
        <v>0.30515778149417894</v>
      </c>
      <c r="Y56" s="15">
        <v>0.38566666269364613</v>
      </c>
      <c r="Z56" s="15">
        <v>0.30917555581217498</v>
      </c>
      <c r="AA56" s="16">
        <v>3.5088261821759477</v>
      </c>
      <c r="AB56" s="16">
        <v>4.4345494878940164</v>
      </c>
      <c r="AC56" s="16">
        <v>3.5550241577020198</v>
      </c>
      <c r="AD56" s="17">
        <v>0.75146643376533728</v>
      </c>
      <c r="AE56" s="17">
        <v>0.8786719261984115</v>
      </c>
      <c r="AF56" s="17">
        <v>1.0416468143116682</v>
      </c>
      <c r="AG56" s="17">
        <v>0.50821294045734733</v>
      </c>
      <c r="AH56" s="17">
        <v>0.61017235729830466</v>
      </c>
      <c r="AI56" s="17">
        <v>0.32169353905459802</v>
      </c>
      <c r="AJ56" s="17">
        <v>0.51961708516278737</v>
      </c>
      <c r="AK56" s="17">
        <v>0.57012039005002801</v>
      </c>
      <c r="AL56" s="17">
        <v>0.17844843884188846</v>
      </c>
      <c r="AM56" s="17">
        <v>0.15037962860129495</v>
      </c>
      <c r="AN56" s="18">
        <v>0.21416462222683436</v>
      </c>
      <c r="AO56" s="18">
        <v>0.25041762702919523</v>
      </c>
      <c r="AP56" s="18">
        <v>0.29686475197973644</v>
      </c>
      <c r="AQ56" s="18">
        <v>0.14483844854981856</v>
      </c>
      <c r="AR56" s="18">
        <v>0.17389643305725538</v>
      </c>
      <c r="AS56" s="18">
        <v>9.1681241062532323E-2</v>
      </c>
      <c r="AT56" s="18">
        <v>0.14808857953760318</v>
      </c>
      <c r="AU56" s="18">
        <v>0.16248179888365863</v>
      </c>
      <c r="AV56" s="18">
        <v>5.0857018722775905E-2</v>
      </c>
      <c r="AW56" s="18">
        <v>4.2857531491639518E-2</v>
      </c>
      <c r="AX56" s="19">
        <v>3017.7384345763112</v>
      </c>
      <c r="AY56" s="19">
        <v>1451.4532521067154</v>
      </c>
      <c r="AZ56" s="19">
        <v>933.01095780589378</v>
      </c>
      <c r="BA56" s="19">
        <v>1163.8411109453939</v>
      </c>
      <c r="BB56" s="19">
        <v>197.22128065075853</v>
      </c>
      <c r="BC56" s="19">
        <v>230.60617849344177</v>
      </c>
      <c r="BD56" s="19">
        <v>273.37870259216646</v>
      </c>
      <c r="BE56" s="19">
        <v>133.37975251677707</v>
      </c>
      <c r="BF56" s="19">
        <v>160.1388542680304</v>
      </c>
      <c r="BG56" s="19">
        <v>84.428004896403309</v>
      </c>
      <c r="BH56" s="19">
        <v>136.37275383057334</v>
      </c>
      <c r="BI56" s="19">
        <v>149.62727328668475</v>
      </c>
      <c r="BJ56" s="19">
        <v>46.833535148312279</v>
      </c>
      <c r="BK56" s="19">
        <v>39.466916423567419</v>
      </c>
      <c r="BL56" s="20">
        <v>25.982058859590829</v>
      </c>
      <c r="BM56" s="20">
        <v>7.9286274402439139</v>
      </c>
      <c r="BN56" s="20">
        <v>10.020413930288276</v>
      </c>
      <c r="BO56" s="20">
        <v>8.0330174890586399</v>
      </c>
      <c r="BP56" s="20">
        <v>1.6980315005171505</v>
      </c>
      <c r="BQ56" s="20">
        <v>1.9854680691844433</v>
      </c>
      <c r="BR56" s="20">
        <v>2.3537300185877421</v>
      </c>
      <c r="BS56" s="20">
        <v>1.1483700975744477</v>
      </c>
      <c r="BT56" s="20">
        <v>1.3787600308982939</v>
      </c>
      <c r="BU56" s="20">
        <v>0.72690640364401082</v>
      </c>
      <c r="BV56" s="20">
        <v>1.1741391753085839</v>
      </c>
      <c r="BW56" s="20">
        <v>1.2882576491691686</v>
      </c>
      <c r="BX56" s="20">
        <v>0.4032263541743995</v>
      </c>
      <c r="BY56" s="20">
        <v>0.3398014002057308</v>
      </c>
      <c r="BZ56" s="46">
        <v>0.45454545454545453</v>
      </c>
      <c r="CA56" s="46">
        <v>0.54545454545454541</v>
      </c>
      <c r="CB56" s="21">
        <v>1065875.5037104839</v>
      </c>
      <c r="CC56" s="21">
        <v>22.154903963182171</v>
      </c>
      <c r="CD56" s="21">
        <v>5708.3716492472013</v>
      </c>
      <c r="CE56" s="21">
        <v>50.268540050448891</v>
      </c>
      <c r="CF56" s="21">
        <v>5.6071803547565153</v>
      </c>
      <c r="CG56" s="21">
        <v>1451.0923441486982</v>
      </c>
      <c r="CH56" s="21">
        <v>12.778476613091271</v>
      </c>
      <c r="CI56" t="s">
        <v>88</v>
      </c>
    </row>
    <row r="57" spans="1:88" x14ac:dyDescent="0.2">
      <c r="A57" s="44">
        <v>1316</v>
      </c>
      <c r="B57" s="12" t="s">
        <v>153</v>
      </c>
      <c r="C57" s="11" t="s">
        <v>122</v>
      </c>
      <c r="D57" s="45">
        <v>14.031639999999999</v>
      </c>
      <c r="E57" s="45">
        <v>-90.526129999999995</v>
      </c>
      <c r="F57" s="11">
        <v>188.28</v>
      </c>
      <c r="G57" s="11">
        <v>23658.514140934629</v>
      </c>
      <c r="H57" s="13">
        <v>52682.80000000001</v>
      </c>
      <c r="I57" s="14">
        <v>27261.101910828027</v>
      </c>
      <c r="J57" s="14">
        <v>39817.244585987253</v>
      </c>
      <c r="K57" s="14">
        <v>37823.124840764329</v>
      </c>
      <c r="L57" s="14">
        <v>20984.727388535037</v>
      </c>
      <c r="M57" s="14">
        <v>23098.536305732505</v>
      </c>
      <c r="N57" s="14">
        <v>11265.529936305746</v>
      </c>
      <c r="O57" s="14">
        <v>11597.875159235666</v>
      </c>
      <c r="P57" s="14">
        <v>27563.346496815331</v>
      </c>
      <c r="Q57" s="14">
        <v>7687.3095541401262</v>
      </c>
      <c r="R57" s="14">
        <v>4310.9261146496819</v>
      </c>
      <c r="S57" s="14">
        <v>211409.72229299371</v>
      </c>
      <c r="T57" s="14">
        <v>137884.43439490444</v>
      </c>
      <c r="U57" s="14">
        <v>198806.29426751594</v>
      </c>
      <c r="V57" s="14">
        <v>169546.72229299365</v>
      </c>
      <c r="W57" s="14">
        <v>506237.4509554141</v>
      </c>
      <c r="X57" s="15">
        <v>0.27237106645246667</v>
      </c>
      <c r="Y57" s="15">
        <v>0.39271352582135499</v>
      </c>
      <c r="Z57" s="15">
        <v>0.33491540772617823</v>
      </c>
      <c r="AA57" s="16">
        <v>2.6172571388556496</v>
      </c>
      <c r="AB57" s="16">
        <v>3.7736470777467392</v>
      </c>
      <c r="AC57" s="16">
        <v>3.218255717102994</v>
      </c>
      <c r="AD57" s="17">
        <v>0.51745734681581124</v>
      </c>
      <c r="AE57" s="17">
        <v>0.75579211025206039</v>
      </c>
      <c r="AF57" s="17">
        <v>0.7179406721124223</v>
      </c>
      <c r="AG57" s="17">
        <v>0.39832217324316538</v>
      </c>
      <c r="AH57" s="17">
        <v>0.43844549465352067</v>
      </c>
      <c r="AI57" s="17">
        <v>0.2138369626577506</v>
      </c>
      <c r="AJ57" s="17">
        <v>0.22014538253919047</v>
      </c>
      <c r="AK57" s="17">
        <v>0.52319441063905725</v>
      </c>
      <c r="AL57" s="17">
        <v>0.14591687522569272</v>
      </c>
      <c r="AM57" s="17">
        <v>8.1827961206497782E-2</v>
      </c>
      <c r="AN57" s="18">
        <v>0.19770978523037311</v>
      </c>
      <c r="AO57" s="18">
        <v>0.288772585250266</v>
      </c>
      <c r="AP57" s="18">
        <v>0.27431033101559499</v>
      </c>
      <c r="AQ57" s="18">
        <v>0.15219069128886772</v>
      </c>
      <c r="AR57" s="18">
        <v>0.16752098528814155</v>
      </c>
      <c r="AS57" s="18">
        <v>8.1702695345879206E-2</v>
      </c>
      <c r="AT57" s="18">
        <v>8.4113012539320159E-2</v>
      </c>
      <c r="AU57" s="18">
        <v>0.19990179905204689</v>
      </c>
      <c r="AV57" s="18">
        <v>5.5751830058812013E-2</v>
      </c>
      <c r="AW57" s="18">
        <v>3.1264777156086256E-2</v>
      </c>
      <c r="AX57" s="19">
        <v>2688.7478805789997</v>
      </c>
      <c r="AY57" s="19">
        <v>1122.8474734065951</v>
      </c>
      <c r="AZ57" s="19">
        <v>900.50309269701324</v>
      </c>
      <c r="BA57" s="19">
        <v>1055.9076602268747</v>
      </c>
      <c r="BB57" s="19">
        <v>144.79021622492047</v>
      </c>
      <c r="BC57" s="19">
        <v>211.4788856277207</v>
      </c>
      <c r="BD57" s="19">
        <v>200.88763990208375</v>
      </c>
      <c r="BE57" s="19">
        <v>111.45489371433523</v>
      </c>
      <c r="BF57" s="19">
        <v>122.68183718787181</v>
      </c>
      <c r="BG57" s="19">
        <v>59.833917231281845</v>
      </c>
      <c r="BH57" s="19">
        <v>61.599082001464126</v>
      </c>
      <c r="BI57" s="19">
        <v>146.39550933086537</v>
      </c>
      <c r="BJ57" s="19">
        <v>40.829135086786309</v>
      </c>
      <c r="BK57" s="19">
        <v>22.896357099265359</v>
      </c>
      <c r="BL57" s="20">
        <v>21.397685752357024</v>
      </c>
      <c r="BM57" s="20">
        <v>5.8281104879842349</v>
      </c>
      <c r="BN57" s="20">
        <v>8.4031606162255006</v>
      </c>
      <c r="BO57" s="20">
        <v>7.1664146481472875</v>
      </c>
      <c r="BP57" s="20">
        <v>1.1522744728782481</v>
      </c>
      <c r="BQ57" s="20">
        <v>1.6829985327393968</v>
      </c>
      <c r="BR57" s="20">
        <v>1.5987109171544163</v>
      </c>
      <c r="BS57" s="20">
        <v>0.88698416407422098</v>
      </c>
      <c r="BT57" s="20">
        <v>0.97633081131527044</v>
      </c>
      <c r="BU57" s="20">
        <v>0.47617233564189931</v>
      </c>
      <c r="BV57" s="20">
        <v>0.49021993055636132</v>
      </c>
      <c r="BW57" s="20">
        <v>1.1650497716221515</v>
      </c>
      <c r="BX57" s="20">
        <v>0.32492782549007698</v>
      </c>
      <c r="BY57" s="20">
        <v>0.18221457564787621</v>
      </c>
      <c r="BZ57" s="46">
        <v>0.26315789473684209</v>
      </c>
      <c r="CA57" s="46">
        <v>0.73684210526315796</v>
      </c>
      <c r="CB57" s="21">
        <v>1170179.369412892</v>
      </c>
      <c r="CC57" s="21">
        <v>22.154903963182171</v>
      </c>
      <c r="CD57" s="21">
        <v>5708.3716492472013</v>
      </c>
      <c r="CE57" s="21">
        <v>50.268540050448891</v>
      </c>
      <c r="CF57" s="21">
        <v>5.6071803547565153</v>
      </c>
      <c r="CG57" s="21">
        <v>1451.0923441486982</v>
      </c>
      <c r="CH57" s="21">
        <v>12.778476613091271</v>
      </c>
      <c r="CI57" t="s">
        <v>88</v>
      </c>
    </row>
    <row r="58" spans="1:88" x14ac:dyDescent="0.2">
      <c r="A58" s="44">
        <v>1317</v>
      </c>
      <c r="B58" s="12" t="s">
        <v>154</v>
      </c>
      <c r="C58" s="11" t="s">
        <v>122</v>
      </c>
      <c r="D58" s="45">
        <v>13.99381</v>
      </c>
      <c r="E58" s="45">
        <v>-90.536699999999996</v>
      </c>
      <c r="F58" s="11">
        <v>99</v>
      </c>
      <c r="G58" s="11">
        <v>10370.25499014259</v>
      </c>
      <c r="H58" s="13">
        <v>25104.2</v>
      </c>
      <c r="I58" s="14">
        <v>21271.216560509551</v>
      </c>
      <c r="J58" s="14">
        <v>15065.526114649685</v>
      </c>
      <c r="K58" s="14">
        <v>21572.718471337597</v>
      </c>
      <c r="L58" s="14">
        <v>10837.644585987273</v>
      </c>
      <c r="M58" s="14">
        <v>6764.7439490445859</v>
      </c>
      <c r="N58" s="14">
        <v>6564.5554140127388</v>
      </c>
      <c r="O58" s="14">
        <v>8060.96560509554</v>
      </c>
      <c r="P58" s="14">
        <v>11157.18598726114</v>
      </c>
      <c r="Q58" s="14">
        <v>9982.0267515923624</v>
      </c>
      <c r="R58" s="14">
        <v>1543.5121019108278</v>
      </c>
      <c r="S58" s="14">
        <v>112820.0955414013</v>
      </c>
      <c r="T58" s="14">
        <v>80272.644585987306</v>
      </c>
      <c r="U58" s="14">
        <v>123911.63821656052</v>
      </c>
      <c r="V58" s="14">
        <v>63405.546496815288</v>
      </c>
      <c r="W58" s="14">
        <v>267589.82929936313</v>
      </c>
      <c r="X58" s="15">
        <v>0.29998391491996201</v>
      </c>
      <c r="Y58" s="15">
        <v>0.46306557517900188</v>
      </c>
      <c r="Z58" s="15">
        <v>0.23695050990103605</v>
      </c>
      <c r="AA58" s="16">
        <v>3.197578277180205</v>
      </c>
      <c r="AB58" s="16">
        <v>4.9358927277730622</v>
      </c>
      <c r="AC58" s="16">
        <v>2.52569476409586</v>
      </c>
      <c r="AD58" s="17">
        <v>0.84731704497691818</v>
      </c>
      <c r="AE58" s="17">
        <v>0.60011974548679836</v>
      </c>
      <c r="AF58" s="17">
        <v>0.85932706365220146</v>
      </c>
      <c r="AG58" s="17">
        <v>0.43170643103493728</v>
      </c>
      <c r="AH58" s="17">
        <v>0.26946662108510072</v>
      </c>
      <c r="AI58" s="17">
        <v>0.26149231658498334</v>
      </c>
      <c r="AJ58" s="17">
        <v>0.3211002782441002</v>
      </c>
      <c r="AK58" s="17">
        <v>0.44443503426761816</v>
      </c>
      <c r="AL58" s="17">
        <v>0.39762377417294165</v>
      </c>
      <c r="AM58" s="17">
        <v>6.1484217856407605E-2</v>
      </c>
      <c r="AN58" s="18">
        <v>0.26498711572563205</v>
      </c>
      <c r="AO58" s="18">
        <v>0.18767945409487083</v>
      </c>
      <c r="AP58" s="18">
        <v>0.26874308903862143</v>
      </c>
      <c r="AQ58" s="18">
        <v>0.13501043402622781</v>
      </c>
      <c r="AR58" s="18">
        <v>8.4272095231623462E-2</v>
      </c>
      <c r="AS58" s="18">
        <v>8.1778237752972605E-2</v>
      </c>
      <c r="AT58" s="18">
        <v>0.10041983351452573</v>
      </c>
      <c r="AU58" s="18">
        <v>0.13899113508475067</v>
      </c>
      <c r="AV58" s="18">
        <v>0.12435153722760073</v>
      </c>
      <c r="AW58" s="18">
        <v>1.9228369887047039E-2</v>
      </c>
      <c r="AX58" s="19">
        <v>2702.9275686804358</v>
      </c>
      <c r="AY58" s="19">
        <v>1139.5969246606192</v>
      </c>
      <c r="AZ58" s="19">
        <v>640.46006562439686</v>
      </c>
      <c r="BA58" s="19">
        <v>1251.6327092581871</v>
      </c>
      <c r="BB58" s="19">
        <v>214.8607733384803</v>
      </c>
      <c r="BC58" s="19">
        <v>152.17703146110793</v>
      </c>
      <c r="BD58" s="19">
        <v>217.90624718522827</v>
      </c>
      <c r="BE58" s="19">
        <v>109.47115743421487</v>
      </c>
      <c r="BF58" s="19">
        <v>68.330746960046326</v>
      </c>
      <c r="BG58" s="19">
        <v>66.308640545583216</v>
      </c>
      <c r="BH58" s="19">
        <v>81.423895000965047</v>
      </c>
      <c r="BI58" s="19">
        <v>112.69884835617313</v>
      </c>
      <c r="BJ58" s="19">
        <v>100.8285530463875</v>
      </c>
      <c r="BK58" s="19">
        <v>15.591031332432605</v>
      </c>
      <c r="BL58" s="20">
        <v>25.803592057641758</v>
      </c>
      <c r="BM58" s="20">
        <v>7.7406625644490124</v>
      </c>
      <c r="BN58" s="20">
        <v>11.948755197856205</v>
      </c>
      <c r="BO58" s="20">
        <v>6.1141742953365377</v>
      </c>
      <c r="BP58" s="20">
        <v>2.0511758467587184</v>
      </c>
      <c r="BQ58" s="20">
        <v>1.4527633244283933</v>
      </c>
      <c r="BR58" s="20">
        <v>2.0802495687756446</v>
      </c>
      <c r="BS58" s="20">
        <v>1.0450702124768347</v>
      </c>
      <c r="BT58" s="20">
        <v>0.65232185278710986</v>
      </c>
      <c r="BU58" s="20">
        <v>0.6330177435610459</v>
      </c>
      <c r="BV58" s="20">
        <v>0.77731604601409154</v>
      </c>
      <c r="BW58" s="20">
        <v>1.0758834761408052</v>
      </c>
      <c r="BX58" s="20">
        <v>0.9625632890493766</v>
      </c>
      <c r="BY58" s="20">
        <v>0.14884032296004368</v>
      </c>
      <c r="BZ58" s="46">
        <v>0.7567567567567568</v>
      </c>
      <c r="CA58" s="46">
        <v>0.24324324324324323</v>
      </c>
      <c r="CB58" s="21">
        <v>551449.82852279209</v>
      </c>
      <c r="CC58" s="21">
        <v>22.154903963182171</v>
      </c>
      <c r="CD58" s="21">
        <v>5708.3716492472013</v>
      </c>
      <c r="CE58" s="21">
        <v>50.268540050448891</v>
      </c>
      <c r="CF58" s="21">
        <v>5.6071803547565153</v>
      </c>
      <c r="CG58" s="21">
        <v>1451.0923441486982</v>
      </c>
      <c r="CH58" s="21">
        <v>12.778476613091271</v>
      </c>
      <c r="CI58" t="s">
        <v>88</v>
      </c>
    </row>
    <row r="59" spans="1:88" x14ac:dyDescent="0.2">
      <c r="A59" s="44">
        <v>1318</v>
      </c>
      <c r="B59" s="12" t="s">
        <v>155</v>
      </c>
      <c r="C59" s="11" t="s">
        <v>122</v>
      </c>
      <c r="D59" s="45">
        <v>14.03144</v>
      </c>
      <c r="E59" s="45">
        <v>-90.489620000000002</v>
      </c>
      <c r="F59" s="11">
        <v>169.26</v>
      </c>
      <c r="G59" s="11">
        <v>17311.006640054758</v>
      </c>
      <c r="H59" s="13">
        <v>39986.800000000003</v>
      </c>
      <c r="I59" s="14">
        <v>91427.332484076411</v>
      </c>
      <c r="J59" s="14">
        <v>34459.036942675164</v>
      </c>
      <c r="K59" s="14">
        <v>48094.959235668794</v>
      </c>
      <c r="L59" s="14">
        <v>87264.891719745385</v>
      </c>
      <c r="M59" s="14">
        <v>31843.169426751603</v>
      </c>
      <c r="N59" s="14">
        <v>9295.0458598726182</v>
      </c>
      <c r="O59" s="14">
        <v>41178.881528662394</v>
      </c>
      <c r="P59" s="14">
        <v>48879.625477707006</v>
      </c>
      <c r="Q59" s="14">
        <v>4902.9579617834361</v>
      </c>
      <c r="R59" s="14">
        <v>30092.117197452237</v>
      </c>
      <c r="S59" s="14">
        <v>427438.017834395</v>
      </c>
      <c r="T59" s="14">
        <v>296241.29554140143</v>
      </c>
      <c r="U59" s="14">
        <v>236960.58726114652</v>
      </c>
      <c r="V59" s="14">
        <v>206069.65859872609</v>
      </c>
      <c r="W59" s="14">
        <v>739271.54140127404</v>
      </c>
      <c r="X59" s="15">
        <v>0.40072054576844945</v>
      </c>
      <c r="Y59" s="15">
        <v>0.32053254317350371</v>
      </c>
      <c r="Z59" s="15">
        <v>0.27874691105804678</v>
      </c>
      <c r="AA59" s="16">
        <v>7.4084771860064169</v>
      </c>
      <c r="AB59" s="16">
        <v>5.9259702517117274</v>
      </c>
      <c r="AC59" s="16">
        <v>5.1534421008614366</v>
      </c>
      <c r="AD59" s="17">
        <v>2.2864378365879841</v>
      </c>
      <c r="AE59" s="17">
        <v>0.8617603044673533</v>
      </c>
      <c r="AF59" s="17">
        <v>1.2027708952871645</v>
      </c>
      <c r="AG59" s="17">
        <v>2.1823424660074169</v>
      </c>
      <c r="AH59" s="17">
        <v>0.79634202853820768</v>
      </c>
      <c r="AI59" s="17">
        <v>0.23245285593927539</v>
      </c>
      <c r="AJ59" s="17">
        <v>1.0298118761356845</v>
      </c>
      <c r="AK59" s="17">
        <v>1.2223940269715756</v>
      </c>
      <c r="AL59" s="17">
        <v>0.12261441180048005</v>
      </c>
      <c r="AM59" s="17">
        <v>0.75255127185601833</v>
      </c>
      <c r="AN59" s="18">
        <v>0.30862453634962217</v>
      </c>
      <c r="AO59" s="18">
        <v>0.11632084203419005</v>
      </c>
      <c r="AP59" s="18">
        <v>0.16235062416862556</v>
      </c>
      <c r="AQ59" s="18">
        <v>0.29457369054595434</v>
      </c>
      <c r="AR59" s="18">
        <v>0.10749065004106201</v>
      </c>
      <c r="AS59" s="18">
        <v>3.1376604139153795E-2</v>
      </c>
      <c r="AT59" s="18">
        <v>0.13900452822893966</v>
      </c>
      <c r="AU59" s="18">
        <v>0.16499936441466106</v>
      </c>
      <c r="AV59" s="18">
        <v>1.6550555360024814E-2</v>
      </c>
      <c r="AW59" s="18">
        <v>0.10157975154158307</v>
      </c>
      <c r="AX59" s="19">
        <v>4367.6683292052112</v>
      </c>
      <c r="AY59" s="19">
        <v>2525.3339113458292</v>
      </c>
      <c r="AZ59" s="19">
        <v>1217.474055292013</v>
      </c>
      <c r="BA59" s="19">
        <v>1399.9798372985142</v>
      </c>
      <c r="BB59" s="19">
        <v>540.15911901262211</v>
      </c>
      <c r="BC59" s="19">
        <v>203.5864170074156</v>
      </c>
      <c r="BD59" s="19">
        <v>284.14840621333332</v>
      </c>
      <c r="BE59" s="19">
        <v>515.56712584039576</v>
      </c>
      <c r="BF59" s="19">
        <v>188.13168750296353</v>
      </c>
      <c r="BG59" s="19">
        <v>54.915785536291025</v>
      </c>
      <c r="BH59" s="19">
        <v>243.28773206110361</v>
      </c>
      <c r="BI59" s="19">
        <v>288.78426963078698</v>
      </c>
      <c r="BJ59" s="19">
        <v>28.96702092510597</v>
      </c>
      <c r="BK59" s="19">
        <v>177.78634761581139</v>
      </c>
      <c r="BL59" s="20">
        <v>42.705288997505434</v>
      </c>
      <c r="BM59" s="20">
        <v>17.112886714279739</v>
      </c>
      <c r="BN59" s="20">
        <v>13.688434889329866</v>
      </c>
      <c r="BO59" s="20">
        <v>11.903967393895833</v>
      </c>
      <c r="BP59" s="20">
        <v>5.2814567277981936</v>
      </c>
      <c r="BQ59" s="20">
        <v>1.9905853922407231</v>
      </c>
      <c r="BR59" s="20">
        <v>2.7782878393902957</v>
      </c>
      <c r="BS59" s="20">
        <v>5.0410061953202128</v>
      </c>
      <c r="BT59" s="20">
        <v>1.8394753169969829</v>
      </c>
      <c r="BU59" s="20">
        <v>0.53694427211213958</v>
      </c>
      <c r="BV59" s="20">
        <v>2.3787687443537449</v>
      </c>
      <c r="BW59" s="20">
        <v>2.8236154311562549</v>
      </c>
      <c r="BX59" s="20">
        <v>0.28322777893451995</v>
      </c>
      <c r="BY59" s="20">
        <v>1.7383227805957937</v>
      </c>
      <c r="BZ59" s="46">
        <v>1</v>
      </c>
      <c r="CA59" s="46">
        <v>0</v>
      </c>
      <c r="CB59" s="21">
        <v>883773.66327189328</v>
      </c>
      <c r="CC59" s="21">
        <v>22.154903963182171</v>
      </c>
      <c r="CD59" s="21">
        <v>5708.3716492472013</v>
      </c>
      <c r="CE59" s="21">
        <v>50.268540050448891</v>
      </c>
      <c r="CF59" s="21">
        <v>5.6071803547565153</v>
      </c>
      <c r="CG59" s="21">
        <v>1451.0923441486982</v>
      </c>
      <c r="CH59" s="21">
        <v>12.778476613091271</v>
      </c>
      <c r="CI59" t="s">
        <v>88</v>
      </c>
      <c r="CJ59" t="s">
        <v>146</v>
      </c>
    </row>
    <row r="60" spans="1:88" x14ac:dyDescent="0.2">
      <c r="A60" s="44">
        <v>1319</v>
      </c>
      <c r="B60" s="12" t="s">
        <v>156</v>
      </c>
      <c r="C60" s="11" t="s">
        <v>122</v>
      </c>
      <c r="D60" s="45">
        <v>14.008699999999999</v>
      </c>
      <c r="E60" s="45">
        <v>-90.558189999999996</v>
      </c>
      <c r="F60" s="11">
        <v>487.57999999999993</v>
      </c>
      <c r="G60" s="11">
        <v>56112.879498879753</v>
      </c>
      <c r="H60" s="13">
        <v>126172.6</v>
      </c>
      <c r="I60" s="14">
        <v>145571.00509554139</v>
      </c>
      <c r="J60" s="14">
        <v>85096.131210191059</v>
      </c>
      <c r="K60" s="14">
        <v>114111.9694267516</v>
      </c>
      <c r="L60" s="14">
        <v>56935.845859872592</v>
      </c>
      <c r="M60" s="14">
        <v>51111.4</v>
      </c>
      <c r="N60" s="14">
        <v>26985.157961783436</v>
      </c>
      <c r="O60" s="14">
        <v>40900.178343949112</v>
      </c>
      <c r="P60" s="14">
        <v>96651.208917197408</v>
      </c>
      <c r="Q60" s="14">
        <v>29250.424203821647</v>
      </c>
      <c r="R60" s="14">
        <v>17264.216560509558</v>
      </c>
      <c r="S60" s="14">
        <v>663877.5375796177</v>
      </c>
      <c r="T60" s="14">
        <v>448229.59235668782</v>
      </c>
      <c r="U60" s="14">
        <v>456327.07261146494</v>
      </c>
      <c r="V60" s="14">
        <v>565141.63439490437</v>
      </c>
      <c r="W60" s="14">
        <v>1469698.2993630571</v>
      </c>
      <c r="X60" s="15">
        <v>0.30498068382534232</v>
      </c>
      <c r="Y60" s="15">
        <v>0.3104903045810351</v>
      </c>
      <c r="Z60" s="15">
        <v>0.38452901159362257</v>
      </c>
      <c r="AA60" s="16">
        <v>3.5525113404708137</v>
      </c>
      <c r="AB60" s="16">
        <v>3.6166891433755421</v>
      </c>
      <c r="AC60" s="16">
        <v>4.4791153895132885</v>
      </c>
      <c r="AD60" s="17">
        <v>1.1537449897643497</v>
      </c>
      <c r="AE60" s="17">
        <v>0.67444224189872493</v>
      </c>
      <c r="AF60" s="17">
        <v>0.90441165060204509</v>
      </c>
      <c r="AG60" s="17">
        <v>0.45125364667029599</v>
      </c>
      <c r="AH60" s="17">
        <v>0.40509112121015178</v>
      </c>
      <c r="AI60" s="17">
        <v>0.2138749456045404</v>
      </c>
      <c r="AJ60" s="17">
        <v>0.32416054154348178</v>
      </c>
      <c r="AK60" s="17">
        <v>0.76602375569020054</v>
      </c>
      <c r="AL60" s="17">
        <v>0.23182865538018274</v>
      </c>
      <c r="AM60" s="17">
        <v>0.1368301561552156</v>
      </c>
      <c r="AN60" s="18">
        <v>0.32476884074110907</v>
      </c>
      <c r="AO60" s="18">
        <v>0.18984942685906842</v>
      </c>
      <c r="AP60" s="18">
        <v>0.25458374764320485</v>
      </c>
      <c r="AQ60" s="18">
        <v>0.12702384409855014</v>
      </c>
      <c r="AR60" s="18">
        <v>0.11402950825104619</v>
      </c>
      <c r="AS60" s="18">
        <v>6.020387413490863E-2</v>
      </c>
      <c r="AT60" s="18">
        <v>9.1248277760746246E-2</v>
      </c>
      <c r="AU60" s="18">
        <v>0.21562879953781641</v>
      </c>
      <c r="AV60" s="18">
        <v>6.5257682006289813E-2</v>
      </c>
      <c r="AW60" s="18">
        <v>3.8516458651777739E-2</v>
      </c>
      <c r="AX60" s="19">
        <v>3014.2710926679874</v>
      </c>
      <c r="AY60" s="19">
        <v>1361.576638868735</v>
      </c>
      <c r="AZ60" s="19">
        <v>1057.0705616873436</v>
      </c>
      <c r="BA60" s="19">
        <v>935.90194965229296</v>
      </c>
      <c r="BB60" s="19">
        <v>298.55819577411177</v>
      </c>
      <c r="BC60" s="19">
        <v>174.52752617045627</v>
      </c>
      <c r="BD60" s="19">
        <v>234.03742857941594</v>
      </c>
      <c r="BE60" s="19">
        <v>116.77231605043808</v>
      </c>
      <c r="BF60" s="19">
        <v>104.82669510644409</v>
      </c>
      <c r="BG60" s="19">
        <v>55.345087907181259</v>
      </c>
      <c r="BH60" s="19">
        <v>83.884036145758884</v>
      </c>
      <c r="BI60" s="19">
        <v>198.2263606325063</v>
      </c>
      <c r="BJ60" s="19">
        <v>59.99102548058093</v>
      </c>
      <c r="BK60" s="19">
        <v>35.407967021841671</v>
      </c>
      <c r="BL60" s="20">
        <v>26.191817502297283</v>
      </c>
      <c r="BM60" s="20">
        <v>7.987998412479195</v>
      </c>
      <c r="BN60" s="20">
        <v>8.1323053938191698</v>
      </c>
      <c r="BO60" s="20">
        <v>10.071513695998918</v>
      </c>
      <c r="BP60" s="20">
        <v>2.5942529842626878</v>
      </c>
      <c r="BQ60" s="20">
        <v>1.5165169203603235</v>
      </c>
      <c r="BR60" s="20">
        <v>2.0336145720169245</v>
      </c>
      <c r="BS60" s="20">
        <v>1.0146662650062233</v>
      </c>
      <c r="BT60" s="20">
        <v>0.91086753088514016</v>
      </c>
      <c r="BU60" s="20">
        <v>0.48090845101474738</v>
      </c>
      <c r="BV60" s="20">
        <v>0.72889109789430162</v>
      </c>
      <c r="BW60" s="20">
        <v>1.7224425083928721</v>
      </c>
      <c r="BX60" s="20">
        <v>0.52127826026831514</v>
      </c>
      <c r="BY60" s="20">
        <v>0.30766941056472114</v>
      </c>
      <c r="BZ60" s="46">
        <v>0.12244897959183673</v>
      </c>
      <c r="CA60" s="46">
        <v>0.87755102040816324</v>
      </c>
      <c r="CB60" s="21">
        <v>2798782.9024233609</v>
      </c>
      <c r="CC60" s="21">
        <v>22.154903963182171</v>
      </c>
      <c r="CD60" s="21">
        <v>5708.3716492472013</v>
      </c>
      <c r="CE60" s="21">
        <v>50.268540050448891</v>
      </c>
      <c r="CF60" s="21">
        <v>5.6071803547565153</v>
      </c>
      <c r="CG60" s="21">
        <v>1451.0923441486982</v>
      </c>
      <c r="CH60" s="21">
        <v>12.778476613091271</v>
      </c>
      <c r="CI60" t="s">
        <v>88</v>
      </c>
    </row>
    <row r="61" spans="1:88" x14ac:dyDescent="0.2">
      <c r="A61" s="44">
        <v>1326</v>
      </c>
      <c r="B61" s="12" t="s">
        <v>157</v>
      </c>
      <c r="C61" s="11" t="s">
        <v>116</v>
      </c>
      <c r="D61" s="45">
        <v>13.921989999999999</v>
      </c>
      <c r="E61" s="45">
        <v>-90.87912</v>
      </c>
      <c r="F61" s="11">
        <v>26.7</v>
      </c>
      <c r="G61" s="11">
        <v>3243.2285000000002</v>
      </c>
      <c r="H61" s="13">
        <v>7558.2</v>
      </c>
      <c r="I61" s="14">
        <v>6542.6242038216578</v>
      </c>
      <c r="J61" s="14">
        <v>4293.6598726114662</v>
      </c>
      <c r="K61" s="14">
        <v>5328.9248407643372</v>
      </c>
      <c r="L61" s="14">
        <v>3178.040764331211</v>
      </c>
      <c r="M61" s="14">
        <v>9237.2076433121056</v>
      </c>
      <c r="N61" s="14">
        <v>3477.6356687898087</v>
      </c>
      <c r="O61" s="14">
        <v>1869.5694267515919</v>
      </c>
      <c r="P61" s="14">
        <v>3075.0038216560501</v>
      </c>
      <c r="Q61" s="14">
        <v>293.7987261146497</v>
      </c>
      <c r="R61" s="14">
        <v>1391.6458598726117</v>
      </c>
      <c r="S61" s="14">
        <v>38688.110828025485</v>
      </c>
      <c r="T61" s="14">
        <v>21028.694267515933</v>
      </c>
      <c r="U61" s="14">
        <v>25604.524840764327</v>
      </c>
      <c r="V61" s="14">
        <v>28474.94267515924</v>
      </c>
      <c r="W61" s="14">
        <v>75108.1617834395</v>
      </c>
      <c r="X61" s="15">
        <v>0.27997881679155306</v>
      </c>
      <c r="Y61" s="15">
        <v>0.34090203025591598</v>
      </c>
      <c r="Z61" s="15">
        <v>0.37911915295253096</v>
      </c>
      <c r="AA61" s="16">
        <v>2.782235752893008</v>
      </c>
      <c r="AB61" s="16">
        <v>3.387648493128566</v>
      </c>
      <c r="AC61" s="16">
        <v>3.7674238145536294</v>
      </c>
      <c r="AD61" s="17">
        <v>0.86563258498341644</v>
      </c>
      <c r="AE61" s="17">
        <v>0.56807968466188596</v>
      </c>
      <c r="AF61" s="17">
        <v>0.70505210774580418</v>
      </c>
      <c r="AG61" s="17">
        <v>0.42047587578143092</v>
      </c>
      <c r="AH61" s="17">
        <v>1.2221438495028056</v>
      </c>
      <c r="AI61" s="17">
        <v>0.46011426911034492</v>
      </c>
      <c r="AJ61" s="17">
        <v>0.24735643761101742</v>
      </c>
      <c r="AK61" s="17">
        <v>0.4068434047334088</v>
      </c>
      <c r="AL61" s="17">
        <v>3.887152048300517E-2</v>
      </c>
      <c r="AM61" s="17">
        <v>0.18412397923746551</v>
      </c>
      <c r="AN61" s="18">
        <v>0.31112840961924937</v>
      </c>
      <c r="AO61" s="18">
        <v>0.20418100230046596</v>
      </c>
      <c r="AP61" s="18">
        <v>0.25341206510364228</v>
      </c>
      <c r="AQ61" s="18">
        <v>0.15112877308984837</v>
      </c>
      <c r="AR61" s="18">
        <v>0.43926681922335414</v>
      </c>
      <c r="AS61" s="18">
        <v>0.16537573015942719</v>
      </c>
      <c r="AT61" s="18">
        <v>8.8905635460191576E-2</v>
      </c>
      <c r="AU61" s="18">
        <v>0.14622894710139758</v>
      </c>
      <c r="AV61" s="18">
        <v>1.3971325198659394E-2</v>
      </c>
      <c r="AW61" s="18">
        <v>6.6178424688134632E-2</v>
      </c>
      <c r="AX61" s="19">
        <v>2813.0397671700189</v>
      </c>
      <c r="AY61" s="19">
        <v>1448.9929149073216</v>
      </c>
      <c r="AZ61" s="19">
        <v>1066.4772537512824</v>
      </c>
      <c r="BA61" s="19">
        <v>958.97096781888865</v>
      </c>
      <c r="BB61" s="19">
        <v>245.0421050120471</v>
      </c>
      <c r="BC61" s="19">
        <v>160.81123118395004</v>
      </c>
      <c r="BD61" s="19">
        <v>199.58520002862687</v>
      </c>
      <c r="BE61" s="19">
        <v>119.02774398244236</v>
      </c>
      <c r="BF61" s="19">
        <v>345.96283308285041</v>
      </c>
      <c r="BG61" s="19">
        <v>130.24852692096661</v>
      </c>
      <c r="BH61" s="19">
        <v>70.021326844628916</v>
      </c>
      <c r="BI61" s="19">
        <v>115.1686824590281</v>
      </c>
      <c r="BJ61" s="19">
        <v>11.003697607290251</v>
      </c>
      <c r="BK61" s="19">
        <v>52.121567785491074</v>
      </c>
      <c r="BL61" s="20">
        <v>23.158455157704584</v>
      </c>
      <c r="BM61" s="20">
        <v>6.4838768737743679</v>
      </c>
      <c r="BN61" s="20">
        <v>7.8947643808520818</v>
      </c>
      <c r="BO61" s="20">
        <v>8.7798139030781321</v>
      </c>
      <c r="BP61" s="20">
        <v>2.0173182999044492</v>
      </c>
      <c r="BQ61" s="20">
        <v>1.3238844788800623</v>
      </c>
      <c r="BR61" s="20">
        <v>1.6430926284609109</v>
      </c>
      <c r="BS61" s="20">
        <v>0.97990035679916199</v>
      </c>
      <c r="BT61" s="20">
        <v>2.8481519705787322</v>
      </c>
      <c r="BU61" s="20">
        <v>1.0722758722642602</v>
      </c>
      <c r="BV61" s="20">
        <v>0.57645319370855053</v>
      </c>
      <c r="BW61" s="20">
        <v>0.94813048838712721</v>
      </c>
      <c r="BX61" s="20">
        <v>9.0588352351568716E-2</v>
      </c>
      <c r="BY61" s="20">
        <v>0.42909275737821484</v>
      </c>
      <c r="BZ61" s="46">
        <v>0.1111111111111111</v>
      </c>
      <c r="CA61" s="46">
        <v>0.88888888888888884</v>
      </c>
      <c r="CB61" s="21">
        <v>166851.861913</v>
      </c>
      <c r="CC61" s="21">
        <v>22.154903963182171</v>
      </c>
      <c r="CD61" s="21">
        <v>5708.3716492472013</v>
      </c>
      <c r="CE61" s="21">
        <v>50.268540050448891</v>
      </c>
      <c r="CF61" s="21">
        <v>5.6071803547565153</v>
      </c>
      <c r="CG61" s="21">
        <v>1451.0923441486982</v>
      </c>
      <c r="CH61" s="21">
        <v>12.778476613091271</v>
      </c>
      <c r="CI61" t="s">
        <v>88</v>
      </c>
    </row>
    <row r="62" spans="1:88" x14ac:dyDescent="0.2">
      <c r="A62" s="44">
        <v>1329</v>
      </c>
      <c r="B62" s="12" t="s">
        <v>158</v>
      </c>
      <c r="C62" s="11" t="s">
        <v>106</v>
      </c>
      <c r="D62" s="45">
        <v>14.03265</v>
      </c>
      <c r="E62" s="45">
        <v>-90.790469999999999</v>
      </c>
      <c r="F62" s="11">
        <v>41.8</v>
      </c>
      <c r="G62" s="11">
        <v>4445.7484999999997</v>
      </c>
      <c r="H62" s="13">
        <v>10283</v>
      </c>
      <c r="I62" s="14">
        <v>7571.6000000000013</v>
      </c>
      <c r="J62" s="14">
        <v>7718.6152866242046</v>
      </c>
      <c r="K62" s="14">
        <v>7809.6050955414012</v>
      </c>
      <c r="L62" s="14">
        <v>1998.8802547770706</v>
      </c>
      <c r="M62" s="14">
        <v>4085.7426751592357</v>
      </c>
      <c r="N62" s="14">
        <v>3307.0560509554152</v>
      </c>
      <c r="O62" s="14">
        <v>2114.9936305732481</v>
      </c>
      <c r="P62" s="14">
        <v>4047.8840764331212</v>
      </c>
      <c r="Q62" s="14">
        <v>943.39490445859872</v>
      </c>
      <c r="R62" s="14">
        <v>583.35159235668789</v>
      </c>
      <c r="S62" s="14">
        <v>40181.123566878981</v>
      </c>
      <c r="T62" s="14">
        <v>26625.447133757963</v>
      </c>
      <c r="U62" s="14">
        <v>30486.020382165607</v>
      </c>
      <c r="V62" s="14">
        <v>35655.247133757963</v>
      </c>
      <c r="W62" s="14">
        <v>92766.714649681526</v>
      </c>
      <c r="X62" s="15">
        <v>0.28701509193577301</v>
      </c>
      <c r="Y62" s="15">
        <v>0.32863102350116769</v>
      </c>
      <c r="Z62" s="15">
        <v>0.38435388456305936</v>
      </c>
      <c r="AA62" s="16">
        <v>2.5892684171698885</v>
      </c>
      <c r="AB62" s="16">
        <v>2.9647009999188572</v>
      </c>
      <c r="AC62" s="16">
        <v>3.4673973678652108</v>
      </c>
      <c r="AD62" s="17">
        <v>0.73632208499465146</v>
      </c>
      <c r="AE62" s="17">
        <v>0.75061901066072201</v>
      </c>
      <c r="AF62" s="17">
        <v>0.75946757712159885</v>
      </c>
      <c r="AG62" s="17">
        <v>0.19438687686249836</v>
      </c>
      <c r="AH62" s="17">
        <v>0.39732983323536281</v>
      </c>
      <c r="AI62" s="17">
        <v>0.32160420606393225</v>
      </c>
      <c r="AJ62" s="17">
        <v>0.20567865706245728</v>
      </c>
      <c r="AK62" s="17">
        <v>0.3936481645855413</v>
      </c>
      <c r="AL62" s="17">
        <v>9.17431590448895E-2</v>
      </c>
      <c r="AM62" s="17">
        <v>5.6729708485528337E-2</v>
      </c>
      <c r="AN62" s="18">
        <v>0.28437456700586616</v>
      </c>
      <c r="AO62" s="18">
        <v>0.28989617518339816</v>
      </c>
      <c r="AP62" s="18">
        <v>0.29331357540432557</v>
      </c>
      <c r="AQ62" s="18">
        <v>7.5074053958054415E-2</v>
      </c>
      <c r="AR62" s="18">
        <v>0.15345254690498664</v>
      </c>
      <c r="AS62" s="18">
        <v>0.12420659207493472</v>
      </c>
      <c r="AT62" s="18">
        <v>7.9435046478212298E-2</v>
      </c>
      <c r="AU62" s="18">
        <v>0.15203065158296913</v>
      </c>
      <c r="AV62" s="18">
        <v>3.5432077430259716E-2</v>
      </c>
      <c r="AW62" s="18">
        <v>2.1909551018095996E-2</v>
      </c>
      <c r="AX62" s="19">
        <v>2219.299393533051</v>
      </c>
      <c r="AY62" s="19">
        <v>961.27089872916235</v>
      </c>
      <c r="AZ62" s="19">
        <v>852.99634291286998</v>
      </c>
      <c r="BA62" s="19">
        <v>729.33063115228731</v>
      </c>
      <c r="BB62" s="19">
        <v>181.13875598086128</v>
      </c>
      <c r="BC62" s="19">
        <v>184.65586810105754</v>
      </c>
      <c r="BD62" s="19">
        <v>186.8326577880718</v>
      </c>
      <c r="BE62" s="19">
        <v>47.820101788925136</v>
      </c>
      <c r="BF62" s="19">
        <v>97.745040075579809</v>
      </c>
      <c r="BG62" s="19">
        <v>79.116173467832908</v>
      </c>
      <c r="BH62" s="19">
        <v>50.597933745771492</v>
      </c>
      <c r="BI62" s="19">
        <v>96.839331972084253</v>
      </c>
      <c r="BJ62" s="19">
        <v>22.569256087526288</v>
      </c>
      <c r="BK62" s="19">
        <v>13.955779721451865</v>
      </c>
      <c r="BL62" s="20">
        <v>20.866388337010413</v>
      </c>
      <c r="BM62" s="20">
        <v>5.9889683669145848</v>
      </c>
      <c r="BN62" s="20">
        <v>6.8573425559645598</v>
      </c>
      <c r="BO62" s="20">
        <v>8.0200774141312685</v>
      </c>
      <c r="BP62" s="20">
        <v>1.7031102861531644</v>
      </c>
      <c r="BQ62" s="20">
        <v>1.7361790228629004</v>
      </c>
      <c r="BR62" s="20">
        <v>1.7566457246831217</v>
      </c>
      <c r="BS62" s="20">
        <v>0.44961613433082659</v>
      </c>
      <c r="BT62" s="20">
        <v>0.9190224492364415</v>
      </c>
      <c r="BU62" s="20">
        <v>0.74386935089904782</v>
      </c>
      <c r="BV62" s="20">
        <v>0.47573398058240324</v>
      </c>
      <c r="BW62" s="20">
        <v>0.91050676313181489</v>
      </c>
      <c r="BX62" s="20">
        <v>0.21220159090389365</v>
      </c>
      <c r="BY62" s="20">
        <v>0.13121560798067816</v>
      </c>
      <c r="BZ62" s="46">
        <v>0.1111111111111111</v>
      </c>
      <c r="CA62" s="46">
        <v>0.88888888888888884</v>
      </c>
      <c r="CB62" s="21">
        <v>227230.56327300001</v>
      </c>
      <c r="CC62" s="21">
        <v>22.154903963182171</v>
      </c>
      <c r="CD62" s="21">
        <v>5708.3716492472013</v>
      </c>
      <c r="CE62" s="21">
        <v>50.268540050448891</v>
      </c>
      <c r="CF62" s="21">
        <v>5.6071803547565153</v>
      </c>
      <c r="CG62" s="21">
        <v>1451.0923441486982</v>
      </c>
      <c r="CH62" s="21">
        <v>12.778476613091271</v>
      </c>
      <c r="CI62" t="s">
        <v>88</v>
      </c>
    </row>
    <row r="63" spans="1:88" x14ac:dyDescent="0.2">
      <c r="A63" s="44">
        <v>1330</v>
      </c>
      <c r="B63" s="12" t="s">
        <v>159</v>
      </c>
      <c r="C63" s="11" t="s">
        <v>106</v>
      </c>
      <c r="D63" s="45">
        <v>14.05687</v>
      </c>
      <c r="E63" s="45">
        <v>-90.800079999999994</v>
      </c>
      <c r="F63" s="11">
        <v>18.100000000000001</v>
      </c>
      <c r="G63" s="11">
        <v>2356.26526534296</v>
      </c>
      <c r="H63" s="13">
        <v>4944.2</v>
      </c>
      <c r="I63" s="14">
        <v>5388.4025477707019</v>
      </c>
      <c r="J63" s="14">
        <v>1536.7936305732487</v>
      </c>
      <c r="K63" s="14">
        <v>3096.5057324840764</v>
      </c>
      <c r="L63" s="14">
        <v>124.73121019108281</v>
      </c>
      <c r="M63" s="14">
        <v>7517.5388535031852</v>
      </c>
      <c r="N63" s="14">
        <v>1666.7439490445861</v>
      </c>
      <c r="O63" s="14">
        <v>454.36050955414009</v>
      </c>
      <c r="P63" s="14">
        <v>1182.323566878981</v>
      </c>
      <c r="Q63" s="14">
        <v>191.64585987261145</v>
      </c>
      <c r="R63" s="14">
        <v>22.312101910828027</v>
      </c>
      <c r="S63" s="14">
        <v>21181.357961783444</v>
      </c>
      <c r="T63" s="14">
        <v>10360.391082802549</v>
      </c>
      <c r="U63" s="14">
        <v>15606.015286624204</v>
      </c>
      <c r="V63" s="14">
        <v>9887.3885350318469</v>
      </c>
      <c r="W63" s="14">
        <v>35853.794904458598</v>
      </c>
      <c r="X63" s="15">
        <v>0.28896218964855469</v>
      </c>
      <c r="Y63" s="15">
        <v>0.43526815859270501</v>
      </c>
      <c r="Z63" s="15">
        <v>0.27576965175874035</v>
      </c>
      <c r="AA63" s="16">
        <v>2.0954635902274483</v>
      </c>
      <c r="AB63" s="16">
        <v>3.1564288027636835</v>
      </c>
      <c r="AC63" s="16">
        <v>1.9997954239375122</v>
      </c>
      <c r="AD63" s="17">
        <v>1.0898431592109343</v>
      </c>
      <c r="AE63" s="17">
        <v>0.31082756170325809</v>
      </c>
      <c r="AF63" s="17">
        <v>0.62629054902392223</v>
      </c>
      <c r="AG63" s="17">
        <v>2.5227784108871571E-2</v>
      </c>
      <c r="AH63" s="17">
        <v>1.5204762860529883</v>
      </c>
      <c r="AI63" s="17">
        <v>0.33711094798846852</v>
      </c>
      <c r="AJ63" s="17">
        <v>9.1897680019849548E-2</v>
      </c>
      <c r="AK63" s="17">
        <v>0.23913344259515817</v>
      </c>
      <c r="AL63" s="17">
        <v>3.8761753139559776E-2</v>
      </c>
      <c r="AM63" s="17">
        <v>4.5127830409020728E-3</v>
      </c>
      <c r="AN63" s="18">
        <v>0.5200964427602579</v>
      </c>
      <c r="AO63" s="18">
        <v>0.14833355404162374</v>
      </c>
      <c r="AP63" s="18">
        <v>0.29887923223516505</v>
      </c>
      <c r="AQ63" s="18">
        <v>1.2039237630529895E-2</v>
      </c>
      <c r="AR63" s="18">
        <v>0.72560377242725138</v>
      </c>
      <c r="AS63" s="18">
        <v>0.16087654758624437</v>
      </c>
      <c r="AT63" s="18">
        <v>4.3855536525869522E-2</v>
      </c>
      <c r="AU63" s="18">
        <v>0.1141195884817077</v>
      </c>
      <c r="AV63" s="18">
        <v>1.8497936838574446E-2</v>
      </c>
      <c r="AW63" s="18">
        <v>2.153596493849001E-3</v>
      </c>
      <c r="AX63" s="19">
        <v>1980.8726466551711</v>
      </c>
      <c r="AY63" s="19">
        <v>1170.240771369251</v>
      </c>
      <c r="AZ63" s="19">
        <v>546.26455994651087</v>
      </c>
      <c r="BA63" s="19">
        <v>862.21078931625436</v>
      </c>
      <c r="BB63" s="19">
        <v>297.70179821937575</v>
      </c>
      <c r="BC63" s="19">
        <v>84.905725446035831</v>
      </c>
      <c r="BD63" s="19">
        <v>171.07766477812575</v>
      </c>
      <c r="BE63" s="19">
        <v>6.891227082380265</v>
      </c>
      <c r="BF63" s="19">
        <v>415.33363831509308</v>
      </c>
      <c r="BG63" s="19">
        <v>92.085301052187063</v>
      </c>
      <c r="BH63" s="19">
        <v>25.102790583101662</v>
      </c>
      <c r="BI63" s="19">
        <v>65.321744026463037</v>
      </c>
      <c r="BJ63" s="19">
        <v>10.588169053735438</v>
      </c>
      <c r="BK63" s="19">
        <v>1.2327128127529297</v>
      </c>
      <c r="BL63" s="20">
        <v>15.216366099272781</v>
      </c>
      <c r="BM63" s="20">
        <v>4.3969544665398992</v>
      </c>
      <c r="BN63" s="20">
        <v>6.6231996525029251</v>
      </c>
      <c r="BO63" s="20">
        <v>4.1962119802299567</v>
      </c>
      <c r="BP63" s="20">
        <v>2.2868403770262287</v>
      </c>
      <c r="BQ63" s="20">
        <v>0.65221588298105504</v>
      </c>
      <c r="BR63" s="20">
        <v>1.3141583751324248</v>
      </c>
      <c r="BS63" s="20">
        <v>5.2935979673293651E-2</v>
      </c>
      <c r="BT63" s="20">
        <v>3.1904467481122034</v>
      </c>
      <c r="BU63" s="20">
        <v>0.70736685447085579</v>
      </c>
      <c r="BV63" s="20">
        <v>0.19283079720992571</v>
      </c>
      <c r="BW63" s="20">
        <v>0.50177863429433989</v>
      </c>
      <c r="BX63" s="20">
        <v>8.1334586004142853E-2</v>
      </c>
      <c r="BY63" s="20">
        <v>9.469265722754033E-3</v>
      </c>
      <c r="BZ63" s="46">
        <v>0.33333333333333337</v>
      </c>
      <c r="CA63" s="46">
        <v>0.66666666666666674</v>
      </c>
      <c r="CB63" s="21">
        <v>110746.44657910831</v>
      </c>
      <c r="CC63" s="21">
        <v>22.154903963182171</v>
      </c>
      <c r="CD63" s="21">
        <v>5708.3716492472013</v>
      </c>
      <c r="CE63" s="21">
        <v>50.268540050448891</v>
      </c>
      <c r="CF63" s="21">
        <v>5.6071803547565153</v>
      </c>
      <c r="CG63" s="21">
        <v>1451.0923441486982</v>
      </c>
      <c r="CH63" s="21">
        <v>12.778476613091271</v>
      </c>
      <c r="CI63" t="s">
        <v>88</v>
      </c>
    </row>
    <row r="64" spans="1:88" x14ac:dyDescent="0.2">
      <c r="A64" s="44">
        <v>1331</v>
      </c>
      <c r="B64" s="12" t="s">
        <v>160</v>
      </c>
      <c r="C64" s="11" t="s">
        <v>128</v>
      </c>
      <c r="D64" s="45">
        <v>14.31208</v>
      </c>
      <c r="E64" s="45">
        <v>-90.709429999999998</v>
      </c>
      <c r="F64" s="11">
        <v>415.69999999999987</v>
      </c>
      <c r="G64" s="11">
        <v>34137.993000000002</v>
      </c>
      <c r="H64" s="13">
        <v>87880</v>
      </c>
      <c r="I64" s="14">
        <v>68673.042038216576</v>
      </c>
      <c r="J64" s="14">
        <v>86669.37579617821</v>
      </c>
      <c r="K64" s="14">
        <v>104399.67261146495</v>
      </c>
      <c r="L64" s="14">
        <v>51533.034394904476</v>
      </c>
      <c r="M64" s="14">
        <v>34993.805095541371</v>
      </c>
      <c r="N64" s="14">
        <v>42000.761783439499</v>
      </c>
      <c r="O64" s="14">
        <v>19304.647133757982</v>
      </c>
      <c r="P64" s="14">
        <v>38815.794904458613</v>
      </c>
      <c r="Q64" s="14">
        <v>14761.820382165606</v>
      </c>
      <c r="R64" s="14">
        <v>9562.9732484076467</v>
      </c>
      <c r="S64" s="14">
        <v>470714.92738853488</v>
      </c>
      <c r="T64" s="14">
        <v>335599.91847133747</v>
      </c>
      <c r="U64" s="14">
        <v>411632.03949044592</v>
      </c>
      <c r="V64" s="14">
        <v>372424.96815286617</v>
      </c>
      <c r="W64" s="14">
        <v>1119656.9261146495</v>
      </c>
      <c r="X64" s="15">
        <v>0.29973459784320849</v>
      </c>
      <c r="Y64" s="15">
        <v>0.36764122106479608</v>
      </c>
      <c r="Z64" s="15">
        <v>0.33262418109199549</v>
      </c>
      <c r="AA64" s="16">
        <v>3.8188429502883188</v>
      </c>
      <c r="AB64" s="16">
        <v>4.6840241180068949</v>
      </c>
      <c r="AC64" s="16">
        <v>4.237880839245177</v>
      </c>
      <c r="AD64" s="17">
        <v>0.78144107917861372</v>
      </c>
      <c r="AE64" s="17">
        <v>0.98622412148586946</v>
      </c>
      <c r="AF64" s="17">
        <v>1.1879798886147581</v>
      </c>
      <c r="AG64" s="17">
        <v>0.58640230308266361</v>
      </c>
      <c r="AH64" s="17">
        <v>0.39819987591649264</v>
      </c>
      <c r="AI64" s="17">
        <v>0.47793311087209261</v>
      </c>
      <c r="AJ64" s="17">
        <v>0.21967054089392332</v>
      </c>
      <c r="AK64" s="17">
        <v>0.4416908842109537</v>
      </c>
      <c r="AL64" s="17">
        <v>0.16797701845887125</v>
      </c>
      <c r="AM64" s="17">
        <v>0.10881853946754264</v>
      </c>
      <c r="AN64" s="18">
        <v>0.20462770775101283</v>
      </c>
      <c r="AO64" s="18">
        <v>0.25825207643362513</v>
      </c>
      <c r="AP64" s="18">
        <v>0.31108372459387651</v>
      </c>
      <c r="AQ64" s="18">
        <v>0.1535549669667329</v>
      </c>
      <c r="AR64" s="18">
        <v>0.10427238854806242</v>
      </c>
      <c r="AS64" s="18">
        <v>0.12515128720755828</v>
      </c>
      <c r="AT64" s="18">
        <v>5.7522800427636966E-2</v>
      </c>
      <c r="AU64" s="18">
        <v>0.11566091875488267</v>
      </c>
      <c r="AV64" s="18">
        <v>4.3986364625491908E-2</v>
      </c>
      <c r="AW64" s="18">
        <v>2.8495159629260726E-2</v>
      </c>
      <c r="AX64" s="19">
        <v>2693.4253695324751</v>
      </c>
      <c r="AY64" s="19">
        <v>1132.3428611703994</v>
      </c>
      <c r="AZ64" s="19">
        <v>895.89840787314483</v>
      </c>
      <c r="BA64" s="19">
        <v>990.21419170181878</v>
      </c>
      <c r="BB64" s="19">
        <v>165.19856155452632</v>
      </c>
      <c r="BC64" s="19">
        <v>208.49019917290892</v>
      </c>
      <c r="BD64" s="19">
        <v>251.1418633905821</v>
      </c>
      <c r="BE64" s="19">
        <v>123.96688572264732</v>
      </c>
      <c r="BF64" s="19">
        <v>84.180430828822182</v>
      </c>
      <c r="BG64" s="19">
        <v>101.03623233928197</v>
      </c>
      <c r="BH64" s="19">
        <v>46.438891348948729</v>
      </c>
      <c r="BI64" s="19">
        <v>93.374536695835033</v>
      </c>
      <c r="BJ64" s="19">
        <v>35.510753866166972</v>
      </c>
      <c r="BK64" s="19">
        <v>23.004506250679935</v>
      </c>
      <c r="BL64" s="20">
        <v>32.797971635727073</v>
      </c>
      <c r="BM64" s="20">
        <v>9.8306868383076136</v>
      </c>
      <c r="BN64" s="20">
        <v>12.057886340607249</v>
      </c>
      <c r="BO64" s="20">
        <v>10.909398456812214</v>
      </c>
      <c r="BP64" s="20">
        <v>2.0116309133409387</v>
      </c>
      <c r="BQ64" s="20">
        <v>2.5387952887616505</v>
      </c>
      <c r="BR64" s="20">
        <v>3.0581666769767319</v>
      </c>
      <c r="BS64" s="20">
        <v>1.5095507927166214</v>
      </c>
      <c r="BT64" s="20">
        <v>1.0250691976983348</v>
      </c>
      <c r="BU64" s="20">
        <v>1.2303231119485991</v>
      </c>
      <c r="BV64" s="20">
        <v>0.56548863706656627</v>
      </c>
      <c r="BW64" s="20">
        <v>1.1370262717101913</v>
      </c>
      <c r="BX64" s="20">
        <v>0.43241617578882291</v>
      </c>
      <c r="BY64" s="20">
        <v>0.28012699072284791</v>
      </c>
      <c r="BZ64" s="46">
        <v>1</v>
      </c>
      <c r="CA64" s="46">
        <v>0</v>
      </c>
      <c r="CB64" s="21">
        <v>1915654.8362739999</v>
      </c>
      <c r="CC64" s="21">
        <v>22.154903963182171</v>
      </c>
      <c r="CD64" s="21">
        <v>5708.3716492472013</v>
      </c>
      <c r="CE64" s="21">
        <v>50.268540050448891</v>
      </c>
      <c r="CF64" s="21">
        <v>5.6071803547565153</v>
      </c>
      <c r="CG64" s="21">
        <v>1451.0923441486982</v>
      </c>
      <c r="CH64" s="21">
        <v>12.778476613091271</v>
      </c>
      <c r="CI64" t="s">
        <v>88</v>
      </c>
    </row>
    <row r="65" spans="1:88" x14ac:dyDescent="0.2">
      <c r="A65" s="44">
        <v>1333</v>
      </c>
      <c r="B65" s="12" t="s">
        <v>161</v>
      </c>
      <c r="C65" s="11" t="s">
        <v>116</v>
      </c>
      <c r="D65" s="45">
        <v>13.99222</v>
      </c>
      <c r="E65" s="45">
        <v>-90.901830000000004</v>
      </c>
      <c r="F65" s="11">
        <v>48.8</v>
      </c>
      <c r="G65" s="11">
        <v>5081.585</v>
      </c>
      <c r="H65" s="13">
        <v>11721.4</v>
      </c>
      <c r="I65" s="14">
        <v>2864.8624203821655</v>
      </c>
      <c r="J65" s="14">
        <v>6374.0726114649678</v>
      </c>
      <c r="K65" s="14">
        <v>9857.1057324840749</v>
      </c>
      <c r="L65" s="14">
        <v>9931.2445859872605</v>
      </c>
      <c r="M65" s="14">
        <v>17081.454777070063</v>
      </c>
      <c r="N65" s="14">
        <v>3771.4611464968152</v>
      </c>
      <c r="O65" s="14">
        <v>5642.382165605095</v>
      </c>
      <c r="P65" s="14">
        <v>21818.170700636951</v>
      </c>
      <c r="Q65" s="14">
        <v>1231.8216560509557</v>
      </c>
      <c r="R65" s="14">
        <v>2694.0726114649688</v>
      </c>
      <c r="S65" s="14">
        <v>81266.648407643326</v>
      </c>
      <c r="T65" s="14">
        <v>32953.179617834394</v>
      </c>
      <c r="U65" s="14">
        <v>37350.368152866242</v>
      </c>
      <c r="V65" s="14">
        <v>41132.850955414018</v>
      </c>
      <c r="W65" s="14">
        <v>111436.39872611465</v>
      </c>
      <c r="X65" s="15">
        <v>0.29571289089147451</v>
      </c>
      <c r="Y65" s="15">
        <v>0.33517206747379696</v>
      </c>
      <c r="Z65" s="15">
        <v>0.36911504163472852</v>
      </c>
      <c r="AA65" s="16">
        <v>2.8113689164975511</v>
      </c>
      <c r="AB65" s="16">
        <v>3.186510839393438</v>
      </c>
      <c r="AC65" s="16">
        <v>3.509209732234547</v>
      </c>
      <c r="AD65" s="17">
        <v>0.24441298994848445</v>
      </c>
      <c r="AE65" s="17">
        <v>0.54379789201502959</v>
      </c>
      <c r="AF65" s="17">
        <v>0.84094952245329702</v>
      </c>
      <c r="AG65" s="17">
        <v>0.84727460763963869</v>
      </c>
      <c r="AH65" s="17">
        <v>1.4572879329320785</v>
      </c>
      <c r="AI65" s="17">
        <v>0.32175859082505631</v>
      </c>
      <c r="AJ65" s="17">
        <v>0.48137442332870606</v>
      </c>
      <c r="AK65" s="17">
        <v>1.8613963093689279</v>
      </c>
      <c r="AL65" s="17">
        <v>0.10509168325037586</v>
      </c>
      <c r="AM65" s="17">
        <v>0.22984222119072542</v>
      </c>
      <c r="AN65" s="18">
        <v>8.6937359417410834E-2</v>
      </c>
      <c r="AO65" s="18">
        <v>0.19342815125540402</v>
      </c>
      <c r="AP65" s="18">
        <v>0.29912457149201377</v>
      </c>
      <c r="AQ65" s="18">
        <v>0.30137439546539024</v>
      </c>
      <c r="AR65" s="18">
        <v>0.5183552839260922</v>
      </c>
      <c r="AS65" s="18">
        <v>0.11444908170426399</v>
      </c>
      <c r="AT65" s="18">
        <v>0.17122421056302001</v>
      </c>
      <c r="AU65" s="18">
        <v>0.66209606944359534</v>
      </c>
      <c r="AV65" s="18">
        <v>3.7380965064272242E-2</v>
      </c>
      <c r="AW65" s="18">
        <v>8.1754557305508874E-2</v>
      </c>
      <c r="AX65" s="19">
        <v>2283.5327607810382</v>
      </c>
      <c r="AY65" s="19">
        <v>1665.3001722877732</v>
      </c>
      <c r="AZ65" s="19">
        <v>842.88629006995939</v>
      </c>
      <c r="BA65" s="19">
        <v>765.37639657512796</v>
      </c>
      <c r="BB65" s="19">
        <v>58.706197138978801</v>
      </c>
      <c r="BC65" s="19">
        <v>130.61624203821657</v>
      </c>
      <c r="BD65" s="19">
        <v>201.98987156729663</v>
      </c>
      <c r="BE65" s="19">
        <v>203.50911036859142</v>
      </c>
      <c r="BF65" s="19">
        <v>350.0298110055341</v>
      </c>
      <c r="BG65" s="19">
        <v>77.284039887229824</v>
      </c>
      <c r="BH65" s="19">
        <v>115.62258536076016</v>
      </c>
      <c r="BI65" s="19">
        <v>447.09366189829819</v>
      </c>
      <c r="BJ65" s="19">
        <v>25.242247050224503</v>
      </c>
      <c r="BK65" s="19">
        <v>55.206405972642806</v>
      </c>
      <c r="BL65" s="20">
        <v>21.929456798639528</v>
      </c>
      <c r="BM65" s="20">
        <v>6.4848230656053953</v>
      </c>
      <c r="BN65" s="20">
        <v>7.3501413737773236</v>
      </c>
      <c r="BO65" s="20">
        <v>8.0944923592568099</v>
      </c>
      <c r="BP65" s="20">
        <v>0.56377339361285217</v>
      </c>
      <c r="BQ65" s="20">
        <v>1.2543473367984532</v>
      </c>
      <c r="BR65" s="20">
        <v>1.9397699207007411</v>
      </c>
      <c r="BS65" s="20">
        <v>1.954359631096845</v>
      </c>
      <c r="BT65" s="20">
        <v>3.3614423013823567</v>
      </c>
      <c r="BU65" s="20">
        <v>0.74218204487316752</v>
      </c>
      <c r="BV65" s="20">
        <v>1.110358710049147</v>
      </c>
      <c r="BW65" s="20">
        <v>4.2935758627744987</v>
      </c>
      <c r="BX65" s="20">
        <v>0.24240894446338213</v>
      </c>
      <c r="BY65" s="20">
        <v>0.53016383893312202</v>
      </c>
      <c r="BZ65" s="46">
        <v>0</v>
      </c>
      <c r="CA65" s="46">
        <v>1</v>
      </c>
      <c r="CB65" s="21">
        <v>259111.05653</v>
      </c>
      <c r="CC65" s="21">
        <v>22.154903963182171</v>
      </c>
      <c r="CD65" s="21">
        <v>5708.3716492472013</v>
      </c>
      <c r="CE65" s="21">
        <v>50.268540050448891</v>
      </c>
      <c r="CF65" s="21">
        <v>5.6071803547565153</v>
      </c>
      <c r="CG65" s="21">
        <v>1451.0923441486982</v>
      </c>
      <c r="CH65" s="21">
        <v>12.778476613091271</v>
      </c>
      <c r="CI65" t="s">
        <v>88</v>
      </c>
    </row>
    <row r="66" spans="1:88" x14ac:dyDescent="0.2">
      <c r="A66" s="44">
        <v>1334</v>
      </c>
      <c r="B66" s="12" t="s">
        <v>162</v>
      </c>
      <c r="C66" s="11" t="s">
        <v>116</v>
      </c>
      <c r="D66" s="45">
        <v>13.9345</v>
      </c>
      <c r="E66" s="45">
        <v>-90.883560000000003</v>
      </c>
      <c r="F66" s="11">
        <v>78.300000000000011</v>
      </c>
      <c r="G66" s="11">
        <v>12199.757</v>
      </c>
      <c r="H66" s="13">
        <v>26267</v>
      </c>
      <c r="I66" s="14">
        <v>19761.51974522294</v>
      </c>
      <c r="J66" s="14">
        <v>16943.848407643327</v>
      </c>
      <c r="K66" s="14">
        <v>15934.331210191083</v>
      </c>
      <c r="L66" s="14">
        <v>15234.83949044586</v>
      </c>
      <c r="M66" s="14">
        <v>893.30955414012749</v>
      </c>
      <c r="N66" s="14">
        <v>7509.2</v>
      </c>
      <c r="O66" s="14">
        <v>5277.5477707006357</v>
      </c>
      <c r="P66" s="14">
        <v>10822.221656050962</v>
      </c>
      <c r="Q66" s="14">
        <v>2341.4076433121022</v>
      </c>
      <c r="R66" s="14">
        <v>3722.9770700636946</v>
      </c>
      <c r="S66" s="14">
        <v>98441.202547770721</v>
      </c>
      <c r="T66" s="14">
        <v>73938.923566879006</v>
      </c>
      <c r="U66" s="14">
        <v>96203.234394904473</v>
      </c>
      <c r="V66" s="14">
        <v>75419.626751592354</v>
      </c>
      <c r="W66" s="14">
        <v>245561.78471337582</v>
      </c>
      <c r="X66" s="15">
        <v>0.30110110029205833</v>
      </c>
      <c r="Y66" s="15">
        <v>0.39176793940960575</v>
      </c>
      <c r="Z66" s="15">
        <v>0.30713096029833598</v>
      </c>
      <c r="AA66" s="16">
        <v>2.814897916278182</v>
      </c>
      <c r="AB66" s="16">
        <v>3.6625132064912047</v>
      </c>
      <c r="AC66" s="16">
        <v>2.8712691495638007</v>
      </c>
      <c r="AD66" s="17">
        <v>0.75233257491235928</v>
      </c>
      <c r="AE66" s="17">
        <v>0.6450621847810305</v>
      </c>
      <c r="AF66" s="17">
        <v>0.60662927666620026</v>
      </c>
      <c r="AG66" s="17">
        <v>0.57999921918931963</v>
      </c>
      <c r="AH66" s="17">
        <v>3.4008815401078446E-2</v>
      </c>
      <c r="AI66" s="17">
        <v>0.2858796208169947</v>
      </c>
      <c r="AJ66" s="17">
        <v>0.2009193197053579</v>
      </c>
      <c r="AK66" s="17">
        <v>0.41200828629272329</v>
      </c>
      <c r="AL66" s="17">
        <v>8.9138753695210807E-2</v>
      </c>
      <c r="AM66" s="17">
        <v>0.14173590703406155</v>
      </c>
      <c r="AN66" s="18">
        <v>0.26726815582253255</v>
      </c>
      <c r="AO66" s="18">
        <v>0.22916006333683409</v>
      </c>
      <c r="AP66" s="18">
        <v>0.21550667012048413</v>
      </c>
      <c r="AQ66" s="18">
        <v>0.20604627110463261</v>
      </c>
      <c r="AR66" s="18">
        <v>1.2081722468303368E-2</v>
      </c>
      <c r="AS66" s="18">
        <v>0.10155949853946415</v>
      </c>
      <c r="AT66" s="18">
        <v>7.1377124741706641E-2</v>
      </c>
      <c r="AU66" s="18">
        <v>0.14636704368926984</v>
      </c>
      <c r="AV66" s="18">
        <v>3.1666780233746021E-2</v>
      </c>
      <c r="AW66" s="18">
        <v>5.0352059381770668E-2</v>
      </c>
      <c r="AX66" s="19">
        <v>3136.1658328655913</v>
      </c>
      <c r="AY66" s="19">
        <v>1257.231194735258</v>
      </c>
      <c r="AZ66" s="19">
        <v>963.21362390283957</v>
      </c>
      <c r="BA66" s="19">
        <v>1228.6492259885626</v>
      </c>
      <c r="BB66" s="19">
        <v>252.38211679722781</v>
      </c>
      <c r="BC66" s="19">
        <v>216.39653138752649</v>
      </c>
      <c r="BD66" s="19">
        <v>203.50359144560767</v>
      </c>
      <c r="BE66" s="19">
        <v>194.57010843481299</v>
      </c>
      <c r="BF66" s="19">
        <v>11.408806566285152</v>
      </c>
      <c r="BG66" s="19">
        <v>95.902937420178787</v>
      </c>
      <c r="BH66" s="19">
        <v>67.401631809714374</v>
      </c>
      <c r="BI66" s="19">
        <v>138.21483596489094</v>
      </c>
      <c r="BJ66" s="19">
        <v>29.903035035914456</v>
      </c>
      <c r="BK66" s="19">
        <v>47.547599873099543</v>
      </c>
      <c r="BL66" s="20">
        <v>20.128416058891652</v>
      </c>
      <c r="BM66" s="20">
        <v>6.0606882224686123</v>
      </c>
      <c r="BN66" s="20">
        <v>7.8856680829711996</v>
      </c>
      <c r="BO66" s="20">
        <v>6.1820597534518393</v>
      </c>
      <c r="BP66" s="20">
        <v>1.6198289642345287</v>
      </c>
      <c r="BQ66" s="20">
        <v>1.3888676969257114</v>
      </c>
      <c r="BR66" s="20">
        <v>1.3061187374626464</v>
      </c>
      <c r="BS66" s="20">
        <v>1.2487822085674216</v>
      </c>
      <c r="BT66" s="20">
        <v>7.3223553070780628E-2</v>
      </c>
      <c r="BU66" s="20">
        <v>0.61552045667794864</v>
      </c>
      <c r="BV66" s="20">
        <v>0.4325944992757344</v>
      </c>
      <c r="BW66" s="20">
        <v>0.88708501784510652</v>
      </c>
      <c r="BX66" s="20">
        <v>0.19192248200616638</v>
      </c>
      <c r="BY66" s="20">
        <v>0.30516813327213771</v>
      </c>
      <c r="BZ66" s="46">
        <v>0</v>
      </c>
      <c r="CA66" s="46">
        <v>1</v>
      </c>
      <c r="CB66" s="21">
        <v>586190.99322599999</v>
      </c>
      <c r="CC66" s="21">
        <v>22.154903963182171</v>
      </c>
      <c r="CD66" s="21">
        <v>5708.3716492472013</v>
      </c>
      <c r="CE66" s="21">
        <v>50.268540050448891</v>
      </c>
      <c r="CF66" s="21">
        <v>5.6071803547565153</v>
      </c>
      <c r="CG66" s="21">
        <v>1451.0923441486982</v>
      </c>
      <c r="CH66" s="21">
        <v>12.778476613091271</v>
      </c>
      <c r="CI66" t="s">
        <v>88</v>
      </c>
    </row>
    <row r="67" spans="1:88" x14ac:dyDescent="0.2">
      <c r="A67" s="44">
        <v>1336</v>
      </c>
      <c r="B67" s="12" t="s">
        <v>163</v>
      </c>
      <c r="C67" s="11" t="s">
        <v>122</v>
      </c>
      <c r="D67" s="45">
        <v>13.9983</v>
      </c>
      <c r="E67" s="45">
        <v>-90.50197</v>
      </c>
      <c r="F67" s="11">
        <v>98.499999999999986</v>
      </c>
      <c r="G67" s="11">
        <v>9482.9620096206945</v>
      </c>
      <c r="H67" s="13">
        <v>22222.2</v>
      </c>
      <c r="I67" s="14">
        <v>16300.955414012733</v>
      </c>
      <c r="J67" s="14">
        <v>14461.682802547766</v>
      </c>
      <c r="K67" s="14">
        <v>22052.60891719746</v>
      </c>
      <c r="L67" s="14">
        <v>12050.161783439491</v>
      </c>
      <c r="M67" s="14">
        <v>7799.014012738854</v>
      </c>
      <c r="N67" s="14">
        <v>7081.7847133757969</v>
      </c>
      <c r="O67" s="14">
        <v>4847.2063694267526</v>
      </c>
      <c r="P67" s="14">
        <v>16753.9796178344</v>
      </c>
      <c r="Q67" s="14">
        <v>2718.3197452229297</v>
      </c>
      <c r="R67" s="14">
        <v>1164.8815286624206</v>
      </c>
      <c r="S67" s="14">
        <v>105230.59490445862</v>
      </c>
      <c r="T67" s="14">
        <v>68748.6101910828</v>
      </c>
      <c r="U67" s="14">
        <v>130617.10828025479</v>
      </c>
      <c r="V67" s="14">
        <v>85953.578343949048</v>
      </c>
      <c r="W67" s="14">
        <v>285319.29681528662</v>
      </c>
      <c r="X67" s="15">
        <v>0.240953244166973</v>
      </c>
      <c r="Y67" s="15">
        <v>0.45779275968430289</v>
      </c>
      <c r="Z67" s="15">
        <v>0.30125399614872417</v>
      </c>
      <c r="AA67" s="16">
        <v>3.0936905522892784</v>
      </c>
      <c r="AB67" s="16">
        <v>5.8777757503872161</v>
      </c>
      <c r="AC67" s="16">
        <v>3.8679148933926006</v>
      </c>
      <c r="AD67" s="17">
        <v>0.73354372717430016</v>
      </c>
      <c r="AE67" s="17">
        <v>0.6507763768910263</v>
      </c>
      <c r="AF67" s="17">
        <v>0.99236839364227936</v>
      </c>
      <c r="AG67" s="17">
        <v>0.54225782251259957</v>
      </c>
      <c r="AH67" s="17">
        <v>0.35095598152922997</v>
      </c>
      <c r="AI67" s="17">
        <v>0.31868063078254161</v>
      </c>
      <c r="AJ67" s="17">
        <v>0.21812450474870862</v>
      </c>
      <c r="AK67" s="17">
        <v>0.75392983673238467</v>
      </c>
      <c r="AL67" s="17">
        <v>0.12232451085954268</v>
      </c>
      <c r="AM67" s="17">
        <v>5.2419721209530132E-2</v>
      </c>
      <c r="AN67" s="18">
        <v>0.23710959928797348</v>
      </c>
      <c r="AO67" s="18">
        <v>0.21035600228648044</v>
      </c>
      <c r="AP67" s="18">
        <v>0.3207717051428895</v>
      </c>
      <c r="AQ67" s="18">
        <v>0.17527862381431072</v>
      </c>
      <c r="AR67" s="18">
        <v>0.11344249710738798</v>
      </c>
      <c r="AS67" s="18">
        <v>0.10300986003487757</v>
      </c>
      <c r="AT67" s="18">
        <v>7.0506245231055906E-2</v>
      </c>
      <c r="AU67" s="18">
        <v>0.24369917546358652</v>
      </c>
      <c r="AV67" s="18">
        <v>3.9539995611075143E-2</v>
      </c>
      <c r="AW67" s="18">
        <v>1.6944073857270706E-2</v>
      </c>
      <c r="AX67" s="19">
        <v>2896.6426072617937</v>
      </c>
      <c r="AY67" s="19">
        <v>1068.3309127356206</v>
      </c>
      <c r="AZ67" s="19">
        <v>872.62516085227469</v>
      </c>
      <c r="BA67" s="19">
        <v>1326.0620129975107</v>
      </c>
      <c r="BB67" s="19">
        <v>165.49193313718513</v>
      </c>
      <c r="BC67" s="19">
        <v>146.81911474667785</v>
      </c>
      <c r="BD67" s="19">
        <v>223.88435448931435</v>
      </c>
      <c r="BE67" s="19">
        <v>122.3366678521776</v>
      </c>
      <c r="BF67" s="19">
        <v>79.17780723592746</v>
      </c>
      <c r="BG67" s="19">
        <v>71.896291506353279</v>
      </c>
      <c r="BH67" s="19">
        <v>49.21021694849496</v>
      </c>
      <c r="BI67" s="19">
        <v>170.09116363283658</v>
      </c>
      <c r="BJ67" s="19">
        <v>27.597154773836852</v>
      </c>
      <c r="BK67" s="19">
        <v>11.826208412816454</v>
      </c>
      <c r="BL67" s="20">
        <v>30.087571428191243</v>
      </c>
      <c r="BM67" s="20">
        <v>7.2496979447282053</v>
      </c>
      <c r="BN67" s="20">
        <v>13.773872356310251</v>
      </c>
      <c r="BO67" s="20">
        <v>9.0640011271527889</v>
      </c>
      <c r="BP67" s="20">
        <v>1.7189729746333497</v>
      </c>
      <c r="BQ67" s="20">
        <v>1.5250174774375389</v>
      </c>
      <c r="BR67" s="20">
        <v>2.3254979715013677</v>
      </c>
      <c r="BS67" s="20">
        <v>1.2707170788213968</v>
      </c>
      <c r="BT67" s="20">
        <v>0.822423838124266</v>
      </c>
      <c r="BU67" s="20">
        <v>0.74679037058159203</v>
      </c>
      <c r="BV67" s="20">
        <v>0.51114898114208873</v>
      </c>
      <c r="BW67" s="20">
        <v>1.7667454114903216</v>
      </c>
      <c r="BX67" s="20">
        <v>0.28665302491617373</v>
      </c>
      <c r="BY67" s="20">
        <v>0.12283941741837835</v>
      </c>
      <c r="BZ67" s="46">
        <v>1</v>
      </c>
      <c r="CA67" s="46">
        <v>0</v>
      </c>
      <c r="CB67" s="21">
        <v>490209.96498159389</v>
      </c>
      <c r="CC67" s="21">
        <v>22.154903963182171</v>
      </c>
      <c r="CD67" s="21">
        <v>5708.3716492472013</v>
      </c>
      <c r="CE67" s="21">
        <v>50.268540050448891</v>
      </c>
      <c r="CF67" s="21">
        <v>5.6071803547565153</v>
      </c>
      <c r="CG67" s="21">
        <v>1451.0923441486982</v>
      </c>
      <c r="CH67" s="21">
        <v>12.778476613091271</v>
      </c>
      <c r="CI67" t="s">
        <v>88</v>
      </c>
    </row>
    <row r="68" spans="1:88" x14ac:dyDescent="0.2">
      <c r="A68" s="44">
        <v>1338</v>
      </c>
      <c r="B68" s="12" t="s">
        <v>164</v>
      </c>
      <c r="C68" s="11" t="s">
        <v>116</v>
      </c>
      <c r="D68" s="45">
        <v>14.014049999999999</v>
      </c>
      <c r="E68" s="45">
        <v>-91.06232</v>
      </c>
      <c r="F68" s="11">
        <v>171.6</v>
      </c>
      <c r="G68" s="11">
        <v>23224.522499999999</v>
      </c>
      <c r="H68" s="13">
        <v>51856.399999999987</v>
      </c>
      <c r="I68" s="14">
        <v>16526.857324840767</v>
      </c>
      <c r="J68" s="14">
        <v>41573.394904458604</v>
      </c>
      <c r="K68" s="14">
        <v>33646.601273885346</v>
      </c>
      <c r="L68" s="14">
        <v>22538.987261146496</v>
      </c>
      <c r="M68" s="14">
        <v>19129.229299363058</v>
      </c>
      <c r="N68" s="14">
        <v>19606.298089171985</v>
      </c>
      <c r="O68" s="14">
        <v>9086.5108280254772</v>
      </c>
      <c r="P68" s="14">
        <v>19515.712101910827</v>
      </c>
      <c r="Q68" s="14">
        <v>6881.5847133758007</v>
      </c>
      <c r="R68" s="14">
        <v>6518.5528662420365</v>
      </c>
      <c r="S68" s="14">
        <v>195023.72866242038</v>
      </c>
      <c r="T68" s="14">
        <v>127685.97834394906</v>
      </c>
      <c r="U68" s="14">
        <v>205873.20636942671</v>
      </c>
      <c r="V68" s="14">
        <v>255326.89936305743</v>
      </c>
      <c r="W68" s="14">
        <v>588886.08407643321</v>
      </c>
      <c r="X68" s="15">
        <v>0.2168262789639572</v>
      </c>
      <c r="Y68" s="15">
        <v>0.34959767591095908</v>
      </c>
      <c r="Z68" s="15">
        <v>0.43357604512508369</v>
      </c>
      <c r="AA68" s="16">
        <v>2.4622993178074277</v>
      </c>
      <c r="AB68" s="16">
        <v>3.9700636058312333</v>
      </c>
      <c r="AC68" s="16">
        <v>4.9237297491352559</v>
      </c>
      <c r="AD68" s="17">
        <v>0.31870429348818602</v>
      </c>
      <c r="AE68" s="17">
        <v>0.80170229527037384</v>
      </c>
      <c r="AF68" s="17">
        <v>0.64884182615618047</v>
      </c>
      <c r="AG68" s="17">
        <v>0.43464234426505699</v>
      </c>
      <c r="AH68" s="17">
        <v>0.36888849398267259</v>
      </c>
      <c r="AI68" s="17">
        <v>0.37808829940319788</v>
      </c>
      <c r="AJ68" s="17">
        <v>0.17522448199307086</v>
      </c>
      <c r="AK68" s="17">
        <v>0.3763414371593638</v>
      </c>
      <c r="AL68" s="17">
        <v>0.1327046365227012</v>
      </c>
      <c r="AM68" s="17">
        <v>0.12570392210492895</v>
      </c>
      <c r="AN68" s="18">
        <v>0.12943361157731978</v>
      </c>
      <c r="AO68" s="18">
        <v>0.32559091799783929</v>
      </c>
      <c r="AP68" s="18">
        <v>0.26351054133172824</v>
      </c>
      <c r="AQ68" s="18">
        <v>0.17651889074642943</v>
      </c>
      <c r="AR68" s="18">
        <v>0.14981464329493135</v>
      </c>
      <c r="AS68" s="18">
        <v>0.15355090937517271</v>
      </c>
      <c r="AT68" s="18">
        <v>7.1162949494337172E-2</v>
      </c>
      <c r="AU68" s="18">
        <v>0.15284146587608194</v>
      </c>
      <c r="AV68" s="18">
        <v>5.3894599881897792E-2</v>
      </c>
      <c r="AW68" s="18">
        <v>5.1051438464785402E-2</v>
      </c>
      <c r="AX68" s="19">
        <v>3431.7370866925012</v>
      </c>
      <c r="AY68" s="19">
        <v>1136.5019152821701</v>
      </c>
      <c r="AZ68" s="19">
        <v>1487.9189939572111</v>
      </c>
      <c r="BA68" s="19">
        <v>1199.727309845144</v>
      </c>
      <c r="BB68" s="19">
        <v>96.310357370866939</v>
      </c>
      <c r="BC68" s="19">
        <v>242.26920107493359</v>
      </c>
      <c r="BD68" s="19">
        <v>196.07576499933185</v>
      </c>
      <c r="BE68" s="19">
        <v>131.34607961041081</v>
      </c>
      <c r="BF68" s="19">
        <v>111.47569521773345</v>
      </c>
      <c r="BG68" s="19">
        <v>114.25581637046612</v>
      </c>
      <c r="BH68" s="19">
        <v>52.951694802013272</v>
      </c>
      <c r="BI68" s="19">
        <v>113.72792600181135</v>
      </c>
      <c r="BJ68" s="19">
        <v>40.102475019672497</v>
      </c>
      <c r="BK68" s="19">
        <v>37.986904814930284</v>
      </c>
      <c r="BL68" s="20">
        <v>25.356219232340869</v>
      </c>
      <c r="BM68" s="20">
        <v>5.4978946647427973</v>
      </c>
      <c r="BN68" s="20">
        <v>8.8644753135151308</v>
      </c>
      <c r="BO68" s="20">
        <v>10.993849254082939</v>
      </c>
      <c r="BP68" s="20">
        <v>0.71161236252933802</v>
      </c>
      <c r="BQ68" s="20">
        <v>1.7900645709490306</v>
      </c>
      <c r="BR68" s="20">
        <v>1.4487531992911953</v>
      </c>
      <c r="BS68" s="20">
        <v>0.97048226766111112</v>
      </c>
      <c r="BT68" s="20">
        <v>0.82366512807154846</v>
      </c>
      <c r="BU68" s="20">
        <v>0.84420672542016684</v>
      </c>
      <c r="BV68" s="20">
        <v>0.39124640035227753</v>
      </c>
      <c r="BW68" s="20">
        <v>0.84030627979157924</v>
      </c>
      <c r="BX68" s="20">
        <v>0.2963068331491337</v>
      </c>
      <c r="BY68" s="20">
        <v>0.28067543116298888</v>
      </c>
      <c r="BZ68" s="46">
        <v>3.3333333333333333E-2</v>
      </c>
      <c r="CA68" s="46">
        <v>0.96666666666666667</v>
      </c>
      <c r="CB68" s="21">
        <v>1151394.8544050001</v>
      </c>
      <c r="CC68" s="21">
        <v>22.154903963182171</v>
      </c>
      <c r="CD68" s="21">
        <v>5708.3716492472013</v>
      </c>
      <c r="CE68" s="21">
        <v>50.268540050448891</v>
      </c>
      <c r="CF68" s="21">
        <v>5.6071803547565153</v>
      </c>
      <c r="CG68" s="21">
        <v>1451.0923441486982</v>
      </c>
      <c r="CH68" s="21">
        <v>12.778476613091271</v>
      </c>
      <c r="CI68" t="s">
        <v>88</v>
      </c>
    </row>
    <row r="69" spans="1:88" x14ac:dyDescent="0.2">
      <c r="A69" s="44">
        <v>1340</v>
      </c>
      <c r="B69" s="12" t="s">
        <v>165</v>
      </c>
      <c r="C69" s="11" t="s">
        <v>116</v>
      </c>
      <c r="D69" s="45">
        <v>14.062860000000001</v>
      </c>
      <c r="E69" s="45">
        <v>-91.087000000000003</v>
      </c>
      <c r="F69" s="11">
        <v>328.09999999999991</v>
      </c>
      <c r="G69" s="11">
        <v>42002.367999999988</v>
      </c>
      <c r="H69" s="13">
        <v>94884.2</v>
      </c>
      <c r="I69" s="14">
        <v>158902.44458598731</v>
      </c>
      <c r="J69" s="14">
        <v>71755.394904458677</v>
      </c>
      <c r="K69" s="14">
        <v>70906.96687898082</v>
      </c>
      <c r="L69" s="14">
        <v>60994.585987261125</v>
      </c>
      <c r="M69" s="14">
        <v>61914.695541401263</v>
      </c>
      <c r="N69" s="14">
        <v>25084.425477707009</v>
      </c>
      <c r="O69" s="14">
        <v>29975.824203821656</v>
      </c>
      <c r="P69" s="14">
        <v>95717.096815286874</v>
      </c>
      <c r="Q69" s="14">
        <v>13652.940127388529</v>
      </c>
      <c r="R69" s="14">
        <v>36606.262420382169</v>
      </c>
      <c r="S69" s="14">
        <v>625510.63694267557</v>
      </c>
      <c r="T69" s="14">
        <v>412818.59490445862</v>
      </c>
      <c r="U69" s="14">
        <v>349092.92738853494</v>
      </c>
      <c r="V69" s="14">
        <v>365657.60254777066</v>
      </c>
      <c r="W69" s="14">
        <v>1127569.1248407641</v>
      </c>
      <c r="X69" s="15">
        <v>0.36611378035271858</v>
      </c>
      <c r="Y69" s="15">
        <v>0.30959780619909583</v>
      </c>
      <c r="Z69" s="15">
        <v>0.32428841344818571</v>
      </c>
      <c r="AA69" s="16">
        <v>4.3507622439189939</v>
      </c>
      <c r="AB69" s="16">
        <v>3.6791470802149879</v>
      </c>
      <c r="AC69" s="16">
        <v>3.8537248830444972</v>
      </c>
      <c r="AD69" s="17">
        <v>1.6746986809815261</v>
      </c>
      <c r="AE69" s="17">
        <v>0.75624176527239184</v>
      </c>
      <c r="AF69" s="17">
        <v>0.74730004446452436</v>
      </c>
      <c r="AG69" s="17">
        <v>0.64283185174413793</v>
      </c>
      <c r="AH69" s="17">
        <v>0.65252903582895005</v>
      </c>
      <c r="AI69" s="17">
        <v>0.26436883567239866</v>
      </c>
      <c r="AJ69" s="17">
        <v>0.31592008157123797</v>
      </c>
      <c r="AK69" s="17">
        <v>1.0087780348602493</v>
      </c>
      <c r="AL69" s="17">
        <v>0.14389055424811012</v>
      </c>
      <c r="AM69" s="17">
        <v>0.38579934720830411</v>
      </c>
      <c r="AN69" s="18">
        <v>0.38492075344319981</v>
      </c>
      <c r="AO69" s="18">
        <v>0.17381822376742867</v>
      </c>
      <c r="AP69" s="18">
        <v>0.17176301589658599</v>
      </c>
      <c r="AQ69" s="18">
        <v>0.14775154690252632</v>
      </c>
      <c r="AR69" s="18">
        <v>0.14998039406565636</v>
      </c>
      <c r="AS69" s="18">
        <v>6.07637974338643E-2</v>
      </c>
      <c r="AT69" s="18">
        <v>7.2612582315385199E-2</v>
      </c>
      <c r="AU69" s="18">
        <v>0.23186236762769691</v>
      </c>
      <c r="AV69" s="18">
        <v>3.3072493089969263E-2</v>
      </c>
      <c r="AW69" s="18">
        <v>8.8673966900289947E-2</v>
      </c>
      <c r="AX69" s="19">
        <v>3436.6629833610618</v>
      </c>
      <c r="AY69" s="19">
        <v>1906.4633859880394</v>
      </c>
      <c r="AZ69" s="19">
        <v>1114.4699864302675</v>
      </c>
      <c r="BA69" s="19">
        <v>1063.9833202942245</v>
      </c>
      <c r="BB69" s="19">
        <v>484.3110167204735</v>
      </c>
      <c r="BC69" s="19">
        <v>218.69977111995945</v>
      </c>
      <c r="BD69" s="19">
        <v>216.11388868936555</v>
      </c>
      <c r="BE69" s="19">
        <v>185.90242605078069</v>
      </c>
      <c r="BF69" s="19">
        <v>188.70678311917487</v>
      </c>
      <c r="BG69" s="19">
        <v>76.453597920472461</v>
      </c>
      <c r="BH69" s="19">
        <v>91.361853714787145</v>
      </c>
      <c r="BI69" s="19">
        <v>291.73147459703415</v>
      </c>
      <c r="BJ69" s="19">
        <v>41.612130836295435</v>
      </c>
      <c r="BK69" s="19">
        <v>111.57044321969576</v>
      </c>
      <c r="BL69" s="20">
        <v>26.845370357232344</v>
      </c>
      <c r="BM69" s="20">
        <v>9.8284600264551454</v>
      </c>
      <c r="BN69" s="20">
        <v>8.3112677692013701</v>
      </c>
      <c r="BO69" s="20">
        <v>8.7056425615758322</v>
      </c>
      <c r="BP69" s="20">
        <v>3.7831782385694863</v>
      </c>
      <c r="BQ69" s="20">
        <v>1.7083654641676083</v>
      </c>
      <c r="BR69" s="20">
        <v>1.688165935762975</v>
      </c>
      <c r="BS69" s="20">
        <v>1.4521701725783924</v>
      </c>
      <c r="BT69" s="20">
        <v>1.474076307826294</v>
      </c>
      <c r="BU69" s="20">
        <v>0.59721455413435298</v>
      </c>
      <c r="BV69" s="20">
        <v>0.7136698627044471</v>
      </c>
      <c r="BW69" s="20">
        <v>2.2788500118680668</v>
      </c>
      <c r="BX69" s="20">
        <v>0.32505167630997694</v>
      </c>
      <c r="BY69" s="20">
        <v>0.87152853906670646</v>
      </c>
      <c r="BZ69" s="46">
        <v>0</v>
      </c>
      <c r="CA69" s="46">
        <v>1</v>
      </c>
      <c r="CB69" s="21">
        <v>2103404.5750239999</v>
      </c>
      <c r="CC69" s="21">
        <v>22.154903963182171</v>
      </c>
      <c r="CD69" s="21">
        <v>5708.3716492472013</v>
      </c>
      <c r="CE69" s="21">
        <v>50.268540050448891</v>
      </c>
      <c r="CF69" s="21">
        <v>5.6071803547565153</v>
      </c>
      <c r="CG69" s="21">
        <v>1451.0923441486982</v>
      </c>
      <c r="CH69" s="21">
        <v>12.778476613091271</v>
      </c>
      <c r="CI69" t="s">
        <v>88</v>
      </c>
    </row>
    <row r="70" spans="1:88" x14ac:dyDescent="0.2">
      <c r="A70" s="44">
        <v>1344</v>
      </c>
      <c r="B70" s="12" t="s">
        <v>166</v>
      </c>
      <c r="C70" s="11" t="s">
        <v>116</v>
      </c>
      <c r="D70" s="45">
        <v>13.99272</v>
      </c>
      <c r="E70" s="45">
        <v>-90.913799999999995</v>
      </c>
      <c r="F70" s="11">
        <v>607.45000000000016</v>
      </c>
      <c r="G70" s="11">
        <v>85802.312500000044</v>
      </c>
      <c r="H70" s="13">
        <v>188033.8</v>
      </c>
      <c r="I70" s="14">
        <v>188426.83439490441</v>
      </c>
      <c r="J70" s="14">
        <v>157567.94394904445</v>
      </c>
      <c r="K70" s="14">
        <v>111235.30955414019</v>
      </c>
      <c r="L70" s="14">
        <v>113876.70573248416</v>
      </c>
      <c r="M70" s="14">
        <v>79706.453503184675</v>
      </c>
      <c r="N70" s="14">
        <v>66938.110828025514</v>
      </c>
      <c r="O70" s="14">
        <v>48585.793630573229</v>
      </c>
      <c r="P70" s="14">
        <v>100839.01146496821</v>
      </c>
      <c r="Q70" s="14">
        <v>29826.494267515867</v>
      </c>
      <c r="R70" s="14">
        <v>139987.51592356703</v>
      </c>
      <c r="S70" s="14">
        <v>1036990.1732484075</v>
      </c>
      <c r="T70" s="14">
        <v>740920.80382165604</v>
      </c>
      <c r="U70" s="14">
        <v>630626.19363057287</v>
      </c>
      <c r="V70" s="14">
        <v>461560.55796178343</v>
      </c>
      <c r="W70" s="14">
        <v>1833107.5554140122</v>
      </c>
      <c r="X70" s="15">
        <v>0.40418839671102502</v>
      </c>
      <c r="Y70" s="15">
        <v>0.34402029044506571</v>
      </c>
      <c r="Z70" s="15">
        <v>0.25179131284390938</v>
      </c>
      <c r="AA70" s="16">
        <v>3.9403596790665087</v>
      </c>
      <c r="AB70" s="16">
        <v>3.3537916780417825</v>
      </c>
      <c r="AC70" s="16">
        <v>2.4546680328844253</v>
      </c>
      <c r="AD70" s="17">
        <v>1.002090232686381</v>
      </c>
      <c r="AE70" s="17">
        <v>0.83797670391729817</v>
      </c>
      <c r="AF70" s="17">
        <v>0.59157082159771379</v>
      </c>
      <c r="AG70" s="17">
        <v>0.6056182757168348</v>
      </c>
      <c r="AH70" s="17">
        <v>0.42389428657605538</v>
      </c>
      <c r="AI70" s="17">
        <v>0.35598977858249697</v>
      </c>
      <c r="AJ70" s="17">
        <v>0.25838861752819564</v>
      </c>
      <c r="AK70" s="17">
        <v>0.53628130402602203</v>
      </c>
      <c r="AL70" s="17">
        <v>0.15862304685389472</v>
      </c>
      <c r="AM70" s="17">
        <v>0.74448059829438662</v>
      </c>
      <c r="AN70" s="18">
        <v>0.25431440637515135</v>
      </c>
      <c r="AO70" s="18">
        <v>0.21266502861886433</v>
      </c>
      <c r="AP70" s="18">
        <v>0.15013117323793648</v>
      </c>
      <c r="AQ70" s="18">
        <v>0.15369619147567484</v>
      </c>
      <c r="AR70" s="18">
        <v>0.10757756172057828</v>
      </c>
      <c r="AS70" s="18">
        <v>9.0344488213530999E-2</v>
      </c>
      <c r="AT70" s="18">
        <v>6.5574881120854744E-2</v>
      </c>
      <c r="AU70" s="18">
        <v>0.13609958168922026</v>
      </c>
      <c r="AV70" s="18">
        <v>4.0255981629441842E-2</v>
      </c>
      <c r="AW70" s="18">
        <v>0.18893721866293126</v>
      </c>
      <c r="AX70" s="19">
        <v>3017.7093677076496</v>
      </c>
      <c r="AY70" s="19">
        <v>1707.1202127720919</v>
      </c>
      <c r="AZ70" s="19">
        <v>759.83300347647264</v>
      </c>
      <c r="BA70" s="19">
        <v>1038.1532531575813</v>
      </c>
      <c r="BB70" s="19">
        <v>310.1931589347343</v>
      </c>
      <c r="BC70" s="19">
        <v>259.39245032355655</v>
      </c>
      <c r="BD70" s="19">
        <v>183.11846169090487</v>
      </c>
      <c r="BE70" s="19">
        <v>187.46679682687321</v>
      </c>
      <c r="BF70" s="19">
        <v>131.21483826353551</v>
      </c>
      <c r="BG70" s="19">
        <v>110.19526023215984</v>
      </c>
      <c r="BH70" s="19">
        <v>79.983198009010152</v>
      </c>
      <c r="BI70" s="19">
        <v>166.00380519379073</v>
      </c>
      <c r="BJ70" s="19">
        <v>49.101151152384325</v>
      </c>
      <c r="BK70" s="19">
        <v>230.45109214514281</v>
      </c>
      <c r="BL70" s="20">
        <v>21.364314107664772</v>
      </c>
      <c r="BM70" s="20">
        <v>8.6352078660077574</v>
      </c>
      <c r="BN70" s="20">
        <v>7.3497575444784493</v>
      </c>
      <c r="BO70" s="20">
        <v>5.3793486971785658</v>
      </c>
      <c r="BP70" s="20">
        <v>2.1960577623697999</v>
      </c>
      <c r="BQ70" s="20">
        <v>1.8364067279543821</v>
      </c>
      <c r="BR70" s="20">
        <v>1.2964138880772023</v>
      </c>
      <c r="BS70" s="20">
        <v>1.3271985616061817</v>
      </c>
      <c r="BT70" s="20">
        <v>0.92895460717547251</v>
      </c>
      <c r="BU70" s="20">
        <v>0.78014343527192787</v>
      </c>
      <c r="BV70" s="20">
        <v>0.56625272926732839</v>
      </c>
      <c r="BW70" s="20">
        <v>1.1752481783631199</v>
      </c>
      <c r="BX70" s="20">
        <v>0.34761876922041995</v>
      </c>
      <c r="BY70" s="20">
        <v>1.6315121567797717</v>
      </c>
      <c r="BZ70" s="46">
        <v>5.7142857142857141E-2</v>
      </c>
      <c r="CA70" s="46">
        <v>0.94285714285714295</v>
      </c>
      <c r="CB70" s="21">
        <v>4185847.4366249992</v>
      </c>
      <c r="CC70" s="21">
        <v>22.154903963182171</v>
      </c>
      <c r="CD70" s="21">
        <v>5708.3716492472013</v>
      </c>
      <c r="CE70" s="21">
        <v>50.268540050448891</v>
      </c>
      <c r="CF70" s="21">
        <v>5.6071803547565153</v>
      </c>
      <c r="CG70" s="21">
        <v>1451.0923441486982</v>
      </c>
      <c r="CH70" s="21">
        <v>12.778476613091271</v>
      </c>
      <c r="CI70" t="s">
        <v>88</v>
      </c>
    </row>
    <row r="71" spans="1:88" x14ac:dyDescent="0.2">
      <c r="A71" s="44">
        <v>1345</v>
      </c>
      <c r="B71" s="12" t="s">
        <v>167</v>
      </c>
      <c r="C71" s="11" t="s">
        <v>116</v>
      </c>
      <c r="D71" s="45">
        <v>13.939439999999999</v>
      </c>
      <c r="E71" s="45">
        <v>-90.935109999999995</v>
      </c>
      <c r="F71" s="11">
        <v>10.6</v>
      </c>
      <c r="G71" s="11">
        <v>1427.1305</v>
      </c>
      <c r="H71" s="13">
        <v>3317</v>
      </c>
      <c r="I71" s="14">
        <v>0</v>
      </c>
      <c r="J71" s="14">
        <v>2227.4433121019115</v>
      </c>
      <c r="K71" s="14">
        <v>1348.6955414012739</v>
      </c>
      <c r="L71" s="14">
        <v>352.03821656050957</v>
      </c>
      <c r="M71" s="14">
        <v>0</v>
      </c>
      <c r="N71" s="14">
        <v>672.33375796178348</v>
      </c>
      <c r="O71" s="14">
        <v>0</v>
      </c>
      <c r="P71" s="14">
        <v>2516.7006369426749</v>
      </c>
      <c r="Q71" s="14">
        <v>732.57070063694266</v>
      </c>
      <c r="R71" s="14">
        <v>144.36687898089173</v>
      </c>
      <c r="S71" s="14">
        <v>7994.1490445859872</v>
      </c>
      <c r="T71" s="14">
        <v>4805.11464968153</v>
      </c>
      <c r="U71" s="14">
        <v>10705.915923566879</v>
      </c>
      <c r="V71" s="14">
        <v>8176.9592356687908</v>
      </c>
      <c r="W71" s="14">
        <v>23687.989808917198</v>
      </c>
      <c r="X71" s="15">
        <v>0.20285024978661018</v>
      </c>
      <c r="Y71" s="15">
        <v>0.45195544281839833</v>
      </c>
      <c r="Z71" s="15">
        <v>0.34519430739499157</v>
      </c>
      <c r="AA71" s="16">
        <v>1.4486326951105004</v>
      </c>
      <c r="AB71" s="16">
        <v>3.2275899679128366</v>
      </c>
      <c r="AC71" s="16">
        <v>2.465167089438888</v>
      </c>
      <c r="AD71" s="17">
        <v>0</v>
      </c>
      <c r="AE71" s="17">
        <v>0.67152345857760365</v>
      </c>
      <c r="AF71" s="17">
        <v>0.40660100735642868</v>
      </c>
      <c r="AG71" s="17">
        <v>0.10613150936403665</v>
      </c>
      <c r="AH71" s="17">
        <v>0</v>
      </c>
      <c r="AI71" s="17">
        <v>0.20269332467946441</v>
      </c>
      <c r="AJ71" s="17">
        <v>0</v>
      </c>
      <c r="AK71" s="17">
        <v>0.75872795807738169</v>
      </c>
      <c r="AL71" s="17">
        <v>0.22085339181095648</v>
      </c>
      <c r="AM71" s="17">
        <v>4.3523328001474744E-2</v>
      </c>
      <c r="AN71" s="18">
        <v>0</v>
      </c>
      <c r="AO71" s="18">
        <v>0.46355674619533593</v>
      </c>
      <c r="AP71" s="18">
        <v>0.28067915954735062</v>
      </c>
      <c r="AQ71" s="18">
        <v>7.3263229334984067E-2</v>
      </c>
      <c r="AR71" s="18">
        <v>0</v>
      </c>
      <c r="AS71" s="18">
        <v>0.1399204404012179</v>
      </c>
      <c r="AT71" s="18">
        <v>0</v>
      </c>
      <c r="AU71" s="18">
        <v>0.52375454498457696</v>
      </c>
      <c r="AV71" s="18">
        <v>0.1524564456928193</v>
      </c>
      <c r="AW71" s="18">
        <v>3.0044419229509949E-2</v>
      </c>
      <c r="AX71" s="19">
        <v>2234.7160197091698</v>
      </c>
      <c r="AY71" s="19">
        <v>754.16500420622526</v>
      </c>
      <c r="AZ71" s="19">
        <v>771.41124864799917</v>
      </c>
      <c r="BA71" s="19">
        <v>1009.9920682610264</v>
      </c>
      <c r="BB71" s="19">
        <v>0</v>
      </c>
      <c r="BC71" s="19">
        <v>210.13616151904827</v>
      </c>
      <c r="BD71" s="19">
        <v>127.23542843408245</v>
      </c>
      <c r="BE71" s="19">
        <v>33.211152505708448</v>
      </c>
      <c r="BF71" s="19">
        <v>0</v>
      </c>
      <c r="BG71" s="19">
        <v>63.427713015262597</v>
      </c>
      <c r="BH71" s="19">
        <v>0</v>
      </c>
      <c r="BI71" s="19">
        <v>237.4245883908184</v>
      </c>
      <c r="BJ71" s="19">
        <v>69.110443456315352</v>
      </c>
      <c r="BK71" s="19">
        <v>13.619516884989785</v>
      </c>
      <c r="BL71" s="20">
        <v>16.598334776614472</v>
      </c>
      <c r="BM71" s="20">
        <v>3.3669763554780241</v>
      </c>
      <c r="BN71" s="20">
        <v>7.5017077440128146</v>
      </c>
      <c r="BO71" s="20">
        <v>5.729650677123634</v>
      </c>
      <c r="BP71" s="20">
        <v>0</v>
      </c>
      <c r="BQ71" s="20">
        <v>1.5607846038620234</v>
      </c>
      <c r="BR71" s="20">
        <v>0.94504009367137332</v>
      </c>
      <c r="BS71" s="20">
        <v>0.2466755608968553</v>
      </c>
      <c r="BT71" s="20">
        <v>0</v>
      </c>
      <c r="BU71" s="20">
        <v>0.47110881447897268</v>
      </c>
      <c r="BV71" s="20">
        <v>0</v>
      </c>
      <c r="BW71" s="20">
        <v>1.763469169037222</v>
      </c>
      <c r="BX71" s="20">
        <v>0.51331724788794209</v>
      </c>
      <c r="BY71" s="20">
        <v>0.10115884915982927</v>
      </c>
      <c r="BZ71" s="46">
        <v>0</v>
      </c>
      <c r="CA71" s="46">
        <v>1</v>
      </c>
      <c r="CB71" s="21">
        <v>73250.725749000005</v>
      </c>
      <c r="CC71" s="21">
        <v>22.154903963182171</v>
      </c>
      <c r="CD71" s="21">
        <v>5708.3716492472013</v>
      </c>
      <c r="CE71" s="21">
        <v>50.268540050448891</v>
      </c>
      <c r="CF71" s="21">
        <v>5.6071803547565153</v>
      </c>
      <c r="CG71" s="21">
        <v>1451.0923441486982</v>
      </c>
      <c r="CH71" s="21">
        <v>12.778476613091271</v>
      </c>
      <c r="CI71" t="s">
        <v>88</v>
      </c>
    </row>
    <row r="72" spans="1:88" x14ac:dyDescent="0.2">
      <c r="A72" s="44">
        <v>1346</v>
      </c>
      <c r="B72" s="12" t="s">
        <v>168</v>
      </c>
      <c r="C72" s="11" t="s">
        <v>110</v>
      </c>
      <c r="D72" s="45">
        <v>14.218859999999999</v>
      </c>
      <c r="E72" s="45">
        <v>-90.835669999999993</v>
      </c>
      <c r="F72" s="11">
        <v>5.0999999999999996</v>
      </c>
      <c r="G72" s="11">
        <v>486.77199999999999</v>
      </c>
      <c r="H72" s="13">
        <v>1078.8</v>
      </c>
      <c r="I72" s="14">
        <v>1725.1401273885349</v>
      </c>
      <c r="J72" s="14">
        <v>1365.9732484076433</v>
      </c>
      <c r="K72" s="14">
        <v>1025.9146496815288</v>
      </c>
      <c r="L72" s="14">
        <v>396.33121019108279</v>
      </c>
      <c r="M72" s="14">
        <v>0</v>
      </c>
      <c r="N72" s="14">
        <v>83.331210191082803</v>
      </c>
      <c r="O72" s="14">
        <v>301.99745222929937</v>
      </c>
      <c r="P72" s="14">
        <v>313.80254777070064</v>
      </c>
      <c r="Q72" s="14">
        <v>431.62165605095538</v>
      </c>
      <c r="R72" s="14">
        <v>12.942675159235669</v>
      </c>
      <c r="S72" s="14">
        <v>5657.0547770700632</v>
      </c>
      <c r="T72" s="14">
        <v>4957.9235668789797</v>
      </c>
      <c r="U72" s="14">
        <v>4581.0305732484085</v>
      </c>
      <c r="V72" s="14">
        <v>3674.6662420382168</v>
      </c>
      <c r="W72" s="14">
        <v>13213.620382165605</v>
      </c>
      <c r="X72" s="15">
        <v>0.37521310764842908</v>
      </c>
      <c r="Y72" s="15">
        <v>0.34669003957699701</v>
      </c>
      <c r="Z72" s="15">
        <v>0.27809685277457385</v>
      </c>
      <c r="AA72" s="16">
        <v>4.5957763875407673</v>
      </c>
      <c r="AB72" s="16">
        <v>4.246413212132377</v>
      </c>
      <c r="AC72" s="16">
        <v>3.4062534687043167</v>
      </c>
      <c r="AD72" s="17">
        <v>1.5991287795592648</v>
      </c>
      <c r="AE72" s="17">
        <v>1.2661969303000031</v>
      </c>
      <c r="AF72" s="17">
        <v>0.95097761372036416</v>
      </c>
      <c r="AG72" s="17">
        <v>0.36738154448561622</v>
      </c>
      <c r="AH72" s="17">
        <v>0</v>
      </c>
      <c r="AI72" s="17">
        <v>7.7244355015835015E-2</v>
      </c>
      <c r="AJ72" s="17">
        <v>0.27993831315285445</v>
      </c>
      <c r="AK72" s="17">
        <v>0.2908811158423254</v>
      </c>
      <c r="AL72" s="17">
        <v>0.40009423067385558</v>
      </c>
      <c r="AM72" s="17">
        <v>1.1997288801664507E-2</v>
      </c>
      <c r="AN72" s="18">
        <v>0.34795617643507021</v>
      </c>
      <c r="AO72" s="18">
        <v>0.2755131719925899</v>
      </c>
      <c r="AP72" s="18">
        <v>0.20692425686734489</v>
      </c>
      <c r="AQ72" s="18">
        <v>7.9938951225215008E-2</v>
      </c>
      <c r="AR72" s="18">
        <v>0</v>
      </c>
      <c r="AS72" s="18">
        <v>1.6807683512462843E-2</v>
      </c>
      <c r="AT72" s="18">
        <v>6.0912083083888124E-2</v>
      </c>
      <c r="AU72" s="18">
        <v>6.3293139464076054E-2</v>
      </c>
      <c r="AV72" s="18">
        <v>8.7056940315572845E-2</v>
      </c>
      <c r="AW72" s="18">
        <v>2.6105031642073302E-3</v>
      </c>
      <c r="AX72" s="19">
        <v>2590.9059572873739</v>
      </c>
      <c r="AY72" s="19">
        <v>1109.2264268764829</v>
      </c>
      <c r="AZ72" s="19">
        <v>720.5227925565132</v>
      </c>
      <c r="BA72" s="19">
        <v>898.24128887223696</v>
      </c>
      <c r="BB72" s="19">
        <v>338.26277007618336</v>
      </c>
      <c r="BC72" s="19">
        <v>267.83789184463598</v>
      </c>
      <c r="BD72" s="19">
        <v>201.15973523167233</v>
      </c>
      <c r="BE72" s="19">
        <v>77.712001998251537</v>
      </c>
      <c r="BF72" s="19">
        <v>0</v>
      </c>
      <c r="BG72" s="19">
        <v>16.339452978643688</v>
      </c>
      <c r="BH72" s="19">
        <v>59.215186711627332</v>
      </c>
      <c r="BI72" s="19">
        <v>61.529911327588366</v>
      </c>
      <c r="BJ72" s="19">
        <v>84.631697264893219</v>
      </c>
      <c r="BK72" s="19">
        <v>2.5377794429873863</v>
      </c>
      <c r="BL72" s="20">
        <v>27.145399452239666</v>
      </c>
      <c r="BM72" s="20">
        <v>10.185309686832808</v>
      </c>
      <c r="BN72" s="20">
        <v>9.4110396104303629</v>
      </c>
      <c r="BO72" s="20">
        <v>7.5490501549764915</v>
      </c>
      <c r="BP72" s="20">
        <v>3.5440414144374266</v>
      </c>
      <c r="BQ72" s="20">
        <v>2.8061869795461596</v>
      </c>
      <c r="BR72" s="20">
        <v>2.107587637911648</v>
      </c>
      <c r="BS72" s="20">
        <v>0.81420297426943788</v>
      </c>
      <c r="BT72" s="20">
        <v>0</v>
      </c>
      <c r="BU72" s="20">
        <v>0.17119146169270788</v>
      </c>
      <c r="BV72" s="20">
        <v>0.62040842987949052</v>
      </c>
      <c r="BW72" s="20">
        <v>0.64466022649351373</v>
      </c>
      <c r="BX72" s="20">
        <v>0.88670189750222972</v>
      </c>
      <c r="BY72" s="20">
        <v>2.6588783165908618E-2</v>
      </c>
      <c r="BZ72" s="46">
        <v>1</v>
      </c>
      <c r="CA72" s="46">
        <v>0</v>
      </c>
      <c r="CB72" s="21">
        <v>23977.831495999999</v>
      </c>
      <c r="CC72" s="21">
        <v>22.154903963182171</v>
      </c>
      <c r="CD72" s="21">
        <v>5708.3716492472013</v>
      </c>
      <c r="CE72" s="21">
        <v>50.268540050448891</v>
      </c>
      <c r="CF72" s="21">
        <v>5.6071803547565153</v>
      </c>
      <c r="CG72" s="21">
        <v>1451.0923441486982</v>
      </c>
      <c r="CH72" s="21">
        <v>12.778476613091271</v>
      </c>
      <c r="CI72" t="s">
        <v>88</v>
      </c>
    </row>
    <row r="73" spans="1:88" x14ac:dyDescent="0.2">
      <c r="A73" s="44">
        <v>1348</v>
      </c>
      <c r="B73" s="12" t="s">
        <v>169</v>
      </c>
      <c r="C73" s="11" t="s">
        <v>116</v>
      </c>
      <c r="D73" s="45">
        <v>13.992459999999999</v>
      </c>
      <c r="E73" s="45">
        <v>-90.927520000000001</v>
      </c>
      <c r="F73" s="11">
        <v>21.6</v>
      </c>
      <c r="G73" s="11">
        <v>3077.8690000000001</v>
      </c>
      <c r="H73" s="13">
        <v>7410.7999999999984</v>
      </c>
      <c r="I73" s="14">
        <v>4455.577070063694</v>
      </c>
      <c r="J73" s="14">
        <v>7072.9898089171975</v>
      </c>
      <c r="K73" s="14">
        <v>2923.1222929936307</v>
      </c>
      <c r="L73" s="14">
        <v>326.76560509554145</v>
      </c>
      <c r="M73" s="14">
        <v>0</v>
      </c>
      <c r="N73" s="14">
        <v>1138.3019108280255</v>
      </c>
      <c r="O73" s="14">
        <v>365.81783439490448</v>
      </c>
      <c r="P73" s="14">
        <v>1279.9057324840765</v>
      </c>
      <c r="Q73" s="14">
        <v>1066.8866242038214</v>
      </c>
      <c r="R73" s="14">
        <v>352.26496815286635</v>
      </c>
      <c r="S73" s="14">
        <v>18981.631847133758</v>
      </c>
      <c r="T73" s="14">
        <v>16197.60636942675</v>
      </c>
      <c r="U73" s="14">
        <v>22793.440764331212</v>
      </c>
      <c r="V73" s="14">
        <v>18677.463694267517</v>
      </c>
      <c r="W73" s="14">
        <v>57668.510828025479</v>
      </c>
      <c r="X73" s="15">
        <v>0.28087436517530312</v>
      </c>
      <c r="Y73" s="15">
        <v>0.39524933862613565</v>
      </c>
      <c r="Z73" s="15">
        <v>0.32387629619856123</v>
      </c>
      <c r="AA73" s="16">
        <v>2.1856758203468929</v>
      </c>
      <c r="AB73" s="16">
        <v>3.0757058299146132</v>
      </c>
      <c r="AC73" s="16">
        <v>2.5203032998148003</v>
      </c>
      <c r="AD73" s="17">
        <v>0.60122754224425101</v>
      </c>
      <c r="AE73" s="17">
        <v>0.95441650144615953</v>
      </c>
      <c r="AF73" s="17">
        <v>0.39444085564225606</v>
      </c>
      <c r="AG73" s="17">
        <v>4.4093162019693086E-2</v>
      </c>
      <c r="AH73" s="17">
        <v>0</v>
      </c>
      <c r="AI73" s="17">
        <v>0.15360040897447316</v>
      </c>
      <c r="AJ73" s="17">
        <v>4.9362799481149751E-2</v>
      </c>
      <c r="AK73" s="17">
        <v>0.17270817354186818</v>
      </c>
      <c r="AL73" s="17">
        <v>0.1439637588659553</v>
      </c>
      <c r="AM73" s="17">
        <v>4.7534000128578079E-2</v>
      </c>
      <c r="AN73" s="18">
        <v>0.27507626549523201</v>
      </c>
      <c r="AO73" s="18">
        <v>0.43666882918377264</v>
      </c>
      <c r="AP73" s="18">
        <v>0.18046631251090731</v>
      </c>
      <c r="AQ73" s="18">
        <v>2.0173697128010034E-2</v>
      </c>
      <c r="AR73" s="18">
        <v>0</v>
      </c>
      <c r="AS73" s="18">
        <v>7.027593366984082E-2</v>
      </c>
      <c r="AT73" s="18">
        <v>2.2584684801662529E-2</v>
      </c>
      <c r="AU73" s="18">
        <v>7.9018202028907164E-2</v>
      </c>
      <c r="AV73" s="18">
        <v>6.5866931191610356E-2</v>
      </c>
      <c r="AW73" s="18">
        <v>2.1747964490467696E-2</v>
      </c>
      <c r="AX73" s="19">
        <v>2669.8384642604387</v>
      </c>
      <c r="AY73" s="19">
        <v>878.7792521821184</v>
      </c>
      <c r="AZ73" s="19">
        <v>864.69739325312571</v>
      </c>
      <c r="BA73" s="19">
        <v>1055.251887237556</v>
      </c>
      <c r="BB73" s="19">
        <v>206.27671620665248</v>
      </c>
      <c r="BC73" s="19">
        <v>327.45323189431468</v>
      </c>
      <c r="BD73" s="19">
        <v>135.32973578674216</v>
      </c>
      <c r="BE73" s="19">
        <v>15.128037272941732</v>
      </c>
      <c r="BF73" s="19">
        <v>0</v>
      </c>
      <c r="BG73" s="19">
        <v>52.699162538334512</v>
      </c>
      <c r="BH73" s="19">
        <v>16.936010851615947</v>
      </c>
      <c r="BI73" s="19">
        <v>59.254895022410942</v>
      </c>
      <c r="BJ73" s="19">
        <v>49.39289926869543</v>
      </c>
      <c r="BK73" s="19">
        <v>16.308563340410476</v>
      </c>
      <c r="BL73" s="20">
        <v>18.736505948766979</v>
      </c>
      <c r="BM73" s="20">
        <v>5.2626042139632156</v>
      </c>
      <c r="BN73" s="20">
        <v>7.4055915844148048</v>
      </c>
      <c r="BO73" s="20">
        <v>6.0683101503889594</v>
      </c>
      <c r="BP73" s="20">
        <v>1.4476175139564724</v>
      </c>
      <c r="BQ73" s="20">
        <v>2.2980152205689057</v>
      </c>
      <c r="BR73" s="20">
        <v>0.94972277669830341</v>
      </c>
      <c r="BS73" s="20">
        <v>0.10616618351708322</v>
      </c>
      <c r="BT73" s="20">
        <v>0</v>
      </c>
      <c r="BU73" s="20">
        <v>0.36983442467110378</v>
      </c>
      <c r="BV73" s="20">
        <v>0.11885425740826022</v>
      </c>
      <c r="BW73" s="20">
        <v>0.41584152297712357</v>
      </c>
      <c r="BX73" s="20">
        <v>0.34663158964979385</v>
      </c>
      <c r="BY73" s="20">
        <v>0.11445092957265768</v>
      </c>
      <c r="BZ73" s="46">
        <v>0.33333333333333337</v>
      </c>
      <c r="CA73" s="46">
        <v>0.66666666666666674</v>
      </c>
      <c r="CB73" s="21">
        <v>162901.73084199999</v>
      </c>
      <c r="CC73" s="21">
        <v>22.154903963182171</v>
      </c>
      <c r="CD73" s="21">
        <v>5708.3716492472013</v>
      </c>
      <c r="CE73" s="21">
        <v>50.268540050448891</v>
      </c>
      <c r="CF73" s="21">
        <v>5.6071803547565153</v>
      </c>
      <c r="CG73" s="21">
        <v>1451.0923441486982</v>
      </c>
      <c r="CH73" s="21">
        <v>12.778476613091271</v>
      </c>
      <c r="CI73" t="s">
        <v>88</v>
      </c>
    </row>
    <row r="74" spans="1:88" x14ac:dyDescent="0.2">
      <c r="A74" s="44">
        <v>1350</v>
      </c>
      <c r="B74" s="12" t="s">
        <v>170</v>
      </c>
      <c r="C74" s="11" t="s">
        <v>116</v>
      </c>
      <c r="D74" s="45">
        <v>13.994300000000001</v>
      </c>
      <c r="E74" s="45">
        <v>-90.905180000000001</v>
      </c>
      <c r="F74" s="11">
        <v>119.8</v>
      </c>
      <c r="G74" s="11">
        <v>14883.3035</v>
      </c>
      <c r="H74" s="13">
        <v>32746.2</v>
      </c>
      <c r="I74" s="14">
        <v>22833.787261146492</v>
      </c>
      <c r="J74" s="14">
        <v>23672.492993630582</v>
      </c>
      <c r="K74" s="14">
        <v>24854.864968152877</v>
      </c>
      <c r="L74" s="14">
        <v>16949.561783439498</v>
      </c>
      <c r="M74" s="14">
        <v>21421.849681528671</v>
      </c>
      <c r="N74" s="14">
        <v>11298.34394904458</v>
      </c>
      <c r="O74" s="14">
        <v>3872.182165605097</v>
      </c>
      <c r="P74" s="14">
        <v>16760.179617834416</v>
      </c>
      <c r="Q74" s="14">
        <v>2767.6433121019109</v>
      </c>
      <c r="R74" s="14">
        <v>5973.4484076433127</v>
      </c>
      <c r="S74" s="14">
        <v>150404.35414012746</v>
      </c>
      <c r="T74" s="14">
        <v>97051.798726114663</v>
      </c>
      <c r="U74" s="14">
        <v>111733.20000000001</v>
      </c>
      <c r="V74" s="14">
        <v>126702.6687898089</v>
      </c>
      <c r="W74" s="14">
        <v>335487.66751592362</v>
      </c>
      <c r="X74" s="15">
        <v>0.28928574169274995</v>
      </c>
      <c r="Y74" s="15">
        <v>0.33304711564307116</v>
      </c>
      <c r="Z74" s="15">
        <v>0.37766714266417878</v>
      </c>
      <c r="AA74" s="16">
        <v>2.9637575879373688</v>
      </c>
      <c r="AB74" s="16">
        <v>3.412096670758745</v>
      </c>
      <c r="AC74" s="16">
        <v>3.8692327289825656</v>
      </c>
      <c r="AD74" s="17">
        <v>0.69729578580557416</v>
      </c>
      <c r="AE74" s="17">
        <v>0.72290809295828462</v>
      </c>
      <c r="AF74" s="17">
        <v>0.75901524354437699</v>
      </c>
      <c r="AG74" s="17">
        <v>0.51760392911053799</v>
      </c>
      <c r="AH74" s="17">
        <v>0.65417818499638647</v>
      </c>
      <c r="AI74" s="17">
        <v>0.34502763523842706</v>
      </c>
      <c r="AJ74" s="17">
        <v>0.1182482903544563</v>
      </c>
      <c r="AK74" s="17">
        <v>0.51182059652217404</v>
      </c>
      <c r="AL74" s="17">
        <v>8.4517999404569416E-2</v>
      </c>
      <c r="AM74" s="17">
        <v>0.18241653711402583</v>
      </c>
      <c r="AN74" s="18">
        <v>0.23527423047134505</v>
      </c>
      <c r="AO74" s="18">
        <v>0.24391606651655798</v>
      </c>
      <c r="AP74" s="18">
        <v>0.25609896255807302</v>
      </c>
      <c r="AQ74" s="18">
        <v>0.17464448888033557</v>
      </c>
      <c r="AR74" s="18">
        <v>0.22072594184454294</v>
      </c>
      <c r="AS74" s="18">
        <v>0.11641560586557605</v>
      </c>
      <c r="AT74" s="18">
        <v>3.9898097886187568E-2</v>
      </c>
      <c r="AU74" s="18">
        <v>0.17269313745675682</v>
      </c>
      <c r="AV74" s="18">
        <v>2.8517176893468481E-2</v>
      </c>
      <c r="AW74" s="18">
        <v>6.1549074680220014E-2</v>
      </c>
      <c r="AX74" s="19">
        <v>2800.3978924534526</v>
      </c>
      <c r="AY74" s="19">
        <v>1255.4620545920488</v>
      </c>
      <c r="AZ74" s="19">
        <v>1057.6182703656837</v>
      </c>
      <c r="BA74" s="19">
        <v>932.66444073455773</v>
      </c>
      <c r="BB74" s="19">
        <v>190.59922588603081</v>
      </c>
      <c r="BC74" s="19">
        <v>197.60010846102321</v>
      </c>
      <c r="BD74" s="19">
        <v>207.46965749710247</v>
      </c>
      <c r="BE74" s="19">
        <v>141.48215178163187</v>
      </c>
      <c r="BF74" s="19">
        <v>178.81343640675018</v>
      </c>
      <c r="BG74" s="19">
        <v>94.310049658135057</v>
      </c>
      <c r="BH74" s="19">
        <v>32.322054804717006</v>
      </c>
      <c r="BI74" s="19">
        <v>139.90133236923552</v>
      </c>
      <c r="BJ74" s="19">
        <v>23.102197930733816</v>
      </c>
      <c r="BK74" s="19">
        <v>49.861839796688756</v>
      </c>
      <c r="BL74" s="20">
        <v>22.541209854110924</v>
      </c>
      <c r="BM74" s="20">
        <v>6.5208506112984033</v>
      </c>
      <c r="BN74" s="20">
        <v>7.5072849250168154</v>
      </c>
      <c r="BO74" s="20">
        <v>8.5130743177957022</v>
      </c>
      <c r="BP74" s="20">
        <v>1.5341881095918317</v>
      </c>
      <c r="BQ74" s="20">
        <v>1.590540231449999</v>
      </c>
      <c r="BR74" s="20">
        <v>1.6699830765496972</v>
      </c>
      <c r="BS74" s="20">
        <v>1.1388306220752333</v>
      </c>
      <c r="BT74" s="20">
        <v>1.4393208928064036</v>
      </c>
      <c r="BU74" s="20">
        <v>0.75912877467321549</v>
      </c>
      <c r="BV74" s="20">
        <v>0.26016953599078974</v>
      </c>
      <c r="BW74" s="20">
        <v>1.1261061509519319</v>
      </c>
      <c r="BX74" s="20">
        <v>0.18595625037827865</v>
      </c>
      <c r="BY74" s="20">
        <v>0.40135232125336373</v>
      </c>
      <c r="BZ74" s="46">
        <v>4.3478260869565216E-2</v>
      </c>
      <c r="CA74" s="46">
        <v>0.95652173913043481</v>
      </c>
      <c r="CB74" s="21">
        <v>728564.09326300002</v>
      </c>
      <c r="CC74" s="21">
        <v>22.154903963182171</v>
      </c>
      <c r="CD74" s="21">
        <v>5708.3716492472013</v>
      </c>
      <c r="CE74" s="21">
        <v>50.268540050448891</v>
      </c>
      <c r="CF74" s="21">
        <v>5.6071803547565153</v>
      </c>
      <c r="CG74" s="21">
        <v>1451.0923441486982</v>
      </c>
      <c r="CH74" s="21">
        <v>12.778476613091271</v>
      </c>
      <c r="CI74" t="s">
        <v>88</v>
      </c>
    </row>
    <row r="75" spans="1:88" x14ac:dyDescent="0.2">
      <c r="A75" s="44">
        <v>1352</v>
      </c>
      <c r="B75" s="12" t="s">
        <v>171</v>
      </c>
      <c r="C75" s="11" t="s">
        <v>116</v>
      </c>
      <c r="D75" s="45">
        <v>14.04321</v>
      </c>
      <c r="E75" s="45">
        <v>-91.090040000000002</v>
      </c>
      <c r="F75" s="11">
        <v>14.2</v>
      </c>
      <c r="G75" s="11">
        <v>1880.25</v>
      </c>
      <c r="H75" s="13">
        <v>4314.3999999999996</v>
      </c>
      <c r="I75" s="14">
        <v>1251.8050955414014</v>
      </c>
      <c r="J75" s="14">
        <v>4235.1019108280252</v>
      </c>
      <c r="K75" s="14">
        <v>1855.1898089171978</v>
      </c>
      <c r="L75" s="14">
        <v>341.63821656050959</v>
      </c>
      <c r="M75" s="14">
        <v>648.42929936305734</v>
      </c>
      <c r="N75" s="14">
        <v>248.34012738853505</v>
      </c>
      <c r="O75" s="14">
        <v>122.47770700636941</v>
      </c>
      <c r="P75" s="14">
        <v>2255.4242038216557</v>
      </c>
      <c r="Q75" s="14">
        <v>9.3108280254777078</v>
      </c>
      <c r="R75" s="14">
        <v>105.86496815286624</v>
      </c>
      <c r="S75" s="14">
        <v>11073.582165605094</v>
      </c>
      <c r="T75" s="14">
        <v>7798.9108280254777</v>
      </c>
      <c r="U75" s="14">
        <v>15281.71719745223</v>
      </c>
      <c r="V75" s="14">
        <v>18228.16687898089</v>
      </c>
      <c r="W75" s="14">
        <v>41308.794904458598</v>
      </c>
      <c r="X75" s="15">
        <v>0.18879540896952465</v>
      </c>
      <c r="Y75" s="15">
        <v>0.3699385865115814</v>
      </c>
      <c r="Z75" s="15">
        <v>0.44126600451889392</v>
      </c>
      <c r="AA75" s="16">
        <v>1.8076466781071479</v>
      </c>
      <c r="AB75" s="16">
        <v>3.5420260516994788</v>
      </c>
      <c r="AC75" s="16">
        <v>4.2249598736744138</v>
      </c>
      <c r="AD75" s="17">
        <v>0.29014581298474912</v>
      </c>
      <c r="AE75" s="17">
        <v>0.98162013508901014</v>
      </c>
      <c r="AF75" s="17">
        <v>0.4299994921465784</v>
      </c>
      <c r="AG75" s="17">
        <v>7.9185568459231789E-2</v>
      </c>
      <c r="AH75" s="17">
        <v>0.15029420066824065</v>
      </c>
      <c r="AI75" s="17">
        <v>5.7560756394524168E-2</v>
      </c>
      <c r="AJ75" s="17">
        <v>2.8388120481728497E-2</v>
      </c>
      <c r="AK75" s="17">
        <v>0.52276659647266266</v>
      </c>
      <c r="AL75" s="17">
        <v>2.1580817785735464E-3</v>
      </c>
      <c r="AM75" s="17">
        <v>2.4537587649004787E-2</v>
      </c>
      <c r="AN75" s="18">
        <v>0.16051024600038061</v>
      </c>
      <c r="AO75" s="18">
        <v>0.54303761181742671</v>
      </c>
      <c r="AP75" s="18">
        <v>0.23787806397920994</v>
      </c>
      <c r="AQ75" s="18">
        <v>4.3805888295687219E-2</v>
      </c>
      <c r="AR75" s="18">
        <v>8.3143571411653919E-2</v>
      </c>
      <c r="AS75" s="18">
        <v>3.1842924334526547E-2</v>
      </c>
      <c r="AT75" s="18">
        <v>1.5704463059924258E-2</v>
      </c>
      <c r="AU75" s="18">
        <v>0.28919733198086617</v>
      </c>
      <c r="AV75" s="18">
        <v>1.193862608611851E-3</v>
      </c>
      <c r="AW75" s="18">
        <v>1.3574327298683712E-2</v>
      </c>
      <c r="AX75" s="19">
        <v>2909.0700636942674</v>
      </c>
      <c r="AY75" s="19">
        <v>779.82972997218974</v>
      </c>
      <c r="AZ75" s="19">
        <v>1283.6737238718938</v>
      </c>
      <c r="BA75" s="19">
        <v>1076.1772674262133</v>
      </c>
      <c r="BB75" s="19">
        <v>88.15528841840856</v>
      </c>
      <c r="BC75" s="19">
        <v>298.24661343859333</v>
      </c>
      <c r="BD75" s="19">
        <v>130.64716964205618</v>
      </c>
      <c r="BE75" s="19">
        <v>24.059029335247157</v>
      </c>
      <c r="BF75" s="19">
        <v>45.664035166412489</v>
      </c>
      <c r="BG75" s="19">
        <v>17.488741365389792</v>
      </c>
      <c r="BH75" s="19">
        <v>8.6251906342513678</v>
      </c>
      <c r="BI75" s="19">
        <v>158.83269040997575</v>
      </c>
      <c r="BJ75" s="19">
        <v>0.6556921144702611</v>
      </c>
      <c r="BK75" s="19">
        <v>7.4552794473849469</v>
      </c>
      <c r="BL75" s="20">
        <v>21.969841725546388</v>
      </c>
      <c r="BM75" s="20">
        <v>4.1478052535702581</v>
      </c>
      <c r="BN75" s="20">
        <v>8.1274921938317934</v>
      </c>
      <c r="BO75" s="20">
        <v>9.6945442781443365</v>
      </c>
      <c r="BP75" s="20">
        <v>0.66576524161223316</v>
      </c>
      <c r="BQ75" s="20">
        <v>2.2524142591825691</v>
      </c>
      <c r="BR75" s="20">
        <v>0.98667188348208901</v>
      </c>
      <c r="BS75" s="20">
        <v>0.18169829361016332</v>
      </c>
      <c r="BT75" s="20">
        <v>0.34486334230185206</v>
      </c>
      <c r="BU75" s="20">
        <v>0.13207824884378941</v>
      </c>
      <c r="BV75" s="20">
        <v>6.5139054384453887E-2</v>
      </c>
      <c r="BW75" s="20">
        <v>1.1995342129087385</v>
      </c>
      <c r="BX75" s="20">
        <v>4.9519096000413283E-3</v>
      </c>
      <c r="BY75" s="20">
        <v>5.6303666083162472E-2</v>
      </c>
      <c r="BZ75" s="46">
        <v>0</v>
      </c>
      <c r="CA75" s="46">
        <v>1</v>
      </c>
      <c r="CB75" s="21">
        <v>95440.304499999998</v>
      </c>
      <c r="CC75" s="21">
        <v>22.154903963182171</v>
      </c>
      <c r="CD75" s="21">
        <v>5708.3716492472013</v>
      </c>
      <c r="CE75" s="21">
        <v>50.268540050448891</v>
      </c>
      <c r="CF75" s="21">
        <v>5.6071803547565153</v>
      </c>
      <c r="CG75" s="21">
        <v>1451.0923441486982</v>
      </c>
      <c r="CH75" s="21">
        <v>12.778476613091271</v>
      </c>
      <c r="CI75" t="s">
        <v>88</v>
      </c>
    </row>
    <row r="76" spans="1:88" x14ac:dyDescent="0.2">
      <c r="A76" s="44">
        <v>1353</v>
      </c>
      <c r="B76" s="12" t="s">
        <v>172</v>
      </c>
      <c r="C76" s="11" t="s">
        <v>116</v>
      </c>
      <c r="D76" s="45">
        <v>14.00042</v>
      </c>
      <c r="E76" s="45">
        <v>-90.914689999999993</v>
      </c>
      <c r="F76" s="11">
        <v>50.8</v>
      </c>
      <c r="G76" s="11">
        <v>6691.7629999999999</v>
      </c>
      <c r="H76" s="13">
        <v>14883</v>
      </c>
      <c r="I76" s="14">
        <v>1058.6356687898092</v>
      </c>
      <c r="J76" s="14">
        <v>10491.366878980889</v>
      </c>
      <c r="K76" s="14">
        <v>7667.9503184713385</v>
      </c>
      <c r="L76" s="14">
        <v>3831.8802547770697</v>
      </c>
      <c r="M76" s="14">
        <v>9634.7019108280219</v>
      </c>
      <c r="N76" s="14">
        <v>6163.2076433121019</v>
      </c>
      <c r="O76" s="14">
        <v>890.40000000000009</v>
      </c>
      <c r="P76" s="14">
        <v>5672.7859872611452</v>
      </c>
      <c r="Q76" s="14">
        <v>978.86114649681519</v>
      </c>
      <c r="R76" s="14">
        <v>2290.8063694267521</v>
      </c>
      <c r="S76" s="14">
        <v>48680.596178343949</v>
      </c>
      <c r="T76" s="14">
        <v>26319.500636942674</v>
      </c>
      <c r="U76" s="14">
        <v>51257.035668789809</v>
      </c>
      <c r="V76" s="14">
        <v>69552.030573248412</v>
      </c>
      <c r="W76" s="14">
        <v>147128.5668789809</v>
      </c>
      <c r="X76" s="15">
        <v>0.17888776595364728</v>
      </c>
      <c r="Y76" s="15">
        <v>0.34838262042578555</v>
      </c>
      <c r="Z76" s="15">
        <v>0.47272961362056715</v>
      </c>
      <c r="AA76" s="16">
        <v>1.7684271072325926</v>
      </c>
      <c r="AB76" s="16">
        <v>3.4439989026936644</v>
      </c>
      <c r="AC76" s="16">
        <v>4.6732534148524092</v>
      </c>
      <c r="AD76" s="17">
        <v>7.113052938183223E-2</v>
      </c>
      <c r="AE76" s="17">
        <v>0.70492285688240874</v>
      </c>
      <c r="AF76" s="17">
        <v>0.51521536776666921</v>
      </c>
      <c r="AG76" s="17">
        <v>0.2574669256720466</v>
      </c>
      <c r="AH76" s="17">
        <v>0.64736289127380375</v>
      </c>
      <c r="AI76" s="17">
        <v>0.41411057201586388</v>
      </c>
      <c r="AJ76" s="17">
        <v>5.9826647853255401E-2</v>
      </c>
      <c r="AK76" s="17">
        <v>0.38115877089707351</v>
      </c>
      <c r="AL76" s="17">
        <v>6.577041903492678E-2</v>
      </c>
      <c r="AM76" s="17">
        <v>0.15392100849470886</v>
      </c>
      <c r="AN76" s="18">
        <v>4.0222483070362025E-2</v>
      </c>
      <c r="AO76" s="18">
        <v>0.39861572693575192</v>
      </c>
      <c r="AP76" s="18">
        <v>0.29134102596568351</v>
      </c>
      <c r="AQ76" s="18">
        <v>0.14559091783825684</v>
      </c>
      <c r="AR76" s="18">
        <v>0.36606704829743336</v>
      </c>
      <c r="AS76" s="18">
        <v>0.23416886696783593</v>
      </c>
      <c r="AT76" s="18">
        <v>3.3830429090672548E-2</v>
      </c>
      <c r="AU76" s="18">
        <v>0.21553547179761795</v>
      </c>
      <c r="AV76" s="18">
        <v>3.7191478668210848E-2</v>
      </c>
      <c r="AW76" s="18">
        <v>8.7038367521734897E-2</v>
      </c>
      <c r="AX76" s="19">
        <v>2896.2316314760019</v>
      </c>
      <c r="AY76" s="19">
        <v>958.27945232960531</v>
      </c>
      <c r="AZ76" s="19">
        <v>1369.1344601033152</v>
      </c>
      <c r="BA76" s="19">
        <v>1008.9967651336577</v>
      </c>
      <c r="BB76" s="19">
        <v>20.839284818697031</v>
      </c>
      <c r="BC76" s="19">
        <v>206.52297005867894</v>
      </c>
      <c r="BD76" s="19">
        <v>150.94390390691612</v>
      </c>
      <c r="BE76" s="19">
        <v>75.430713676713978</v>
      </c>
      <c r="BF76" s="19">
        <v>189.65948643362248</v>
      </c>
      <c r="BG76" s="19">
        <v>121.32298510456894</v>
      </c>
      <c r="BH76" s="19">
        <v>17.527559055118115</v>
      </c>
      <c r="BI76" s="19">
        <v>111.66901549726664</v>
      </c>
      <c r="BJ76" s="19">
        <v>19.26892020663022</v>
      </c>
      <c r="BK76" s="19">
        <v>45.094613571392763</v>
      </c>
      <c r="BL76" s="20">
        <v>21.986517884596466</v>
      </c>
      <c r="BM76" s="20">
        <v>3.9331190654753723</v>
      </c>
      <c r="BN76" s="20">
        <v>7.6597207146741164</v>
      </c>
      <c r="BO76" s="20">
        <v>10.393678104446977</v>
      </c>
      <c r="BP76" s="20">
        <v>0.15819981502480127</v>
      </c>
      <c r="BQ76" s="20">
        <v>1.5678031154093306</v>
      </c>
      <c r="BR76" s="20">
        <v>1.1458789437807853</v>
      </c>
      <c r="BS76" s="20">
        <v>0.57262641470970654</v>
      </c>
      <c r="BT76" s="20">
        <v>1.4397852869009291</v>
      </c>
      <c r="BU76" s="20">
        <v>0.92101403521196168</v>
      </c>
      <c r="BV76" s="20">
        <v>0.13305910564973686</v>
      </c>
      <c r="BW76" s="20">
        <v>0.84772667341344055</v>
      </c>
      <c r="BX76" s="20">
        <v>0.14627851382316068</v>
      </c>
      <c r="BY76" s="20">
        <v>0.34233226272758793</v>
      </c>
      <c r="BZ76" s="46">
        <v>0.18181818181818182</v>
      </c>
      <c r="CA76" s="46">
        <v>0.81818181818181812</v>
      </c>
      <c r="CB76" s="21">
        <v>330633.89013399999</v>
      </c>
      <c r="CC76" s="21">
        <v>22.154903963182171</v>
      </c>
      <c r="CD76" s="21">
        <v>5708.3716492472013</v>
      </c>
      <c r="CE76" s="21">
        <v>50.268540050448891</v>
      </c>
      <c r="CF76" s="21">
        <v>5.6071803547565153</v>
      </c>
      <c r="CG76" s="21">
        <v>1451.0923441486982</v>
      </c>
      <c r="CH76" s="21">
        <v>12.778476613091271</v>
      </c>
      <c r="CI76" t="s">
        <v>88</v>
      </c>
    </row>
    <row r="77" spans="1:88" x14ac:dyDescent="0.2">
      <c r="A77" s="44">
        <v>1354</v>
      </c>
      <c r="B77" s="12" t="s">
        <v>173</v>
      </c>
      <c r="C77" s="11" t="s">
        <v>122</v>
      </c>
      <c r="D77" s="45">
        <v>13.99661</v>
      </c>
      <c r="E77" s="45">
        <v>-90.551569999999998</v>
      </c>
      <c r="F77" s="11">
        <v>20.79</v>
      </c>
      <c r="G77" s="11">
        <v>2418.8405861262249</v>
      </c>
      <c r="H77" s="13">
        <v>5580.4</v>
      </c>
      <c r="I77" s="14">
        <v>4370.0828025477713</v>
      </c>
      <c r="J77" s="14">
        <v>3571.3681528662419</v>
      </c>
      <c r="K77" s="14">
        <v>5091.1694267515932</v>
      </c>
      <c r="L77" s="14">
        <v>1250.7617834394905</v>
      </c>
      <c r="M77" s="14">
        <v>238.63439490445862</v>
      </c>
      <c r="N77" s="14">
        <v>1586.5783439490447</v>
      </c>
      <c r="O77" s="14">
        <v>1329.9528662420385</v>
      </c>
      <c r="P77" s="14">
        <v>2993.1885350318466</v>
      </c>
      <c r="Q77" s="14">
        <v>1952.8165605095542</v>
      </c>
      <c r="R77" s="14">
        <v>270.07515923566882</v>
      </c>
      <c r="S77" s="14">
        <v>22654.628025477705</v>
      </c>
      <c r="T77" s="14">
        <v>16506.273885350322</v>
      </c>
      <c r="U77" s="14">
        <v>21327.391082802547</v>
      </c>
      <c r="V77" s="14">
        <v>16084.466242038217</v>
      </c>
      <c r="W77" s="14">
        <v>53918.131210191081</v>
      </c>
      <c r="X77" s="15">
        <v>0.30613586774740564</v>
      </c>
      <c r="Y77" s="15">
        <v>0.39555137769262022</v>
      </c>
      <c r="Z77" s="15">
        <v>0.29831275455997419</v>
      </c>
      <c r="AA77" s="16">
        <v>2.9579015635707697</v>
      </c>
      <c r="AB77" s="16">
        <v>3.821839130313696</v>
      </c>
      <c r="AC77" s="16">
        <v>2.8823142144000822</v>
      </c>
      <c r="AD77" s="17">
        <v>0.78311282391007309</v>
      </c>
      <c r="AE77" s="17">
        <v>0.63998425791452984</v>
      </c>
      <c r="AF77" s="17">
        <v>0.91233055457522638</v>
      </c>
      <c r="AG77" s="17">
        <v>0.2241347902371677</v>
      </c>
      <c r="AH77" s="17">
        <v>4.2762955147383458E-2</v>
      </c>
      <c r="AI77" s="17">
        <v>0.28431265571447295</v>
      </c>
      <c r="AJ77" s="17">
        <v>0.23832572328901844</v>
      </c>
      <c r="AK77" s="17">
        <v>0.53637526611566322</v>
      </c>
      <c r="AL77" s="17">
        <v>0.34994204008844426</v>
      </c>
      <c r="AM77" s="17">
        <v>4.8397096845328086E-2</v>
      </c>
      <c r="AN77" s="18">
        <v>0.26475283476462336</v>
      </c>
      <c r="AO77" s="18">
        <v>0.21636428534218793</v>
      </c>
      <c r="AP77" s="18">
        <v>0.3084384435950816</v>
      </c>
      <c r="AQ77" s="18">
        <v>7.5774932133506459E-2</v>
      </c>
      <c r="AR77" s="18">
        <v>1.4457193462435628E-2</v>
      </c>
      <c r="AS77" s="18">
        <v>9.6119715144019735E-2</v>
      </c>
      <c r="AT77" s="18">
        <v>8.0572567466143927E-2</v>
      </c>
      <c r="AU77" s="18">
        <v>0.18133641522138844</v>
      </c>
      <c r="AV77" s="18">
        <v>0.11830753409724538</v>
      </c>
      <c r="AW77" s="18">
        <v>1.6361970067355201E-2</v>
      </c>
      <c r="AX77" s="19">
        <v>2593.464704674896</v>
      </c>
      <c r="AY77" s="19">
        <v>1089.6886977141753</v>
      </c>
      <c r="AZ77" s="19">
        <v>773.66359990563819</v>
      </c>
      <c r="BA77" s="19">
        <v>1025.8485369313396</v>
      </c>
      <c r="BB77" s="19">
        <v>210.2011930037408</v>
      </c>
      <c r="BC77" s="19">
        <v>171.78297993584619</v>
      </c>
      <c r="BD77" s="19">
        <v>244.88549431224595</v>
      </c>
      <c r="BE77" s="19">
        <v>60.161701945141438</v>
      </c>
      <c r="BF77" s="19">
        <v>11.478325873230332</v>
      </c>
      <c r="BG77" s="19">
        <v>76.314494658443706</v>
      </c>
      <c r="BH77" s="19">
        <v>63.97079683703889</v>
      </c>
      <c r="BI77" s="19">
        <v>143.97251250754434</v>
      </c>
      <c r="BJ77" s="19">
        <v>93.930570491080047</v>
      </c>
      <c r="BK77" s="19">
        <v>12.99062814986382</v>
      </c>
      <c r="BL77" s="20">
        <v>22.290899003204263</v>
      </c>
      <c r="BM77" s="20">
        <v>6.824043709215716</v>
      </c>
      <c r="BN77" s="20">
        <v>8.8171958107245008</v>
      </c>
      <c r="BO77" s="20">
        <v>6.6496594832640472</v>
      </c>
      <c r="BP77" s="20">
        <v>1.806684916572556</v>
      </c>
      <c r="BQ77" s="20">
        <v>1.4764793402883116</v>
      </c>
      <c r="BR77" s="20">
        <v>2.1047974206953031</v>
      </c>
      <c r="BS77" s="20">
        <v>0.51709144894190251</v>
      </c>
      <c r="BT77" s="20">
        <v>9.8656520100248432E-2</v>
      </c>
      <c r="BU77" s="20">
        <v>0.65592513746015446</v>
      </c>
      <c r="BV77" s="20">
        <v>0.54983072215269835</v>
      </c>
      <c r="BW77" s="20">
        <v>1.237447623543245</v>
      </c>
      <c r="BX77" s="20">
        <v>0.80733578380913118</v>
      </c>
      <c r="BY77" s="20">
        <v>0.11165479890851113</v>
      </c>
      <c r="BZ77" s="46">
        <v>1</v>
      </c>
      <c r="CA77" s="46">
        <v>0</v>
      </c>
      <c r="CB77" s="21">
        <v>123356.3151162086</v>
      </c>
      <c r="CC77" s="21">
        <v>22.154903963182171</v>
      </c>
      <c r="CD77" s="21">
        <v>5708.3716492472013</v>
      </c>
      <c r="CE77" s="21">
        <v>50.268540050448891</v>
      </c>
      <c r="CF77" s="21">
        <v>5.6071803547565153</v>
      </c>
      <c r="CG77" s="21">
        <v>1451.0923441486982</v>
      </c>
      <c r="CH77" s="21">
        <v>12.778476613091271</v>
      </c>
      <c r="CI77" t="s">
        <v>88</v>
      </c>
    </row>
    <row r="78" spans="1:88" x14ac:dyDescent="0.2">
      <c r="A78" s="44">
        <v>1355</v>
      </c>
      <c r="B78" s="12" t="s">
        <v>174</v>
      </c>
      <c r="C78" s="11" t="s">
        <v>116</v>
      </c>
      <c r="D78" s="45">
        <v>14.04374</v>
      </c>
      <c r="E78" s="45">
        <v>-91.052289999999999</v>
      </c>
      <c r="F78" s="11">
        <v>87.4</v>
      </c>
      <c r="G78" s="11">
        <v>9951.5455000000002</v>
      </c>
      <c r="H78" s="13">
        <v>21325.200000000001</v>
      </c>
      <c r="I78" s="14">
        <v>23313.54394904459</v>
      </c>
      <c r="J78" s="14">
        <v>15762.450955414015</v>
      </c>
      <c r="K78" s="14">
        <v>14700.639490445867</v>
      </c>
      <c r="L78" s="14">
        <v>14439.826751592364</v>
      </c>
      <c r="M78" s="14">
        <v>24324.173248407642</v>
      </c>
      <c r="N78" s="14">
        <v>17093.262420382165</v>
      </c>
      <c r="O78" s="14">
        <v>6186.6076433121098</v>
      </c>
      <c r="P78" s="14">
        <v>5299.8738853503155</v>
      </c>
      <c r="Q78" s="14">
        <v>2803.3898089171985</v>
      </c>
      <c r="R78" s="14">
        <v>3507.8713375796178</v>
      </c>
      <c r="S78" s="14">
        <v>127431.6394904459</v>
      </c>
      <c r="T78" s="14">
        <v>74527.722292993654</v>
      </c>
      <c r="U78" s="14">
        <v>22709.331210191085</v>
      </c>
      <c r="V78" s="14">
        <f>750*F78</f>
        <v>65550</v>
      </c>
      <c r="W78" s="14">
        <v>97237.053503184739</v>
      </c>
      <c r="X78" s="15">
        <v>0.7664539350789018</v>
      </c>
      <c r="Y78" s="15">
        <v>0.23354606492109822</v>
      </c>
      <c r="Z78" s="15">
        <v>0</v>
      </c>
      <c r="AA78" s="16">
        <v>3.4948193823736076</v>
      </c>
      <c r="AB78" s="16">
        <v>1.0649058958505</v>
      </c>
      <c r="AC78" s="16">
        <v>0</v>
      </c>
      <c r="AD78" s="17">
        <v>1.0932391700450448</v>
      </c>
      <c r="AE78" s="17">
        <v>0.73914668820991192</v>
      </c>
      <c r="AF78" s="17">
        <v>0.6893552928200376</v>
      </c>
      <c r="AG78" s="17">
        <v>0.67712503289968506</v>
      </c>
      <c r="AH78" s="17">
        <v>1.1406304863920451</v>
      </c>
      <c r="AI78" s="17">
        <v>0.80155226775749655</v>
      </c>
      <c r="AJ78" s="17">
        <v>0.29010783689307063</v>
      </c>
      <c r="AK78" s="17">
        <v>0.248526339042556</v>
      </c>
      <c r="AL78" s="17">
        <v>0.13145901604286001</v>
      </c>
      <c r="AM78" s="17">
        <v>0.16449418235606783</v>
      </c>
      <c r="AN78" s="18">
        <v>0.31281707305358364</v>
      </c>
      <c r="AO78" s="18">
        <v>0.21149782215866594</v>
      </c>
      <c r="AP78" s="18">
        <v>0.19725062081801839</v>
      </c>
      <c r="AQ78" s="18">
        <v>0.19375108090415707</v>
      </c>
      <c r="AR78" s="18">
        <v>0.32637752100864026</v>
      </c>
      <c r="AS78" s="18">
        <v>0.22935441865756712</v>
      </c>
      <c r="AT78" s="18">
        <v>8.3010824066116831E-2</v>
      </c>
      <c r="AU78" s="18">
        <v>7.1112784911294094E-2</v>
      </c>
      <c r="AV78" s="18">
        <v>3.7615396293692246E-2</v>
      </c>
      <c r="AW78" s="18">
        <v>4.7068006771882692E-2</v>
      </c>
      <c r="AX78" s="19">
        <v>1112.5520995787726</v>
      </c>
      <c r="AY78" s="19">
        <v>1458.0279117899988</v>
      </c>
      <c r="AZ78" s="19">
        <v>0</v>
      </c>
      <c r="BA78" s="19">
        <v>259.83216487632819</v>
      </c>
      <c r="BB78" s="19">
        <v>266.74535410806163</v>
      </c>
      <c r="BC78" s="19">
        <v>180.34840910084685</v>
      </c>
      <c r="BD78" s="19">
        <v>168.19953650395726</v>
      </c>
      <c r="BE78" s="19">
        <v>165.21540905712087</v>
      </c>
      <c r="BF78" s="19">
        <v>278.30861840283342</v>
      </c>
      <c r="BG78" s="19">
        <v>195.57508490139776</v>
      </c>
      <c r="BH78" s="19">
        <v>70.78498447725525</v>
      </c>
      <c r="BI78" s="19">
        <v>60.639289306067681</v>
      </c>
      <c r="BJ78" s="19">
        <v>32.075398271363824</v>
      </c>
      <c r="BK78" s="19">
        <v>40.135827661094019</v>
      </c>
      <c r="BL78" s="20">
        <v>9.7710504869002239</v>
      </c>
      <c r="BM78" s="20">
        <v>7.4890600955392959</v>
      </c>
      <c r="BN78" s="20">
        <v>2.2819903913609281</v>
      </c>
      <c r="BO78" s="20">
        <v>0</v>
      </c>
      <c r="BP78" s="20">
        <v>2.3427058590089942</v>
      </c>
      <c r="BQ78" s="20">
        <v>1.5839199002219317</v>
      </c>
      <c r="BR78" s="20">
        <v>1.4772217531885743</v>
      </c>
      <c r="BS78" s="20">
        <v>1.4510134884669283</v>
      </c>
      <c r="BT78" s="20">
        <v>2.4442608686668459</v>
      </c>
      <c r="BU78" s="20">
        <v>1.7176490245039995</v>
      </c>
      <c r="BV78" s="20">
        <v>0.62167305001138862</v>
      </c>
      <c r="BW78" s="20">
        <v>0.53256791976184159</v>
      </c>
      <c r="BX78" s="20">
        <v>0.28170396336098735</v>
      </c>
      <c r="BY78" s="20">
        <v>0.35249513129188004</v>
      </c>
      <c r="BZ78" s="46">
        <v>0</v>
      </c>
      <c r="CA78" s="46">
        <v>1</v>
      </c>
      <c r="CB78" s="21">
        <v>476227.21721899998</v>
      </c>
      <c r="CC78" s="21">
        <v>22.154903963182171</v>
      </c>
      <c r="CD78" s="21">
        <v>5708.3716492472013</v>
      </c>
      <c r="CE78" s="21">
        <v>50.268540050448891</v>
      </c>
      <c r="CF78" s="21">
        <v>5.6071803547565153</v>
      </c>
      <c r="CG78" s="21">
        <v>1451.0923441486982</v>
      </c>
      <c r="CH78" s="21">
        <v>12.778476613091271</v>
      </c>
      <c r="CI78" t="s">
        <v>88</v>
      </c>
    </row>
    <row r="79" spans="1:88" x14ac:dyDescent="0.2">
      <c r="A79" s="44">
        <v>1357</v>
      </c>
      <c r="B79" s="12" t="s">
        <v>175</v>
      </c>
      <c r="C79" s="11" t="s">
        <v>122</v>
      </c>
      <c r="D79" s="45">
        <v>14.01153</v>
      </c>
      <c r="E79" s="45">
        <v>-90.443439999999995</v>
      </c>
      <c r="F79" s="11">
        <v>14</v>
      </c>
      <c r="G79" s="11">
        <v>785.98264412811398</v>
      </c>
      <c r="H79" s="13">
        <v>1959</v>
      </c>
      <c r="I79" s="14">
        <v>3694.4445859872617</v>
      </c>
      <c r="J79" s="14">
        <v>2647.6101910828029</v>
      </c>
      <c r="K79" s="14">
        <v>3728.8267515923571</v>
      </c>
      <c r="L79" s="14">
        <v>526.94267515923559</v>
      </c>
      <c r="M79" s="14">
        <v>66.414012738853515</v>
      </c>
      <c r="N79" s="14">
        <v>356.69426751592363</v>
      </c>
      <c r="O79" s="14">
        <v>792.7617834394905</v>
      </c>
      <c r="P79" s="14">
        <v>911.00764331210189</v>
      </c>
      <c r="Q79" s="14">
        <v>563.92611464968161</v>
      </c>
      <c r="R79" s="14">
        <v>0</v>
      </c>
      <c r="S79" s="14">
        <v>13288.628025477712</v>
      </c>
      <c r="T79" s="14">
        <v>11161.750318471341</v>
      </c>
      <c r="U79" s="14">
        <v>10767.667515923567</v>
      </c>
      <c r="V79" s="14">
        <v>9451.8726114649689</v>
      </c>
      <c r="W79" s="14">
        <v>31381.290445859879</v>
      </c>
      <c r="X79" s="15">
        <v>0.35568168675944001</v>
      </c>
      <c r="Y79" s="15">
        <v>0.3431237964703947</v>
      </c>
      <c r="Z79" s="15">
        <v>0.30119451677016523</v>
      </c>
      <c r="AA79" s="16">
        <v>5.6976775489899643</v>
      </c>
      <c r="AB79" s="16">
        <v>5.4965122592769617</v>
      </c>
      <c r="AC79" s="16">
        <v>4.824845641380791</v>
      </c>
      <c r="AD79" s="17">
        <v>1.8858828922854833</v>
      </c>
      <c r="AE79" s="17">
        <v>1.3515110725282302</v>
      </c>
      <c r="AF79" s="17">
        <v>1.9034337680410194</v>
      </c>
      <c r="AG79" s="17">
        <v>0.26898554117367818</v>
      </c>
      <c r="AH79" s="17">
        <v>3.3901997314371372E-2</v>
      </c>
      <c r="AI79" s="17">
        <v>0.18207976902293191</v>
      </c>
      <c r="AJ79" s="17">
        <v>0.40467676541066389</v>
      </c>
      <c r="AK79" s="17">
        <v>0.46503708183364056</v>
      </c>
      <c r="AL79" s="17">
        <v>0.28786427496155265</v>
      </c>
      <c r="AM79" s="17">
        <v>0</v>
      </c>
      <c r="AN79" s="18">
        <v>0.33099150944752859</v>
      </c>
      <c r="AO79" s="18">
        <v>0.23720385383476369</v>
      </c>
      <c r="AP79" s="18">
        <v>0.33407186554080159</v>
      </c>
      <c r="AQ79" s="18">
        <v>4.7209681288714146E-2</v>
      </c>
      <c r="AR79" s="18">
        <v>5.950143198324943E-3</v>
      </c>
      <c r="AS79" s="18">
        <v>3.1956839862798035E-2</v>
      </c>
      <c r="AT79" s="18">
        <v>7.1024862662226559E-2</v>
      </c>
      <c r="AU79" s="18">
        <v>8.1618708295642037E-2</v>
      </c>
      <c r="AV79" s="18">
        <v>5.0523089888191854E-2</v>
      </c>
      <c r="AW79" s="18">
        <v>0</v>
      </c>
      <c r="AX79" s="19">
        <v>2241.5207461328487</v>
      </c>
      <c r="AY79" s="19">
        <v>949.18771610555086</v>
      </c>
      <c r="AZ79" s="19">
        <v>675.13375796178354</v>
      </c>
      <c r="BA79" s="19">
        <v>769.11910828025486</v>
      </c>
      <c r="BB79" s="19">
        <v>263.88889899909015</v>
      </c>
      <c r="BC79" s="19">
        <v>189.11501364877162</v>
      </c>
      <c r="BD79" s="19">
        <v>266.34476797088263</v>
      </c>
      <c r="BE79" s="19">
        <v>37.638762511373969</v>
      </c>
      <c r="BF79" s="19">
        <v>4.7438580527752512</v>
      </c>
      <c r="BG79" s="19">
        <v>25.478161965423116</v>
      </c>
      <c r="BH79" s="19">
        <v>56.625841674249322</v>
      </c>
      <c r="BI79" s="19">
        <v>65.07197452229299</v>
      </c>
      <c r="BJ79" s="19">
        <v>40.280436760691543</v>
      </c>
      <c r="BK79" s="19">
        <v>0</v>
      </c>
      <c r="BL79" s="20">
        <v>39.926187531368413</v>
      </c>
      <c r="BM79" s="20">
        <v>14.201013727030837</v>
      </c>
      <c r="BN79" s="20">
        <v>13.699625044352066</v>
      </c>
      <c r="BO79" s="20">
        <v>12.025548759985504</v>
      </c>
      <c r="BP79" s="20">
        <v>4.7004149691950108</v>
      </c>
      <c r="BQ79" s="20">
        <v>3.3685351844120954</v>
      </c>
      <c r="BR79" s="20">
        <v>4.7441591483597243</v>
      </c>
      <c r="BS79" s="20">
        <v>0.6704253320297805</v>
      </c>
      <c r="BT79" s="20">
        <v>8.4498065237211692E-2</v>
      </c>
      <c r="BU79" s="20">
        <v>0.4538195215641212</v>
      </c>
      <c r="BV79" s="20">
        <v>1.0086250496267593</v>
      </c>
      <c r="BW79" s="20">
        <v>1.1590683968889381</v>
      </c>
      <c r="BX79" s="20">
        <v>0.71747909303422541</v>
      </c>
      <c r="BY79" s="20">
        <v>0</v>
      </c>
      <c r="BZ79" s="46">
        <v>1</v>
      </c>
      <c r="CA79" s="46">
        <v>0</v>
      </c>
      <c r="CB79" s="21">
        <v>42873.679667665478</v>
      </c>
      <c r="CC79" s="21">
        <v>22.154903963182171</v>
      </c>
      <c r="CD79" s="21">
        <v>5708.3716492472013</v>
      </c>
      <c r="CE79" s="21">
        <v>50.268540050448891</v>
      </c>
      <c r="CF79" s="21">
        <v>5.6071803547565153</v>
      </c>
      <c r="CG79" s="21">
        <v>1451.0923441486982</v>
      </c>
      <c r="CH79" s="21">
        <v>12.778476613091271</v>
      </c>
      <c r="CI79" t="s">
        <v>88</v>
      </c>
      <c r="CJ79" t="s">
        <v>146</v>
      </c>
    </row>
    <row r="80" spans="1:88" x14ac:dyDescent="0.2">
      <c r="A80" s="44">
        <v>1358</v>
      </c>
      <c r="B80" s="12" t="s">
        <v>176</v>
      </c>
      <c r="C80" s="11" t="s">
        <v>122</v>
      </c>
      <c r="D80" s="45">
        <v>14.013719999999999</v>
      </c>
      <c r="E80" s="45">
        <v>-90.449359999999999</v>
      </c>
      <c r="F80" s="11">
        <v>9.4</v>
      </c>
      <c r="G80" s="11">
        <v>589.76099999999997</v>
      </c>
      <c r="H80" s="13">
        <v>1242.8</v>
      </c>
      <c r="I80" s="14">
        <v>2877.7171974522298</v>
      </c>
      <c r="J80" s="14">
        <v>1806.8114649681527</v>
      </c>
      <c r="K80" s="14">
        <v>2376.9439490445857</v>
      </c>
      <c r="L80" s="14">
        <v>741.8038216560509</v>
      </c>
      <c r="M80" s="14">
        <v>252.4611464968153</v>
      </c>
      <c r="N80" s="14">
        <v>577.56050955414025</v>
      </c>
      <c r="O80" s="14">
        <v>612.31464968152875</v>
      </c>
      <c r="P80" s="14">
        <v>504.82420382165606</v>
      </c>
      <c r="Q80" s="14">
        <v>297.4382165605096</v>
      </c>
      <c r="R80" s="14">
        <v>18.820382165605096</v>
      </c>
      <c r="S80" s="14">
        <v>10066.695541401274</v>
      </c>
      <c r="T80" s="14">
        <v>8119.5350318471337</v>
      </c>
      <c r="U80" s="14">
        <v>8649.5350318471355</v>
      </c>
      <c r="V80" s="14">
        <v>11397.96178343949</v>
      </c>
      <c r="W80" s="14">
        <v>28167.03184713376</v>
      </c>
      <c r="X80" s="15">
        <v>0.28826377858742569</v>
      </c>
      <c r="Y80" s="15">
        <v>0.30708010268136582</v>
      </c>
      <c r="Z80" s="15">
        <v>0.40465611873120855</v>
      </c>
      <c r="AA80" s="16">
        <v>6.53325960077819</v>
      </c>
      <c r="AB80" s="16">
        <v>6.9597159895776759</v>
      </c>
      <c r="AC80" s="16">
        <v>9.1711955129059302</v>
      </c>
      <c r="AD80" s="17">
        <v>2.3155111019087786</v>
      </c>
      <c r="AE80" s="17">
        <v>1.4538231935694823</v>
      </c>
      <c r="AF80" s="17">
        <v>1.9125715714874363</v>
      </c>
      <c r="AG80" s="17">
        <v>0.59688109241716358</v>
      </c>
      <c r="AH80" s="17">
        <v>0.20313899782492381</v>
      </c>
      <c r="AI80" s="17">
        <v>0.46472522493896062</v>
      </c>
      <c r="AJ80" s="17">
        <v>0.49268961190982358</v>
      </c>
      <c r="AK80" s="17">
        <v>0.40619906969878988</v>
      </c>
      <c r="AL80" s="17">
        <v>0.23932910891576248</v>
      </c>
      <c r="AM80" s="17">
        <v>1.5143532479566379E-2</v>
      </c>
      <c r="AN80" s="18">
        <v>0.35441896440682891</v>
      </c>
      <c r="AO80" s="18">
        <v>0.22252646954306157</v>
      </c>
      <c r="AP80" s="18">
        <v>0.29274385044482637</v>
      </c>
      <c r="AQ80" s="18">
        <v>9.1360381936463675E-2</v>
      </c>
      <c r="AR80" s="18">
        <v>3.1093054652340392E-2</v>
      </c>
      <c r="AS80" s="18">
        <v>7.1132214749832737E-2</v>
      </c>
      <c r="AT80" s="18">
        <v>7.5412526367563654E-2</v>
      </c>
      <c r="AU80" s="18">
        <v>6.2174028665630661E-2</v>
      </c>
      <c r="AV80" s="18">
        <v>3.6632419885359445E-2</v>
      </c>
      <c r="AW80" s="18">
        <v>2.3179137834600364E-3</v>
      </c>
      <c r="AX80" s="19">
        <v>2996.4927496950809</v>
      </c>
      <c r="AY80" s="19">
        <v>1070.9250575958802</v>
      </c>
      <c r="AZ80" s="19">
        <v>1212.5491258978182</v>
      </c>
      <c r="BA80" s="19">
        <v>920.16330126033358</v>
      </c>
      <c r="BB80" s="19">
        <v>306.14012738853506</v>
      </c>
      <c r="BC80" s="19">
        <v>192.21398563490985</v>
      </c>
      <c r="BD80" s="19">
        <v>252.86637755793464</v>
      </c>
      <c r="BE80" s="19">
        <v>78.91530017617562</v>
      </c>
      <c r="BF80" s="19">
        <v>26.857568776256947</v>
      </c>
      <c r="BG80" s="19">
        <v>61.44260739937662</v>
      </c>
      <c r="BH80" s="19">
        <v>65.139856349098807</v>
      </c>
      <c r="BI80" s="19">
        <v>53.704702534218725</v>
      </c>
      <c r="BJ80" s="19">
        <v>31.642363463883999</v>
      </c>
      <c r="BK80" s="19">
        <v>2.0021683154899037</v>
      </c>
      <c r="BL80" s="20">
        <v>47.760078823682406</v>
      </c>
      <c r="BM80" s="20">
        <v>13.767500787347984</v>
      </c>
      <c r="BN80" s="20">
        <v>14.666169909246518</v>
      </c>
      <c r="BO80" s="20">
        <v>19.326408127087905</v>
      </c>
      <c r="BP80" s="20">
        <v>4.8794633715220739</v>
      </c>
      <c r="BQ80" s="20">
        <v>3.0636333446398671</v>
      </c>
      <c r="BR80" s="20">
        <v>4.0303511914904275</v>
      </c>
      <c r="BS80" s="20">
        <v>1.2578041302426761</v>
      </c>
      <c r="BT80" s="20">
        <v>0.42807365440715023</v>
      </c>
      <c r="BU80" s="20">
        <v>0.97931282257412799</v>
      </c>
      <c r="BV80" s="20">
        <v>1.038242016141333</v>
      </c>
      <c r="BW80" s="20">
        <v>0.85598098860666627</v>
      </c>
      <c r="BX80" s="20">
        <v>0.50433686961414814</v>
      </c>
      <c r="BY80" s="20">
        <v>3.1911879838790791E-2</v>
      </c>
      <c r="BZ80" s="46">
        <v>1</v>
      </c>
      <c r="CA80" s="46">
        <v>0</v>
      </c>
      <c r="CB80" s="21">
        <v>27820.610497999991</v>
      </c>
      <c r="CC80" s="21">
        <v>22.154903963182171</v>
      </c>
      <c r="CD80" s="21">
        <v>5708.3716492472013</v>
      </c>
      <c r="CE80" s="21">
        <v>50.268540050448891</v>
      </c>
      <c r="CF80" s="21">
        <v>5.6071803547565153</v>
      </c>
      <c r="CG80" s="21">
        <v>1451.0923441486982</v>
      </c>
      <c r="CH80" s="21">
        <v>12.778476613091271</v>
      </c>
      <c r="CI80" t="s">
        <v>88</v>
      </c>
      <c r="CJ80" t="s">
        <v>146</v>
      </c>
    </row>
    <row r="81" spans="1:88" x14ac:dyDescent="0.2">
      <c r="A81" s="44">
        <v>1360</v>
      </c>
      <c r="B81" s="12" t="s">
        <v>177</v>
      </c>
      <c r="C81" s="11" t="s">
        <v>122</v>
      </c>
      <c r="D81" s="45">
        <v>14.023709999999999</v>
      </c>
      <c r="E81" s="45">
        <v>-90.547380000000004</v>
      </c>
      <c r="F81" s="11">
        <v>19.3</v>
      </c>
      <c r="G81" s="11">
        <v>2178.3373893156158</v>
      </c>
      <c r="H81" s="13">
        <v>5603.4</v>
      </c>
      <c r="I81" s="14">
        <v>637.34140127388548</v>
      </c>
      <c r="J81" s="14">
        <v>3063.3859872611465</v>
      </c>
      <c r="K81" s="14">
        <v>4026.0891719745227</v>
      </c>
      <c r="L81" s="14">
        <v>977.26369426751592</v>
      </c>
      <c r="M81" s="14">
        <v>0</v>
      </c>
      <c r="N81" s="14">
        <v>715.4598726114649</v>
      </c>
      <c r="O81" s="14">
        <v>830.20764331210182</v>
      </c>
      <c r="P81" s="14">
        <v>1213.6382165605091</v>
      </c>
      <c r="Q81" s="14">
        <v>223.35031847133757</v>
      </c>
      <c r="R81" s="14">
        <v>73.873885350318474</v>
      </c>
      <c r="S81" s="14">
        <v>11760.610191082804</v>
      </c>
      <c r="T81" s="14">
        <v>9001.3044585987263</v>
      </c>
      <c r="U81" s="14">
        <v>27894.987261146496</v>
      </c>
      <c r="V81" s="14">
        <v>14476.39363057325</v>
      </c>
      <c r="W81" s="14">
        <v>51372.685350318468</v>
      </c>
      <c r="X81" s="15">
        <v>0.17521576684608575</v>
      </c>
      <c r="Y81" s="15">
        <v>0.54299258586398913</v>
      </c>
      <c r="Z81" s="15">
        <v>0.28179164728992523</v>
      </c>
      <c r="AA81" s="16">
        <v>1.6064004816002297</v>
      </c>
      <c r="AB81" s="16">
        <v>4.9782252313142914</v>
      </c>
      <c r="AC81" s="16">
        <v>2.5835017365480333</v>
      </c>
      <c r="AD81" s="17">
        <v>0.1137419069268454</v>
      </c>
      <c r="AE81" s="17">
        <v>0.5467012862299937</v>
      </c>
      <c r="AF81" s="17">
        <v>0.71850825783890548</v>
      </c>
      <c r="AG81" s="17">
        <v>0.17440548493191918</v>
      </c>
      <c r="AH81" s="17">
        <v>0</v>
      </c>
      <c r="AI81" s="17">
        <v>0.12768316961335349</v>
      </c>
      <c r="AJ81" s="17">
        <v>0.1481614097355359</v>
      </c>
      <c r="AK81" s="17">
        <v>0.21658960926589377</v>
      </c>
      <c r="AL81" s="17">
        <v>3.9859784857646713E-2</v>
      </c>
      <c r="AM81" s="17">
        <v>1.3183760814919242E-2</v>
      </c>
      <c r="AN81" s="18">
        <v>7.0805448721940389E-2</v>
      </c>
      <c r="AO81" s="18">
        <v>0.34032689387978304</v>
      </c>
      <c r="AP81" s="18">
        <v>0.4472784128669815</v>
      </c>
      <c r="AQ81" s="18">
        <v>0.10856911892741944</v>
      </c>
      <c r="AR81" s="18">
        <v>0</v>
      </c>
      <c r="AS81" s="18">
        <v>7.9484020999645619E-2</v>
      </c>
      <c r="AT81" s="18">
        <v>9.2231925620405469E-2</v>
      </c>
      <c r="AU81" s="18">
        <v>0.13482914861313797</v>
      </c>
      <c r="AV81" s="18">
        <v>2.4813105644702026E-2</v>
      </c>
      <c r="AW81" s="18">
        <v>8.2070199591736462E-3</v>
      </c>
      <c r="AX81" s="19">
        <v>2661.7971684102831</v>
      </c>
      <c r="AY81" s="19">
        <v>609.35804098874632</v>
      </c>
      <c r="AZ81" s="19">
        <v>750.07220883799221</v>
      </c>
      <c r="BA81" s="19">
        <v>1445.3361275205439</v>
      </c>
      <c r="BB81" s="19">
        <v>33.022870532325669</v>
      </c>
      <c r="BC81" s="19">
        <v>158.72466255239101</v>
      </c>
      <c r="BD81" s="19">
        <v>208.60565657899082</v>
      </c>
      <c r="BE81" s="19">
        <v>50.635424573446421</v>
      </c>
      <c r="BF81" s="19">
        <v>0</v>
      </c>
      <c r="BG81" s="19">
        <v>37.070459720801288</v>
      </c>
      <c r="BH81" s="19">
        <v>43.015940067984552</v>
      </c>
      <c r="BI81" s="19">
        <v>62.882809148212907</v>
      </c>
      <c r="BJ81" s="19">
        <v>11.572555361209201</v>
      </c>
      <c r="BK81" s="19">
        <v>3.8276624533843768</v>
      </c>
      <c r="BL81" s="20">
        <v>23.583438269155632</v>
      </c>
      <c r="BM81" s="20">
        <v>4.1321902211974297</v>
      </c>
      <c r="BN81" s="20">
        <v>12.805632129332578</v>
      </c>
      <c r="BO81" s="20">
        <v>6.6456159186256283</v>
      </c>
      <c r="BP81" s="20">
        <v>0.29258158281629809</v>
      </c>
      <c r="BQ81" s="20">
        <v>1.4062954629005349</v>
      </c>
      <c r="BR81" s="20">
        <v>1.8482394838016478</v>
      </c>
      <c r="BS81" s="20">
        <v>0.44862825155590336</v>
      </c>
      <c r="BT81" s="20">
        <v>0</v>
      </c>
      <c r="BU81" s="20">
        <v>0.32844309431618679</v>
      </c>
      <c r="BV81" s="20">
        <v>0.38111986113084817</v>
      </c>
      <c r="BW81" s="20">
        <v>0.55713968943158376</v>
      </c>
      <c r="BX81" s="20">
        <v>0.10253247250257647</v>
      </c>
      <c r="BY81" s="20">
        <v>3.391296762046947E-2</v>
      </c>
      <c r="BZ81" s="46">
        <v>1</v>
      </c>
      <c r="CA81" s="46">
        <v>0</v>
      </c>
      <c r="CB81" s="21">
        <v>122157.0143203538</v>
      </c>
      <c r="CC81" s="21">
        <v>22.154903963182171</v>
      </c>
      <c r="CD81" s="21">
        <v>5708.3716492472013</v>
      </c>
      <c r="CE81" s="21">
        <v>50.268540050448891</v>
      </c>
      <c r="CF81" s="21">
        <v>5.6071803547565153</v>
      </c>
      <c r="CG81" s="21">
        <v>1451.0923441486982</v>
      </c>
      <c r="CH81" s="21">
        <v>12.778476613091271</v>
      </c>
      <c r="CI81" t="s">
        <v>88</v>
      </c>
    </row>
    <row r="82" spans="1:88" x14ac:dyDescent="0.2">
      <c r="A82" s="44">
        <v>1361</v>
      </c>
      <c r="B82" s="12" t="s">
        <v>178</v>
      </c>
      <c r="C82" s="11" t="s">
        <v>116</v>
      </c>
      <c r="D82" s="45">
        <v>14.063280000000001</v>
      </c>
      <c r="E82" s="45">
        <v>-91.079660000000004</v>
      </c>
      <c r="F82" s="11">
        <v>48.7</v>
      </c>
      <c r="G82" s="11">
        <v>6465.0744999999997</v>
      </c>
      <c r="H82" s="13">
        <v>13255.4</v>
      </c>
      <c r="I82" s="14">
        <v>19327.630573248403</v>
      </c>
      <c r="J82" s="14">
        <v>8579.2636942675163</v>
      </c>
      <c r="K82" s="14">
        <v>8874.4445859872594</v>
      </c>
      <c r="L82" s="14">
        <v>4632.5299363057329</v>
      </c>
      <c r="M82" s="14">
        <v>1644.9745222929935</v>
      </c>
      <c r="N82" s="14">
        <v>1882.7464968152872</v>
      </c>
      <c r="O82" s="14">
        <v>2285.2458598726116</v>
      </c>
      <c r="P82" s="14">
        <v>8422.3312101910833</v>
      </c>
      <c r="Q82" s="14">
        <v>2639.1821656050965</v>
      </c>
      <c r="R82" s="14">
        <v>658.48535031847121</v>
      </c>
      <c r="S82" s="14">
        <v>58946.83439490445</v>
      </c>
      <c r="T82" s="14">
        <v>44711.536305732479</v>
      </c>
      <c r="U82" s="14">
        <v>52907.425477707009</v>
      </c>
      <c r="V82" s="14">
        <v>55017.177070063692</v>
      </c>
      <c r="W82" s="14">
        <v>152636.13885350319</v>
      </c>
      <c r="X82" s="15">
        <v>0.29292890033496999</v>
      </c>
      <c r="Y82" s="15">
        <v>0.34662450108546305</v>
      </c>
      <c r="Z82" s="15">
        <v>0.36044659857956685</v>
      </c>
      <c r="AA82" s="16">
        <v>3.3730808806774961</v>
      </c>
      <c r="AB82" s="16">
        <v>3.9913865653022174</v>
      </c>
      <c r="AC82" s="16">
        <v>4.1505482346865197</v>
      </c>
      <c r="AD82" s="17">
        <v>1.4580948574353398</v>
      </c>
      <c r="AE82" s="17">
        <v>0.64722782369958787</v>
      </c>
      <c r="AF82" s="17">
        <v>0.66949655129134233</v>
      </c>
      <c r="AG82" s="17">
        <v>0.34948247026160906</v>
      </c>
      <c r="AH82" s="17">
        <v>0.12409844458054782</v>
      </c>
      <c r="AI82" s="17">
        <v>0.14203618878459248</v>
      </c>
      <c r="AJ82" s="17">
        <v>0.17240112406057997</v>
      </c>
      <c r="AK82" s="17">
        <v>0.63538868764360812</v>
      </c>
      <c r="AL82" s="17">
        <v>0.19910241604214859</v>
      </c>
      <c r="AM82" s="17">
        <v>4.9676761947468291E-2</v>
      </c>
      <c r="AN82" s="18">
        <v>0.43227390893232182</v>
      </c>
      <c r="AO82" s="18">
        <v>0.19188031553206922</v>
      </c>
      <c r="AP82" s="18">
        <v>0.19848221106304201</v>
      </c>
      <c r="AQ82" s="18">
        <v>0.10360927668933163</v>
      </c>
      <c r="AR82" s="18">
        <v>3.6790829799379782E-2</v>
      </c>
      <c r="AS82" s="18">
        <v>4.2108740883813014E-2</v>
      </c>
      <c r="AT82" s="18">
        <v>5.1110877609893704E-2</v>
      </c>
      <c r="AU82" s="18">
        <v>0.18837042754693387</v>
      </c>
      <c r="AV82" s="18">
        <v>5.9026872786447422E-2</v>
      </c>
      <c r="AW82" s="18">
        <v>1.47274149967879E-2</v>
      </c>
      <c r="AX82" s="19">
        <v>3134.212296786513</v>
      </c>
      <c r="AY82" s="19">
        <v>1210.4072771027606</v>
      </c>
      <c r="AZ82" s="19">
        <v>1129.7161616029505</v>
      </c>
      <c r="BA82" s="19">
        <v>1086.3947736695484</v>
      </c>
      <c r="BB82" s="19">
        <v>396.87126433774955</v>
      </c>
      <c r="BC82" s="19">
        <v>176.16557893773134</v>
      </c>
      <c r="BD82" s="19">
        <v>182.22678821329075</v>
      </c>
      <c r="BE82" s="19">
        <v>95.123817993957545</v>
      </c>
      <c r="BF82" s="19">
        <v>33.777710930040932</v>
      </c>
      <c r="BG82" s="19">
        <v>38.66009233706955</v>
      </c>
      <c r="BH82" s="19">
        <v>46.924966321819539</v>
      </c>
      <c r="BI82" s="19">
        <v>172.94314599981689</v>
      </c>
      <c r="BJ82" s="19">
        <v>54.192652271151879</v>
      </c>
      <c r="BK82" s="19">
        <v>13.521259760132878</v>
      </c>
      <c r="BL82" s="20">
        <v>23.609339513953504</v>
      </c>
      <c r="BM82" s="20">
        <v>6.9158578614573551</v>
      </c>
      <c r="BN82" s="20">
        <v>8.183575529981443</v>
      </c>
      <c r="BO82" s="20">
        <v>8.509906122514705</v>
      </c>
      <c r="BP82" s="20">
        <v>2.9895449113924988</v>
      </c>
      <c r="BQ82" s="20">
        <v>1.3270169886313787</v>
      </c>
      <c r="BR82" s="20">
        <v>1.372674759739777</v>
      </c>
      <c r="BS82" s="20">
        <v>0.71654703071182446</v>
      </c>
      <c r="BT82" s="20">
        <v>0.2544401494975802</v>
      </c>
      <c r="BU82" s="20">
        <v>0.29121806667738898</v>
      </c>
      <c r="BV82" s="20">
        <v>0.35347556472436809</v>
      </c>
      <c r="BW82" s="20">
        <v>1.3027431022165459</v>
      </c>
      <c r="BX82" s="20">
        <v>0.40822146219739563</v>
      </c>
      <c r="BY82" s="20">
        <v>0.10185270878448055</v>
      </c>
      <c r="BZ82" s="46">
        <v>0</v>
      </c>
      <c r="CA82" s="46">
        <v>1</v>
      </c>
      <c r="CB82" s="21">
        <v>297919.78794100002</v>
      </c>
      <c r="CC82" s="21">
        <v>22.154903963182171</v>
      </c>
      <c r="CD82" s="21">
        <v>5708.3716492472013</v>
      </c>
      <c r="CE82" s="21">
        <v>50.268540050448891</v>
      </c>
      <c r="CF82" s="21">
        <v>5.6071803547565153</v>
      </c>
      <c r="CG82" s="21">
        <v>1451.0923441486982</v>
      </c>
      <c r="CH82" s="21">
        <v>12.778476613091271</v>
      </c>
      <c r="CI82" t="s">
        <v>88</v>
      </c>
    </row>
    <row r="83" spans="1:88" x14ac:dyDescent="0.2">
      <c r="A83" s="44">
        <v>1362</v>
      </c>
      <c r="B83" s="12" t="s">
        <v>179</v>
      </c>
      <c r="C83" s="11" t="s">
        <v>122</v>
      </c>
      <c r="D83" s="45">
        <v>14.012639999999999</v>
      </c>
      <c r="E83" s="45">
        <v>-90.446809999999999</v>
      </c>
      <c r="F83" s="11">
        <v>5.3</v>
      </c>
      <c r="G83" s="11">
        <v>295.20184768211919</v>
      </c>
      <c r="H83" s="13">
        <v>723.2</v>
      </c>
      <c r="I83" s="14">
        <v>1293.7554140127388</v>
      </c>
      <c r="J83" s="14">
        <v>1082.7337579617833</v>
      </c>
      <c r="K83" s="14">
        <v>1103.1949044585988</v>
      </c>
      <c r="L83" s="14">
        <v>157.37579617834396</v>
      </c>
      <c r="M83" s="14">
        <v>64.236942675159241</v>
      </c>
      <c r="N83" s="14">
        <v>0</v>
      </c>
      <c r="O83" s="14">
        <v>774.01910828025473</v>
      </c>
      <c r="P83" s="14">
        <v>108.75286624203822</v>
      </c>
      <c r="Q83" s="14">
        <v>238.44585987261144</v>
      </c>
      <c r="R83" s="14">
        <v>0</v>
      </c>
      <c r="S83" s="14">
        <v>4822.5146496815287</v>
      </c>
      <c r="T83" s="14">
        <v>3875.5057324840764</v>
      </c>
      <c r="U83" s="14">
        <v>4028.7796178343947</v>
      </c>
      <c r="V83" s="14">
        <v>3390.8942675159237</v>
      </c>
      <c r="W83" s="14">
        <v>11295.179617834394</v>
      </c>
      <c r="X83" s="15">
        <v>0.3431114744173604</v>
      </c>
      <c r="Y83" s="15">
        <v>0.35668132372797323</v>
      </c>
      <c r="Z83" s="15">
        <v>0.30020720185466643</v>
      </c>
      <c r="AA83" s="16">
        <v>5.3588298292091761</v>
      </c>
      <c r="AB83" s="16">
        <v>5.57076827687278</v>
      </c>
      <c r="AC83" s="16">
        <v>4.6887365424722391</v>
      </c>
      <c r="AD83" s="17">
        <v>1.7889317118538977</v>
      </c>
      <c r="AE83" s="17">
        <v>1.4971429175356517</v>
      </c>
      <c r="AF83" s="17">
        <v>1.5254354320500536</v>
      </c>
      <c r="AG83" s="17">
        <v>0.21761033763598445</v>
      </c>
      <c r="AH83" s="17">
        <v>8.8823206132687002E-2</v>
      </c>
      <c r="AI83" s="17">
        <v>0</v>
      </c>
      <c r="AJ83" s="17">
        <v>1.0702697846795557</v>
      </c>
      <c r="AK83" s="17">
        <v>0.15037730398511923</v>
      </c>
      <c r="AL83" s="17">
        <v>0.32970943013358878</v>
      </c>
      <c r="AM83" s="17">
        <v>0</v>
      </c>
      <c r="AN83" s="18">
        <v>0.33382879637323681</v>
      </c>
      <c r="AO83" s="18">
        <v>0.27937870118122243</v>
      </c>
      <c r="AP83" s="18">
        <v>0.28465830800138847</v>
      </c>
      <c r="AQ83" s="18">
        <v>4.0607808900716309E-2</v>
      </c>
      <c r="AR83" s="18">
        <v>1.6575112284503164E-2</v>
      </c>
      <c r="AS83" s="18">
        <v>0</v>
      </c>
      <c r="AT83" s="18">
        <v>0.19972080076995086</v>
      </c>
      <c r="AU83" s="18">
        <v>2.8061593440691694E-2</v>
      </c>
      <c r="AV83" s="18">
        <v>6.1526385543435952E-2</v>
      </c>
      <c r="AW83" s="18">
        <v>0</v>
      </c>
      <c r="AX83" s="19">
        <v>2131.1659656291308</v>
      </c>
      <c r="AY83" s="19">
        <v>909.90842446821296</v>
      </c>
      <c r="AZ83" s="19">
        <v>639.79137122941961</v>
      </c>
      <c r="BA83" s="19">
        <v>760.14709770460274</v>
      </c>
      <c r="BB83" s="19">
        <v>244.10479509674317</v>
      </c>
      <c r="BC83" s="19">
        <v>204.28938829467612</v>
      </c>
      <c r="BD83" s="19">
        <v>208.14998197332054</v>
      </c>
      <c r="BE83" s="19">
        <v>29.693546448744144</v>
      </c>
      <c r="BF83" s="19">
        <v>12.120177863237593</v>
      </c>
      <c r="BG83" s="19">
        <v>0</v>
      </c>
      <c r="BH83" s="19">
        <v>146.04134118495372</v>
      </c>
      <c r="BI83" s="19">
        <v>20.519408724912871</v>
      </c>
      <c r="BJ83" s="19">
        <v>44.9897848816248</v>
      </c>
      <c r="BK83" s="19">
        <v>0</v>
      </c>
      <c r="BL83" s="20">
        <v>38.262564094779407</v>
      </c>
      <c r="BM83" s="20">
        <v>13.128324781548518</v>
      </c>
      <c r="BN83" s="20">
        <v>13.647542010552341</v>
      </c>
      <c r="BO83" s="20">
        <v>11.486697302678554</v>
      </c>
      <c r="BP83" s="20">
        <v>4.382612860221279</v>
      </c>
      <c r="BQ83" s="20">
        <v>3.6677743261542806</v>
      </c>
      <c r="BR83" s="20">
        <v>3.7370867192082988</v>
      </c>
      <c r="BS83" s="20">
        <v>0.53311250391566045</v>
      </c>
      <c r="BT83" s="20">
        <v>0.21760345736159215</v>
      </c>
      <c r="BU83" s="20">
        <v>0</v>
      </c>
      <c r="BV83" s="20">
        <v>2.6219995381388603</v>
      </c>
      <c r="BW83" s="20">
        <v>0.36840171257717214</v>
      </c>
      <c r="BX83" s="20">
        <v>0.80773837204899868</v>
      </c>
      <c r="BY83" s="20">
        <v>0</v>
      </c>
      <c r="BZ83" s="46">
        <v>1</v>
      </c>
      <c r="CA83" s="46">
        <v>0</v>
      </c>
      <c r="CB83" s="21">
        <v>15861.966197496689</v>
      </c>
      <c r="CC83" s="21">
        <v>22.154903963182171</v>
      </c>
      <c r="CD83" s="21">
        <v>5708.3716492472013</v>
      </c>
      <c r="CE83" s="21">
        <v>50.268540050448891</v>
      </c>
      <c r="CF83" s="21">
        <v>5.6071803547565153</v>
      </c>
      <c r="CG83" s="21">
        <v>1451.0923441486982</v>
      </c>
      <c r="CH83" s="21">
        <v>12.778476613091271</v>
      </c>
      <c r="CI83" t="s">
        <v>88</v>
      </c>
    </row>
    <row r="84" spans="1:88" x14ac:dyDescent="0.2">
      <c r="A84" s="44">
        <v>1363</v>
      </c>
      <c r="B84" s="12" t="s">
        <v>180</v>
      </c>
      <c r="C84" s="11" t="s">
        <v>122</v>
      </c>
      <c r="D84" s="45">
        <v>14.01379</v>
      </c>
      <c r="E84" s="45">
        <v>-90.452060000000003</v>
      </c>
      <c r="F84" s="11">
        <v>0.2</v>
      </c>
      <c r="G84" s="11">
        <v>24.05846305418719</v>
      </c>
      <c r="H84" s="13">
        <v>64.599999999999994</v>
      </c>
      <c r="I84" s="14">
        <v>108.89554140127387</v>
      </c>
      <c r="J84" s="14">
        <v>93.042038216560528</v>
      </c>
      <c r="K84" s="14">
        <v>85.949044585987252</v>
      </c>
      <c r="L84" s="14">
        <v>29.50191082802548</v>
      </c>
      <c r="M84" s="14">
        <v>362.82292993630568</v>
      </c>
      <c r="N84" s="14">
        <v>0</v>
      </c>
      <c r="O84" s="14">
        <v>137.44968152866244</v>
      </c>
      <c r="P84" s="14">
        <v>9.0140127388535038</v>
      </c>
      <c r="Q84" s="14">
        <v>16.154140127388537</v>
      </c>
      <c r="R84" s="14">
        <v>119.71719745222931</v>
      </c>
      <c r="S84" s="14">
        <v>962.54649681528667</v>
      </c>
      <c r="T84" s="14">
        <v>453.25987261146491</v>
      </c>
      <c r="U84" s="14">
        <v>254.00127388535034</v>
      </c>
      <c r="V84" s="14">
        <v>918.1146496815287</v>
      </c>
      <c r="W84" s="14">
        <v>1625.375796178344</v>
      </c>
      <c r="X84" s="15">
        <v>0.27886466236127655</v>
      </c>
      <c r="Y84" s="15">
        <v>0.15627233682362532</v>
      </c>
      <c r="Z84" s="15">
        <v>0.5648630008150981</v>
      </c>
      <c r="AA84" s="16">
        <v>7.0164066967719032</v>
      </c>
      <c r="AB84" s="16">
        <v>3.9319082644791079</v>
      </c>
      <c r="AC84" s="16">
        <v>14.212301078661437</v>
      </c>
      <c r="AD84" s="17">
        <v>1.6856894953757566</v>
      </c>
      <c r="AE84" s="17">
        <v>1.4402792293585223</v>
      </c>
      <c r="AF84" s="17">
        <v>1.330480566346552</v>
      </c>
      <c r="AG84" s="17">
        <v>0.45668592613042541</v>
      </c>
      <c r="AH84" s="17">
        <v>5.6164540237818219</v>
      </c>
      <c r="AI84" s="17">
        <v>0</v>
      </c>
      <c r="AJ84" s="17">
        <v>2.1277040484313074</v>
      </c>
      <c r="AK84" s="17">
        <v>0.13953580091104498</v>
      </c>
      <c r="AL84" s="17">
        <v>0.25006408865926533</v>
      </c>
      <c r="AM84" s="17">
        <v>1.8532073909013826</v>
      </c>
      <c r="AN84" s="18">
        <v>0.24024968452175186</v>
      </c>
      <c r="AO84" s="18">
        <v>0.20527305380133729</v>
      </c>
      <c r="AP84" s="18">
        <v>0.18962420849388295</v>
      </c>
      <c r="AQ84" s="18">
        <v>6.508829175203551E-2</v>
      </c>
      <c r="AR84" s="18">
        <v>0.80047441183331502</v>
      </c>
      <c r="AS84" s="18">
        <v>0</v>
      </c>
      <c r="AT84" s="18">
        <v>0.30324696677149826</v>
      </c>
      <c r="AU84" s="18">
        <v>1.9887074244889818E-2</v>
      </c>
      <c r="AV84" s="18">
        <v>3.5639907928129988E-2</v>
      </c>
      <c r="AW84" s="18">
        <v>0.26412485350286258</v>
      </c>
      <c r="AX84" s="19">
        <v>8126.8789808917199</v>
      </c>
      <c r="AY84" s="19">
        <v>4812.7324840764331</v>
      </c>
      <c r="AZ84" s="19">
        <v>4590.5732484076434</v>
      </c>
      <c r="BA84" s="19">
        <v>1270.0063694267517</v>
      </c>
      <c r="BB84" s="19">
        <v>544.47770700636931</v>
      </c>
      <c r="BC84" s="19">
        <v>465.21019108280262</v>
      </c>
      <c r="BD84" s="19">
        <v>429.74522292993623</v>
      </c>
      <c r="BE84" s="19">
        <v>147.50955414012739</v>
      </c>
      <c r="BF84" s="19">
        <v>1814.1146496815284</v>
      </c>
      <c r="BG84" s="19">
        <v>0</v>
      </c>
      <c r="BH84" s="19">
        <v>687.24840764331213</v>
      </c>
      <c r="BI84" s="19">
        <v>45.070063694267517</v>
      </c>
      <c r="BJ84" s="19">
        <v>80.770700636942678</v>
      </c>
      <c r="BK84" s="19">
        <v>598.58598726114656</v>
      </c>
      <c r="BL84" s="20">
        <v>67.559419424153944</v>
      </c>
      <c r="BM84" s="20">
        <v>18.839934687040557</v>
      </c>
      <c r="BN84" s="20">
        <v>10.557668347859959</v>
      </c>
      <c r="BO84" s="20">
        <v>38.161816389253424</v>
      </c>
      <c r="BP84" s="20">
        <v>4.5262883649719035</v>
      </c>
      <c r="BQ84" s="20">
        <v>3.8673309266265568</v>
      </c>
      <c r="BR84" s="20">
        <v>3.572507703106516</v>
      </c>
      <c r="BS84" s="20">
        <v>1.2262591654993897</v>
      </c>
      <c r="BT84" s="20">
        <v>15.08088563758686</v>
      </c>
      <c r="BU84" s="20">
        <v>0</v>
      </c>
      <c r="BV84" s="20">
        <v>5.7131530480181851</v>
      </c>
      <c r="BW84" s="20">
        <v>0.37467117989005055</v>
      </c>
      <c r="BX84" s="20">
        <v>0.67145353761810789</v>
      </c>
      <c r="BY84" s="20">
        <v>4.9760949892180859</v>
      </c>
      <c r="BZ84" s="46">
        <v>1</v>
      </c>
      <c r="CA84" s="46">
        <v>0</v>
      </c>
      <c r="CB84" s="21">
        <v>1401.1206011034481</v>
      </c>
      <c r="CC84" s="21">
        <v>22.154903963182171</v>
      </c>
      <c r="CD84" s="21">
        <v>5708.3716492472013</v>
      </c>
      <c r="CE84" s="21">
        <v>50.268540050448891</v>
      </c>
      <c r="CF84" s="21">
        <v>5.6071803547565153</v>
      </c>
      <c r="CG84" s="21">
        <v>1451.0923441486982</v>
      </c>
      <c r="CH84" s="21">
        <v>12.778476613091271</v>
      </c>
      <c r="CI84" t="s">
        <v>88</v>
      </c>
      <c r="CJ84" t="s">
        <v>146</v>
      </c>
    </row>
    <row r="85" spans="1:88" x14ac:dyDescent="0.2">
      <c r="A85" s="44">
        <v>1366</v>
      </c>
      <c r="B85" s="12" t="s">
        <v>181</v>
      </c>
      <c r="C85" s="11" t="s">
        <v>122</v>
      </c>
      <c r="D85" s="45">
        <v>13.9793</v>
      </c>
      <c r="E85" s="45">
        <v>-90.579710000000006</v>
      </c>
      <c r="F85" s="11">
        <v>95.5</v>
      </c>
      <c r="G85" s="11">
        <v>12057.88939727431</v>
      </c>
      <c r="H85" s="13">
        <v>26216.799999999999</v>
      </c>
      <c r="I85" s="14">
        <v>22133.05859872614</v>
      </c>
      <c r="J85" s="14">
        <v>17138.689171974525</v>
      </c>
      <c r="K85" s="14">
        <v>16427.919745222931</v>
      </c>
      <c r="L85" s="14">
        <v>7920.154140127388</v>
      </c>
      <c r="M85" s="14">
        <v>1270.7426751592354</v>
      </c>
      <c r="N85" s="14">
        <v>6438.4140127388528</v>
      </c>
      <c r="O85" s="14">
        <v>5558.5222929936281</v>
      </c>
      <c r="P85" s="14">
        <v>8943.3579617834421</v>
      </c>
      <c r="Q85" s="14">
        <v>11471.285350318469</v>
      </c>
      <c r="R85" s="14">
        <v>2752.4458598726128</v>
      </c>
      <c r="S85" s="14">
        <v>100054.58980891723</v>
      </c>
      <c r="T85" s="14">
        <v>77843.552866242069</v>
      </c>
      <c r="U85" s="14">
        <v>104196.5898089172</v>
      </c>
      <c r="V85" s="14">
        <v>91992.54904458599</v>
      </c>
      <c r="W85" s="14">
        <v>274032.69171974529</v>
      </c>
      <c r="X85" s="15">
        <v>0.28406666510378659</v>
      </c>
      <c r="Y85" s="15">
        <v>0.38023415803060318</v>
      </c>
      <c r="Z85" s="15">
        <v>0.33569917686561013</v>
      </c>
      <c r="AA85" s="16">
        <v>2.9692240420738636</v>
      </c>
      <c r="AB85" s="16">
        <v>3.9744205932423942</v>
      </c>
      <c r="AC85" s="16">
        <v>3.5089160021278718</v>
      </c>
      <c r="AD85" s="17">
        <v>0.84423188942686145</v>
      </c>
      <c r="AE85" s="17">
        <v>0.65372925650630609</v>
      </c>
      <c r="AF85" s="17">
        <v>0.62661803672541772</v>
      </c>
      <c r="AG85" s="17">
        <v>0.30210224513012224</v>
      </c>
      <c r="AH85" s="17">
        <v>4.8470548471180139E-2</v>
      </c>
      <c r="AI85" s="17">
        <v>0.2455835194508427</v>
      </c>
      <c r="AJ85" s="17">
        <v>0.21202138678227808</v>
      </c>
      <c r="AK85" s="17">
        <v>0.34113080016567399</v>
      </c>
      <c r="AL85" s="17">
        <v>0.43755474925690663</v>
      </c>
      <c r="AM85" s="17">
        <v>0.10498786502824956</v>
      </c>
      <c r="AN85" s="18">
        <v>0.28432744631732304</v>
      </c>
      <c r="AO85" s="18">
        <v>0.22016838313410222</v>
      </c>
      <c r="AP85" s="18">
        <v>0.21103764075942022</v>
      </c>
      <c r="AQ85" s="18">
        <v>0.10174450996264936</v>
      </c>
      <c r="AR85" s="18">
        <v>1.632431496726186E-2</v>
      </c>
      <c r="AS85" s="18">
        <v>8.2709662851616322E-2</v>
      </c>
      <c r="AT85" s="18">
        <v>7.1406328312696499E-2</v>
      </c>
      <c r="AU85" s="18">
        <v>0.11488887174960706</v>
      </c>
      <c r="AV85" s="18">
        <v>0.14736333232412302</v>
      </c>
      <c r="AW85" s="18">
        <v>3.5358687502382087E-2</v>
      </c>
      <c r="AX85" s="19">
        <v>2869.4522693167046</v>
      </c>
      <c r="AY85" s="19">
        <v>1047.69203988395</v>
      </c>
      <c r="AZ85" s="19">
        <v>963.27276486477479</v>
      </c>
      <c r="BA85" s="19">
        <v>1091.0637676326407</v>
      </c>
      <c r="BB85" s="19">
        <v>231.75977590289153</v>
      </c>
      <c r="BC85" s="19">
        <v>179.46271384266518</v>
      </c>
      <c r="BD85" s="19">
        <v>172.02010204421919</v>
      </c>
      <c r="BE85" s="19">
        <v>82.933551205522392</v>
      </c>
      <c r="BF85" s="19">
        <v>13.306206022609794</v>
      </c>
      <c r="BG85" s="19">
        <v>67.417947777370188</v>
      </c>
      <c r="BH85" s="19">
        <v>58.204421916163646</v>
      </c>
      <c r="BI85" s="19">
        <v>93.647727348517719</v>
      </c>
      <c r="BJ85" s="19">
        <v>120.11817120752323</v>
      </c>
      <c r="BK85" s="19">
        <v>28.821422616467149</v>
      </c>
      <c r="BL85" s="20">
        <v>22.726422733790415</v>
      </c>
      <c r="BM85" s="20">
        <v>6.4558191157267233</v>
      </c>
      <c r="BN85" s="20">
        <v>8.6413622132303587</v>
      </c>
      <c r="BO85" s="20">
        <v>7.6292414048333317</v>
      </c>
      <c r="BP85" s="20">
        <v>1.835566563061138</v>
      </c>
      <c r="BQ85" s="20">
        <v>1.4213672565157822</v>
      </c>
      <c r="BR85" s="20">
        <v>1.3624208353525342</v>
      </c>
      <c r="BS85" s="20">
        <v>0.65684415233711979</v>
      </c>
      <c r="BT85" s="20">
        <v>0.105386824616793</v>
      </c>
      <c r="BU85" s="20">
        <v>0.53395862249277715</v>
      </c>
      <c r="BV85" s="20">
        <v>0.46098633930496441</v>
      </c>
      <c r="BW85" s="20">
        <v>0.7417017744253892</v>
      </c>
      <c r="BX85" s="20">
        <v>0.9513510177752631</v>
      </c>
      <c r="BY85" s="20">
        <v>0.22826929068488588</v>
      </c>
      <c r="BZ85" s="46">
        <v>0.375</v>
      </c>
      <c r="CA85" s="46">
        <v>0.625</v>
      </c>
      <c r="CB85" s="21">
        <v>584262.40991061623</v>
      </c>
      <c r="CC85" s="21">
        <v>22.154903963182171</v>
      </c>
      <c r="CD85" s="21">
        <v>5708.3716492472013</v>
      </c>
      <c r="CE85" s="21">
        <v>50.268540050448891</v>
      </c>
      <c r="CF85" s="21">
        <v>5.6071803547565153</v>
      </c>
      <c r="CG85" s="21">
        <v>1451.0923441486982</v>
      </c>
      <c r="CH85" s="21">
        <v>12.778476613091271</v>
      </c>
      <c r="CI85" t="s">
        <v>88</v>
      </c>
    </row>
    <row r="86" spans="1:88" x14ac:dyDescent="0.2">
      <c r="A86" s="44">
        <v>1367</v>
      </c>
      <c r="B86" s="12" t="s">
        <v>182</v>
      </c>
      <c r="C86" s="11" t="s">
        <v>122</v>
      </c>
      <c r="D86" s="45">
        <v>14.002509999999999</v>
      </c>
      <c r="E86" s="45">
        <v>-90.510639999999995</v>
      </c>
      <c r="F86" s="11">
        <v>26.2</v>
      </c>
      <c r="G86" s="11">
        <v>1615.4873432269901</v>
      </c>
      <c r="H86" s="13">
        <v>3951.2</v>
      </c>
      <c r="I86" s="14">
        <v>259.18980891719747</v>
      </c>
      <c r="J86" s="14">
        <v>6260.9745222929942</v>
      </c>
      <c r="K86" s="14">
        <v>4799.825477707006</v>
      </c>
      <c r="L86" s="14">
        <v>1146.6878980891718</v>
      </c>
      <c r="M86" s="14">
        <v>486.26878980891712</v>
      </c>
      <c r="N86" s="14">
        <v>1952.8980891719746</v>
      </c>
      <c r="O86" s="14">
        <v>1761.6203821656054</v>
      </c>
      <c r="P86" s="14">
        <v>3700.7579617834404</v>
      </c>
      <c r="Q86" s="14">
        <v>455.648407643312</v>
      </c>
      <c r="R86" s="14">
        <v>1705.5974522292995</v>
      </c>
      <c r="S86" s="14">
        <v>22529.468789808921</v>
      </c>
      <c r="T86" s="14">
        <v>14627.923566878982</v>
      </c>
      <c r="U86" s="14">
        <v>22260.361783439494</v>
      </c>
      <c r="V86" s="14">
        <v>81838.247133757963</v>
      </c>
      <c r="W86" s="14">
        <v>118726.53248407644</v>
      </c>
      <c r="X86" s="15">
        <v>0.12320686253378851</v>
      </c>
      <c r="Y86" s="15">
        <v>0.1874927307122782</v>
      </c>
      <c r="Z86" s="15">
        <v>0.68930040675393334</v>
      </c>
      <c r="AA86" s="16">
        <v>3.7021470861710322</v>
      </c>
      <c r="AB86" s="16">
        <v>5.6338230875277118</v>
      </c>
      <c r="AC86" s="16">
        <v>20.712251248673304</v>
      </c>
      <c r="AD86" s="17">
        <v>6.5597744714820175E-2</v>
      </c>
      <c r="AE86" s="17">
        <v>1.5845754510763805</v>
      </c>
      <c r="AF86" s="17">
        <v>1.2147766444895238</v>
      </c>
      <c r="AG86" s="17">
        <v>0.29021256785006372</v>
      </c>
      <c r="AH86" s="17">
        <v>0.12306863479674963</v>
      </c>
      <c r="AI86" s="17">
        <v>0.49425442629377775</v>
      </c>
      <c r="AJ86" s="17">
        <v>0.4458443971870838</v>
      </c>
      <c r="AK86" s="17">
        <v>0.936616208185726</v>
      </c>
      <c r="AL86" s="17">
        <v>0.11531899363315247</v>
      </c>
      <c r="AM86" s="17">
        <v>0.43166568440709141</v>
      </c>
      <c r="AN86" s="18">
        <v>1.7718838065579137E-2</v>
      </c>
      <c r="AO86" s="18">
        <v>0.42801526092666325</v>
      </c>
      <c r="AP86" s="18">
        <v>0.32812760169016236</v>
      </c>
      <c r="AQ86" s="18">
        <v>7.8390339739369402E-2</v>
      </c>
      <c r="AR86" s="18">
        <v>3.3242502778039029E-2</v>
      </c>
      <c r="AS86" s="18">
        <v>0.13350480539793014</v>
      </c>
      <c r="AT86" s="18">
        <v>0.12042860178421518</v>
      </c>
      <c r="AU86" s="18">
        <v>0.25299270568810028</v>
      </c>
      <c r="AV86" s="18">
        <v>3.1149219884837643E-2</v>
      </c>
      <c r="AW86" s="18">
        <v>0.11659873969338809</v>
      </c>
      <c r="AX86" s="19">
        <v>4531.5470413769635</v>
      </c>
      <c r="AY86" s="19">
        <v>859.90338892400462</v>
      </c>
      <c r="AZ86" s="19">
        <v>1021.7009629682641</v>
      </c>
      <c r="BA86" s="19">
        <v>849.63212913891198</v>
      </c>
      <c r="BB86" s="19">
        <v>9.8927407983663151</v>
      </c>
      <c r="BC86" s="19">
        <v>238.96849321728985</v>
      </c>
      <c r="BD86" s="19">
        <v>183.19944571400788</v>
      </c>
      <c r="BE86" s="19">
        <v>43.766713667525643</v>
      </c>
      <c r="BF86" s="19">
        <v>18.559877473622791</v>
      </c>
      <c r="BG86" s="19">
        <v>74.538095006563921</v>
      </c>
      <c r="BH86" s="19">
        <v>67.237419166626168</v>
      </c>
      <c r="BI86" s="19">
        <v>141.25030388486414</v>
      </c>
      <c r="BJ86" s="19">
        <v>17.391160597072979</v>
      </c>
      <c r="BK86" s="19">
        <v>65.099139398064864</v>
      </c>
      <c r="BL86" s="20">
        <v>73.492703599222395</v>
      </c>
      <c r="BM86" s="20">
        <v>9.0548054295858584</v>
      </c>
      <c r="BN86" s="20">
        <v>13.779347685246282</v>
      </c>
      <c r="BO86" s="20">
        <v>50.658550484390254</v>
      </c>
      <c r="BP86" s="20">
        <v>0.16044063112215856</v>
      </c>
      <c r="BQ86" s="20">
        <v>3.875594908584358</v>
      </c>
      <c r="BR86" s="20">
        <v>2.9711315893810681</v>
      </c>
      <c r="BS86" s="20">
        <v>0.70980927389912218</v>
      </c>
      <c r="BT86" s="20">
        <v>0.30100439464761075</v>
      </c>
      <c r="BU86" s="20">
        <v>1.2088600367929812</v>
      </c>
      <c r="BV86" s="20">
        <v>1.0904575573131448</v>
      </c>
      <c r="BW86" s="20">
        <v>2.2907997251102272</v>
      </c>
      <c r="BX86" s="20">
        <v>0.28205012534059165</v>
      </c>
      <c r="BY86" s="20">
        <v>1.0557789012585586</v>
      </c>
      <c r="BZ86" s="46">
        <v>1</v>
      </c>
      <c r="CA86" s="46">
        <v>0</v>
      </c>
      <c r="CB86" s="21">
        <v>86679.87270612162</v>
      </c>
      <c r="CC86" s="21">
        <v>22.154903963182171</v>
      </c>
      <c r="CD86" s="21">
        <v>5708.3716492472013</v>
      </c>
      <c r="CE86" s="21">
        <v>50.268540050448891</v>
      </c>
      <c r="CF86" s="21">
        <v>5.6071803547565153</v>
      </c>
      <c r="CG86" s="21">
        <v>1451.0923441486982</v>
      </c>
      <c r="CH86" s="21">
        <v>12.778476613091271</v>
      </c>
      <c r="CI86" t="s">
        <v>88</v>
      </c>
    </row>
    <row r="87" spans="1:88" x14ac:dyDescent="0.2">
      <c r="A87" s="44">
        <v>1371</v>
      </c>
      <c r="B87" s="12" t="s">
        <v>183</v>
      </c>
      <c r="C87" s="11" t="s">
        <v>122</v>
      </c>
      <c r="D87" s="45">
        <v>14.01783</v>
      </c>
      <c r="E87" s="45">
        <v>-90.54813</v>
      </c>
      <c r="F87" s="11">
        <v>113.3</v>
      </c>
      <c r="G87" s="11">
        <v>10769.72830767366</v>
      </c>
      <c r="H87" s="13">
        <v>24664.799999999999</v>
      </c>
      <c r="I87" s="14">
        <v>16846.19235668789</v>
      </c>
      <c r="J87" s="14">
        <v>28350.115923566871</v>
      </c>
      <c r="K87" s="14">
        <v>24191.835668789801</v>
      </c>
      <c r="L87" s="14">
        <v>31480.913375796157</v>
      </c>
      <c r="M87" s="14">
        <v>19172.466242038219</v>
      </c>
      <c r="N87" s="14">
        <v>6235.4802547770714</v>
      </c>
      <c r="O87" s="14">
        <v>24355.564331210204</v>
      </c>
      <c r="P87" s="14">
        <v>21002.763057324839</v>
      </c>
      <c r="Q87" s="14">
        <v>4828.9783439490438</v>
      </c>
      <c r="R87" s="14">
        <v>14582.342675159238</v>
      </c>
      <c r="S87" s="14">
        <v>191046.65222929933</v>
      </c>
      <c r="T87" s="14">
        <v>120280.37834394899</v>
      </c>
      <c r="U87" s="14">
        <v>85667.201273885352</v>
      </c>
      <c r="V87" s="14">
        <v>0</v>
      </c>
      <c r="W87" s="14">
        <v>205947.57961783436</v>
      </c>
      <c r="X87" s="15">
        <v>0.58403394964459743</v>
      </c>
      <c r="Y87" s="15">
        <v>0.41596605035540252</v>
      </c>
      <c r="Z87" s="15">
        <v>0</v>
      </c>
      <c r="AA87" s="16">
        <v>4.8766005945294104</v>
      </c>
      <c r="AB87" s="16">
        <v>3.4732574873457458</v>
      </c>
      <c r="AC87" s="16">
        <v>0</v>
      </c>
      <c r="AD87" s="17">
        <v>0.68300543108753731</v>
      </c>
      <c r="AE87" s="17">
        <v>1.1494160067613308</v>
      </c>
      <c r="AF87" s="17">
        <v>0.98082431922374402</v>
      </c>
      <c r="AG87" s="17">
        <v>1.2763498336007655</v>
      </c>
      <c r="AH87" s="17">
        <v>0.77732096923705929</v>
      </c>
      <c r="AI87" s="17">
        <v>0.25280887154070059</v>
      </c>
      <c r="AJ87" s="17">
        <v>0.98746247004679566</v>
      </c>
      <c r="AK87" s="17">
        <v>0.85152780713100606</v>
      </c>
      <c r="AL87" s="17">
        <v>0.19578420842451769</v>
      </c>
      <c r="AM87" s="17">
        <v>0.59122079543151529</v>
      </c>
      <c r="AN87" s="18">
        <v>0.14005769343787053</v>
      </c>
      <c r="AO87" s="18">
        <v>0.235700255635196</v>
      </c>
      <c r="AP87" s="18">
        <v>0.20112869615035453</v>
      </c>
      <c r="AQ87" s="18">
        <v>0.26172941762599539</v>
      </c>
      <c r="AR87" s="18">
        <v>0.15939812050817961</v>
      </c>
      <c r="AS87" s="18">
        <v>5.1841209186641729E-2</v>
      </c>
      <c r="AT87" s="18">
        <v>0.2024899211870119</v>
      </c>
      <c r="AU87" s="18">
        <v>0.17461503984686655</v>
      </c>
      <c r="AV87" s="18">
        <v>4.0147681695349255E-2</v>
      </c>
      <c r="AW87" s="18">
        <v>0.12123625545523435</v>
      </c>
      <c r="AX87" s="19">
        <v>1817.7191493189264</v>
      </c>
      <c r="AY87" s="19">
        <v>1686.2016966398883</v>
      </c>
      <c r="AZ87" s="19">
        <v>1754.5716687898091</v>
      </c>
      <c r="BA87" s="19">
        <v>756.10945519757593</v>
      </c>
      <c r="BB87" s="19">
        <v>148.6866050899196</v>
      </c>
      <c r="BC87" s="19">
        <v>250.22167628920451</v>
      </c>
      <c r="BD87" s="19">
        <v>213.5201735992039</v>
      </c>
      <c r="BE87" s="19">
        <v>277.85448698849211</v>
      </c>
      <c r="BF87" s="19">
        <v>169.2185899562067</v>
      </c>
      <c r="BG87" s="19">
        <v>55.035130227511665</v>
      </c>
      <c r="BH87" s="19">
        <v>214.96526329400004</v>
      </c>
      <c r="BI87" s="19">
        <v>185.3730190408194</v>
      </c>
      <c r="BJ87" s="19">
        <v>42.621168084281059</v>
      </c>
      <c r="BK87" s="19">
        <v>128.70558407024924</v>
      </c>
      <c r="BL87" s="20">
        <v>19.122820347389109</v>
      </c>
      <c r="BM87" s="20">
        <v>11.168376295829734</v>
      </c>
      <c r="BN87" s="20">
        <v>7.9544440515593742</v>
      </c>
      <c r="BO87" s="20">
        <v>0</v>
      </c>
      <c r="BP87" s="20">
        <v>1.5642170234401012</v>
      </c>
      <c r="BQ87" s="20">
        <v>2.6323891479571317</v>
      </c>
      <c r="BR87" s="20">
        <v>2.246280962496761</v>
      </c>
      <c r="BS87" s="20">
        <v>2.9230926237354882</v>
      </c>
      <c r="BT87" s="20">
        <v>1.7802181906833647</v>
      </c>
      <c r="BU87" s="20">
        <v>0.57898213182724012</v>
      </c>
      <c r="BV87" s="20">
        <v>2.261483635929455</v>
      </c>
      <c r="BW87" s="20">
        <v>1.9501664719211091</v>
      </c>
      <c r="BX87" s="20">
        <v>0.44838441657885597</v>
      </c>
      <c r="BY87" s="20">
        <v>1.3540121216213976</v>
      </c>
      <c r="BZ87" s="46">
        <v>0.16666666666666669</v>
      </c>
      <c r="CA87" s="46">
        <v>0.83333333333333326</v>
      </c>
      <c r="CB87" s="21">
        <v>545758.92760171904</v>
      </c>
      <c r="CC87" s="21">
        <v>22.154903963182171</v>
      </c>
      <c r="CD87" s="21">
        <v>5708.3716492472013</v>
      </c>
      <c r="CE87" s="21">
        <v>50.268540050448891</v>
      </c>
      <c r="CF87" s="21">
        <v>5.6071803547565153</v>
      </c>
      <c r="CG87" s="21">
        <v>1451.0923441486982</v>
      </c>
      <c r="CH87" s="21">
        <v>12.778476613091271</v>
      </c>
      <c r="CI87" t="s">
        <v>97</v>
      </c>
    </row>
    <row r="88" spans="1:88" x14ac:dyDescent="0.2">
      <c r="A88" s="44">
        <v>1372</v>
      </c>
      <c r="B88" s="12" t="s">
        <v>184</v>
      </c>
      <c r="C88" s="11" t="s">
        <v>116</v>
      </c>
      <c r="D88" s="45">
        <v>13.96002</v>
      </c>
      <c r="E88" s="45">
        <v>-90.938059999999993</v>
      </c>
      <c r="F88" s="11">
        <v>25.65</v>
      </c>
      <c r="G88" s="11">
        <v>2831.3035</v>
      </c>
      <c r="H88" s="13">
        <v>6235.6</v>
      </c>
      <c r="I88" s="14">
        <v>465.77579617834385</v>
      </c>
      <c r="J88" s="14">
        <v>4886.2471337579618</v>
      </c>
      <c r="K88" s="14">
        <v>4832.3019108280259</v>
      </c>
      <c r="L88" s="14">
        <v>835.25222929936308</v>
      </c>
      <c r="M88" s="14">
        <v>2226.2471337579618</v>
      </c>
      <c r="N88" s="14">
        <v>1661.6853503184716</v>
      </c>
      <c r="O88" s="14">
        <v>608.26624203821655</v>
      </c>
      <c r="P88" s="14">
        <v>2515.6445859872615</v>
      </c>
      <c r="Q88" s="14">
        <v>518.78980891719743</v>
      </c>
      <c r="R88" s="14">
        <v>147.08662420382169</v>
      </c>
      <c r="S88" s="14">
        <v>18697.296815286623</v>
      </c>
      <c r="T88" s="14">
        <v>11685.453503184714</v>
      </c>
      <c r="U88" s="14">
        <v>22080.150318471337</v>
      </c>
      <c r="V88" s="14">
        <v>19640.277707006371</v>
      </c>
      <c r="W88" s="14">
        <v>53405.881528662416</v>
      </c>
      <c r="X88" s="15">
        <v>0.21880461793170186</v>
      </c>
      <c r="Y88" s="15">
        <v>0.41344042428400202</v>
      </c>
      <c r="Z88" s="15">
        <v>0.36775495778429623</v>
      </c>
      <c r="AA88" s="16">
        <v>1.8739902340087102</v>
      </c>
      <c r="AB88" s="16">
        <v>3.5409824745768388</v>
      </c>
      <c r="AC88" s="16">
        <v>3.1497013450199454</v>
      </c>
      <c r="AD88" s="17">
        <v>7.4696227496687376E-2</v>
      </c>
      <c r="AE88" s="17">
        <v>0.78360496724580819</v>
      </c>
      <c r="AF88" s="17">
        <v>0.77495379928603914</v>
      </c>
      <c r="AG88" s="17">
        <v>0.13394897512658974</v>
      </c>
      <c r="AH88" s="17">
        <v>0.35702212036659853</v>
      </c>
      <c r="AI88" s="17">
        <v>0.26648363434448513</v>
      </c>
      <c r="AJ88" s="17">
        <v>9.7547347815481508E-2</v>
      </c>
      <c r="AK88" s="17">
        <v>0.40343264256643491</v>
      </c>
      <c r="AL88" s="17">
        <v>8.3198057751811758E-2</v>
      </c>
      <c r="AM88" s="17">
        <v>2.3588207101773954E-2</v>
      </c>
      <c r="AN88" s="18">
        <v>3.9859453982800316E-2</v>
      </c>
      <c r="AO88" s="18">
        <v>0.41814783931374855</v>
      </c>
      <c r="AP88" s="18">
        <v>0.41353139692105634</v>
      </c>
      <c r="AQ88" s="18">
        <v>7.147794726766285E-2</v>
      </c>
      <c r="AR88" s="18">
        <v>0.19051439750722796</v>
      </c>
      <c r="AS88" s="18">
        <v>0.14220118627536377</v>
      </c>
      <c r="AT88" s="18">
        <v>5.2053285041307275E-2</v>
      </c>
      <c r="AU88" s="18">
        <v>0.21528001333466915</v>
      </c>
      <c r="AV88" s="18">
        <v>4.4396206683446925E-2</v>
      </c>
      <c r="AW88" s="18">
        <v>1.2587155831285042E-2</v>
      </c>
      <c r="AX88" s="19">
        <v>2082.100644392297</v>
      </c>
      <c r="AY88" s="19">
        <v>728.93944698973189</v>
      </c>
      <c r="AZ88" s="19">
        <v>765.70283458114511</v>
      </c>
      <c r="BA88" s="19">
        <v>860.82457381954532</v>
      </c>
      <c r="BB88" s="19">
        <v>18.158900435802881</v>
      </c>
      <c r="BC88" s="19">
        <v>190.49696427906284</v>
      </c>
      <c r="BD88" s="19">
        <v>188.39383667945521</v>
      </c>
      <c r="BE88" s="19">
        <v>32.563439738766597</v>
      </c>
      <c r="BF88" s="19">
        <v>86.793260575359142</v>
      </c>
      <c r="BG88" s="19">
        <v>64.783054593312741</v>
      </c>
      <c r="BH88" s="19">
        <v>23.714083510261855</v>
      </c>
      <c r="BI88" s="19">
        <v>98.075812319191485</v>
      </c>
      <c r="BJ88" s="19">
        <v>20.225723544530116</v>
      </c>
      <c r="BK88" s="19">
        <v>5.7343713139891497</v>
      </c>
      <c r="BL88" s="20">
        <v>18.862648080173113</v>
      </c>
      <c r="BM88" s="20">
        <v>4.1272345063624281</v>
      </c>
      <c r="BN88" s="20">
        <v>7.798581225386588</v>
      </c>
      <c r="BO88" s="20">
        <v>6.9368323484240992</v>
      </c>
      <c r="BP88" s="20">
        <v>0.16450931388257878</v>
      </c>
      <c r="BQ88" s="20">
        <v>1.7257941911765948</v>
      </c>
      <c r="BR88" s="20">
        <v>1.706741050836841</v>
      </c>
      <c r="BS88" s="20">
        <v>0.29500625040705214</v>
      </c>
      <c r="BT88" s="20">
        <v>0.78629759535067922</v>
      </c>
      <c r="BU88" s="20">
        <v>0.5868976428413526</v>
      </c>
      <c r="BV88" s="20">
        <v>0.21483611419200258</v>
      </c>
      <c r="BW88" s="20">
        <v>0.88851109956501007</v>
      </c>
      <c r="BX88" s="20">
        <v>0.18323355617552037</v>
      </c>
      <c r="BY88" s="20">
        <v>5.1950143883840671E-2</v>
      </c>
      <c r="BZ88" s="46">
        <v>9.0909090909090912E-2</v>
      </c>
      <c r="CA88" s="46">
        <v>0.90909090909090906</v>
      </c>
      <c r="CB88" s="21">
        <v>138715.567263</v>
      </c>
      <c r="CC88" s="21">
        <v>22.154903963182171</v>
      </c>
      <c r="CD88" s="21">
        <v>5708.3716492472013</v>
      </c>
      <c r="CE88" s="21">
        <v>50.268540050448891</v>
      </c>
      <c r="CF88" s="21">
        <v>5.6071803547565153</v>
      </c>
      <c r="CG88" s="21">
        <v>1451.0923441486982</v>
      </c>
      <c r="CH88" s="21">
        <v>12.778476613091271</v>
      </c>
      <c r="CI88" t="s">
        <v>88</v>
      </c>
    </row>
    <row r="89" spans="1:88" x14ac:dyDescent="0.2">
      <c r="A89" s="44">
        <v>1373</v>
      </c>
      <c r="B89" s="12" t="s">
        <v>185</v>
      </c>
      <c r="C89" s="11" t="s">
        <v>110</v>
      </c>
      <c r="D89" s="45">
        <v>14.101319999999999</v>
      </c>
      <c r="E89" s="45">
        <v>-90.844120000000004</v>
      </c>
      <c r="F89" s="11">
        <v>28.4</v>
      </c>
      <c r="G89" s="11">
        <v>3188.4794999999999</v>
      </c>
      <c r="H89" s="13">
        <v>6879.4</v>
      </c>
      <c r="I89" s="14">
        <v>22034.847133757965</v>
      </c>
      <c r="J89" s="14">
        <v>5441.1592356687879</v>
      </c>
      <c r="K89" s="14">
        <v>3754.0598726114654</v>
      </c>
      <c r="L89" s="14">
        <v>1171.5541401273888</v>
      </c>
      <c r="M89" s="14">
        <v>41.857324840764328</v>
      </c>
      <c r="N89" s="14">
        <v>2523.1605095541408</v>
      </c>
      <c r="O89" s="14">
        <v>4570.6942675159244</v>
      </c>
      <c r="P89" s="14">
        <v>3614.9872611464962</v>
      </c>
      <c r="Q89" s="14">
        <v>2494.9477707006376</v>
      </c>
      <c r="R89" s="14">
        <v>342.84968152866242</v>
      </c>
      <c r="S89" s="14">
        <v>45990.117197452229</v>
      </c>
      <c r="T89" s="14">
        <v>35239.41783439491</v>
      </c>
      <c r="U89" s="14">
        <v>35223.434394904456</v>
      </c>
      <c r="V89" s="14">
        <v>24878.003821656053</v>
      </c>
      <c r="W89" s="14">
        <v>95340.856050955423</v>
      </c>
      <c r="X89" s="15">
        <v>0.36961507683087108</v>
      </c>
      <c r="Y89" s="15">
        <v>0.36944743160349963</v>
      </c>
      <c r="Z89" s="15">
        <v>0.26093749156562923</v>
      </c>
      <c r="AA89" s="16">
        <v>5.1224551319002982</v>
      </c>
      <c r="AB89" s="16">
        <v>5.1201317549356711</v>
      </c>
      <c r="AC89" s="16">
        <v>3.6163043029415434</v>
      </c>
      <c r="AD89" s="17">
        <v>3.2030187420062748</v>
      </c>
      <c r="AE89" s="17">
        <v>0.79093514487728411</v>
      </c>
      <c r="AF89" s="17">
        <v>0.54569582705053721</v>
      </c>
      <c r="AG89" s="17">
        <v>0.17029888364208925</v>
      </c>
      <c r="AH89" s="17">
        <v>6.0844441144233992E-3</v>
      </c>
      <c r="AI89" s="17">
        <v>0.36677043194960912</v>
      </c>
      <c r="AJ89" s="17">
        <v>0.66440303914817056</v>
      </c>
      <c r="AK89" s="17">
        <v>0.5254800216801605</v>
      </c>
      <c r="AL89" s="17">
        <v>0.3626693855133642</v>
      </c>
      <c r="AM89" s="17">
        <v>4.9837148810748383E-2</v>
      </c>
      <c r="AN89" s="18">
        <v>0.62528976038449702</v>
      </c>
      <c r="AO89" s="18">
        <v>0.15440548028458137</v>
      </c>
      <c r="AP89" s="18">
        <v>0.10653013310984301</v>
      </c>
      <c r="AQ89" s="18">
        <v>3.3245558869134065E-2</v>
      </c>
      <c r="AR89" s="18">
        <v>1.1877984204355983E-3</v>
      </c>
      <c r="AS89" s="18">
        <v>7.160051625743509E-2</v>
      </c>
      <c r="AT89" s="18">
        <v>0.12970402317642052</v>
      </c>
      <c r="AU89" s="18">
        <v>0.10258362604441613</v>
      </c>
      <c r="AV89" s="18">
        <v>7.0799914528255375E-2</v>
      </c>
      <c r="AW89" s="18">
        <v>9.7291528236890766E-3</v>
      </c>
      <c r="AX89" s="19">
        <v>3357.0723961604021</v>
      </c>
      <c r="AY89" s="19">
        <v>1619.3703238539517</v>
      </c>
      <c r="AZ89" s="19">
        <v>875.98605005831178</v>
      </c>
      <c r="BA89" s="19">
        <v>1240.2617744684669</v>
      </c>
      <c r="BB89" s="19">
        <v>775.87489907598467</v>
      </c>
      <c r="BC89" s="19">
        <v>191.59011393199958</v>
      </c>
      <c r="BD89" s="19">
        <v>132.18520678209387</v>
      </c>
      <c r="BE89" s="19">
        <v>41.251906342513692</v>
      </c>
      <c r="BF89" s="19">
        <v>1.4738494662240962</v>
      </c>
      <c r="BG89" s="19">
        <v>88.843679913878205</v>
      </c>
      <c r="BH89" s="19">
        <v>160.9399389970396</v>
      </c>
      <c r="BI89" s="19">
        <v>127.28828384318649</v>
      </c>
      <c r="BJ89" s="19">
        <v>87.850273616219638</v>
      </c>
      <c r="BK89" s="19">
        <v>12.072171884812057</v>
      </c>
      <c r="BL89" s="20">
        <v>29.901668193556027</v>
      </c>
      <c r="BM89" s="20">
        <v>11.052107386732425</v>
      </c>
      <c r="BN89" s="20">
        <v>11.047094514769331</v>
      </c>
      <c r="BO89" s="20">
        <v>7.8024662920542704</v>
      </c>
      <c r="BP89" s="20">
        <v>6.9107695795936479</v>
      </c>
      <c r="BQ89" s="20">
        <v>1.7065059492051895</v>
      </c>
      <c r="BR89" s="20">
        <v>1.1773824710528844</v>
      </c>
      <c r="BS89" s="20">
        <v>0.36743348675360427</v>
      </c>
      <c r="BT89" s="20">
        <v>1.3127675696445384E-2</v>
      </c>
      <c r="BU89" s="20">
        <v>0.79133659462265349</v>
      </c>
      <c r="BV89" s="20">
        <v>1.433502792637031</v>
      </c>
      <c r="BW89" s="20">
        <v>1.1337652511632885</v>
      </c>
      <c r="BX89" s="20">
        <v>0.78248825833775559</v>
      </c>
      <c r="BY89" s="20">
        <v>0.10752764178934267</v>
      </c>
      <c r="BZ89" s="46">
        <v>1</v>
      </c>
      <c r="CA89" s="46">
        <v>0</v>
      </c>
      <c r="CB89" s="21">
        <v>153479.56323100001</v>
      </c>
      <c r="CC89" s="21">
        <v>22.154903963182171</v>
      </c>
      <c r="CD89" s="21">
        <v>5708.3716492472013</v>
      </c>
      <c r="CE89" s="21">
        <v>50.268540050448891</v>
      </c>
      <c r="CF89" s="21">
        <v>5.6071803547565153</v>
      </c>
      <c r="CG89" s="21">
        <v>1451.0923441486982</v>
      </c>
      <c r="CH89" s="21">
        <v>12.778476613091271</v>
      </c>
      <c r="CI89" t="s">
        <v>88</v>
      </c>
    </row>
    <row r="90" spans="1:88" x14ac:dyDescent="0.2">
      <c r="A90" s="44">
        <v>1374</v>
      </c>
      <c r="B90" s="12" t="s">
        <v>186</v>
      </c>
      <c r="C90" s="11" t="s">
        <v>122</v>
      </c>
      <c r="D90" s="45">
        <v>14.00554</v>
      </c>
      <c r="E90" s="45">
        <v>-90.473159999999993</v>
      </c>
      <c r="F90" s="11">
        <v>154.30000000000001</v>
      </c>
      <c r="G90" s="11">
        <v>10726.975190037499</v>
      </c>
      <c r="H90" s="13">
        <v>25382.400000000001</v>
      </c>
      <c r="I90" s="14">
        <v>25841.650955414014</v>
      </c>
      <c r="J90" s="14">
        <v>25148.478980891727</v>
      </c>
      <c r="K90" s="14">
        <v>43642.113375796165</v>
      </c>
      <c r="L90" s="14">
        <v>16747.006369426756</v>
      </c>
      <c r="M90" s="14">
        <v>17990.552866242037</v>
      </c>
      <c r="N90" s="14">
        <v>5334.7070063694255</v>
      </c>
      <c r="O90" s="14">
        <v>19431.580891719736</v>
      </c>
      <c r="P90" s="14">
        <v>16226.626751592352</v>
      </c>
      <c r="Q90" s="14">
        <v>5627.9617834394903</v>
      </c>
      <c r="R90" s="14">
        <v>6874.0433121019096</v>
      </c>
      <c r="S90" s="14">
        <v>182864.72229299363</v>
      </c>
      <c r="T90" s="14">
        <v>123881.25477707006</v>
      </c>
      <c r="U90" s="14">
        <v>152954.83312101912</v>
      </c>
      <c r="V90" s="14">
        <v>111416.46751592355</v>
      </c>
      <c r="W90" s="14">
        <v>388252.55541401275</v>
      </c>
      <c r="X90" s="15">
        <v>0.31907389416914306</v>
      </c>
      <c r="Y90" s="15">
        <v>0.39395705446913515</v>
      </c>
      <c r="Z90" s="15">
        <v>0.28696905136172174</v>
      </c>
      <c r="AA90" s="16">
        <v>4.8805965857078153</v>
      </c>
      <c r="AB90" s="16">
        <v>6.026019333121341</v>
      </c>
      <c r="AC90" s="16">
        <v>4.3895166538989043</v>
      </c>
      <c r="AD90" s="17">
        <v>1.0180932833543721</v>
      </c>
      <c r="AE90" s="17">
        <v>0.99078412525575699</v>
      </c>
      <c r="AF90" s="17">
        <v>1.7193848247524333</v>
      </c>
      <c r="AG90" s="17">
        <v>0.65978813545711812</v>
      </c>
      <c r="AH90" s="17">
        <v>0.70878060649276808</v>
      </c>
      <c r="AI90" s="17">
        <v>0.21017346690499816</v>
      </c>
      <c r="AJ90" s="17">
        <v>0.765553331903986</v>
      </c>
      <c r="AK90" s="17">
        <v>0.63928654310042987</v>
      </c>
      <c r="AL90" s="17">
        <v>0.22172693612264757</v>
      </c>
      <c r="AM90" s="17">
        <v>0.27081928076548745</v>
      </c>
      <c r="AN90" s="18">
        <v>0.2086001712036033</v>
      </c>
      <c r="AO90" s="18">
        <v>0.20300471629987568</v>
      </c>
      <c r="AP90" s="18">
        <v>0.35228988804102873</v>
      </c>
      <c r="AQ90" s="18">
        <v>0.13518596013225531</v>
      </c>
      <c r="AR90" s="18">
        <v>0.14522417373489518</v>
      </c>
      <c r="AS90" s="18">
        <v>4.306306887163415E-2</v>
      </c>
      <c r="AT90" s="18">
        <v>0.15685650687577993</v>
      </c>
      <c r="AU90" s="18">
        <v>0.13098532768975341</v>
      </c>
      <c r="AV90" s="18">
        <v>4.5430293659579596E-2</v>
      </c>
      <c r="AW90" s="18">
        <v>5.5488970663657405E-2</v>
      </c>
      <c r="AX90" s="19">
        <v>2516.2187648348199</v>
      </c>
      <c r="AY90" s="19">
        <v>1185.1245774011252</v>
      </c>
      <c r="AZ90" s="19">
        <v>722.0769119632115</v>
      </c>
      <c r="BA90" s="19">
        <v>991.28213299429103</v>
      </c>
      <c r="BB90" s="19">
        <v>167.47667501888537</v>
      </c>
      <c r="BC90" s="19">
        <v>162.98430966229245</v>
      </c>
      <c r="BD90" s="19">
        <v>282.83936082823175</v>
      </c>
      <c r="BE90" s="19">
        <v>108.53536208312867</v>
      </c>
      <c r="BF90" s="19">
        <v>116.5946394442128</v>
      </c>
      <c r="BG90" s="19">
        <v>34.573603411337814</v>
      </c>
      <c r="BH90" s="19">
        <v>125.93377117122316</v>
      </c>
      <c r="BI90" s="19">
        <v>105.16284349703403</v>
      </c>
      <c r="BJ90" s="19">
        <v>36.474152841474336</v>
      </c>
      <c r="BK90" s="19">
        <v>44.549859443304662</v>
      </c>
      <c r="BL90" s="20">
        <v>36.19403872347872</v>
      </c>
      <c r="BM90" s="20">
        <v>11.548572881209115</v>
      </c>
      <c r="BN90" s="20">
        <v>14.258896884843491</v>
      </c>
      <c r="BO90" s="20">
        <v>10.38656895742611</v>
      </c>
      <c r="BP90" s="20">
        <v>2.4090342801775115</v>
      </c>
      <c r="BQ90" s="20">
        <v>2.3444147614182942</v>
      </c>
      <c r="BR90" s="20">
        <v>4.0684454473548195</v>
      </c>
      <c r="BS90" s="20">
        <v>1.5612049131035803</v>
      </c>
      <c r="BT90" s="20">
        <v>1.6771319544908116</v>
      </c>
      <c r="BU90" s="20">
        <v>0.49731698935259461</v>
      </c>
      <c r="BV90" s="20">
        <v>1.8114688015468232</v>
      </c>
      <c r="BW90" s="20">
        <v>1.5126936031941756</v>
      </c>
      <c r="BX90" s="20">
        <v>0.52465505734238727</v>
      </c>
      <c r="BY90" s="20">
        <v>0.64081842181252213</v>
      </c>
      <c r="BZ90" s="46">
        <v>1</v>
      </c>
      <c r="CA90" s="46">
        <v>0</v>
      </c>
      <c r="CB90" s="21">
        <v>559209.47684567573</v>
      </c>
      <c r="CC90" s="21">
        <v>22.154903963182171</v>
      </c>
      <c r="CD90" s="21">
        <v>5708.3716492472013</v>
      </c>
      <c r="CE90" s="21">
        <v>50.268540050448891</v>
      </c>
      <c r="CF90" s="21">
        <v>5.6071803547565153</v>
      </c>
      <c r="CG90" s="21">
        <v>1451.0923441486982</v>
      </c>
      <c r="CH90" s="21">
        <v>12.778476613091271</v>
      </c>
      <c r="CI90" t="s">
        <v>88</v>
      </c>
    </row>
    <row r="91" spans="1:88" x14ac:dyDescent="0.2">
      <c r="A91" s="44">
        <v>1375</v>
      </c>
      <c r="B91" s="12" t="s">
        <v>187</v>
      </c>
      <c r="C91" s="11" t="s">
        <v>122</v>
      </c>
      <c r="D91" s="45">
        <v>14.01445</v>
      </c>
      <c r="E91" s="45">
        <v>-90.544470000000004</v>
      </c>
      <c r="F91" s="11">
        <v>42.8</v>
      </c>
      <c r="G91" s="11">
        <v>4814.5823266666666</v>
      </c>
      <c r="H91" s="13">
        <v>11058.6</v>
      </c>
      <c r="I91" s="14">
        <v>3938.2267515923563</v>
      </c>
      <c r="J91" s="14">
        <v>6224.5388535031843</v>
      </c>
      <c r="K91" s="14">
        <v>7110.6878980891761</v>
      </c>
      <c r="L91" s="14">
        <v>3916.188535031848</v>
      </c>
      <c r="M91" s="14">
        <v>3790.761783439491</v>
      </c>
      <c r="N91" s="14">
        <v>4092.1847133757965</v>
      </c>
      <c r="O91" s="14">
        <v>2731.7999999999997</v>
      </c>
      <c r="P91" s="14">
        <v>6237.7363057324837</v>
      </c>
      <c r="Q91" s="14">
        <v>552.55414012738868</v>
      </c>
      <c r="R91" s="14">
        <v>2666.7299363057327</v>
      </c>
      <c r="S91" s="14">
        <v>41261.408917197463</v>
      </c>
      <c r="T91" s="14">
        <v>24408.926114649686</v>
      </c>
      <c r="U91" s="14">
        <v>37669.39363057325</v>
      </c>
      <c r="V91" s="14">
        <v>27601.323566878986</v>
      </c>
      <c r="W91" s="14">
        <v>89679.643312101922</v>
      </c>
      <c r="X91" s="15">
        <v>0.27217911683370616</v>
      </c>
      <c r="Y91" s="15">
        <v>0.42004397251533127</v>
      </c>
      <c r="Z91" s="15">
        <v>0.30777691065096258</v>
      </c>
      <c r="AA91" s="16">
        <v>2.2072347417077829</v>
      </c>
      <c r="AB91" s="16">
        <v>3.4063438075862451</v>
      </c>
      <c r="AC91" s="16">
        <v>2.4959148144321146</v>
      </c>
      <c r="AD91" s="17">
        <v>0.35612344705408966</v>
      </c>
      <c r="AE91" s="17">
        <v>0.56286861388450471</v>
      </c>
      <c r="AF91" s="17">
        <v>0.64300073228882282</v>
      </c>
      <c r="AG91" s="17">
        <v>0.35413058931798308</v>
      </c>
      <c r="AH91" s="17">
        <v>0.34278857933549373</v>
      </c>
      <c r="AI91" s="17">
        <v>0.37004545904326014</v>
      </c>
      <c r="AJ91" s="17">
        <v>0.24702946123379085</v>
      </c>
      <c r="AK91" s="17">
        <v>0.56406202464439292</v>
      </c>
      <c r="AL91" s="17">
        <v>4.9966011984101846E-2</v>
      </c>
      <c r="AM91" s="17">
        <v>0.24114534717828048</v>
      </c>
      <c r="AN91" s="18">
        <v>0.16134371225896421</v>
      </c>
      <c r="AO91" s="18">
        <v>0.25501076222142183</v>
      </c>
      <c r="AP91" s="18">
        <v>0.29131506501719884</v>
      </c>
      <c r="AQ91" s="18">
        <v>0.16044083695601177</v>
      </c>
      <c r="AR91" s="18">
        <v>0.15530227612776301</v>
      </c>
      <c r="AS91" s="18">
        <v>0.16765115737393133</v>
      </c>
      <c r="AT91" s="18">
        <v>0.11191807403441789</v>
      </c>
      <c r="AU91" s="18">
        <v>0.25555144361671589</v>
      </c>
      <c r="AV91" s="18">
        <v>2.2637380175269495E-2</v>
      </c>
      <c r="AW91" s="18">
        <v>0.10925224337113387</v>
      </c>
      <c r="AX91" s="19">
        <v>2095.318768974344</v>
      </c>
      <c r="AY91" s="19">
        <v>964.05161021489403</v>
      </c>
      <c r="AZ91" s="19">
        <v>644.89073754390154</v>
      </c>
      <c r="BA91" s="19">
        <v>880.12601940591708</v>
      </c>
      <c r="BB91" s="19">
        <v>92.014643728793374</v>
      </c>
      <c r="BC91" s="19">
        <v>145.43315078278468</v>
      </c>
      <c r="BD91" s="19">
        <v>166.13756771236393</v>
      </c>
      <c r="BE91" s="19">
        <v>91.499732126912349</v>
      </c>
      <c r="BF91" s="19">
        <v>88.569200547651661</v>
      </c>
      <c r="BG91" s="19">
        <v>95.611792368593385</v>
      </c>
      <c r="BH91" s="19">
        <v>63.827102803738313</v>
      </c>
      <c r="BI91" s="19">
        <v>145.74150247038514</v>
      </c>
      <c r="BJ91" s="19">
        <v>12.910143460920297</v>
      </c>
      <c r="BK91" s="19">
        <v>62.306774212750767</v>
      </c>
      <c r="BL91" s="20">
        <v>18.626671479972558</v>
      </c>
      <c r="BM91" s="20">
        <v>5.0697909929705141</v>
      </c>
      <c r="BN91" s="20">
        <v>7.8240210831856976</v>
      </c>
      <c r="BO91" s="20">
        <v>5.732859403816347</v>
      </c>
      <c r="BP91" s="20">
        <v>0.81797889918292299</v>
      </c>
      <c r="BQ91" s="20">
        <v>1.2928512654207096</v>
      </c>
      <c r="BR91" s="20">
        <v>1.4769064927408142</v>
      </c>
      <c r="BS91" s="20">
        <v>0.81340151010423922</v>
      </c>
      <c r="BT91" s="20">
        <v>0.78735008070035251</v>
      </c>
      <c r="BU91" s="20">
        <v>0.84995632761543916</v>
      </c>
      <c r="BV91" s="20">
        <v>0.56740124369029898</v>
      </c>
      <c r="BW91" s="20">
        <v>1.2955924070886384</v>
      </c>
      <c r="BX91" s="20">
        <v>0.11476678611703056</v>
      </c>
      <c r="BY91" s="20">
        <v>0.55388603940479708</v>
      </c>
      <c r="BZ91" s="46">
        <v>0.1111111111111111</v>
      </c>
      <c r="CA91" s="46">
        <v>0.88888888888888884</v>
      </c>
      <c r="CB91" s="21">
        <v>244598.01230321341</v>
      </c>
      <c r="CC91" s="21">
        <v>22.154903963182171</v>
      </c>
      <c r="CD91" s="21">
        <v>5708.3716492472013</v>
      </c>
      <c r="CE91" s="21">
        <v>50.268540050448891</v>
      </c>
      <c r="CF91" s="21">
        <v>5.6071803547565153</v>
      </c>
      <c r="CG91" s="21">
        <v>1451.0923441486982</v>
      </c>
      <c r="CH91" s="21">
        <v>12.778476613091271</v>
      </c>
      <c r="CI91" t="s">
        <v>88</v>
      </c>
    </row>
    <row r="92" spans="1:88" x14ac:dyDescent="0.2">
      <c r="A92" s="44">
        <v>1376</v>
      </c>
      <c r="B92" s="12" t="s">
        <v>188</v>
      </c>
      <c r="C92" s="11" t="s">
        <v>122</v>
      </c>
      <c r="D92" s="45">
        <v>14.038779999999999</v>
      </c>
      <c r="E92" s="45">
        <v>-90.552890000000005</v>
      </c>
      <c r="F92" s="11">
        <v>158.30000000000001</v>
      </c>
      <c r="G92" s="11">
        <v>17443.479941516918</v>
      </c>
      <c r="H92" s="13">
        <v>42490</v>
      </c>
      <c r="I92" s="14">
        <v>29191.263694267527</v>
      </c>
      <c r="J92" s="14">
        <v>27447.905732484083</v>
      </c>
      <c r="K92" s="14">
        <v>32160.979617834433</v>
      </c>
      <c r="L92" s="14">
        <v>14397.46242038216</v>
      </c>
      <c r="M92" s="14">
        <v>7164.7821656050983</v>
      </c>
      <c r="N92" s="14">
        <v>7055.6012738853515</v>
      </c>
      <c r="O92" s="14">
        <v>9478.0063694267465</v>
      </c>
      <c r="P92" s="14">
        <v>37168.640764331234</v>
      </c>
      <c r="Q92" s="14">
        <v>6427.2025477706939</v>
      </c>
      <c r="R92" s="14">
        <v>6780.7707006369446</v>
      </c>
      <c r="S92" s="14">
        <v>177272.61528662426</v>
      </c>
      <c r="T92" s="14">
        <v>116405.58471337585</v>
      </c>
      <c r="U92" s="14">
        <v>152277.86624203823</v>
      </c>
      <c r="V92" s="14">
        <v>94324.715923566866</v>
      </c>
      <c r="W92" s="14">
        <v>363008.16687898093</v>
      </c>
      <c r="X92" s="15">
        <v>0.32066932739885973</v>
      </c>
      <c r="Y92" s="15">
        <v>0.41948881632959067</v>
      </c>
      <c r="Z92" s="15">
        <v>0.25984185627154965</v>
      </c>
      <c r="AA92" s="16">
        <v>2.7395995460902767</v>
      </c>
      <c r="AB92" s="16">
        <v>3.5838518767248346</v>
      </c>
      <c r="AC92" s="16">
        <v>2.2199274164172009</v>
      </c>
      <c r="AD92" s="17">
        <v>0.68701491396252123</v>
      </c>
      <c r="AE92" s="17">
        <v>0.64598507254610693</v>
      </c>
      <c r="AF92" s="17">
        <v>0.75690702795562326</v>
      </c>
      <c r="AG92" s="17">
        <v>0.33884354955006263</v>
      </c>
      <c r="AH92" s="17">
        <v>0.16862278572852668</v>
      </c>
      <c r="AI92" s="17">
        <v>0.16605321896647096</v>
      </c>
      <c r="AJ92" s="17">
        <v>0.22306440031599781</v>
      </c>
      <c r="AK92" s="17">
        <v>0.87476207965006436</v>
      </c>
      <c r="AL92" s="17">
        <v>0.15126388674442678</v>
      </c>
      <c r="AM92" s="17">
        <v>0.15958509533153553</v>
      </c>
      <c r="AN92" s="18">
        <v>0.25077202065643883</v>
      </c>
      <c r="AO92" s="18">
        <v>0.23579543713532947</v>
      </c>
      <c r="AP92" s="18">
        <v>0.27628382003341206</v>
      </c>
      <c r="AQ92" s="18">
        <v>0.1236836055231617</v>
      </c>
      <c r="AR92" s="18">
        <v>6.1550158295642428E-2</v>
      </c>
      <c r="AS92" s="18">
        <v>6.0612223127080013E-2</v>
      </c>
      <c r="AT92" s="18">
        <v>8.1422265029331142E-2</v>
      </c>
      <c r="AU92" s="18">
        <v>0.31930289990683142</v>
      </c>
      <c r="AV92" s="18">
        <v>5.5213867647298208E-2</v>
      </c>
      <c r="AW92" s="18">
        <v>5.8251249004359705E-2</v>
      </c>
      <c r="AX92" s="19">
        <v>2293.1659310106184</v>
      </c>
      <c r="AY92" s="19">
        <v>1119.8522759736213</v>
      </c>
      <c r="AZ92" s="19">
        <v>595.86049225247541</v>
      </c>
      <c r="BA92" s="19">
        <v>961.9574620469881</v>
      </c>
      <c r="BB92" s="19">
        <v>184.40469800548027</v>
      </c>
      <c r="BC92" s="19">
        <v>173.39169761518687</v>
      </c>
      <c r="BD92" s="19">
        <v>203.16474805959842</v>
      </c>
      <c r="BE92" s="19">
        <v>90.950489073797598</v>
      </c>
      <c r="BF92" s="19">
        <v>45.260784368951974</v>
      </c>
      <c r="BG92" s="19">
        <v>44.57107564046337</v>
      </c>
      <c r="BH92" s="19">
        <v>59.873697848558088</v>
      </c>
      <c r="BI92" s="19">
        <v>234.79874140449294</v>
      </c>
      <c r="BJ92" s="19">
        <v>40.601405860838241</v>
      </c>
      <c r="BK92" s="19">
        <v>42.834938096253595</v>
      </c>
      <c r="BL92" s="20">
        <v>20.810535976539384</v>
      </c>
      <c r="BM92" s="20">
        <v>6.6733005744066567</v>
      </c>
      <c r="BN92" s="20">
        <v>8.7297871039828685</v>
      </c>
      <c r="BO92" s="20">
        <v>5.4074482981498591</v>
      </c>
      <c r="BP92" s="20">
        <v>1.6734770694917311</v>
      </c>
      <c r="BQ92" s="20">
        <v>1.5735338260776628</v>
      </c>
      <c r="BR92" s="20">
        <v>1.8437249749282341</v>
      </c>
      <c r="BS92" s="20">
        <v>0.82537787578240129</v>
      </c>
      <c r="BT92" s="20">
        <v>0.41074270670913132</v>
      </c>
      <c r="BU92" s="20">
        <v>0.40448358341000751</v>
      </c>
      <c r="BV92" s="20">
        <v>0.54335524798972656</v>
      </c>
      <c r="BW92" s="20">
        <v>2.1308042253579695</v>
      </c>
      <c r="BX92" s="20">
        <v>0.36845873468592827</v>
      </c>
      <c r="BY92" s="20">
        <v>0.38872809344069886</v>
      </c>
      <c r="BZ92" s="46">
        <v>0.2</v>
      </c>
      <c r="CA92" s="46">
        <v>0.8</v>
      </c>
      <c r="CB92" s="21">
        <v>932613.14624126221</v>
      </c>
      <c r="CC92" s="21">
        <v>22.154903963182171</v>
      </c>
      <c r="CD92" s="21">
        <v>5708.3716492472013</v>
      </c>
      <c r="CE92" s="21">
        <v>50.268540050448891</v>
      </c>
      <c r="CF92" s="21">
        <v>5.6071803547565153</v>
      </c>
      <c r="CG92" s="21">
        <v>1451.0923441486982</v>
      </c>
      <c r="CH92" s="21">
        <v>12.778476613091271</v>
      </c>
      <c r="CI92" t="s">
        <v>88</v>
      </c>
    </row>
    <row r="93" spans="1:88" x14ac:dyDescent="0.2">
      <c r="A93" s="44">
        <v>1378</v>
      </c>
      <c r="B93" s="12" t="s">
        <v>189</v>
      </c>
      <c r="C93" s="11" t="s">
        <v>122</v>
      </c>
      <c r="D93" s="45">
        <v>14.00727</v>
      </c>
      <c r="E93" s="45">
        <v>-90.544619999999995</v>
      </c>
      <c r="F93" s="11">
        <v>16.600000000000001</v>
      </c>
      <c r="G93" s="11">
        <v>1804.7796578386219</v>
      </c>
      <c r="H93" s="13">
        <v>4377</v>
      </c>
      <c r="I93" s="14">
        <v>2292.7095541401277</v>
      </c>
      <c r="J93" s="14">
        <v>2878.4394904458604</v>
      </c>
      <c r="K93" s="14">
        <v>2047.5541401273888</v>
      </c>
      <c r="L93" s="14">
        <v>1716.0038216560511</v>
      </c>
      <c r="M93" s="14">
        <v>0</v>
      </c>
      <c r="N93" s="14">
        <v>353.41019108280256</v>
      </c>
      <c r="O93" s="14">
        <v>639.95414012738877</v>
      </c>
      <c r="P93" s="14">
        <v>2540.7095541401277</v>
      </c>
      <c r="Q93" s="14">
        <v>1313.1082802547771</v>
      </c>
      <c r="R93" s="14">
        <v>183.7235668789809</v>
      </c>
      <c r="S93" s="14">
        <v>13965.612738853506</v>
      </c>
      <c r="T93" s="14">
        <v>10431.538853503187</v>
      </c>
      <c r="U93" s="14">
        <v>24107.387261146501</v>
      </c>
      <c r="V93" s="14">
        <v>16271.159235668791</v>
      </c>
      <c r="W93" s="14">
        <v>50810.085350318477</v>
      </c>
      <c r="X93" s="15">
        <v>0.20530449381419513</v>
      </c>
      <c r="Y93" s="15">
        <v>0.47446067242229883</v>
      </c>
      <c r="Z93" s="15">
        <v>0.32023483376350603</v>
      </c>
      <c r="AA93" s="16">
        <v>2.38326224663084</v>
      </c>
      <c r="AB93" s="16">
        <v>5.507742120435573</v>
      </c>
      <c r="AC93" s="16">
        <v>3.7174227177676014</v>
      </c>
      <c r="AD93" s="17">
        <v>0.52380844280103445</v>
      </c>
      <c r="AE93" s="17">
        <v>0.65762839626361902</v>
      </c>
      <c r="AF93" s="17">
        <v>0.46779852413237122</v>
      </c>
      <c r="AG93" s="17">
        <v>0.39205022199132994</v>
      </c>
      <c r="AH93" s="17">
        <v>0</v>
      </c>
      <c r="AI93" s="17">
        <v>8.0742561362303525E-2</v>
      </c>
      <c r="AJ93" s="17">
        <v>0.14620839390618889</v>
      </c>
      <c r="AK93" s="17">
        <v>0.58046825545810543</v>
      </c>
      <c r="AL93" s="17">
        <v>0.30000189176485653</v>
      </c>
      <c r="AM93" s="17">
        <v>4.1974769677628719E-2</v>
      </c>
      <c r="AN93" s="18">
        <v>0.21978632168639003</v>
      </c>
      <c r="AO93" s="18">
        <v>0.27593622866862105</v>
      </c>
      <c r="AP93" s="18">
        <v>0.19628495554515102</v>
      </c>
      <c r="AQ93" s="18">
        <v>0.16450150315835438</v>
      </c>
      <c r="AR93" s="18">
        <v>0</v>
      </c>
      <c r="AS93" s="18">
        <v>3.387900826963014E-2</v>
      </c>
      <c r="AT93" s="18">
        <v>6.1348009063157086E-2</v>
      </c>
      <c r="AU93" s="18">
        <v>0.243560378753408</v>
      </c>
      <c r="AV93" s="18">
        <v>0.12587867415302784</v>
      </c>
      <c r="AW93" s="18">
        <v>1.7612316788455585E-2</v>
      </c>
      <c r="AX93" s="19">
        <v>3060.8485150794259</v>
      </c>
      <c r="AY93" s="19">
        <v>841.30197222009065</v>
      </c>
      <c r="AZ93" s="19">
        <v>980.19031540173432</v>
      </c>
      <c r="BA93" s="19">
        <v>1452.2522446473795</v>
      </c>
      <c r="BB93" s="19">
        <v>138.1150333819354</v>
      </c>
      <c r="BC93" s="19">
        <v>173.39996930396748</v>
      </c>
      <c r="BD93" s="19">
        <v>123.34663494743305</v>
      </c>
      <c r="BE93" s="19">
        <v>103.37372419614765</v>
      </c>
      <c r="BF93" s="19">
        <v>0</v>
      </c>
      <c r="BG93" s="19">
        <v>21.289770547156778</v>
      </c>
      <c r="BH93" s="19">
        <v>38.551454224541487</v>
      </c>
      <c r="BI93" s="19">
        <v>153.05479241807996</v>
      </c>
      <c r="BJ93" s="19">
        <v>79.102908449082946</v>
      </c>
      <c r="BK93" s="19">
        <v>11.067684751745837</v>
      </c>
      <c r="BL93" s="20">
        <v>28.153068508744109</v>
      </c>
      <c r="BM93" s="20">
        <v>5.7799514795040672</v>
      </c>
      <c r="BN93" s="20">
        <v>13.357523815409778</v>
      </c>
      <c r="BO93" s="20">
        <v>9.0155932138302664</v>
      </c>
      <c r="BP93" s="20">
        <v>1.2703542752060069</v>
      </c>
      <c r="BQ93" s="20">
        <v>1.5948980131419688</v>
      </c>
      <c r="BR93" s="20">
        <v>1.1345175192075858</v>
      </c>
      <c r="BS93" s="20">
        <v>0.95081070656077349</v>
      </c>
      <c r="BT93" s="20">
        <v>0</v>
      </c>
      <c r="BU93" s="20">
        <v>0.19581902397217923</v>
      </c>
      <c r="BV93" s="20">
        <v>0.35458851574922373</v>
      </c>
      <c r="BW93" s="20">
        <v>1.4077671715243316</v>
      </c>
      <c r="BX93" s="20">
        <v>0.72757262890880359</v>
      </c>
      <c r="BY93" s="20">
        <v>0.10179833647892818</v>
      </c>
      <c r="BZ93" s="46">
        <v>1</v>
      </c>
      <c r="CA93" s="46">
        <v>0</v>
      </c>
      <c r="CB93" s="21">
        <v>96124.537707143711</v>
      </c>
      <c r="CC93" s="21">
        <v>22.154903963182171</v>
      </c>
      <c r="CD93" s="21">
        <v>5708.3716492472013</v>
      </c>
      <c r="CE93" s="21">
        <v>50.268540050448891</v>
      </c>
      <c r="CF93" s="21">
        <v>5.6071803547565153</v>
      </c>
      <c r="CG93" s="21">
        <v>1451.0923441486982</v>
      </c>
      <c r="CH93" s="21">
        <v>12.778476613091271</v>
      </c>
      <c r="CI93" t="s">
        <v>88</v>
      </c>
    </row>
    <row r="94" spans="1:88" x14ac:dyDescent="0.2">
      <c r="A94" s="44">
        <v>1379</v>
      </c>
      <c r="B94" s="12" t="s">
        <v>190</v>
      </c>
      <c r="C94" s="11" t="s">
        <v>122</v>
      </c>
      <c r="D94" s="45">
        <v>14.01571</v>
      </c>
      <c r="E94" s="45">
        <v>-90.504840000000002</v>
      </c>
      <c r="F94" s="11">
        <v>13.1</v>
      </c>
      <c r="G94" s="11">
        <v>1156.727226794135</v>
      </c>
      <c r="H94" s="13">
        <v>2706.2</v>
      </c>
      <c r="I94" s="14">
        <v>1017.9605095541402</v>
      </c>
      <c r="J94" s="14">
        <v>1767.803821656051</v>
      </c>
      <c r="K94" s="14">
        <v>2681.5987261146497</v>
      </c>
      <c r="L94" s="14">
        <v>2438.2038216560509</v>
      </c>
      <c r="M94" s="14">
        <v>457.14267515923575</v>
      </c>
      <c r="N94" s="14">
        <v>545.43949044585986</v>
      </c>
      <c r="O94" s="14">
        <v>271.44203821656049</v>
      </c>
      <c r="P94" s="14">
        <v>1039.5987261146497</v>
      </c>
      <c r="Q94" s="14">
        <v>552.79108280254775</v>
      </c>
      <c r="R94" s="14">
        <v>98.696815286624201</v>
      </c>
      <c r="S94" s="14">
        <v>10870.677707006373</v>
      </c>
      <c r="T94" s="14">
        <v>8557.0547770700632</v>
      </c>
      <c r="U94" s="14">
        <v>15477.51847133758</v>
      </c>
      <c r="V94" s="14">
        <v>10490.450955414015</v>
      </c>
      <c r="W94" s="14">
        <v>34525.02420382166</v>
      </c>
      <c r="X94" s="15">
        <v>0.24785079733913298</v>
      </c>
      <c r="Y94" s="15">
        <v>0.44829855527297024</v>
      </c>
      <c r="Z94" s="15">
        <v>0.30385064738789674</v>
      </c>
      <c r="AA94" s="16">
        <v>3.1620186154275602</v>
      </c>
      <c r="AB94" s="16">
        <v>5.7192810846713407</v>
      </c>
      <c r="AC94" s="16">
        <v>3.8764507262634011</v>
      </c>
      <c r="AD94" s="17">
        <v>0.37615863925583487</v>
      </c>
      <c r="AE94" s="17">
        <v>0.6532421187111267</v>
      </c>
      <c r="AF94" s="17">
        <v>0.99090929203852263</v>
      </c>
      <c r="AG94" s="17">
        <v>0.9009695594028716</v>
      </c>
      <c r="AH94" s="17">
        <v>0.16892420189166943</v>
      </c>
      <c r="AI94" s="17">
        <v>0.20155180343132803</v>
      </c>
      <c r="AJ94" s="17">
        <v>0.10030376107329854</v>
      </c>
      <c r="AK94" s="17">
        <v>0.38415443282634315</v>
      </c>
      <c r="AL94" s="17">
        <v>0.20426837735664319</v>
      </c>
      <c r="AM94" s="17">
        <v>3.6470628662561601E-2</v>
      </c>
      <c r="AN94" s="18">
        <v>0.11896155114980929</v>
      </c>
      <c r="AO94" s="18">
        <v>0.20659021914796569</v>
      </c>
      <c r="AP94" s="18">
        <v>0.31337870283364361</v>
      </c>
      <c r="AQ94" s="18">
        <v>0.2849349320737774</v>
      </c>
      <c r="AR94" s="18">
        <v>5.342289924147961E-2</v>
      </c>
      <c r="AS94" s="18">
        <v>6.3741498056953935E-2</v>
      </c>
      <c r="AT94" s="18">
        <v>3.1721432816338976E-2</v>
      </c>
      <c r="AU94" s="18">
        <v>0.12149025023193885</v>
      </c>
      <c r="AV94" s="18">
        <v>6.4600624537759888E-2</v>
      </c>
      <c r="AW94" s="18">
        <v>1.1533970257044212E-2</v>
      </c>
      <c r="AX94" s="19">
        <v>2635.498030826081</v>
      </c>
      <c r="AY94" s="19">
        <v>829.82272572567729</v>
      </c>
      <c r="AZ94" s="19">
        <v>800.79778285603174</v>
      </c>
      <c r="BA94" s="19">
        <v>1181.48995964409</v>
      </c>
      <c r="BB94" s="19">
        <v>77.706909126270247</v>
      </c>
      <c r="BC94" s="19">
        <v>134.94685661496572</v>
      </c>
      <c r="BD94" s="19">
        <v>204.70219283317937</v>
      </c>
      <c r="BE94" s="19">
        <v>186.1224291340497</v>
      </c>
      <c r="BF94" s="19">
        <v>34.896387416735557</v>
      </c>
      <c r="BG94" s="19">
        <v>41.636602324111443</v>
      </c>
      <c r="BH94" s="19">
        <v>20.72076627607332</v>
      </c>
      <c r="BI94" s="19">
        <v>79.358681382797684</v>
      </c>
      <c r="BJ94" s="19">
        <v>42.197792580347155</v>
      </c>
      <c r="BK94" s="19">
        <v>7.5341080371468854</v>
      </c>
      <c r="BL94" s="20">
        <v>29.847161373997938</v>
      </c>
      <c r="BM94" s="20">
        <v>7.3976427448551609</v>
      </c>
      <c r="BN94" s="20">
        <v>13.380439322962477</v>
      </c>
      <c r="BO94" s="20">
        <v>9.0690793061802992</v>
      </c>
      <c r="BP94" s="20">
        <v>0.88003505578010277</v>
      </c>
      <c r="BQ94" s="20">
        <v>1.5282806358379861</v>
      </c>
      <c r="BR94" s="20">
        <v>2.3182636874094249</v>
      </c>
      <c r="BS94" s="20">
        <v>2.1078468330113775</v>
      </c>
      <c r="BT94" s="20">
        <v>0.39520352298285988</v>
      </c>
      <c r="BU94" s="20">
        <v>0.47153683064722463</v>
      </c>
      <c r="BV94" s="20">
        <v>0.23466382733020041</v>
      </c>
      <c r="BW94" s="20">
        <v>0.89874146819894041</v>
      </c>
      <c r="BX94" s="20">
        <v>0.47789234142487169</v>
      </c>
      <c r="BY94" s="20">
        <v>8.5324191391398324E-2</v>
      </c>
      <c r="BZ94" s="46">
        <v>1</v>
      </c>
      <c r="CA94" s="46">
        <v>0</v>
      </c>
      <c r="CB94" s="21">
        <v>59710.29623228241</v>
      </c>
      <c r="CC94" s="21">
        <v>22.154903963182171</v>
      </c>
      <c r="CD94" s="21">
        <v>5708.3716492472013</v>
      </c>
      <c r="CE94" s="21">
        <v>50.268540050448891</v>
      </c>
      <c r="CF94" s="21">
        <v>5.6071803547565153</v>
      </c>
      <c r="CG94" s="21">
        <v>1451.0923441486982</v>
      </c>
      <c r="CH94" s="21">
        <v>12.778476613091271</v>
      </c>
      <c r="CI94" t="s">
        <v>88</v>
      </c>
    </row>
    <row r="95" spans="1:88" x14ac:dyDescent="0.2">
      <c r="A95" s="44">
        <v>1380</v>
      </c>
      <c r="B95" s="12" t="s">
        <v>191</v>
      </c>
      <c r="C95" s="11" t="s">
        <v>122</v>
      </c>
      <c r="D95" s="45">
        <v>14.01323</v>
      </c>
      <c r="E95" s="45">
        <v>-90.508170000000007</v>
      </c>
      <c r="F95" s="11">
        <v>18.5</v>
      </c>
      <c r="G95" s="11">
        <v>1630.7751678097759</v>
      </c>
      <c r="H95" s="13">
        <v>3891.2</v>
      </c>
      <c r="I95" s="14">
        <v>5860.3439490445862</v>
      </c>
      <c r="J95" s="14">
        <v>2630.0828025477708</v>
      </c>
      <c r="K95" s="14">
        <v>3779.8828025477701</v>
      </c>
      <c r="L95" s="14">
        <v>3503.8127388535031</v>
      </c>
      <c r="M95" s="14">
        <v>1745.1554140127391</v>
      </c>
      <c r="N95" s="14">
        <v>1107.5273885350318</v>
      </c>
      <c r="O95" s="14">
        <v>710.3541401273884</v>
      </c>
      <c r="P95" s="14">
        <v>1294.5146496815289</v>
      </c>
      <c r="Q95" s="14">
        <v>1562.8484076433122</v>
      </c>
      <c r="R95" s="14">
        <v>281.07388535031851</v>
      </c>
      <c r="S95" s="14">
        <v>22475.596178343949</v>
      </c>
      <c r="T95" s="14">
        <v>17618.04458598726</v>
      </c>
      <c r="U95" s="14">
        <v>22936.39872611465</v>
      </c>
      <c r="V95" s="14">
        <v>17307.547770700639</v>
      </c>
      <c r="W95" s="14">
        <v>57861.991082802546</v>
      </c>
      <c r="X95" s="15">
        <v>0.3044838979145259</v>
      </c>
      <c r="Y95" s="15">
        <v>0.39639836612763391</v>
      </c>
      <c r="Z95" s="15">
        <v>0.29911773595784025</v>
      </c>
      <c r="AA95" s="16">
        <v>4.5276635963166276</v>
      </c>
      <c r="AB95" s="16">
        <v>5.8944281265714054</v>
      </c>
      <c r="AC95" s="16">
        <v>4.4478689789012744</v>
      </c>
      <c r="AD95" s="17">
        <v>1.5060505625628564</v>
      </c>
      <c r="AE95" s="17">
        <v>0.67590532549027826</v>
      </c>
      <c r="AF95" s="17">
        <v>0.97139257877975183</v>
      </c>
      <c r="AG95" s="17">
        <v>0.90044529678595375</v>
      </c>
      <c r="AH95" s="17">
        <v>0.44848771947284621</v>
      </c>
      <c r="AI95" s="17">
        <v>0.28462360930690583</v>
      </c>
      <c r="AJ95" s="17">
        <v>0.18255400393898757</v>
      </c>
      <c r="AK95" s="17">
        <v>0.33267749015253106</v>
      </c>
      <c r="AL95" s="17">
        <v>0.40163661791820321</v>
      </c>
      <c r="AM95" s="17">
        <v>7.2233214779584318E-2</v>
      </c>
      <c r="AN95" s="18">
        <v>0.33263305246177471</v>
      </c>
      <c r="AO95" s="18">
        <v>0.14928346841848961</v>
      </c>
      <c r="AP95" s="18">
        <v>0.21454610266761096</v>
      </c>
      <c r="AQ95" s="18">
        <v>0.19887636915394719</v>
      </c>
      <c r="AR95" s="18">
        <v>9.9055000428411394E-2</v>
      </c>
      <c r="AS95" s="18">
        <v>6.2863241327923425E-2</v>
      </c>
      <c r="AT95" s="18">
        <v>4.0319692498245678E-2</v>
      </c>
      <c r="AU95" s="18">
        <v>7.3476636034349577E-2</v>
      </c>
      <c r="AV95" s="18">
        <v>8.8707256927158876E-2</v>
      </c>
      <c r="AW95" s="18">
        <v>1.5953750371018715E-2</v>
      </c>
      <c r="AX95" s="19">
        <v>3127.6751936650026</v>
      </c>
      <c r="AY95" s="19">
        <v>1214.8970907212945</v>
      </c>
      <c r="AZ95" s="19">
        <v>935.54312274057509</v>
      </c>
      <c r="BA95" s="19">
        <v>1239.8053365467379</v>
      </c>
      <c r="BB95" s="19">
        <v>316.77534859700467</v>
      </c>
      <c r="BC95" s="19">
        <v>142.16663797555518</v>
      </c>
      <c r="BD95" s="19">
        <v>204.31798932690648</v>
      </c>
      <c r="BE95" s="19">
        <v>189.39528318127043</v>
      </c>
      <c r="BF95" s="19">
        <v>94.332725081769681</v>
      </c>
      <c r="BG95" s="19">
        <v>59.866345326217939</v>
      </c>
      <c r="BH95" s="19">
        <v>38.397521087966943</v>
      </c>
      <c r="BI95" s="19">
        <v>69.973764847650216</v>
      </c>
      <c r="BJ95" s="19">
        <v>84.478292305043894</v>
      </c>
      <c r="BK95" s="19">
        <v>15.193182991909108</v>
      </c>
      <c r="BL95" s="20">
        <v>35.481280451746457</v>
      </c>
      <c r="BM95" s="20">
        <v>10.803478574946231</v>
      </c>
      <c r="BN95" s="20">
        <v>14.064721599188649</v>
      </c>
      <c r="BO95" s="20">
        <v>10.613080277611575</v>
      </c>
      <c r="BP95" s="20">
        <v>3.5935940555897492</v>
      </c>
      <c r="BQ95" s="20">
        <v>1.6127807526528148</v>
      </c>
      <c r="BR95" s="20">
        <v>2.3178442235077497</v>
      </c>
      <c r="BS95" s="20">
        <v>2.1485565932177662</v>
      </c>
      <c r="BT95" s="20">
        <v>1.0701385748696324</v>
      </c>
      <c r="BU95" s="20">
        <v>0.67914168083789517</v>
      </c>
      <c r="BV95" s="20">
        <v>0.43559293405321747</v>
      </c>
      <c r="BW95" s="20">
        <v>0.79380326315621785</v>
      </c>
      <c r="BX95" s="20">
        <v>0.9583469496548116</v>
      </c>
      <c r="BY95" s="20">
        <v>0.1723560003233412</v>
      </c>
      <c r="BZ95" s="46">
        <v>1</v>
      </c>
      <c r="CA95" s="46">
        <v>0</v>
      </c>
      <c r="CB95" s="21">
        <v>85635.105094127037</v>
      </c>
      <c r="CC95" s="21">
        <v>22.154903963182171</v>
      </c>
      <c r="CD95" s="21">
        <v>5708.3716492472013</v>
      </c>
      <c r="CE95" s="21">
        <v>50.268540050448891</v>
      </c>
      <c r="CF95" s="21">
        <v>5.6071803547565153</v>
      </c>
      <c r="CG95" s="21">
        <v>1451.0923441486982</v>
      </c>
      <c r="CH95" s="21">
        <v>12.778476613091271</v>
      </c>
      <c r="CI95" t="s">
        <v>88</v>
      </c>
    </row>
    <row r="96" spans="1:88" x14ac:dyDescent="0.2">
      <c r="A96" s="44">
        <v>1381</v>
      </c>
      <c r="B96" s="12" t="s">
        <v>192</v>
      </c>
      <c r="C96" s="11" t="s">
        <v>122</v>
      </c>
      <c r="D96" s="45">
        <v>14.01031</v>
      </c>
      <c r="E96" s="45">
        <v>-90.508830000000003</v>
      </c>
      <c r="F96" s="11">
        <v>10.8</v>
      </c>
      <c r="G96" s="11">
        <v>1143.5759833333329</v>
      </c>
      <c r="H96" s="13">
        <v>2730.6</v>
      </c>
      <c r="I96" s="14">
        <v>1595.1439490445862</v>
      </c>
      <c r="J96" s="14">
        <v>2014.6560509554138</v>
      </c>
      <c r="K96" s="14">
        <v>2268.5286624203823</v>
      </c>
      <c r="L96" s="14">
        <v>1827.4764331210195</v>
      </c>
      <c r="M96" s="14">
        <v>844.36560509554147</v>
      </c>
      <c r="N96" s="14">
        <v>643.83312101910826</v>
      </c>
      <c r="O96" s="14">
        <v>249.10318471337584</v>
      </c>
      <c r="P96" s="14">
        <v>516.50573248407647</v>
      </c>
      <c r="Q96" s="14">
        <v>733.02420382165622</v>
      </c>
      <c r="R96" s="14">
        <v>14.161783439490447</v>
      </c>
      <c r="S96" s="14">
        <v>10706.798726114654</v>
      </c>
      <c r="T96" s="14">
        <v>8452.9910828025495</v>
      </c>
      <c r="U96" s="14">
        <v>16066.729936305734</v>
      </c>
      <c r="V96" s="14">
        <v>10381.718471337579</v>
      </c>
      <c r="W96" s="14">
        <v>34901.43949044586</v>
      </c>
      <c r="X96" s="15">
        <v>0.24219605856418971</v>
      </c>
      <c r="Y96" s="15">
        <v>0.46034576713387254</v>
      </c>
      <c r="Z96" s="15">
        <v>0.29745817430193777</v>
      </c>
      <c r="AA96" s="16">
        <v>3.0956533665870323</v>
      </c>
      <c r="AB96" s="16">
        <v>5.8839558838005326</v>
      </c>
      <c r="AC96" s="16">
        <v>3.8019916763120118</v>
      </c>
      <c r="AD96" s="17">
        <v>0.58417342307353193</v>
      </c>
      <c r="AE96" s="17">
        <v>0.73780709402893641</v>
      </c>
      <c r="AF96" s="17">
        <v>0.8307802909325358</v>
      </c>
      <c r="AG96" s="17">
        <v>0.66925819714385837</v>
      </c>
      <c r="AH96" s="17">
        <v>0.30922346923589744</v>
      </c>
      <c r="AI96" s="17">
        <v>0.23578448729916804</v>
      </c>
      <c r="AJ96" s="17">
        <v>9.1226538018521874E-2</v>
      </c>
      <c r="AK96" s="17">
        <v>0.18915466655096919</v>
      </c>
      <c r="AL96" s="17">
        <v>0.2684480347988194</v>
      </c>
      <c r="AM96" s="17">
        <v>5.1863266093497579E-3</v>
      </c>
      <c r="AN96" s="18">
        <v>0.18870763418760447</v>
      </c>
      <c r="AO96" s="18">
        <v>0.23833646944857109</v>
      </c>
      <c r="AP96" s="18">
        <v>0.26836993440530904</v>
      </c>
      <c r="AQ96" s="18">
        <v>0.21619287364906675</v>
      </c>
      <c r="AR96" s="18">
        <v>9.9889565341360328E-2</v>
      </c>
      <c r="AS96" s="18">
        <v>7.6166307844447459E-2</v>
      </c>
      <c r="AT96" s="18">
        <v>2.9469235478098581E-2</v>
      </c>
      <c r="AU96" s="18">
        <v>6.1103309754448651E-2</v>
      </c>
      <c r="AV96" s="18">
        <v>8.6717730640102075E-2</v>
      </c>
      <c r="AW96" s="18">
        <v>1.6753576693464551E-3</v>
      </c>
      <c r="AX96" s="19">
        <v>3231.6147676338755</v>
      </c>
      <c r="AY96" s="19">
        <v>991.37025241802337</v>
      </c>
      <c r="AZ96" s="19">
        <v>961.27022882755352</v>
      </c>
      <c r="BA96" s="19">
        <v>1487.6601792875679</v>
      </c>
      <c r="BB96" s="19">
        <v>147.69851380042465</v>
      </c>
      <c r="BC96" s="19">
        <v>186.54222694031608</v>
      </c>
      <c r="BD96" s="19">
        <v>210.04895022410946</v>
      </c>
      <c r="BE96" s="19">
        <v>169.21078084453882</v>
      </c>
      <c r="BF96" s="19">
        <v>78.182000471809388</v>
      </c>
      <c r="BG96" s="19">
        <v>59.614177872139649</v>
      </c>
      <c r="BH96" s="19">
        <v>23.065109695682946</v>
      </c>
      <c r="BI96" s="19">
        <v>47.824604859636707</v>
      </c>
      <c r="BJ96" s="19">
        <v>67.872611464968159</v>
      </c>
      <c r="BK96" s="19">
        <v>1.3112762443972636</v>
      </c>
      <c r="BL96" s="20">
        <v>30.519563193968096</v>
      </c>
      <c r="BM96" s="20">
        <v>7.391717914679786</v>
      </c>
      <c r="BN96" s="20">
        <v>14.049551731117944</v>
      </c>
      <c r="BO96" s="20">
        <v>9.0782935481703664</v>
      </c>
      <c r="BP96" s="20">
        <v>1.3948736002613558</v>
      </c>
      <c r="BQ96" s="20">
        <v>1.7617159509445346</v>
      </c>
      <c r="BR96" s="20">
        <v>1.9837148519051617</v>
      </c>
      <c r="BS96" s="20">
        <v>1.5980367371779101</v>
      </c>
      <c r="BT96" s="20">
        <v>0.73835548962331021</v>
      </c>
      <c r="BU96" s="20">
        <v>0.56299986218881781</v>
      </c>
      <c r="BV96" s="20">
        <v>0.21782827581537842</v>
      </c>
      <c r="BW96" s="20">
        <v>0.45165842935818618</v>
      </c>
      <c r="BX96" s="20">
        <v>0.6409930030928187</v>
      </c>
      <c r="BY96" s="20">
        <v>1.2383771298004366E-2</v>
      </c>
      <c r="BZ96" s="46">
        <v>1</v>
      </c>
      <c r="CA96" s="46">
        <v>0</v>
      </c>
      <c r="CB96" s="21">
        <v>60087.891054366657</v>
      </c>
      <c r="CC96" s="21">
        <v>22.154903963182171</v>
      </c>
      <c r="CD96" s="21">
        <v>5708.3716492472013</v>
      </c>
      <c r="CE96" s="21">
        <v>50.268540050448891</v>
      </c>
      <c r="CF96" s="21">
        <v>5.6071803547565153</v>
      </c>
      <c r="CG96" s="21">
        <v>1451.0923441486982</v>
      </c>
      <c r="CH96" s="21">
        <v>12.778476613091271</v>
      </c>
      <c r="CI96" t="s">
        <v>88</v>
      </c>
    </row>
    <row r="97" spans="1:88" x14ac:dyDescent="0.2">
      <c r="A97" s="44">
        <v>1382</v>
      </c>
      <c r="B97" s="12" t="s">
        <v>193</v>
      </c>
      <c r="C97" s="11" t="s">
        <v>122</v>
      </c>
      <c r="D97" s="45">
        <v>13.96288</v>
      </c>
      <c r="E97" s="45">
        <v>-90.582170000000005</v>
      </c>
      <c r="F97" s="11">
        <v>56.98</v>
      </c>
      <c r="G97" s="11">
        <v>7083.7906089333364</v>
      </c>
      <c r="H97" s="13">
        <v>15646.2</v>
      </c>
      <c r="I97" s="14">
        <v>17571.007643312099</v>
      </c>
      <c r="J97" s="14">
        <v>10080.049681528668</v>
      </c>
      <c r="K97" s="14">
        <v>17407.931210191076</v>
      </c>
      <c r="L97" s="14">
        <v>9277.6178343949014</v>
      </c>
      <c r="M97" s="14">
        <v>10463.152866242035</v>
      </c>
      <c r="N97" s="14">
        <v>4513.7910828025488</v>
      </c>
      <c r="O97" s="14">
        <v>5309.1515923566867</v>
      </c>
      <c r="P97" s="14">
        <v>10948.546496815283</v>
      </c>
      <c r="Q97" s="14">
        <v>4641.6000000000004</v>
      </c>
      <c r="R97" s="14">
        <v>1477.6305732484082</v>
      </c>
      <c r="S97" s="14">
        <v>91690.478980891712</v>
      </c>
      <c r="T97" s="14">
        <v>60455.836942675152</v>
      </c>
      <c r="U97" s="14">
        <v>70983.146496815287</v>
      </c>
      <c r="V97" s="14">
        <v>51004.798726114641</v>
      </c>
      <c r="W97" s="14">
        <v>182443.78216560508</v>
      </c>
      <c r="X97" s="15">
        <v>0.33136693520088895</v>
      </c>
      <c r="Y97" s="15">
        <v>0.38906859775787561</v>
      </c>
      <c r="Z97" s="15">
        <v>0.27956446704123544</v>
      </c>
      <c r="AA97" s="16">
        <v>3.8639309827737822</v>
      </c>
      <c r="AB97" s="16">
        <v>4.5367658918341371</v>
      </c>
      <c r="AC97" s="16">
        <v>3.2598841077139906</v>
      </c>
      <c r="AD97" s="17">
        <v>1.1230207745850174</v>
      </c>
      <c r="AE97" s="17">
        <v>0.64424906248984848</v>
      </c>
      <c r="AF97" s="17">
        <v>1.1125980244526514</v>
      </c>
      <c r="AG97" s="17">
        <v>0.59296300919040412</v>
      </c>
      <c r="AH97" s="17">
        <v>0.66873444454513142</v>
      </c>
      <c r="AI97" s="17">
        <v>0.28849120443318815</v>
      </c>
      <c r="AJ97" s="17">
        <v>0.33932530533654731</v>
      </c>
      <c r="AK97" s="17">
        <v>0.6997575447594484</v>
      </c>
      <c r="AL97" s="17">
        <v>0.2966598918587261</v>
      </c>
      <c r="AM97" s="17">
        <v>9.4440220197134647E-2</v>
      </c>
      <c r="AN97" s="18">
        <v>0.2906420377568027</v>
      </c>
      <c r="AO97" s="18">
        <v>0.16673410197077704</v>
      </c>
      <c r="AP97" s="18">
        <v>0.28794459047349646</v>
      </c>
      <c r="AQ97" s="18">
        <v>0.15346107677232282</v>
      </c>
      <c r="AR97" s="18">
        <v>0.17307101175628922</v>
      </c>
      <c r="AS97" s="18">
        <v>7.466261838509608E-2</v>
      </c>
      <c r="AT97" s="18">
        <v>8.7818676588513347E-2</v>
      </c>
      <c r="AU97" s="18">
        <v>0.18109990780868368</v>
      </c>
      <c r="AV97" s="18">
        <v>7.6776705686850605E-2</v>
      </c>
      <c r="AW97" s="18">
        <v>2.4441487339750382E-2</v>
      </c>
      <c r="AX97" s="19">
        <v>3201.8915788979484</v>
      </c>
      <c r="AY97" s="19">
        <v>1609.1695152841648</v>
      </c>
      <c r="AZ97" s="19">
        <v>895.13511277842474</v>
      </c>
      <c r="BA97" s="19">
        <v>1245.7554667745751</v>
      </c>
      <c r="BB97" s="19">
        <v>308.37149251161986</v>
      </c>
      <c r="BC97" s="19">
        <v>176.90504881587694</v>
      </c>
      <c r="BD97" s="19">
        <v>305.50949824835163</v>
      </c>
      <c r="BE97" s="19">
        <v>162.82235581598636</v>
      </c>
      <c r="BF97" s="19">
        <v>183.62851643106416</v>
      </c>
      <c r="BG97" s="19">
        <v>79.21711272029745</v>
      </c>
      <c r="BH97" s="19">
        <v>93.175703621563471</v>
      </c>
      <c r="BI97" s="19">
        <v>192.1471831662914</v>
      </c>
      <c r="BJ97" s="19">
        <v>81.460161460161473</v>
      </c>
      <c r="BK97" s="19">
        <v>25.932442492952056</v>
      </c>
      <c r="BL97" s="20">
        <v>25.755106585946521</v>
      </c>
      <c r="BM97" s="20">
        <v>8.5343907351573272</v>
      </c>
      <c r="BN97" s="20">
        <v>10.020503204498841</v>
      </c>
      <c r="BO97" s="20">
        <v>7.2002126462903515</v>
      </c>
      <c r="BP97" s="20">
        <v>2.4804527142789032</v>
      </c>
      <c r="BQ97" s="20">
        <v>1.4229739750941766</v>
      </c>
      <c r="BR97" s="20">
        <v>2.4574316451756792</v>
      </c>
      <c r="BS97" s="20">
        <v>1.3096967918129792</v>
      </c>
      <c r="BT97" s="20">
        <v>1.4770556392571796</v>
      </c>
      <c r="BU97" s="20">
        <v>0.63719995860835121</v>
      </c>
      <c r="BV97" s="20">
        <v>0.74947889985078608</v>
      </c>
      <c r="BW97" s="20">
        <v>1.5455773753402762</v>
      </c>
      <c r="BX97" s="20">
        <v>0.65524240568975878</v>
      </c>
      <c r="BY97" s="20">
        <v>0.20859320310583079</v>
      </c>
      <c r="BZ97" s="46">
        <v>0.54838709677419351</v>
      </c>
      <c r="CA97" s="46">
        <v>0.45161290322580649</v>
      </c>
      <c r="CB97" s="21">
        <v>347922.01437170751</v>
      </c>
      <c r="CC97" s="21">
        <v>22.154903963182171</v>
      </c>
      <c r="CD97" s="21">
        <v>5708.3716492472013</v>
      </c>
      <c r="CE97" s="21">
        <v>50.268540050448891</v>
      </c>
      <c r="CF97" s="21">
        <v>5.6071803547565153</v>
      </c>
      <c r="CG97" s="21">
        <v>1451.0923441486982</v>
      </c>
      <c r="CH97" s="21">
        <v>12.778476613091271</v>
      </c>
      <c r="CI97" t="s">
        <v>88</v>
      </c>
    </row>
    <row r="98" spans="1:88" x14ac:dyDescent="0.2">
      <c r="A98" s="44">
        <v>1383</v>
      </c>
      <c r="B98" s="12" t="s">
        <v>194</v>
      </c>
      <c r="C98" s="11" t="s">
        <v>122</v>
      </c>
      <c r="D98" s="45">
        <v>13.97866</v>
      </c>
      <c r="E98" s="45">
        <v>-90.552070000000001</v>
      </c>
      <c r="F98" s="11">
        <v>20.8</v>
      </c>
      <c r="G98" s="11">
        <v>2186.1445906071399</v>
      </c>
      <c r="H98" s="13">
        <v>5075.8</v>
      </c>
      <c r="I98" s="14">
        <v>13177.038216560508</v>
      </c>
      <c r="J98" s="14">
        <v>4313.2178343949072</v>
      </c>
      <c r="K98" s="14">
        <v>5261.0420382165612</v>
      </c>
      <c r="L98" s="14">
        <v>4037.8101910828027</v>
      </c>
      <c r="M98" s="14">
        <v>3248.4738853503195</v>
      </c>
      <c r="N98" s="14">
        <v>3046.3605095541402</v>
      </c>
      <c r="O98" s="14">
        <v>3433.8535031847132</v>
      </c>
      <c r="P98" s="14">
        <v>3041.314649681528</v>
      </c>
      <c r="Q98" s="14">
        <v>2297.1707006369425</v>
      </c>
      <c r="R98" s="14">
        <v>1303.4369426751593</v>
      </c>
      <c r="S98" s="14">
        <v>43159.718471337575</v>
      </c>
      <c r="T98" s="14">
        <v>30389.715923566884</v>
      </c>
      <c r="U98" s="14">
        <v>30865.477707006372</v>
      </c>
      <c r="V98" s="14">
        <v>16499.284076433119</v>
      </c>
      <c r="W98" s="14">
        <v>77754.477707006372</v>
      </c>
      <c r="X98" s="15">
        <v>0.39084200447054768</v>
      </c>
      <c r="Y98" s="15">
        <v>0.39696077470050473</v>
      </c>
      <c r="Z98" s="15">
        <v>0.21219722082894765</v>
      </c>
      <c r="AA98" s="16">
        <v>5.9871775727110768</v>
      </c>
      <c r="AB98" s="16">
        <v>6.0809089615442629</v>
      </c>
      <c r="AC98" s="16">
        <v>3.2505780520180303</v>
      </c>
      <c r="AD98" s="17">
        <v>2.5960515025336908</v>
      </c>
      <c r="AE98" s="17">
        <v>0.84976118727981931</v>
      </c>
      <c r="AF98" s="17">
        <v>1.0364951413011863</v>
      </c>
      <c r="AG98" s="17">
        <v>0.79550222449324293</v>
      </c>
      <c r="AH98" s="17">
        <v>0.63999249090790011</v>
      </c>
      <c r="AI98" s="17">
        <v>0.60017347207418337</v>
      </c>
      <c r="AJ98" s="17">
        <v>0.67651473722067712</v>
      </c>
      <c r="AK98" s="17">
        <v>0.59917937067684457</v>
      </c>
      <c r="AL98" s="17">
        <v>0.4525731314545377</v>
      </c>
      <c r="AM98" s="17">
        <v>0.25679438564859908</v>
      </c>
      <c r="AN98" s="18">
        <v>0.43360188853696596</v>
      </c>
      <c r="AO98" s="18">
        <v>0.14193017944764844</v>
      </c>
      <c r="AP98" s="18">
        <v>0.17311915818655882</v>
      </c>
      <c r="AQ98" s="18">
        <v>0.13286765171607037</v>
      </c>
      <c r="AR98" s="18">
        <v>0.10689385493173249</v>
      </c>
      <c r="AS98" s="18">
        <v>0.10024313873864552</v>
      </c>
      <c r="AT98" s="18">
        <v>0.1129939322835788</v>
      </c>
      <c r="AU98" s="18">
        <v>0.10007710033653268</v>
      </c>
      <c r="AV98" s="18">
        <v>7.55903973046195E-2</v>
      </c>
      <c r="AW98" s="18">
        <v>4.2890724808136778E-2</v>
      </c>
      <c r="AX98" s="19">
        <v>3738.1960436060754</v>
      </c>
      <c r="AY98" s="19">
        <v>2074.9864649681526</v>
      </c>
      <c r="AZ98" s="19">
        <v>793.23481136697683</v>
      </c>
      <c r="BA98" s="19">
        <v>1483.9171974522294</v>
      </c>
      <c r="BB98" s="19">
        <v>633.5114527192552</v>
      </c>
      <c r="BC98" s="19">
        <v>207.36624203821668</v>
      </c>
      <c r="BD98" s="19">
        <v>252.93471337579621</v>
      </c>
      <c r="BE98" s="19">
        <v>194.12548995590396</v>
      </c>
      <c r="BF98" s="19">
        <v>156.17662910338075</v>
      </c>
      <c r="BG98" s="19">
        <v>146.45963988241058</v>
      </c>
      <c r="BH98" s="19">
        <v>165.08911073003429</v>
      </c>
      <c r="BI98" s="19">
        <v>146.21705046545807</v>
      </c>
      <c r="BJ98" s="19">
        <v>110.44089906908377</v>
      </c>
      <c r="BK98" s="19">
        <v>62.665237628613426</v>
      </c>
      <c r="BL98" s="20">
        <v>35.566941931051439</v>
      </c>
      <c r="BM98" s="20">
        <v>13.901054877219718</v>
      </c>
      <c r="BN98" s="20">
        <v>14.118680822678044</v>
      </c>
      <c r="BO98" s="20">
        <v>7.5472062311536812</v>
      </c>
      <c r="BP98" s="20">
        <v>6.0275236474184712</v>
      </c>
      <c r="BQ98" s="20">
        <v>1.9729792132354032</v>
      </c>
      <c r="BR98" s="20">
        <v>2.4065389182494354</v>
      </c>
      <c r="BS98" s="20">
        <v>1.8470005179124109</v>
      </c>
      <c r="BT98" s="20">
        <v>1.485937343443577</v>
      </c>
      <c r="BU98" s="20">
        <v>1.3934853726706611</v>
      </c>
      <c r="BV98" s="20">
        <v>1.5707348534668777</v>
      </c>
      <c r="BW98" s="20">
        <v>1.3911772637311646</v>
      </c>
      <c r="BX98" s="20">
        <v>1.0507862611223571</v>
      </c>
      <c r="BY98" s="20">
        <v>0.59622631928163849</v>
      </c>
      <c r="BZ98" s="46">
        <v>1</v>
      </c>
      <c r="CA98" s="46">
        <v>0</v>
      </c>
      <c r="CB98" s="21">
        <v>112106.7038187595</v>
      </c>
      <c r="CC98" s="21">
        <v>22.154903963182171</v>
      </c>
      <c r="CD98" s="21">
        <v>5708.3716492472013</v>
      </c>
      <c r="CE98" s="21">
        <v>50.268540050448891</v>
      </c>
      <c r="CF98" s="21">
        <v>5.6071803547565153</v>
      </c>
      <c r="CG98" s="21">
        <v>1451.0923441486982</v>
      </c>
      <c r="CH98" s="21">
        <v>12.778476613091271</v>
      </c>
      <c r="CI98" t="s">
        <v>88</v>
      </c>
    </row>
    <row r="99" spans="1:88" x14ac:dyDescent="0.2">
      <c r="A99" s="44">
        <v>1384</v>
      </c>
      <c r="B99" s="12" t="s">
        <v>195</v>
      </c>
      <c r="C99" s="11" t="s">
        <v>96</v>
      </c>
      <c r="D99" s="45">
        <v>13.97874</v>
      </c>
      <c r="E99" s="45">
        <v>-90.595029999999994</v>
      </c>
      <c r="F99" s="11">
        <v>132.13</v>
      </c>
      <c r="G99" s="11">
        <v>13961.101403913241</v>
      </c>
      <c r="H99" s="13">
        <v>32506.599999999991</v>
      </c>
      <c r="I99" s="14">
        <v>36275.853503184706</v>
      </c>
      <c r="J99" s="14">
        <v>24525.737579617838</v>
      </c>
      <c r="K99" s="14">
        <v>18964.092993630562</v>
      </c>
      <c r="L99" s="14">
        <v>20263.356687898089</v>
      </c>
      <c r="M99" s="14">
        <v>16013.819108280257</v>
      </c>
      <c r="N99" s="14">
        <v>15493.45350318471</v>
      </c>
      <c r="O99" s="14">
        <v>12700.240764331213</v>
      </c>
      <c r="P99" s="14">
        <v>24104.383439490452</v>
      </c>
      <c r="Q99" s="14">
        <v>3143.8242038216563</v>
      </c>
      <c r="R99" s="14">
        <v>7353.1936305732552</v>
      </c>
      <c r="S99" s="14">
        <v>178837.95541401274</v>
      </c>
      <c r="T99" s="14">
        <v>110526.0585987261</v>
      </c>
      <c r="U99" s="14">
        <v>144921.76178343952</v>
      </c>
      <c r="V99" s="14">
        <v>125439.0356687898</v>
      </c>
      <c r="W99" s="14">
        <v>380886.85605095542</v>
      </c>
      <c r="X99" s="15">
        <v>0.29018081575369409</v>
      </c>
      <c r="Y99" s="15">
        <v>0.38048506920399411</v>
      </c>
      <c r="Z99" s="15">
        <v>0.3293341150423118</v>
      </c>
      <c r="AA99" s="16">
        <v>3.4001113188929675</v>
      </c>
      <c r="AB99" s="16">
        <v>4.4582257690265843</v>
      </c>
      <c r="AC99" s="16">
        <v>3.8588789866916207</v>
      </c>
      <c r="AD99" s="17">
        <v>1.1159534833905951</v>
      </c>
      <c r="AE99" s="17">
        <v>0.7544848609087953</v>
      </c>
      <c r="AF99" s="17">
        <v>0.58339208018158062</v>
      </c>
      <c r="AG99" s="17">
        <v>0.6233613077928204</v>
      </c>
      <c r="AH99" s="17">
        <v>0.4926328532753429</v>
      </c>
      <c r="AI99" s="17">
        <v>0.47662485474287419</v>
      </c>
      <c r="AJ99" s="17">
        <v>0.39069729729750929</v>
      </c>
      <c r="AK99" s="17">
        <v>0.74152275044115523</v>
      </c>
      <c r="AL99" s="17">
        <v>9.6713412163119405E-2</v>
      </c>
      <c r="AM99" s="17">
        <v>0.22620617445605684</v>
      </c>
      <c r="AN99" s="18">
        <v>0.32821086685889306</v>
      </c>
      <c r="AO99" s="18">
        <v>0.22190004683565651</v>
      </c>
      <c r="AP99" s="18">
        <v>0.17158028825112867</v>
      </c>
      <c r="AQ99" s="18">
        <v>0.18333555855335315</v>
      </c>
      <c r="AR99" s="18">
        <v>0.14488727193665465</v>
      </c>
      <c r="AS99" s="18">
        <v>0.1401791912207325</v>
      </c>
      <c r="AT99" s="18">
        <v>0.11490720763363575</v>
      </c>
      <c r="AU99" s="18">
        <v>0.21808778622065397</v>
      </c>
      <c r="AV99" s="18">
        <v>2.8444189937465943E-2</v>
      </c>
      <c r="AW99" s="18">
        <v>6.6529049563502723E-2</v>
      </c>
      <c r="AX99" s="19">
        <v>2882.6674945202108</v>
      </c>
      <c r="AY99" s="19">
        <v>1353.5000031333743</v>
      </c>
      <c r="AZ99" s="19">
        <v>949.36074826905178</v>
      </c>
      <c r="BA99" s="19">
        <v>1096.8119411446266</v>
      </c>
      <c r="BB99" s="19">
        <v>274.54668510697576</v>
      </c>
      <c r="BC99" s="19">
        <v>185.61823643092288</v>
      </c>
      <c r="BD99" s="19">
        <v>143.52601978075049</v>
      </c>
      <c r="BE99" s="19">
        <v>153.35924232118435</v>
      </c>
      <c r="BF99" s="19">
        <v>121.19745030106908</v>
      </c>
      <c r="BG99" s="19">
        <v>117.25916524017794</v>
      </c>
      <c r="BH99" s="19">
        <v>96.119282254833976</v>
      </c>
      <c r="BI99" s="19">
        <v>182.42930023076102</v>
      </c>
      <c r="BJ99" s="19">
        <v>23.793417118153762</v>
      </c>
      <c r="BK99" s="19">
        <v>55.651204348545036</v>
      </c>
      <c r="BL99" s="20">
        <v>27.282006270951829</v>
      </c>
      <c r="BM99" s="20">
        <v>7.9167148351021996</v>
      </c>
      <c r="BN99" s="20">
        <v>10.380396044026908</v>
      </c>
      <c r="BO99" s="20">
        <v>8.9848953918227217</v>
      </c>
      <c r="BP99" s="20">
        <v>2.5983518387035516</v>
      </c>
      <c r="BQ99" s="20">
        <v>1.7567193926937148</v>
      </c>
      <c r="BR99" s="20">
        <v>1.358352213408822</v>
      </c>
      <c r="BS99" s="20">
        <v>1.4514153362010789</v>
      </c>
      <c r="BT99" s="20">
        <v>1.1470312151584006</v>
      </c>
      <c r="BU99" s="20">
        <v>1.1097586827098009</v>
      </c>
      <c r="BV99" s="20">
        <v>0.90968759533337296</v>
      </c>
      <c r="BW99" s="20">
        <v>1.7265388125276484</v>
      </c>
      <c r="BX99" s="20">
        <v>0.22518454045040134</v>
      </c>
      <c r="BY99" s="20">
        <v>0.52669151364463151</v>
      </c>
      <c r="BZ99" s="46">
        <v>0.56521739130434778</v>
      </c>
      <c r="CA99" s="46">
        <v>0.43478260869565216</v>
      </c>
      <c r="CB99" s="21">
        <v>717688.17937188037</v>
      </c>
      <c r="CC99" s="21">
        <v>22.154903963182171</v>
      </c>
      <c r="CD99" s="21">
        <v>5708.3716492472013</v>
      </c>
      <c r="CE99" s="21">
        <v>50.268540050448891</v>
      </c>
      <c r="CF99" s="21">
        <v>5.6071803547565153</v>
      </c>
      <c r="CG99" s="21">
        <v>1451.0923441486982</v>
      </c>
      <c r="CH99" s="21">
        <v>12.778476613091271</v>
      </c>
      <c r="CI99" t="s">
        <v>88</v>
      </c>
    </row>
    <row r="100" spans="1:88" x14ac:dyDescent="0.2">
      <c r="A100" s="44">
        <v>1386</v>
      </c>
      <c r="B100" s="12" t="s">
        <v>196</v>
      </c>
      <c r="C100" s="11" t="s">
        <v>122</v>
      </c>
      <c r="D100" s="45">
        <v>13.999000000000001</v>
      </c>
      <c r="E100" s="45">
        <v>-90.557760000000002</v>
      </c>
      <c r="F100" s="11">
        <v>116.3</v>
      </c>
      <c r="G100" s="11">
        <v>12173.88862544324</v>
      </c>
      <c r="H100" s="13">
        <v>27727.599999999999</v>
      </c>
      <c r="I100" s="14">
        <v>13890.008917197454</v>
      </c>
      <c r="J100" s="14">
        <v>24353.040764331203</v>
      </c>
      <c r="K100" s="14">
        <v>24856.817834394915</v>
      </c>
      <c r="L100" s="14">
        <v>12634.880254777068</v>
      </c>
      <c r="M100" s="14">
        <v>18372.912101910828</v>
      </c>
      <c r="N100" s="14">
        <v>5311.7821656050965</v>
      </c>
      <c r="O100" s="14">
        <v>5592.7605095541403</v>
      </c>
      <c r="P100" s="14">
        <v>10049.332484076433</v>
      </c>
      <c r="Q100" s="14">
        <v>3098.5605095541418</v>
      </c>
      <c r="R100" s="14">
        <v>1466.5515923566884</v>
      </c>
      <c r="S100" s="14">
        <v>119626.64713375797</v>
      </c>
      <c r="T100" s="14">
        <v>80299.859872611458</v>
      </c>
      <c r="U100" s="14">
        <v>108779.35796178343</v>
      </c>
      <c r="V100" s="14">
        <v>92149.284076433119</v>
      </c>
      <c r="W100" s="14">
        <v>281228.501910828</v>
      </c>
      <c r="X100" s="15">
        <v>0.28553243830909059</v>
      </c>
      <c r="Y100" s="15">
        <v>0.38680061666109228</v>
      </c>
      <c r="Z100" s="15">
        <v>0.32766694502981719</v>
      </c>
      <c r="AA100" s="16">
        <v>2.8960263373898738</v>
      </c>
      <c r="AB100" s="16">
        <v>3.9231436533195603</v>
      </c>
      <c r="AC100" s="16">
        <v>3.3233775760048876</v>
      </c>
      <c r="AD100" s="17">
        <v>0.50094522847983436</v>
      </c>
      <c r="AE100" s="17">
        <v>0.87829602144906893</v>
      </c>
      <c r="AF100" s="17">
        <v>0.89646481608198747</v>
      </c>
      <c r="AG100" s="17">
        <v>0.45567882740580035</v>
      </c>
      <c r="AH100" s="17">
        <v>0.66262179568050705</v>
      </c>
      <c r="AI100" s="17">
        <v>0.19157021038983169</v>
      </c>
      <c r="AJ100" s="17">
        <v>0.20170373597260999</v>
      </c>
      <c r="AK100" s="17">
        <v>0.36243066417852365</v>
      </c>
      <c r="AL100" s="17">
        <v>0.11175004362274925</v>
      </c>
      <c r="AM100" s="17">
        <v>5.2891400350433805E-2</v>
      </c>
      <c r="AN100" s="18">
        <v>0.17297675163110757</v>
      </c>
      <c r="AO100" s="18">
        <v>0.30327625481495391</v>
      </c>
      <c r="AP100" s="18">
        <v>0.30954995281222197</v>
      </c>
      <c r="AQ100" s="18">
        <v>0.15734623042706644</v>
      </c>
      <c r="AR100" s="18">
        <v>0.22880378784044964</v>
      </c>
      <c r="AS100" s="18">
        <v>6.6149332938211389E-2</v>
      </c>
      <c r="AT100" s="18">
        <v>6.9648446690026039E-2</v>
      </c>
      <c r="AU100" s="18">
        <v>0.12514757186399578</v>
      </c>
      <c r="AV100" s="18">
        <v>3.8587371316335183E-2</v>
      </c>
      <c r="AW100" s="18">
        <v>1.826343899831508E-2</v>
      </c>
      <c r="AX100" s="19">
        <v>2418.12985305957</v>
      </c>
      <c r="AY100" s="19">
        <v>1028.6040166273256</v>
      </c>
      <c r="AZ100" s="19">
        <v>792.34122163743007</v>
      </c>
      <c r="BA100" s="19">
        <v>935.33411833003811</v>
      </c>
      <c r="BB100" s="19">
        <v>119.43257882370985</v>
      </c>
      <c r="BC100" s="19">
        <v>209.39845885065523</v>
      </c>
      <c r="BD100" s="19">
        <v>213.73016194664586</v>
      </c>
      <c r="BE100" s="19">
        <v>108.64041491639784</v>
      </c>
      <c r="BF100" s="19">
        <v>157.97860792700627</v>
      </c>
      <c r="BG100" s="19">
        <v>45.67310546522009</v>
      </c>
      <c r="BH100" s="19">
        <v>48.089084346983149</v>
      </c>
      <c r="BI100" s="19">
        <v>86.408705796014033</v>
      </c>
      <c r="BJ100" s="19">
        <v>26.642824673724348</v>
      </c>
      <c r="BK100" s="19">
        <v>12.610073880968946</v>
      </c>
      <c r="BL100" s="20">
        <v>23.100958992105838</v>
      </c>
      <c r="BM100" s="20">
        <v>6.5960731482942911</v>
      </c>
      <c r="BN100" s="20">
        <v>8.9354651836091428</v>
      </c>
      <c r="BO100" s="20">
        <v>7.5694206602024048</v>
      </c>
      <c r="BP100" s="20">
        <v>1.1409673067131194</v>
      </c>
      <c r="BQ100" s="20">
        <v>2.0004323609001746</v>
      </c>
      <c r="BR100" s="20">
        <v>2.0418141318004626</v>
      </c>
      <c r="BS100" s="20">
        <v>1.0378672455052991</v>
      </c>
      <c r="BT100" s="20">
        <v>1.5092065212024139</v>
      </c>
      <c r="BU100" s="20">
        <v>0.43632583877131531</v>
      </c>
      <c r="BV100" s="20">
        <v>0.45940624903248717</v>
      </c>
      <c r="BW100" s="20">
        <v>0.82548253834633267</v>
      </c>
      <c r="BX100" s="20">
        <v>0.25452512380293985</v>
      </c>
      <c r="BY100" s="20">
        <v>0.12046697957229691</v>
      </c>
      <c r="BZ100" s="46">
        <v>0.36</v>
      </c>
      <c r="CA100" s="46">
        <v>0.64</v>
      </c>
      <c r="CB100" s="21">
        <v>613985.11264827196</v>
      </c>
      <c r="CC100" s="21">
        <v>22.154903963182171</v>
      </c>
      <c r="CD100" s="21">
        <v>5708.3716492472013</v>
      </c>
      <c r="CE100" s="21">
        <v>50.268540050448891</v>
      </c>
      <c r="CF100" s="21">
        <v>5.6071803547565153</v>
      </c>
      <c r="CG100" s="21">
        <v>1451.0923441486982</v>
      </c>
      <c r="CH100" s="21">
        <v>12.778476613091271</v>
      </c>
      <c r="CI100" t="s">
        <v>88</v>
      </c>
    </row>
    <row r="101" spans="1:88" x14ac:dyDescent="0.2">
      <c r="A101" s="44">
        <v>1387</v>
      </c>
      <c r="B101" s="12" t="s">
        <v>197</v>
      </c>
      <c r="C101" s="11" t="s">
        <v>122</v>
      </c>
      <c r="D101" s="45">
        <v>13.99311</v>
      </c>
      <c r="E101" s="45">
        <v>-90.530770000000004</v>
      </c>
      <c r="F101" s="11">
        <v>74.7</v>
      </c>
      <c r="G101" s="11">
        <v>8087.9261991116937</v>
      </c>
      <c r="H101" s="13">
        <v>19192.400000000001</v>
      </c>
      <c r="I101" s="14">
        <v>9581.8840764331162</v>
      </c>
      <c r="J101" s="14">
        <v>13081.728662420388</v>
      </c>
      <c r="K101" s="14">
        <v>15411.798726114648</v>
      </c>
      <c r="L101" s="14">
        <v>6472.6242038216551</v>
      </c>
      <c r="M101" s="14">
        <v>8391.5350318471355</v>
      </c>
      <c r="N101" s="14">
        <v>6617.1108280254803</v>
      </c>
      <c r="O101" s="14">
        <v>12027.433121019112</v>
      </c>
      <c r="P101" s="14">
        <v>8162.561783439488</v>
      </c>
      <c r="Q101" s="14">
        <v>2487.7949044585985</v>
      </c>
      <c r="R101" s="14">
        <v>2816.1286624203813</v>
      </c>
      <c r="S101" s="14">
        <v>85050.6</v>
      </c>
      <c r="T101" s="14">
        <v>49851.959235668779</v>
      </c>
      <c r="U101" s="14">
        <v>70918.638216560532</v>
      </c>
      <c r="V101" s="14">
        <v>69927.073885350328</v>
      </c>
      <c r="W101" s="14">
        <v>190697.67133757964</v>
      </c>
      <c r="X101" s="15">
        <v>0.26141881484970581</v>
      </c>
      <c r="Y101" s="15">
        <v>0.37189042592459293</v>
      </c>
      <c r="Z101" s="15">
        <v>0.36669075922570127</v>
      </c>
      <c r="AA101" s="16">
        <v>2.597484381091931</v>
      </c>
      <c r="AB101" s="16">
        <v>3.6951417340489217</v>
      </c>
      <c r="AC101" s="16">
        <v>3.6434773079630647</v>
      </c>
      <c r="AD101" s="17">
        <v>0.49925408372236485</v>
      </c>
      <c r="AE101" s="17">
        <v>0.68160983839542666</v>
      </c>
      <c r="AF101" s="17">
        <v>0.80301571070395816</v>
      </c>
      <c r="AG101" s="17">
        <v>0.33724933847885907</v>
      </c>
      <c r="AH101" s="17">
        <v>0.43723218731618424</v>
      </c>
      <c r="AI101" s="17">
        <v>0.34477766345144328</v>
      </c>
      <c r="AJ101" s="17">
        <v>0.62667686797998745</v>
      </c>
      <c r="AK101" s="17">
        <v>0.42530177484001414</v>
      </c>
      <c r="AL101" s="17">
        <v>0.12962396075835217</v>
      </c>
      <c r="AM101" s="17">
        <v>0.14673144903297039</v>
      </c>
      <c r="AN101" s="18">
        <v>0.1922067702722772</v>
      </c>
      <c r="AO101" s="18">
        <v>0.26241152530391404</v>
      </c>
      <c r="AP101" s="18">
        <v>0.30915131446002625</v>
      </c>
      <c r="AQ101" s="18">
        <v>0.12983690717596774</v>
      </c>
      <c r="AR101" s="18">
        <v>0.16832909198567753</v>
      </c>
      <c r="AS101" s="18">
        <v>0.13273522103201466</v>
      </c>
      <c r="AT101" s="18">
        <v>0.24126299759174871</v>
      </c>
      <c r="AU101" s="18">
        <v>0.16373602780287969</v>
      </c>
      <c r="AV101" s="18">
        <v>4.9903653589578406E-2</v>
      </c>
      <c r="AW101" s="18">
        <v>5.6489829198236564E-2</v>
      </c>
      <c r="AX101" s="19">
        <v>2552.8470058578264</v>
      </c>
      <c r="AY101" s="19">
        <v>1138.562248995984</v>
      </c>
      <c r="AZ101" s="19">
        <v>936.10540676506457</v>
      </c>
      <c r="BA101" s="19">
        <v>949.37936032878883</v>
      </c>
      <c r="BB101" s="19">
        <v>128.27154051449955</v>
      </c>
      <c r="BC101" s="19">
        <v>175.12354300428899</v>
      </c>
      <c r="BD101" s="19">
        <v>206.3159133348681</v>
      </c>
      <c r="BE101" s="19">
        <v>86.648249047143977</v>
      </c>
      <c r="BF101" s="19">
        <v>112.33647967666847</v>
      </c>
      <c r="BG101" s="19">
        <v>88.582474270756094</v>
      </c>
      <c r="BH101" s="19">
        <v>161.00981420373643</v>
      </c>
      <c r="BI101" s="19">
        <v>109.2712420808499</v>
      </c>
      <c r="BJ101" s="19">
        <v>33.303813982042819</v>
      </c>
      <c r="BK101" s="19">
        <v>37.699178881129598</v>
      </c>
      <c r="BL101" s="20">
        <v>23.578067682977149</v>
      </c>
      <c r="BM101" s="20">
        <v>6.1637505101300354</v>
      </c>
      <c r="BN101" s="20">
        <v>8.7684576331012529</v>
      </c>
      <c r="BO101" s="20">
        <v>8.645859539745862</v>
      </c>
      <c r="BP101" s="20">
        <v>1.184714578316195</v>
      </c>
      <c r="BQ101" s="20">
        <v>1.6174391729560007</v>
      </c>
      <c r="BR101" s="20">
        <v>1.9055315722103576</v>
      </c>
      <c r="BS101" s="20">
        <v>0.80028230283957724</v>
      </c>
      <c r="BT101" s="20">
        <v>1.0375385265964454</v>
      </c>
      <c r="BU101" s="20">
        <v>0.8181467863483034</v>
      </c>
      <c r="BV101" s="20">
        <v>1.4870849244816426</v>
      </c>
      <c r="BW101" s="20">
        <v>1.0092280248966654</v>
      </c>
      <c r="BX101" s="20">
        <v>0.30759367027011647</v>
      </c>
      <c r="BY101" s="20">
        <v>0.3481892135377892</v>
      </c>
      <c r="BZ101" s="46">
        <v>0.2</v>
      </c>
      <c r="CA101" s="46">
        <v>0.8</v>
      </c>
      <c r="CB101" s="21">
        <v>422677.94082554348</v>
      </c>
      <c r="CC101" s="21">
        <v>22.154903963182171</v>
      </c>
      <c r="CD101" s="21">
        <v>5708.3716492472013</v>
      </c>
      <c r="CE101" s="21">
        <v>50.268540050448891</v>
      </c>
      <c r="CF101" s="21">
        <v>5.6071803547565153</v>
      </c>
      <c r="CG101" s="21">
        <v>1451.0923441486982</v>
      </c>
      <c r="CH101" s="21">
        <v>12.778476613091271</v>
      </c>
      <c r="CI101" t="s">
        <v>88</v>
      </c>
    </row>
    <row r="102" spans="1:88" x14ac:dyDescent="0.2">
      <c r="A102" s="44">
        <v>1388</v>
      </c>
      <c r="B102" s="12" t="s">
        <v>198</v>
      </c>
      <c r="C102" s="11" t="s">
        <v>122</v>
      </c>
      <c r="D102" s="45">
        <v>14.000400000000001</v>
      </c>
      <c r="E102" s="45">
        <v>-90.543620000000004</v>
      </c>
      <c r="F102" s="11">
        <v>7.2</v>
      </c>
      <c r="G102" s="11">
        <v>498.60960255100701</v>
      </c>
      <c r="H102" s="13">
        <v>1335.8</v>
      </c>
      <c r="I102" s="14">
        <v>151.36815286624204</v>
      </c>
      <c r="J102" s="14">
        <v>1323.310828025478</v>
      </c>
      <c r="K102" s="14">
        <v>1304.291719745223</v>
      </c>
      <c r="L102" s="14">
        <v>318.3885350318472</v>
      </c>
      <c r="M102" s="14">
        <v>47.933757961783435</v>
      </c>
      <c r="N102" s="14">
        <v>136.33503184713376</v>
      </c>
      <c r="O102" s="14">
        <v>60.238216560509557</v>
      </c>
      <c r="P102" s="14">
        <v>396.50063694267516</v>
      </c>
      <c r="Q102" s="14">
        <v>383.31210191082801</v>
      </c>
      <c r="R102" s="14">
        <v>50.807643312101916</v>
      </c>
      <c r="S102" s="14">
        <v>4172.4866242038215</v>
      </c>
      <c r="T102" s="14">
        <v>3531.4789808917203</v>
      </c>
      <c r="U102" s="14">
        <v>6591.5019108280258</v>
      </c>
      <c r="V102" s="14">
        <v>3560.6369426751594</v>
      </c>
      <c r="W102" s="14">
        <v>13683.617834394905</v>
      </c>
      <c r="X102" s="15">
        <v>0.25808079585612631</v>
      </c>
      <c r="Y102" s="15">
        <v>0.48170754186511555</v>
      </c>
      <c r="Z102" s="15">
        <v>0.26021166227875819</v>
      </c>
      <c r="AA102" s="16">
        <v>2.6437183567088791</v>
      </c>
      <c r="AB102" s="16">
        <v>4.9344976125378244</v>
      </c>
      <c r="AC102" s="16">
        <v>2.6655464460811196</v>
      </c>
      <c r="AD102" s="17">
        <v>0.11331647916322957</v>
      </c>
      <c r="AE102" s="17">
        <v>0.99065041774627793</v>
      </c>
      <c r="AF102" s="17">
        <v>0.97641242681930152</v>
      </c>
      <c r="AG102" s="17">
        <v>0.23835045293595389</v>
      </c>
      <c r="AH102" s="17">
        <v>3.5883933194926963E-2</v>
      </c>
      <c r="AI102" s="17">
        <v>0.10206245833742608</v>
      </c>
      <c r="AJ102" s="17">
        <v>4.5095236233350468E-2</v>
      </c>
      <c r="AK102" s="17">
        <v>0.29682634896142773</v>
      </c>
      <c r="AL102" s="17">
        <v>0.28695321298909121</v>
      </c>
      <c r="AM102" s="17">
        <v>3.8035367055024645E-2</v>
      </c>
      <c r="AN102" s="18">
        <v>4.2862538241136762E-2</v>
      </c>
      <c r="AO102" s="18">
        <v>0.37471859104519822</v>
      </c>
      <c r="AP102" s="18">
        <v>0.36933299810151532</v>
      </c>
      <c r="AQ102" s="18">
        <v>9.0157278792992318E-2</v>
      </c>
      <c r="AR102" s="18">
        <v>1.3573281398854557E-2</v>
      </c>
      <c r="AS102" s="18">
        <v>3.8605647261337604E-2</v>
      </c>
      <c r="AT102" s="18">
        <v>1.7057503920156147E-2</v>
      </c>
      <c r="AU102" s="18">
        <v>0.11227608576692032</v>
      </c>
      <c r="AV102" s="18">
        <v>0.10854152155084874</v>
      </c>
      <c r="AW102" s="18">
        <v>1.4387072268308581E-2</v>
      </c>
      <c r="AX102" s="19">
        <v>1900.5024769992924</v>
      </c>
      <c r="AY102" s="19">
        <v>579.51203113941961</v>
      </c>
      <c r="AZ102" s="19">
        <v>494.53290870488325</v>
      </c>
      <c r="BA102" s="19">
        <v>915.48637650389242</v>
      </c>
      <c r="BB102" s="19">
        <v>21.023354564755838</v>
      </c>
      <c r="BC102" s="19">
        <v>183.79317055909416</v>
      </c>
      <c r="BD102" s="19">
        <v>181.15162774239207</v>
      </c>
      <c r="BE102" s="19">
        <v>44.220629865534335</v>
      </c>
      <c r="BF102" s="19">
        <v>6.6574663835810322</v>
      </c>
      <c r="BG102" s="19">
        <v>18.935421089879689</v>
      </c>
      <c r="BH102" s="19">
        <v>8.366418966737438</v>
      </c>
      <c r="BI102" s="19">
        <v>55.069532908704879</v>
      </c>
      <c r="BJ102" s="19">
        <v>53.237791932059444</v>
      </c>
      <c r="BK102" s="19">
        <v>7.0566171266808215</v>
      </c>
      <c r="BL102" s="20">
        <v>27.443550554153418</v>
      </c>
      <c r="BM102" s="20">
        <v>7.0826533681337498</v>
      </c>
      <c r="BN102" s="20">
        <v>13.219765277492273</v>
      </c>
      <c r="BO102" s="20">
        <v>7.141131908527397</v>
      </c>
      <c r="BP102" s="20">
        <v>0.30358050084034893</v>
      </c>
      <c r="BQ102" s="20">
        <v>2.6540018909686065</v>
      </c>
      <c r="BR102" s="20">
        <v>2.6158576029666332</v>
      </c>
      <c r="BS102" s="20">
        <v>0.6385527543049605</v>
      </c>
      <c r="BT102" s="20">
        <v>9.6134847216224409E-2</v>
      </c>
      <c r="BU102" s="20">
        <v>0.27343041760449627</v>
      </c>
      <c r="BV102" s="20">
        <v>0.12081238759204858</v>
      </c>
      <c r="BW102" s="20">
        <v>0.79521259701795199</v>
      </c>
      <c r="BX102" s="20">
        <v>0.76876197319448081</v>
      </c>
      <c r="BY102" s="20">
        <v>0.10189864585871944</v>
      </c>
      <c r="BZ102" s="46">
        <v>1</v>
      </c>
      <c r="CA102" s="46">
        <v>0</v>
      </c>
      <c r="CB102" s="21">
        <v>28980.09027019277</v>
      </c>
      <c r="CC102" s="21">
        <v>22.154903963182171</v>
      </c>
      <c r="CD102" s="21">
        <v>5708.3716492472013</v>
      </c>
      <c r="CE102" s="21">
        <v>50.268540050448891</v>
      </c>
      <c r="CF102" s="21">
        <v>5.6071803547565153</v>
      </c>
      <c r="CG102" s="21">
        <v>1451.0923441486982</v>
      </c>
      <c r="CH102" s="21">
        <v>12.778476613091271</v>
      </c>
      <c r="CI102" t="s">
        <v>88</v>
      </c>
    </row>
    <row r="103" spans="1:88" x14ac:dyDescent="0.2">
      <c r="A103" s="44">
        <v>1389</v>
      </c>
      <c r="B103" s="12" t="s">
        <v>199</v>
      </c>
      <c r="C103" s="11" t="s">
        <v>122</v>
      </c>
      <c r="D103" s="45">
        <v>14.00071</v>
      </c>
      <c r="E103" s="45">
        <v>-90.544629999999998</v>
      </c>
      <c r="F103" s="11">
        <v>6.9</v>
      </c>
      <c r="G103" s="11">
        <v>531.0443761060983</v>
      </c>
      <c r="H103" s="13">
        <v>1373.8</v>
      </c>
      <c r="I103" s="14">
        <v>0</v>
      </c>
      <c r="J103" s="14">
        <v>1019.0535031847133</v>
      </c>
      <c r="K103" s="14">
        <v>1245.5668789808917</v>
      </c>
      <c r="L103" s="14">
        <v>394.39617834394909</v>
      </c>
      <c r="M103" s="14">
        <v>74.635668789808918</v>
      </c>
      <c r="N103" s="14">
        <v>487.46369426751596</v>
      </c>
      <c r="O103" s="14">
        <v>349.27515923566887</v>
      </c>
      <c r="P103" s="14">
        <v>298.71592356687898</v>
      </c>
      <c r="Q103" s="14">
        <v>147.23949044585987</v>
      </c>
      <c r="R103" s="14">
        <v>78.55031847133759</v>
      </c>
      <c r="S103" s="14">
        <v>4094.8968152866241</v>
      </c>
      <c r="T103" s="14">
        <v>2884.8063694267512</v>
      </c>
      <c r="U103" s="14">
        <v>7005.1554140127391</v>
      </c>
      <c r="V103" s="14">
        <v>3560.6369426751594</v>
      </c>
      <c r="W103" s="14">
        <v>13450.598726114649</v>
      </c>
      <c r="X103" s="15">
        <v>0.21447419763001574</v>
      </c>
      <c r="Y103" s="15">
        <v>0.52080621514729064</v>
      </c>
      <c r="Z103" s="15">
        <v>0.26471958722269368</v>
      </c>
      <c r="AA103" s="16">
        <v>2.0998736129180022</v>
      </c>
      <c r="AB103" s="16">
        <v>5.0991086140724553</v>
      </c>
      <c r="AC103" s="16">
        <v>2.5918160887139026</v>
      </c>
      <c r="AD103" s="17">
        <v>0</v>
      </c>
      <c r="AE103" s="17">
        <v>0.74177718968169559</v>
      </c>
      <c r="AF103" s="17">
        <v>0.90665808631597888</v>
      </c>
      <c r="AG103" s="17">
        <v>0.28708413040031233</v>
      </c>
      <c r="AH103" s="17">
        <v>5.4327899832442073E-2</v>
      </c>
      <c r="AI103" s="17">
        <v>0.35482871907666036</v>
      </c>
      <c r="AJ103" s="17">
        <v>0.2542401799648194</v>
      </c>
      <c r="AK103" s="17">
        <v>0.21743770823036759</v>
      </c>
      <c r="AL103" s="17">
        <v>0.10717680189682623</v>
      </c>
      <c r="AM103" s="17">
        <v>5.7177404623189397E-2</v>
      </c>
      <c r="AN103" s="18">
        <v>0</v>
      </c>
      <c r="AO103" s="18">
        <v>0.35324849320379609</v>
      </c>
      <c r="AP103" s="18">
        <v>0.43176793152616416</v>
      </c>
      <c r="AQ103" s="18">
        <v>0.13671495685941679</v>
      </c>
      <c r="AR103" s="18">
        <v>2.5871985579621417E-2</v>
      </c>
      <c r="AS103" s="18">
        <v>0.16897622642325952</v>
      </c>
      <c r="AT103" s="18">
        <v>0.12107403912349043</v>
      </c>
      <c r="AU103" s="18">
        <v>0.10354799779031192</v>
      </c>
      <c r="AV103" s="18">
        <v>5.1039644118339313E-2</v>
      </c>
      <c r="AW103" s="18">
        <v>2.7228974292283808E-2</v>
      </c>
      <c r="AX103" s="19">
        <v>1949.3621342195142</v>
      </c>
      <c r="AY103" s="19">
        <v>593.46330656327882</v>
      </c>
      <c r="AZ103" s="19">
        <v>516.03433951813906</v>
      </c>
      <c r="BA103" s="19">
        <v>1015.2399150743099</v>
      </c>
      <c r="BB103" s="19">
        <v>0</v>
      </c>
      <c r="BC103" s="19">
        <v>147.68891350503091</v>
      </c>
      <c r="BD103" s="19">
        <v>180.51693898273791</v>
      </c>
      <c r="BE103" s="19">
        <v>57.158866426659287</v>
      </c>
      <c r="BF103" s="19">
        <v>10.816763592725929</v>
      </c>
      <c r="BG103" s="19">
        <v>70.646912212683475</v>
      </c>
      <c r="BH103" s="19">
        <v>50.619588295024471</v>
      </c>
      <c r="BI103" s="19">
        <v>43.292162835779564</v>
      </c>
      <c r="BJ103" s="19">
        <v>21.339056586356502</v>
      </c>
      <c r="BK103" s="19">
        <v>11.384104126280809</v>
      </c>
      <c r="BL103" s="20">
        <v>25.328577669424995</v>
      </c>
      <c r="BM103" s="20">
        <v>5.4323263727594595</v>
      </c>
      <c r="BN103" s="20">
        <v>13.191280671077415</v>
      </c>
      <c r="BO103" s="20">
        <v>6.7049706255881212</v>
      </c>
      <c r="BP103" s="20">
        <v>0</v>
      </c>
      <c r="BQ103" s="20">
        <v>1.9189611057685221</v>
      </c>
      <c r="BR103" s="20">
        <v>2.345504321341382</v>
      </c>
      <c r="BS103" s="20">
        <v>0.74268026569808165</v>
      </c>
      <c r="BT103" s="20">
        <v>0.14054506957982985</v>
      </c>
      <c r="BU103" s="20">
        <v>0.91793401116844653</v>
      </c>
      <c r="BV103" s="20">
        <v>0.65771369578704764</v>
      </c>
      <c r="BW103" s="20">
        <v>0.56250651924274964</v>
      </c>
      <c r="BX103" s="20">
        <v>0.27726400480031188</v>
      </c>
      <c r="BY103" s="20">
        <v>0.14791667515116266</v>
      </c>
      <c r="BZ103" s="46">
        <v>1</v>
      </c>
      <c r="CA103" s="46">
        <v>0</v>
      </c>
      <c r="CB103" s="21">
        <v>29928.930556291369</v>
      </c>
      <c r="CC103" s="21">
        <v>22.154903963182171</v>
      </c>
      <c r="CD103" s="21">
        <v>5708.3716492472013</v>
      </c>
      <c r="CE103" s="21">
        <v>50.268540050448891</v>
      </c>
      <c r="CF103" s="21">
        <v>5.6071803547565153</v>
      </c>
      <c r="CG103" s="21">
        <v>1451.0923441486982</v>
      </c>
      <c r="CH103" s="21">
        <v>12.778476613091271</v>
      </c>
      <c r="CI103" t="s">
        <v>88</v>
      </c>
    </row>
    <row r="104" spans="1:88" x14ac:dyDescent="0.2">
      <c r="A104" s="44">
        <v>1390</v>
      </c>
      <c r="B104" s="12" t="s">
        <v>200</v>
      </c>
      <c r="C104" s="11" t="s">
        <v>122</v>
      </c>
      <c r="D104" s="45">
        <v>13.99859</v>
      </c>
      <c r="E104" s="45">
        <v>-90.598879999999994</v>
      </c>
      <c r="F104" s="11">
        <v>17.47</v>
      </c>
      <c r="G104" s="11">
        <v>1683.955543650794</v>
      </c>
      <c r="H104" s="13">
        <v>4058</v>
      </c>
      <c r="I104" s="14">
        <v>5587.0254777070058</v>
      </c>
      <c r="J104" s="14">
        <v>3052.607643312102</v>
      </c>
      <c r="K104" s="14">
        <v>3228.1643312101914</v>
      </c>
      <c r="L104" s="14">
        <v>5665.993630573249</v>
      </c>
      <c r="M104" s="14">
        <v>7056.4394904458577</v>
      </c>
      <c r="N104" s="14">
        <v>5504.531210191084</v>
      </c>
      <c r="O104" s="14">
        <v>4576.100636942675</v>
      </c>
      <c r="P104" s="14">
        <v>8752.6585987261133</v>
      </c>
      <c r="Q104" s="14">
        <v>221.08025477707005</v>
      </c>
      <c r="R104" s="14">
        <v>774.27643312101895</v>
      </c>
      <c r="S104" s="14">
        <v>44418.877707006373</v>
      </c>
      <c r="T104" s="14">
        <v>18529.147770700638</v>
      </c>
      <c r="U104" s="14">
        <v>21521.834394904461</v>
      </c>
      <c r="V104" s="14">
        <v>42126.356687898093</v>
      </c>
      <c r="W104" s="14">
        <v>82177.338853503199</v>
      </c>
      <c r="X104" s="15">
        <v>0.22547758334852364</v>
      </c>
      <c r="Y104" s="15">
        <v>0.26189500287021028</v>
      </c>
      <c r="Z104" s="15">
        <v>0.51262741378126597</v>
      </c>
      <c r="AA104" s="16">
        <v>4.5660788000740853</v>
      </c>
      <c r="AB104" s="16">
        <v>5.3035570219084427</v>
      </c>
      <c r="AC104" s="16">
        <v>10.381063747633833</v>
      </c>
      <c r="AD104" s="17">
        <v>1.3767928727715637</v>
      </c>
      <c r="AE104" s="17">
        <v>0.75224436749928592</v>
      </c>
      <c r="AF104" s="17">
        <v>0.79550624228935229</v>
      </c>
      <c r="AG104" s="17">
        <v>1.3962527428716729</v>
      </c>
      <c r="AH104" s="17">
        <v>1.7388958823178555</v>
      </c>
      <c r="AI104" s="17">
        <v>1.3564640734822779</v>
      </c>
      <c r="AJ104" s="17">
        <v>1.1276738878616746</v>
      </c>
      <c r="AK104" s="17">
        <v>2.1568897483307325</v>
      </c>
      <c r="AL104" s="17">
        <v>5.4480102212190747E-2</v>
      </c>
      <c r="AM104" s="17">
        <v>0.19080247243001947</v>
      </c>
      <c r="AN104" s="18">
        <v>0.30152630584238388</v>
      </c>
      <c r="AO104" s="18">
        <v>0.1647462517482354</v>
      </c>
      <c r="AP104" s="18">
        <v>0.17422087465429748</v>
      </c>
      <c r="AQ104" s="18">
        <v>0.30578813989128234</v>
      </c>
      <c r="AR104" s="18">
        <v>0.38082914431736081</v>
      </c>
      <c r="AS104" s="18">
        <v>0.2970741708312763</v>
      </c>
      <c r="AT104" s="18">
        <v>0.24696767998033187</v>
      </c>
      <c r="AU104" s="18">
        <v>0.47237243218311015</v>
      </c>
      <c r="AV104" s="18">
        <v>1.1931485328572692E-2</v>
      </c>
      <c r="AW104" s="18">
        <v>4.1786942535228182E-2</v>
      </c>
      <c r="AX104" s="19">
        <v>4703.9117832571956</v>
      </c>
      <c r="AY104" s="19">
        <v>2542.580292330073</v>
      </c>
      <c r="AZ104" s="19">
        <v>814.82314676785484</v>
      </c>
      <c r="BA104" s="19">
        <v>1231.9309899773591</v>
      </c>
      <c r="BB104" s="19">
        <v>319.80683902158023</v>
      </c>
      <c r="BC104" s="19">
        <v>174.73426693257596</v>
      </c>
      <c r="BD104" s="19">
        <v>184.78330459131035</v>
      </c>
      <c r="BE104" s="19">
        <v>324.32705383933882</v>
      </c>
      <c r="BF104" s="19">
        <v>403.91754381487453</v>
      </c>
      <c r="BG104" s="19">
        <v>315.08478592965565</v>
      </c>
      <c r="BH104" s="19">
        <v>261.94050583529912</v>
      </c>
      <c r="BI104" s="19">
        <v>501.01079557676667</v>
      </c>
      <c r="BJ104" s="19">
        <v>12.654851446884377</v>
      </c>
      <c r="BK104" s="19">
        <v>44.320345341787004</v>
      </c>
      <c r="BL104" s="20">
        <v>48.800183094705567</v>
      </c>
      <c r="BM104" s="20">
        <v>11.00334735115969</v>
      </c>
      <c r="BN104" s="20">
        <v>12.780524091654701</v>
      </c>
      <c r="BO104" s="20">
        <v>25.016311651891172</v>
      </c>
      <c r="BP104" s="20">
        <v>3.3177986786957607</v>
      </c>
      <c r="BQ104" s="20">
        <v>1.8127602327874333</v>
      </c>
      <c r="BR104" s="20">
        <v>1.9170127996440884</v>
      </c>
      <c r="BS104" s="20">
        <v>3.3646931190887899</v>
      </c>
      <c r="BT104" s="20">
        <v>4.1903953563688434</v>
      </c>
      <c r="BU104" s="20">
        <v>3.2688102907142853</v>
      </c>
      <c r="BV104" s="20">
        <v>2.7174711673336387</v>
      </c>
      <c r="BW104" s="20">
        <v>5.1976779504228849</v>
      </c>
      <c r="BX104" s="20">
        <v>0.13128627748555102</v>
      </c>
      <c r="BY104" s="20">
        <v>0.45979624345806519</v>
      </c>
      <c r="BZ104" s="46">
        <v>1</v>
      </c>
      <c r="CA104" s="46">
        <v>0</v>
      </c>
      <c r="CB104" s="21">
        <v>89191.908896611101</v>
      </c>
      <c r="CC104" s="21">
        <v>22.154903963182171</v>
      </c>
      <c r="CD104" s="21">
        <v>5708.3716492472013</v>
      </c>
      <c r="CE104" s="21">
        <v>50.268540050448891</v>
      </c>
      <c r="CF104" s="21">
        <v>5.6071803547565153</v>
      </c>
      <c r="CG104" s="21">
        <v>1451.0923441486982</v>
      </c>
      <c r="CH104" s="21">
        <v>12.778476613091271</v>
      </c>
      <c r="CI104" t="s">
        <v>88</v>
      </c>
    </row>
    <row r="105" spans="1:88" x14ac:dyDescent="0.2">
      <c r="A105" s="44">
        <v>1391</v>
      </c>
      <c r="B105" s="12" t="s">
        <v>201</v>
      </c>
      <c r="C105" s="11" t="s">
        <v>122</v>
      </c>
      <c r="D105" s="45">
        <v>13.98678</v>
      </c>
      <c r="E105" s="45">
        <v>-90.560339999999997</v>
      </c>
      <c r="F105" s="11">
        <v>54.069999999999993</v>
      </c>
      <c r="G105" s="11">
        <v>8280.788246763288</v>
      </c>
      <c r="H105" s="13">
        <v>17714.599999999999</v>
      </c>
      <c r="I105" s="14">
        <v>9300.2089171974585</v>
      </c>
      <c r="J105" s="14">
        <v>14815.171974522287</v>
      </c>
      <c r="K105" s="14">
        <v>9657.5656050955386</v>
      </c>
      <c r="L105" s="14">
        <v>6428.0305732484057</v>
      </c>
      <c r="M105" s="14">
        <v>2570.983439490446</v>
      </c>
      <c r="N105" s="14">
        <v>9072.4203821656029</v>
      </c>
      <c r="O105" s="14">
        <v>3791.829299363058</v>
      </c>
      <c r="P105" s="14">
        <v>5310.2955414012777</v>
      </c>
      <c r="Q105" s="14">
        <v>5651.6140127388535</v>
      </c>
      <c r="R105" s="14">
        <v>1109.2929936305734</v>
      </c>
      <c r="S105" s="14">
        <v>67707.412738853483</v>
      </c>
      <c r="T105" s="14">
        <v>46961.884076433111</v>
      </c>
      <c r="U105" s="14">
        <v>82277.890445859884</v>
      </c>
      <c r="V105" s="14">
        <v>47980.858598726118</v>
      </c>
      <c r="W105" s="14">
        <v>177220.63312101911</v>
      </c>
      <c r="X105" s="15">
        <v>0.26499106367803194</v>
      </c>
      <c r="Y105" s="15">
        <v>0.46426812158872366</v>
      </c>
      <c r="Z105" s="15">
        <v>0.27074081473324441</v>
      </c>
      <c r="AA105" s="16">
        <v>2.651027066737782</v>
      </c>
      <c r="AB105" s="16">
        <v>4.6446372170898522</v>
      </c>
      <c r="AC105" s="16">
        <v>2.7085488014816095</v>
      </c>
      <c r="AD105" s="17">
        <v>0.52500247915264575</v>
      </c>
      <c r="AE105" s="17">
        <v>0.83632551536711464</v>
      </c>
      <c r="AF105" s="17">
        <v>0.54517548265812044</v>
      </c>
      <c r="AG105" s="17">
        <v>0.36286625570142178</v>
      </c>
      <c r="AH105" s="17">
        <v>0.14513358695598241</v>
      </c>
      <c r="AI105" s="17">
        <v>0.51214367708927122</v>
      </c>
      <c r="AJ105" s="17">
        <v>0.21405108212226404</v>
      </c>
      <c r="AK105" s="17">
        <v>0.29976942981502702</v>
      </c>
      <c r="AL105" s="17">
        <v>0.31903706619053512</v>
      </c>
      <c r="AM105" s="17">
        <v>6.2620267667944721E-2</v>
      </c>
      <c r="AN105" s="18">
        <v>0.1980373892593586</v>
      </c>
      <c r="AO105" s="18">
        <v>0.3154722657721688</v>
      </c>
      <c r="AP105" s="18">
        <v>0.20564689417863447</v>
      </c>
      <c r="AQ105" s="18">
        <v>0.13687761255034878</v>
      </c>
      <c r="AR105" s="18">
        <v>5.4746173200930899E-2</v>
      </c>
      <c r="AS105" s="18">
        <v>0.193186891041248</v>
      </c>
      <c r="AT105" s="18">
        <v>8.0742699615535915E-2</v>
      </c>
      <c r="AU105" s="18">
        <v>0.11307671414457036</v>
      </c>
      <c r="AV105" s="18">
        <v>0.12034470345228342</v>
      </c>
      <c r="AW105" s="18">
        <v>2.362113478720608E-2</v>
      </c>
      <c r="AX105" s="19">
        <v>3277.6148163680255</v>
      </c>
      <c r="AY105" s="19">
        <v>1252.2177314380153</v>
      </c>
      <c r="AZ105" s="19">
        <v>887.38410576523256</v>
      </c>
      <c r="BA105" s="19">
        <v>1521.6920740865526</v>
      </c>
      <c r="BB105" s="19">
        <v>172.00312404655926</v>
      </c>
      <c r="BC105" s="19">
        <v>273.99985157244845</v>
      </c>
      <c r="BD105" s="19">
        <v>178.61227307371075</v>
      </c>
      <c r="BE105" s="19">
        <v>118.88349497407818</v>
      </c>
      <c r="BF105" s="19">
        <v>47.549166626418462</v>
      </c>
      <c r="BG105" s="19">
        <v>167.79027893777703</v>
      </c>
      <c r="BH105" s="19">
        <v>70.128154232717932</v>
      </c>
      <c r="BI105" s="19">
        <v>98.211495124861813</v>
      </c>
      <c r="BJ105" s="19">
        <v>104.52402464839753</v>
      </c>
      <c r="BK105" s="19">
        <v>20.515868201046302</v>
      </c>
      <c r="BL105" s="20">
        <v>21.401420715025449</v>
      </c>
      <c r="BM105" s="20">
        <v>5.671185239495661</v>
      </c>
      <c r="BN105" s="20">
        <v>9.9359973946948639</v>
      </c>
      <c r="BO105" s="20">
        <v>5.7942380808349254</v>
      </c>
      <c r="BP105" s="20">
        <v>1.1231067188359309</v>
      </c>
      <c r="BQ105" s="20">
        <v>1.7891016571173757</v>
      </c>
      <c r="BR105" s="20">
        <v>1.1662616308139979</v>
      </c>
      <c r="BS105" s="20">
        <v>0.77625829591294404</v>
      </c>
      <c r="BT105" s="20">
        <v>0.31047568937599224</v>
      </c>
      <c r="BU105" s="20">
        <v>1.0955986449371822</v>
      </c>
      <c r="BV105" s="20">
        <v>0.45790680625665925</v>
      </c>
      <c r="BW105" s="20">
        <v>0.64127899218735762</v>
      </c>
      <c r="BX105" s="20">
        <v>0.68249710587007217</v>
      </c>
      <c r="BY105" s="20">
        <v>0.13395983094534059</v>
      </c>
      <c r="BZ105" s="46">
        <v>0.5185185185185186</v>
      </c>
      <c r="CA105" s="46">
        <v>0.48148148148148145</v>
      </c>
      <c r="CB105" s="21">
        <v>395693.00426643208</v>
      </c>
      <c r="CC105" s="21">
        <v>22.154903963182171</v>
      </c>
      <c r="CD105" s="21">
        <v>5708.3716492472013</v>
      </c>
      <c r="CE105" s="21">
        <v>50.268540050448891</v>
      </c>
      <c r="CF105" s="21">
        <v>5.6071803547565153</v>
      </c>
      <c r="CG105" s="21">
        <v>1451.0923441486982</v>
      </c>
      <c r="CH105" s="21">
        <v>12.778476613091271</v>
      </c>
      <c r="CI105" t="s">
        <v>88</v>
      </c>
    </row>
    <row r="106" spans="1:88" x14ac:dyDescent="0.2">
      <c r="A106" s="44">
        <v>1392</v>
      </c>
      <c r="B106" s="12" t="s">
        <v>202</v>
      </c>
      <c r="C106" s="11" t="s">
        <v>96</v>
      </c>
      <c r="D106" s="45">
        <v>14.13531</v>
      </c>
      <c r="E106" s="45">
        <v>-90.672550000000001</v>
      </c>
      <c r="F106" s="11">
        <v>76.599999999999994</v>
      </c>
      <c r="G106" s="11">
        <v>8374.7542093023258</v>
      </c>
      <c r="H106" s="13">
        <v>19742.599999999999</v>
      </c>
      <c r="I106" s="14">
        <v>47866.923566878955</v>
      </c>
      <c r="J106" s="14">
        <v>11145.523566878981</v>
      </c>
      <c r="K106" s="14">
        <v>24685.351592356696</v>
      </c>
      <c r="L106" s="14">
        <v>15075.983439490454</v>
      </c>
      <c r="M106" s="14">
        <v>29982.838216560496</v>
      </c>
      <c r="N106" s="14">
        <v>9033.7375796178349</v>
      </c>
      <c r="O106" s="14">
        <v>8467.9324840764366</v>
      </c>
      <c r="P106" s="14">
        <v>12023.215286624201</v>
      </c>
      <c r="Q106" s="14">
        <v>3245.2968152866242</v>
      </c>
      <c r="R106" s="14">
        <v>2748.3006369426766</v>
      </c>
      <c r="S106" s="14">
        <v>164275.10318471337</v>
      </c>
      <c r="T106" s="14">
        <v>104767.37961783438</v>
      </c>
      <c r="U106" s="14">
        <v>110261.42038216563</v>
      </c>
      <c r="V106" s="14">
        <v>72711.835668789805</v>
      </c>
      <c r="W106" s="14">
        <v>287740.63566878979</v>
      </c>
      <c r="X106" s="15">
        <v>0.36410352460063783</v>
      </c>
      <c r="Y106" s="15">
        <v>0.38319725028022966</v>
      </c>
      <c r="Z106" s="15">
        <v>0.25269922511913251</v>
      </c>
      <c r="AA106" s="16">
        <v>5.3066657693431658</v>
      </c>
      <c r="AB106" s="16">
        <v>5.5849493168156998</v>
      </c>
      <c r="AC106" s="16">
        <v>3.6829918890515843</v>
      </c>
      <c r="AD106" s="17">
        <v>2.4245501386280917</v>
      </c>
      <c r="AE106" s="17">
        <v>0.56454183171816186</v>
      </c>
      <c r="AF106" s="17">
        <v>1.2503597090736123</v>
      </c>
      <c r="AG106" s="17">
        <v>0.76362705213550675</v>
      </c>
      <c r="AH106" s="17">
        <v>1.518687417896351</v>
      </c>
      <c r="AI106" s="17">
        <v>0.45757588056374721</v>
      </c>
      <c r="AJ106" s="17">
        <v>0.4289167832036529</v>
      </c>
      <c r="AK106" s="17">
        <v>0.60899857600438656</v>
      </c>
      <c r="AL106" s="17">
        <v>0.16438041672761564</v>
      </c>
      <c r="AM106" s="17">
        <v>0.13920662106017834</v>
      </c>
      <c r="AN106" s="18">
        <v>0.45688766619424592</v>
      </c>
      <c r="AO106" s="18">
        <v>0.10638352899094268</v>
      </c>
      <c r="AP106" s="18">
        <v>0.23562058803420285</v>
      </c>
      <c r="AQ106" s="18">
        <v>0.1438995944585417</v>
      </c>
      <c r="AR106" s="18">
        <v>0.28618486332225274</v>
      </c>
      <c r="AS106" s="18">
        <v>8.6226625239370178E-2</v>
      </c>
      <c r="AT106" s="18">
        <v>8.082604065278115E-2</v>
      </c>
      <c r="AU106" s="18">
        <v>0.11476105759714457</v>
      </c>
      <c r="AV106" s="18">
        <v>3.097621442022E-2</v>
      </c>
      <c r="AW106" s="18">
        <v>2.623240790184694E-2</v>
      </c>
      <c r="AX106" s="19">
        <v>3756.405165388901</v>
      </c>
      <c r="AY106" s="19">
        <v>2144.583592489731</v>
      </c>
      <c r="AZ106" s="19">
        <v>949.24067452728207</v>
      </c>
      <c r="BA106" s="19">
        <v>1439.4441303154783</v>
      </c>
      <c r="BB106" s="19">
        <v>624.89456353627884</v>
      </c>
      <c r="BC106" s="19">
        <v>145.50291862766295</v>
      </c>
      <c r="BD106" s="19">
        <v>322.26307561823364</v>
      </c>
      <c r="BE106" s="19">
        <v>196.81440521528009</v>
      </c>
      <c r="BF106" s="19">
        <v>391.42086444595952</v>
      </c>
      <c r="BG106" s="19">
        <v>117.93391096106835</v>
      </c>
      <c r="BH106" s="19">
        <v>110.54742146313886</v>
      </c>
      <c r="BI106" s="19">
        <v>156.96103507342301</v>
      </c>
      <c r="BJ106" s="19">
        <v>42.366799155177866</v>
      </c>
      <c r="BK106" s="19">
        <v>35.878598393507531</v>
      </c>
      <c r="BL106" s="20">
        <v>34.358099172532079</v>
      </c>
      <c r="BM106" s="20">
        <v>12.509905007297188</v>
      </c>
      <c r="BN106" s="20">
        <v>13.165929127769727</v>
      </c>
      <c r="BO106" s="20">
        <v>8.6822650374651644</v>
      </c>
      <c r="BP106" s="20">
        <v>5.7156213030957232</v>
      </c>
      <c r="BQ106" s="20">
        <v>1.3308478420177396</v>
      </c>
      <c r="BR106" s="20">
        <v>2.9475911740713827</v>
      </c>
      <c r="BS106" s="20">
        <v>1.8001702572649456</v>
      </c>
      <c r="BT106" s="20">
        <v>3.5801454546877109</v>
      </c>
      <c r="BU106" s="20">
        <v>1.0786868908443352</v>
      </c>
      <c r="BV106" s="20">
        <v>1.011126090682233</v>
      </c>
      <c r="BW106" s="20">
        <v>1.43564992907724</v>
      </c>
      <c r="BX106" s="20">
        <v>0.38750949988262157</v>
      </c>
      <c r="BY106" s="20">
        <v>0.32816493096477739</v>
      </c>
      <c r="BZ106" s="46">
        <v>1</v>
      </c>
      <c r="CA106" s="46">
        <v>0</v>
      </c>
      <c r="CB106" s="21">
        <v>435169.86419902323</v>
      </c>
      <c r="CC106" s="21">
        <v>22.154903963182171</v>
      </c>
      <c r="CD106" s="21">
        <v>5708.3716492472013</v>
      </c>
      <c r="CE106" s="21">
        <v>50.268540050448891</v>
      </c>
      <c r="CF106" s="21">
        <v>5.6071803547565153</v>
      </c>
      <c r="CG106" s="21">
        <v>1451.0923441486982</v>
      </c>
      <c r="CH106" s="21">
        <v>12.778476613091271</v>
      </c>
      <c r="CI106" t="s">
        <v>88</v>
      </c>
    </row>
    <row r="107" spans="1:88" x14ac:dyDescent="0.2">
      <c r="A107" s="44">
        <v>1393</v>
      </c>
      <c r="B107" s="12" t="s">
        <v>203</v>
      </c>
      <c r="C107" s="11" t="s">
        <v>122</v>
      </c>
      <c r="D107" s="45">
        <v>14.014139999999999</v>
      </c>
      <c r="E107" s="45">
        <v>-90.58005</v>
      </c>
      <c r="F107" s="11">
        <v>70.97999999999999</v>
      </c>
      <c r="G107" s="11">
        <v>5483.8881496484664</v>
      </c>
      <c r="H107" s="13">
        <v>13733.4</v>
      </c>
      <c r="I107" s="14">
        <v>13648.867515923566</v>
      </c>
      <c r="J107" s="14">
        <v>14712.236942675165</v>
      </c>
      <c r="K107" s="14">
        <v>16542.849681528656</v>
      </c>
      <c r="L107" s="14">
        <v>11330.527388535036</v>
      </c>
      <c r="M107" s="14">
        <v>12210.014012738848</v>
      </c>
      <c r="N107" s="14">
        <v>5624.31592356688</v>
      </c>
      <c r="O107" s="14">
        <v>7062.3363057324841</v>
      </c>
      <c r="P107" s="14">
        <v>10712.675159235678</v>
      </c>
      <c r="Q107" s="14">
        <v>2604.2242038216568</v>
      </c>
      <c r="R107" s="14">
        <v>3651.2203821656053</v>
      </c>
      <c r="S107" s="14">
        <v>98099.267515923566</v>
      </c>
      <c r="T107" s="14">
        <v>62489.926114649686</v>
      </c>
      <c r="U107" s="14">
        <v>71946.847133757969</v>
      </c>
      <c r="V107" s="14">
        <v>102233.71210191082</v>
      </c>
      <c r="W107" s="14">
        <v>236670.48535031846</v>
      </c>
      <c r="X107" s="15">
        <v>0.26403768100679059</v>
      </c>
      <c r="Y107" s="15">
        <v>0.30399585747780339</v>
      </c>
      <c r="Z107" s="15">
        <v>0.43196646151540607</v>
      </c>
      <c r="AA107" s="16">
        <v>4.5502152500218216</v>
      </c>
      <c r="AB107" s="16">
        <v>5.2388226610859636</v>
      </c>
      <c r="AC107" s="16">
        <v>7.444166200788648</v>
      </c>
      <c r="AD107" s="17">
        <v>0.9938447519131145</v>
      </c>
      <c r="AE107" s="17">
        <v>1.0712741886696058</v>
      </c>
      <c r="AF107" s="17">
        <v>1.204570585690991</v>
      </c>
      <c r="AG107" s="17">
        <v>0.82503439705644899</v>
      </c>
      <c r="AH107" s="17">
        <v>0.88907437435295322</v>
      </c>
      <c r="AI107" s="17">
        <v>0.40953557921322326</v>
      </c>
      <c r="AJ107" s="17">
        <v>0.51424529291599197</v>
      </c>
      <c r="AK107" s="17">
        <v>0.78004537545223163</v>
      </c>
      <c r="AL107" s="17">
        <v>0.18962705548674449</v>
      </c>
      <c r="AM107" s="17">
        <v>0.2658642712049169</v>
      </c>
      <c r="AN107" s="18">
        <v>0.2184170851935737</v>
      </c>
      <c r="AO107" s="18">
        <v>0.23543373880267934</v>
      </c>
      <c r="AP107" s="18">
        <v>0.26472826437940805</v>
      </c>
      <c r="AQ107" s="18">
        <v>0.18131766339020824</v>
      </c>
      <c r="AR107" s="18">
        <v>0.19539171786404819</v>
      </c>
      <c r="AS107" s="18">
        <v>9.000356174606447E-2</v>
      </c>
      <c r="AT107" s="18">
        <v>0.11301559699038979</v>
      </c>
      <c r="AU107" s="18">
        <v>0.17143043407638589</v>
      </c>
      <c r="AV107" s="18">
        <v>4.1674304415782328E-2</v>
      </c>
      <c r="AW107" s="18">
        <v>5.8428943818348338E-2</v>
      </c>
      <c r="AX107" s="19">
        <v>3334.3263644733515</v>
      </c>
      <c r="AY107" s="19">
        <v>1382.0691394184782</v>
      </c>
      <c r="AZ107" s="19">
        <v>1440.317161199082</v>
      </c>
      <c r="BA107" s="19">
        <v>1013.6214022789234</v>
      </c>
      <c r="BB107" s="19">
        <v>192.29173733338359</v>
      </c>
      <c r="BC107" s="19">
        <v>207.27299158460366</v>
      </c>
      <c r="BD107" s="19">
        <v>233.06353453830175</v>
      </c>
      <c r="BE107" s="19">
        <v>159.62985895371989</v>
      </c>
      <c r="BF107" s="19">
        <v>172.02048482303255</v>
      </c>
      <c r="BG107" s="19">
        <v>79.238037807366595</v>
      </c>
      <c r="BH107" s="19">
        <v>99.497552912545572</v>
      </c>
      <c r="BI107" s="19">
        <v>150.92526288018709</v>
      </c>
      <c r="BJ107" s="19">
        <v>36.68954922262126</v>
      </c>
      <c r="BK107" s="19">
        <v>51.440129362716341</v>
      </c>
      <c r="BL107" s="20">
        <v>43.15742387369621</v>
      </c>
      <c r="BM107" s="20">
        <v>11.395186117837849</v>
      </c>
      <c r="BN107" s="20">
        <v>13.119678077017303</v>
      </c>
      <c r="BO107" s="20">
        <v>18.64255967884106</v>
      </c>
      <c r="BP107" s="20">
        <v>2.4889033370964175</v>
      </c>
      <c r="BQ107" s="20">
        <v>2.6828112720749533</v>
      </c>
      <c r="BR107" s="20">
        <v>3.016627843255538</v>
      </c>
      <c r="BS107" s="20">
        <v>2.0661485207828969</v>
      </c>
      <c r="BT107" s="20">
        <v>2.226524990944891</v>
      </c>
      <c r="BU107" s="20">
        <v>1.0256073373647154</v>
      </c>
      <c r="BV107" s="20">
        <v>1.2878337619240467</v>
      </c>
      <c r="BW107" s="20">
        <v>1.9534817025621487</v>
      </c>
      <c r="BX107" s="20">
        <v>0.4748864551492713</v>
      </c>
      <c r="BY107" s="20">
        <v>0.66580868947877059</v>
      </c>
      <c r="BZ107" s="46">
        <v>1</v>
      </c>
      <c r="CA107" s="46">
        <v>0</v>
      </c>
      <c r="CB107" s="21">
        <v>300383.75940430321</v>
      </c>
      <c r="CC107" s="21">
        <v>22.154903963182171</v>
      </c>
      <c r="CD107" s="21">
        <v>5708.3716492472013</v>
      </c>
      <c r="CE107" s="21">
        <v>50.268540050448891</v>
      </c>
      <c r="CF107" s="21">
        <v>5.6071803547565153</v>
      </c>
      <c r="CG107" s="21">
        <v>1451.0923441486982</v>
      </c>
      <c r="CH107" s="21">
        <v>12.778476613091271</v>
      </c>
      <c r="CI107" t="s">
        <v>88</v>
      </c>
    </row>
    <row r="108" spans="1:88" x14ac:dyDescent="0.2">
      <c r="A108" s="44">
        <v>1394</v>
      </c>
      <c r="B108" s="12" t="s">
        <v>204</v>
      </c>
      <c r="C108" s="11" t="s">
        <v>122</v>
      </c>
      <c r="D108" s="45">
        <v>14.02033</v>
      </c>
      <c r="E108" s="45">
        <v>-90.581069999999997</v>
      </c>
      <c r="F108" s="11">
        <v>60.2</v>
      </c>
      <c r="G108" s="11">
        <v>6056.4540179309824</v>
      </c>
      <c r="H108" s="13">
        <v>14910.2</v>
      </c>
      <c r="I108" s="14">
        <v>3848.6089171974536</v>
      </c>
      <c r="J108" s="14">
        <v>10390.806369426757</v>
      </c>
      <c r="K108" s="14">
        <v>11593.992356687897</v>
      </c>
      <c r="L108" s="14">
        <v>6304.1834394904454</v>
      </c>
      <c r="M108" s="14">
        <v>3519.8114649681534</v>
      </c>
      <c r="N108" s="14">
        <v>7451.8815286624213</v>
      </c>
      <c r="O108" s="14">
        <v>3421.2980891719744</v>
      </c>
      <c r="P108" s="14">
        <v>5762.5197452229313</v>
      </c>
      <c r="Q108" s="14">
        <v>2881.9261146496797</v>
      </c>
      <c r="R108" s="14">
        <v>0</v>
      </c>
      <c r="S108" s="14">
        <v>55175.02802547771</v>
      </c>
      <c r="T108" s="14">
        <v>35019.517197452231</v>
      </c>
      <c r="U108" s="14">
        <v>77088.909554140118</v>
      </c>
      <c r="V108" s="14">
        <v>0</v>
      </c>
      <c r="W108" s="14">
        <v>112108.42675159234</v>
      </c>
      <c r="X108" s="15">
        <v>0.31237185474957913</v>
      </c>
      <c r="Y108" s="15">
        <v>0.68762814525042093</v>
      </c>
      <c r="Z108" s="15">
        <v>0</v>
      </c>
      <c r="AA108" s="16">
        <v>2.3486953359077831</v>
      </c>
      <c r="AB108" s="16">
        <v>5.1702129786414748</v>
      </c>
      <c r="AC108" s="16">
        <v>0</v>
      </c>
      <c r="AD108" s="17">
        <v>0.25811920143240558</v>
      </c>
      <c r="AE108" s="17">
        <v>0.69689248765454226</v>
      </c>
      <c r="AF108" s="17">
        <v>0.7775879838424633</v>
      </c>
      <c r="AG108" s="17">
        <v>0.42281011921305178</v>
      </c>
      <c r="AH108" s="17">
        <v>0.23606735422517158</v>
      </c>
      <c r="AI108" s="17">
        <v>0.49978414298013579</v>
      </c>
      <c r="AJ108" s="17">
        <v>0.2294602412557829</v>
      </c>
      <c r="AK108" s="17">
        <v>0.38648172024673921</v>
      </c>
      <c r="AL108" s="17">
        <v>0.19328554376532037</v>
      </c>
      <c r="AM108" s="17">
        <v>0</v>
      </c>
      <c r="AN108" s="18">
        <v>0.10989897135068015</v>
      </c>
      <c r="AO108" s="18">
        <v>0.29671472370220792</v>
      </c>
      <c r="AP108" s="18">
        <v>0.33107230723133418</v>
      </c>
      <c r="AQ108" s="18">
        <v>0.1800191420100187</v>
      </c>
      <c r="AR108" s="18">
        <v>0.10050999404481309</v>
      </c>
      <c r="AS108" s="18">
        <v>0.21279224058533186</v>
      </c>
      <c r="AT108" s="18">
        <v>9.7696894845280269E-2</v>
      </c>
      <c r="AU108" s="18">
        <v>0.16455166165575152</v>
      </c>
      <c r="AV108" s="18">
        <v>8.2294855705759076E-2</v>
      </c>
      <c r="AW108" s="18">
        <v>0</v>
      </c>
      <c r="AX108" s="19">
        <v>1862.2662251095073</v>
      </c>
      <c r="AY108" s="19">
        <v>916.52870474215456</v>
      </c>
      <c r="AZ108" s="19">
        <v>1754.5716687898091</v>
      </c>
      <c r="BA108" s="19">
        <v>1280.5466703345535</v>
      </c>
      <c r="BB108" s="19">
        <v>63.930380684343078</v>
      </c>
      <c r="BC108" s="19">
        <v>172.60475696722187</v>
      </c>
      <c r="BD108" s="19">
        <v>192.59123516092851</v>
      </c>
      <c r="BE108" s="19">
        <v>104.7206551410373</v>
      </c>
      <c r="BF108" s="19">
        <v>58.468628986181947</v>
      </c>
      <c r="BG108" s="19">
        <v>123.78540745286413</v>
      </c>
      <c r="BH108" s="19">
        <v>56.832194172291935</v>
      </c>
      <c r="BI108" s="19">
        <v>95.722919355862643</v>
      </c>
      <c r="BJ108" s="19">
        <v>47.87252682142325</v>
      </c>
      <c r="BK108" s="19">
        <v>0</v>
      </c>
      <c r="BL108" s="20">
        <v>18.510571766858892</v>
      </c>
      <c r="BM108" s="20">
        <v>5.7821816352889055</v>
      </c>
      <c r="BN108" s="20">
        <v>12.728390131569988</v>
      </c>
      <c r="BO108" s="20">
        <v>0</v>
      </c>
      <c r="BP108" s="20">
        <v>0.63545581388104433</v>
      </c>
      <c r="BQ108" s="20">
        <v>1.7156584263107282</v>
      </c>
      <c r="BR108" s="20">
        <v>1.914320214825747</v>
      </c>
      <c r="BS108" s="20">
        <v>1.0409033769307956</v>
      </c>
      <c r="BT108" s="20">
        <v>0.58116704172891553</v>
      </c>
      <c r="BU108" s="20">
        <v>1.2304033856444843</v>
      </c>
      <c r="BV108" s="20">
        <v>0.56490119119913085</v>
      </c>
      <c r="BW108" s="20">
        <v>0.95146759608216003</v>
      </c>
      <c r="BX108" s="20">
        <v>0.47584380334059051</v>
      </c>
      <c r="BY108" s="20">
        <v>0</v>
      </c>
      <c r="BZ108" s="46">
        <v>1</v>
      </c>
      <c r="CA108" s="46">
        <v>0</v>
      </c>
      <c r="CB108" s="21">
        <v>326823.23349425342</v>
      </c>
      <c r="CC108" s="21">
        <v>22.154903963182171</v>
      </c>
      <c r="CD108" s="21">
        <v>5708.3716492472013</v>
      </c>
      <c r="CE108" s="21">
        <v>50.268540050448891</v>
      </c>
      <c r="CF108" s="21">
        <v>5.6071803547565153</v>
      </c>
      <c r="CG108" s="21">
        <v>1451.0923441486982</v>
      </c>
      <c r="CH108" s="21">
        <v>12.778476613091271</v>
      </c>
      <c r="CI108" t="s">
        <v>97</v>
      </c>
    </row>
    <row r="109" spans="1:88" x14ac:dyDescent="0.2">
      <c r="A109" s="44">
        <v>1397</v>
      </c>
      <c r="B109" s="12" t="s">
        <v>205</v>
      </c>
      <c r="C109" s="11" t="s">
        <v>122</v>
      </c>
      <c r="D109" s="45">
        <v>13.986039999999999</v>
      </c>
      <c r="E109" s="45">
        <v>-90.555530000000005</v>
      </c>
      <c r="F109" s="11">
        <v>5.8</v>
      </c>
      <c r="G109" s="11">
        <v>562.33404761904762</v>
      </c>
      <c r="H109" s="13">
        <v>1466.8</v>
      </c>
      <c r="I109" s="14">
        <v>0</v>
      </c>
      <c r="J109" s="14">
        <v>1004.4305732484077</v>
      </c>
      <c r="K109" s="14">
        <v>752.45095541401292</v>
      </c>
      <c r="L109" s="14">
        <v>891.97707006369421</v>
      </c>
      <c r="M109" s="14">
        <v>18.278980891719748</v>
      </c>
      <c r="N109" s="14">
        <v>125.43439490445861</v>
      </c>
      <c r="O109" s="14">
        <v>387.95159235668791</v>
      </c>
      <c r="P109" s="14">
        <v>794.44713375796175</v>
      </c>
      <c r="Q109" s="14">
        <v>24.647133757961782</v>
      </c>
      <c r="R109" s="14">
        <v>0</v>
      </c>
      <c r="S109" s="14">
        <v>3999.6178343949045</v>
      </c>
      <c r="T109" s="14">
        <v>2673.5057324840768</v>
      </c>
      <c r="U109" s="14">
        <v>7218.9121019108288</v>
      </c>
      <c r="V109" s="14">
        <v>4497.2509554140124</v>
      </c>
      <c r="W109" s="14">
        <v>14389.668789808919</v>
      </c>
      <c r="X109" s="15">
        <v>0.18579341689765039</v>
      </c>
      <c r="Y109" s="15">
        <v>0.50167326346131202</v>
      </c>
      <c r="Z109" s="15">
        <v>0.31253331964103753</v>
      </c>
      <c r="AA109" s="16">
        <v>1.8226791195010068</v>
      </c>
      <c r="AB109" s="16">
        <v>4.921538111474522</v>
      </c>
      <c r="AC109" s="16">
        <v>3.0660287397150343</v>
      </c>
      <c r="AD109" s="17">
        <v>0</v>
      </c>
      <c r="AE109" s="17">
        <v>0.6847767747807525</v>
      </c>
      <c r="AF109" s="17">
        <v>0.51298810704527742</v>
      </c>
      <c r="AG109" s="17">
        <v>0.60811090132512557</v>
      </c>
      <c r="AH109" s="17">
        <v>1.246180862538843E-2</v>
      </c>
      <c r="AI109" s="17">
        <v>8.5515676918774625E-2</v>
      </c>
      <c r="AJ109" s="17">
        <v>0.26448840493365688</v>
      </c>
      <c r="AK109" s="17">
        <v>0.54161926217477618</v>
      </c>
      <c r="AL109" s="17">
        <v>1.680333634985123E-2</v>
      </c>
      <c r="AM109" s="17">
        <v>0</v>
      </c>
      <c r="AN109" s="18">
        <v>0</v>
      </c>
      <c r="AO109" s="18">
        <v>0.37569793138806745</v>
      </c>
      <c r="AP109" s="18">
        <v>0.2814472945658793</v>
      </c>
      <c r="AQ109" s="18">
        <v>0.33363574247320482</v>
      </c>
      <c r="AR109" s="18">
        <v>6.8370831113707424E-3</v>
      </c>
      <c r="AS109" s="18">
        <v>4.6917570955762176E-2</v>
      </c>
      <c r="AT109" s="18">
        <v>0.14510969160938522</v>
      </c>
      <c r="AU109" s="18">
        <v>0.29715557520791419</v>
      </c>
      <c r="AV109" s="18">
        <v>9.2190315728483581E-3</v>
      </c>
      <c r="AW109" s="18">
        <v>0</v>
      </c>
      <c r="AX109" s="19">
        <v>2480.9773775532617</v>
      </c>
      <c r="AY109" s="19">
        <v>689.58928179222494</v>
      </c>
      <c r="AZ109" s="19">
        <v>775.38809576103665</v>
      </c>
      <c r="BA109" s="19">
        <v>1244.6400175708327</v>
      </c>
      <c r="BB109" s="19">
        <v>0</v>
      </c>
      <c r="BC109" s="19">
        <v>173.1776850428289</v>
      </c>
      <c r="BD109" s="19">
        <v>129.7329233472436</v>
      </c>
      <c r="BE109" s="19">
        <v>153.78915001098176</v>
      </c>
      <c r="BF109" s="19">
        <v>3.1515484296068532</v>
      </c>
      <c r="BG109" s="19">
        <v>21.626619811113553</v>
      </c>
      <c r="BH109" s="19">
        <v>66.888205578739303</v>
      </c>
      <c r="BI109" s="19">
        <v>136.97364375137272</v>
      </c>
      <c r="BJ109" s="19">
        <v>4.2495058203382383</v>
      </c>
      <c r="BK109" s="19">
        <v>0</v>
      </c>
      <c r="BL109" s="20">
        <v>25.58918289001981</v>
      </c>
      <c r="BM109" s="20">
        <v>4.7543017247556731</v>
      </c>
      <c r="BN109" s="20">
        <v>12.837408889744607</v>
      </c>
      <c r="BO109" s="20">
        <v>7.99747227551953</v>
      </c>
      <c r="BP109" s="20">
        <v>0</v>
      </c>
      <c r="BQ109" s="20">
        <v>1.7861813231854275</v>
      </c>
      <c r="BR109" s="20">
        <v>1.3380853579823779</v>
      </c>
      <c r="BS109" s="20">
        <v>1.5862049858804972</v>
      </c>
      <c r="BT109" s="20">
        <v>3.25055560286878E-2</v>
      </c>
      <c r="BU109" s="20">
        <v>0.22306028851632678</v>
      </c>
      <c r="BV109" s="20">
        <v>0.68989525709726396</v>
      </c>
      <c r="BW109" s="20">
        <v>1.4127672637317503</v>
      </c>
      <c r="BX109" s="20">
        <v>4.383005770736996E-2</v>
      </c>
      <c r="BY109" s="20">
        <v>0</v>
      </c>
      <c r="BZ109" s="46">
        <v>1</v>
      </c>
      <c r="CA109" s="46">
        <v>0</v>
      </c>
      <c r="CB109" s="21">
        <v>31923.21353666667</v>
      </c>
      <c r="CC109" s="21">
        <v>22.154903963182171</v>
      </c>
      <c r="CD109" s="21">
        <v>5708.3716492472013</v>
      </c>
      <c r="CE109" s="21">
        <v>50.268540050448891</v>
      </c>
      <c r="CF109" s="21">
        <v>5.6071803547565153</v>
      </c>
      <c r="CG109" s="21">
        <v>1451.0923441486982</v>
      </c>
      <c r="CH109" s="21">
        <v>12.778476613091271</v>
      </c>
      <c r="CI109" t="s">
        <v>88</v>
      </c>
    </row>
    <row r="110" spans="1:88" x14ac:dyDescent="0.2">
      <c r="A110" s="44">
        <v>1398</v>
      </c>
      <c r="B110" s="12" t="s">
        <v>206</v>
      </c>
      <c r="C110" s="11" t="s">
        <v>122</v>
      </c>
      <c r="D110" s="45">
        <v>13.982329999999999</v>
      </c>
      <c r="E110" s="45">
        <v>-90.567319999999995</v>
      </c>
      <c r="F110" s="11">
        <v>79.399999999999991</v>
      </c>
      <c r="G110" s="11">
        <v>9364.2759543516295</v>
      </c>
      <c r="H110" s="13">
        <v>20917.2</v>
      </c>
      <c r="I110" s="14">
        <v>26309.577070063704</v>
      </c>
      <c r="J110" s="14">
        <v>12316.615286624208</v>
      </c>
      <c r="K110" s="14">
        <v>21477.563057324849</v>
      </c>
      <c r="L110" s="14">
        <v>13305.803821656054</v>
      </c>
      <c r="M110" s="14">
        <v>20896.136305732482</v>
      </c>
      <c r="N110" s="14">
        <v>3675.896815286626</v>
      </c>
      <c r="O110" s="14">
        <v>4275.4675159235667</v>
      </c>
      <c r="P110" s="14">
        <v>19829.463694267532</v>
      </c>
      <c r="Q110" s="14">
        <v>2689.2891719745217</v>
      </c>
      <c r="R110" s="14">
        <v>6861.0343949044618</v>
      </c>
      <c r="S110" s="14">
        <v>131636.84713375804</v>
      </c>
      <c r="T110" s="14">
        <v>82959.8828025478</v>
      </c>
      <c r="U110" s="14">
        <v>111340.76305732486</v>
      </c>
      <c r="V110" s="14">
        <v>65745.574522292998</v>
      </c>
      <c r="W110" s="14">
        <v>260046.22038216566</v>
      </c>
      <c r="X110" s="15">
        <v>0.31901975995124793</v>
      </c>
      <c r="Y110" s="15">
        <v>0.42815759019184257</v>
      </c>
      <c r="Z110" s="15">
        <v>0.25282264985690955</v>
      </c>
      <c r="AA110" s="16">
        <v>3.9661084085129845</v>
      </c>
      <c r="AB110" s="16">
        <v>5.3229286451974858</v>
      </c>
      <c r="AC110" s="16">
        <v>3.1431345745268486</v>
      </c>
      <c r="AD110" s="17">
        <v>1.2577963145193287</v>
      </c>
      <c r="AE110" s="17">
        <v>0.58882715117817908</v>
      </c>
      <c r="AF110" s="17">
        <v>1.0267895826078466</v>
      </c>
      <c r="AG110" s="17">
        <v>0.63611782751305401</v>
      </c>
      <c r="AH110" s="17">
        <v>0.9989929964685752</v>
      </c>
      <c r="AI110" s="17">
        <v>0.1757356058787326</v>
      </c>
      <c r="AJ110" s="17">
        <v>0.20439960969554083</v>
      </c>
      <c r="AK110" s="17">
        <v>0.94799799658976969</v>
      </c>
      <c r="AL110" s="17">
        <v>0.12856831564332327</v>
      </c>
      <c r="AM110" s="17">
        <v>0.32800921705125263</v>
      </c>
      <c r="AN110" s="18">
        <v>0.31713614076195035</v>
      </c>
      <c r="AO110" s="18">
        <v>0.14846471415514043</v>
      </c>
      <c r="AP110" s="18">
        <v>0.25889095225029957</v>
      </c>
      <c r="AQ110" s="18">
        <v>0.16038841150879032</v>
      </c>
      <c r="AR110" s="18">
        <v>0.25188242316430487</v>
      </c>
      <c r="AS110" s="18">
        <v>4.4309329896663432E-2</v>
      </c>
      <c r="AT110" s="18">
        <v>5.1536566488402297E-2</v>
      </c>
      <c r="AU110" s="18">
        <v>0.23902473128443891</v>
      </c>
      <c r="AV110" s="18">
        <v>3.2416742660730115E-2</v>
      </c>
      <c r="AW110" s="18">
        <v>8.2703038663089229E-2</v>
      </c>
      <c r="AX110" s="19">
        <v>3275.1413146368473</v>
      </c>
      <c r="AY110" s="19">
        <v>1657.8948001732754</v>
      </c>
      <c r="AZ110" s="19">
        <v>828.02990582233008</v>
      </c>
      <c r="BA110" s="19">
        <v>1402.2766128126559</v>
      </c>
      <c r="BB110" s="19">
        <v>331.35487493783006</v>
      </c>
      <c r="BC110" s="19">
        <v>155.12109932776082</v>
      </c>
      <c r="BD110" s="19">
        <v>270.49827528116941</v>
      </c>
      <c r="BE110" s="19">
        <v>167.57939321984958</v>
      </c>
      <c r="BF110" s="19">
        <v>263.17552022333103</v>
      </c>
      <c r="BG110" s="19">
        <v>46.295929663559527</v>
      </c>
      <c r="BH110" s="19">
        <v>53.847197933546184</v>
      </c>
      <c r="BI110" s="19">
        <v>249.7413563509765</v>
      </c>
      <c r="BJ110" s="19">
        <v>33.87014070496879</v>
      </c>
      <c r="BK110" s="19">
        <v>86.411012530282903</v>
      </c>
      <c r="BL110" s="20">
        <v>27.770029594367173</v>
      </c>
      <c r="BM110" s="20">
        <v>8.8591881750340669</v>
      </c>
      <c r="BN110" s="20">
        <v>11.889948950680401</v>
      </c>
      <c r="BO110" s="20">
        <v>7.0208924686527077</v>
      </c>
      <c r="BP110" s="20">
        <v>2.8095687481142098</v>
      </c>
      <c r="BQ110" s="20">
        <v>1.3152768400530328</v>
      </c>
      <c r="BR110" s="20">
        <v>2.2935636627991629</v>
      </c>
      <c r="BS110" s="20">
        <v>1.4209111186511729</v>
      </c>
      <c r="BT110" s="20">
        <v>2.2314737847961363</v>
      </c>
      <c r="BU110" s="20">
        <v>0.39254469146420412</v>
      </c>
      <c r="BV110" s="20">
        <v>0.45657214041591054</v>
      </c>
      <c r="BW110" s="20">
        <v>2.1175650729357964</v>
      </c>
      <c r="BX110" s="20">
        <v>0.28718602325306258</v>
      </c>
      <c r="BY110" s="20">
        <v>0.73268178216342528</v>
      </c>
      <c r="BZ110" s="46">
        <v>0.77777777777777768</v>
      </c>
      <c r="CA110" s="46">
        <v>0.22222222222222221</v>
      </c>
      <c r="CB110" s="21">
        <v>464410.01345676929</v>
      </c>
      <c r="CC110" s="21">
        <v>22.154903963182171</v>
      </c>
      <c r="CD110" s="21">
        <v>5708.3716492472013</v>
      </c>
      <c r="CE110" s="21">
        <v>50.268540050448891</v>
      </c>
      <c r="CF110" s="21">
        <v>5.6071803547565153</v>
      </c>
      <c r="CG110" s="21">
        <v>1451.0923441486982</v>
      </c>
      <c r="CH110" s="21">
        <v>12.778476613091271</v>
      </c>
      <c r="CI110" t="s">
        <v>88</v>
      </c>
    </row>
    <row r="111" spans="1:88" x14ac:dyDescent="0.2">
      <c r="A111" s="44">
        <v>1399</v>
      </c>
      <c r="B111" s="12" t="s">
        <v>207</v>
      </c>
      <c r="C111" s="11" t="s">
        <v>122</v>
      </c>
      <c r="D111" s="45">
        <v>13.973599999999999</v>
      </c>
      <c r="E111" s="45">
        <v>-90.566559999999996</v>
      </c>
      <c r="F111" s="11">
        <v>128.83000000000001</v>
      </c>
      <c r="G111" s="11">
        <v>12194.77385890456</v>
      </c>
      <c r="H111" s="13">
        <v>27635.200000000001</v>
      </c>
      <c r="I111" s="14">
        <v>29038.179617834394</v>
      </c>
      <c r="J111" s="14">
        <v>25032.425477707005</v>
      </c>
      <c r="K111" s="14">
        <v>29815.020382165614</v>
      </c>
      <c r="L111" s="14">
        <v>19580.064968152863</v>
      </c>
      <c r="M111" s="14">
        <v>14785.856050955426</v>
      </c>
      <c r="N111" s="14">
        <v>7330.0038216560506</v>
      </c>
      <c r="O111" s="14">
        <v>14126.081528662422</v>
      </c>
      <c r="P111" s="14">
        <v>18742.886624203813</v>
      </c>
      <c r="Q111" s="14">
        <v>8414.1987261146496</v>
      </c>
      <c r="R111" s="14">
        <v>4231.5261146496796</v>
      </c>
      <c r="S111" s="14">
        <v>171096.24331210193</v>
      </c>
      <c r="T111" s="14">
        <v>116111.41528662421</v>
      </c>
      <c r="U111" s="14">
        <v>172323.48280254778</v>
      </c>
      <c r="V111" s="14">
        <v>49910.54904458599</v>
      </c>
      <c r="W111" s="14">
        <v>338345.44713375799</v>
      </c>
      <c r="X111" s="15">
        <v>0.34317416199994533</v>
      </c>
      <c r="Y111" s="15">
        <v>0.50931225545477254</v>
      </c>
      <c r="Z111" s="15">
        <v>0.1475135825452821</v>
      </c>
      <c r="AA111" s="16">
        <v>4.2015768037366907</v>
      </c>
      <c r="AB111" s="16">
        <v>6.2356517341125732</v>
      </c>
      <c r="AC111" s="16">
        <v>1.8060498583178695</v>
      </c>
      <c r="AD111" s="17">
        <v>1.0507678474494266</v>
      </c>
      <c r="AE111" s="17">
        <v>0.90581669311989799</v>
      </c>
      <c r="AF111" s="17">
        <v>1.0788784008136585</v>
      </c>
      <c r="AG111" s="17">
        <v>0.70851902530659672</v>
      </c>
      <c r="AH111" s="17">
        <v>0.53503705603561491</v>
      </c>
      <c r="AI111" s="17">
        <v>0.26524156950758637</v>
      </c>
      <c r="AJ111" s="17">
        <v>0.51116263058209899</v>
      </c>
      <c r="AK111" s="17">
        <v>0.67822511232789384</v>
      </c>
      <c r="AL111" s="17">
        <v>0.30447395807211997</v>
      </c>
      <c r="AM111" s="17">
        <v>0.1531208789749913</v>
      </c>
      <c r="AN111" s="18">
        <v>0.25008893006904492</v>
      </c>
      <c r="AO111" s="18">
        <v>0.21558970249319395</v>
      </c>
      <c r="AP111" s="18">
        <v>0.25677940716308056</v>
      </c>
      <c r="AQ111" s="18">
        <v>0.16863169671835398</v>
      </c>
      <c r="AR111" s="18">
        <v>0.12734196732040631</v>
      </c>
      <c r="AS111" s="18">
        <v>6.3129054137887608E-2</v>
      </c>
      <c r="AT111" s="18">
        <v>0.12165971359311918</v>
      </c>
      <c r="AU111" s="18">
        <v>0.16142156718989675</v>
      </c>
      <c r="AV111" s="18">
        <v>7.2466593446854216E-2</v>
      </c>
      <c r="AW111" s="18">
        <v>3.6443670109472366E-2</v>
      </c>
      <c r="AX111" s="19">
        <v>2626.2939310235033</v>
      </c>
      <c r="AY111" s="19">
        <v>1328.0776473810597</v>
      </c>
      <c r="AZ111" s="19">
        <v>387.41402658220898</v>
      </c>
      <c r="BA111" s="19">
        <v>1337.6036854967613</v>
      </c>
      <c r="BB111" s="19">
        <v>225.39920529251253</v>
      </c>
      <c r="BC111" s="19">
        <v>194.30587190644263</v>
      </c>
      <c r="BD111" s="19">
        <v>231.42917319076</v>
      </c>
      <c r="BE111" s="19">
        <v>151.9837380125193</v>
      </c>
      <c r="BF111" s="19">
        <v>114.7702868194941</v>
      </c>
      <c r="BG111" s="19">
        <v>56.896715218940074</v>
      </c>
      <c r="BH111" s="19">
        <v>109.64900666508127</v>
      </c>
      <c r="BI111" s="19">
        <v>145.48541973301104</v>
      </c>
      <c r="BJ111" s="19">
        <v>65.312417341571447</v>
      </c>
      <c r="BK111" s="19">
        <v>32.84581320072715</v>
      </c>
      <c r="BL111" s="20">
        <v>27.745118609698523</v>
      </c>
      <c r="BM111" s="20">
        <v>9.5214078284723787</v>
      </c>
      <c r="BN111" s="20">
        <v>14.130928936965738</v>
      </c>
      <c r="BO111" s="20">
        <v>4.092781844260406</v>
      </c>
      <c r="BP111" s="20">
        <v>2.3811986965736858</v>
      </c>
      <c r="BQ111" s="20">
        <v>2.0527174810567281</v>
      </c>
      <c r="BR111" s="20">
        <v>2.4449014575530517</v>
      </c>
      <c r="BS111" s="20">
        <v>1.6056111572627156</v>
      </c>
      <c r="BT111" s="20">
        <v>1.2124748045375906</v>
      </c>
      <c r="BU111" s="20">
        <v>0.60107747027253977</v>
      </c>
      <c r="BV111" s="20">
        <v>1.1583717494152326</v>
      </c>
      <c r="BW111" s="20">
        <v>1.5369605735261631</v>
      </c>
      <c r="BX111" s="20">
        <v>0.68998399014760292</v>
      </c>
      <c r="BY111" s="20">
        <v>0.34699504587859503</v>
      </c>
      <c r="BZ111" s="46">
        <v>1</v>
      </c>
      <c r="CA111" s="46">
        <v>0</v>
      </c>
      <c r="CB111" s="21">
        <v>612358.04817001126</v>
      </c>
      <c r="CC111" s="21">
        <v>22.154903963182171</v>
      </c>
      <c r="CD111" s="21">
        <v>5708.3716492472013</v>
      </c>
      <c r="CE111" s="21">
        <v>50.268540050448891</v>
      </c>
      <c r="CF111" s="21">
        <v>5.6071803547565153</v>
      </c>
      <c r="CG111" s="21">
        <v>1451.0923441486982</v>
      </c>
      <c r="CH111" s="21">
        <v>12.778476613091271</v>
      </c>
      <c r="CI111" t="s">
        <v>88</v>
      </c>
    </row>
    <row r="112" spans="1:88" x14ac:dyDescent="0.2">
      <c r="A112" s="44">
        <v>1401</v>
      </c>
      <c r="B112" s="12" t="s">
        <v>208</v>
      </c>
      <c r="C112" s="11" t="s">
        <v>122</v>
      </c>
      <c r="D112" s="45">
        <v>14.02891</v>
      </c>
      <c r="E112" s="45">
        <v>-90.459209999999999</v>
      </c>
      <c r="F112" s="11">
        <v>30.3</v>
      </c>
      <c r="G112" s="11">
        <v>3142.075191454664</v>
      </c>
      <c r="H112" s="13">
        <v>7316.6</v>
      </c>
      <c r="I112" s="14">
        <v>33947.535031847146</v>
      </c>
      <c r="J112" s="14">
        <v>4097.9681528662413</v>
      </c>
      <c r="K112" s="14">
        <v>8474.6292993630559</v>
      </c>
      <c r="L112" s="14">
        <v>5818.8038216560508</v>
      </c>
      <c r="M112" s="14">
        <v>1204.7197452229302</v>
      </c>
      <c r="N112" s="14">
        <v>533.48280254777058</v>
      </c>
      <c r="O112" s="14">
        <v>2564.6318471337581</v>
      </c>
      <c r="P112" s="14">
        <v>3837.2089171974521</v>
      </c>
      <c r="Q112" s="14">
        <v>54.254777070063696</v>
      </c>
      <c r="R112" s="14">
        <v>1033.132484076433</v>
      </c>
      <c r="S112" s="14">
        <v>61566.366878980902</v>
      </c>
      <c r="T112" s="14">
        <v>53426.323566878993</v>
      </c>
      <c r="U112" s="14">
        <v>44846.579617834388</v>
      </c>
      <c r="V112" s="14">
        <v>35506.826751592358</v>
      </c>
      <c r="W112" s="14">
        <v>133779.72993630575</v>
      </c>
      <c r="X112" s="15">
        <v>0.39936037837956434</v>
      </c>
      <c r="Y112" s="15">
        <v>0.33522701562625684</v>
      </c>
      <c r="Z112" s="15">
        <v>0.26541260599417876</v>
      </c>
      <c r="AA112" s="16">
        <v>7.3020697546509297</v>
      </c>
      <c r="AB112" s="16">
        <v>6.1294289175073651</v>
      </c>
      <c r="AC112" s="16">
        <v>4.852913477789186</v>
      </c>
      <c r="AD112" s="17">
        <v>4.6397964945257559</v>
      </c>
      <c r="AE112" s="17">
        <v>0.5600918668324415</v>
      </c>
      <c r="AF112" s="17">
        <v>1.1582742393137599</v>
      </c>
      <c r="AG112" s="17">
        <v>0.79528795091381932</v>
      </c>
      <c r="AH112" s="17">
        <v>0.16465567958108004</v>
      </c>
      <c r="AI112" s="17">
        <v>7.2914031455562772E-2</v>
      </c>
      <c r="AJ112" s="17">
        <v>0.35052235288710032</v>
      </c>
      <c r="AK112" s="17">
        <v>0.52445246660982592</v>
      </c>
      <c r="AL112" s="17">
        <v>7.4152990555809654E-3</v>
      </c>
      <c r="AM112" s="17">
        <v>0.14120390400957178</v>
      </c>
      <c r="AN112" s="18">
        <v>0.63540840479790217</v>
      </c>
      <c r="AO112" s="18">
        <v>7.6703165766897868E-2</v>
      </c>
      <c r="AP112" s="18">
        <v>0.15862273002473262</v>
      </c>
      <c r="AQ112" s="18">
        <v>0.10891267512300525</v>
      </c>
      <c r="AR112" s="18">
        <v>2.2549179220892186E-2</v>
      </c>
      <c r="AS112" s="18">
        <v>9.9853923483983996E-3</v>
      </c>
      <c r="AT112" s="18">
        <v>4.8003150430580455E-2</v>
      </c>
      <c r="AU112" s="18">
        <v>7.1822439969953009E-2</v>
      </c>
      <c r="AV112" s="18">
        <v>1.0155064666230991E-3</v>
      </c>
      <c r="AW112" s="18">
        <v>1.9337517820838996E-2</v>
      </c>
      <c r="AX112" s="19">
        <v>4415.1726051586056</v>
      </c>
      <c r="AY112" s="19">
        <v>2031.8932963360032</v>
      </c>
      <c r="AZ112" s="19">
        <v>1171.8424670492527</v>
      </c>
      <c r="BA112" s="19">
        <v>1480.0851359021249</v>
      </c>
      <c r="BB112" s="19">
        <v>1120.3806941203679</v>
      </c>
      <c r="BC112" s="19">
        <v>135.24647369195515</v>
      </c>
      <c r="BD112" s="19">
        <v>279.69073595257612</v>
      </c>
      <c r="BE112" s="19">
        <v>192.03973008765843</v>
      </c>
      <c r="BF112" s="19">
        <v>39.759727565113209</v>
      </c>
      <c r="BG112" s="19">
        <v>17.606693153391767</v>
      </c>
      <c r="BH112" s="19">
        <v>84.641315086922702</v>
      </c>
      <c r="BI112" s="19">
        <v>126.64055832334826</v>
      </c>
      <c r="BJ112" s="19">
        <v>1.7905867019823001</v>
      </c>
      <c r="BK112" s="19">
        <v>34.096781652687554</v>
      </c>
      <c r="BL112" s="20">
        <v>42.576870948263561</v>
      </c>
      <c r="BM112" s="20">
        <v>17.003515292116415</v>
      </c>
      <c r="BN112" s="20">
        <v>14.27291738269067</v>
      </c>
      <c r="BO112" s="20">
        <v>11.300438273456471</v>
      </c>
      <c r="BP112" s="20">
        <v>10.804176527720427</v>
      </c>
      <c r="BQ112" s="20">
        <v>1.3042234520711882</v>
      </c>
      <c r="BR112" s="20">
        <v>2.6971440156527944</v>
      </c>
      <c r="BS112" s="20">
        <v>1.8518983369593269</v>
      </c>
      <c r="BT112" s="20">
        <v>0.38341531370711396</v>
      </c>
      <c r="BU112" s="20">
        <v>0.16978677149377441</v>
      </c>
      <c r="BV112" s="20">
        <v>0.81622230241613947</v>
      </c>
      <c r="BW112" s="20">
        <v>1.2212339563462091</v>
      </c>
      <c r="BX112" s="20">
        <v>1.7267179734468972E-2</v>
      </c>
      <c r="BY112" s="20">
        <v>0.32880577997820959</v>
      </c>
      <c r="BZ112" s="46">
        <v>1</v>
      </c>
      <c r="CA112" s="46">
        <v>0</v>
      </c>
      <c r="CB112" s="21">
        <v>161535.5586553379</v>
      </c>
      <c r="CC112" s="21">
        <v>22.154903963182171</v>
      </c>
      <c r="CD112" s="21">
        <v>5708.3716492472013</v>
      </c>
      <c r="CE112" s="21">
        <v>50.268540050448891</v>
      </c>
      <c r="CF112" s="21">
        <v>5.6071803547565153</v>
      </c>
      <c r="CG112" s="21">
        <v>1451.0923441486982</v>
      </c>
      <c r="CH112" s="21">
        <v>12.778476613091271</v>
      </c>
      <c r="CI112" t="s">
        <v>88</v>
      </c>
      <c r="CJ112" t="s">
        <v>146</v>
      </c>
    </row>
    <row r="113" spans="1:88" x14ac:dyDescent="0.2">
      <c r="A113" s="44">
        <v>1403</v>
      </c>
      <c r="B113" s="12" t="s">
        <v>209</v>
      </c>
      <c r="C113" s="11" t="s">
        <v>122</v>
      </c>
      <c r="D113" s="45">
        <v>14.006550000000001</v>
      </c>
      <c r="E113" s="45">
        <v>-90.51482</v>
      </c>
      <c r="F113" s="11">
        <v>19.899999999999999</v>
      </c>
      <c r="G113" s="11">
        <v>1734.449750006931</v>
      </c>
      <c r="H113" s="13">
        <v>4186</v>
      </c>
      <c r="I113" s="14">
        <v>19.526114649681531</v>
      </c>
      <c r="J113" s="14">
        <v>3082.5554140127383</v>
      </c>
      <c r="K113" s="14">
        <v>4529.2968152866233</v>
      </c>
      <c r="L113" s="14">
        <v>2308.3770700636942</v>
      </c>
      <c r="M113" s="14">
        <v>396.28535031847133</v>
      </c>
      <c r="N113" s="14">
        <v>738.44585987261155</v>
      </c>
      <c r="O113" s="14">
        <v>391.44076433121018</v>
      </c>
      <c r="P113" s="14">
        <v>1378.2636942675158</v>
      </c>
      <c r="Q113" s="14">
        <v>654.3528662420382</v>
      </c>
      <c r="R113" s="14">
        <v>25.359235668789808</v>
      </c>
      <c r="S113" s="14">
        <v>13523.903184713372</v>
      </c>
      <c r="T113" s="14">
        <v>10619.467515923565</v>
      </c>
      <c r="U113" s="14">
        <v>24154.155414012741</v>
      </c>
      <c r="V113" s="14">
        <v>22574.555414012742</v>
      </c>
      <c r="W113" s="14">
        <v>57348.178343949046</v>
      </c>
      <c r="X113" s="15">
        <v>0.18517532417913415</v>
      </c>
      <c r="Y113" s="15">
        <v>0.42118435339213017</v>
      </c>
      <c r="Z113" s="15">
        <v>0.39364032242873576</v>
      </c>
      <c r="AA113" s="16">
        <v>2.5369009832593323</v>
      </c>
      <c r="AB113" s="16">
        <v>5.7702234624970714</v>
      </c>
      <c r="AC113" s="16">
        <v>5.3928703807961638</v>
      </c>
      <c r="AD113" s="17">
        <v>4.6646236621312783E-3</v>
      </c>
      <c r="AE113" s="17">
        <v>0.7363964199743761</v>
      </c>
      <c r="AF113" s="17">
        <v>1.0820107059929822</v>
      </c>
      <c r="AG113" s="17">
        <v>0.55145176064588963</v>
      </c>
      <c r="AH113" s="17">
        <v>9.4669218900733709E-2</v>
      </c>
      <c r="AI113" s="17">
        <v>0.17640847106369126</v>
      </c>
      <c r="AJ113" s="17">
        <v>9.3511888277881081E-2</v>
      </c>
      <c r="AK113" s="17">
        <v>0.32925554091436116</v>
      </c>
      <c r="AL113" s="17">
        <v>0.15631936603966512</v>
      </c>
      <c r="AM113" s="17">
        <v>6.0581069442880572E-3</v>
      </c>
      <c r="AN113" s="18">
        <v>1.8387093910690647E-3</v>
      </c>
      <c r="AO113" s="18">
        <v>0.29027400944449816</v>
      </c>
      <c r="AP113" s="18">
        <v>0.42650884411059992</v>
      </c>
      <c r="AQ113" s="18">
        <v>0.21737220501897611</v>
      </c>
      <c r="AR113" s="18">
        <v>3.7316875796668113E-2</v>
      </c>
      <c r="AS113" s="18">
        <v>6.9536995029678722E-2</v>
      </c>
      <c r="AT113" s="18">
        <v>3.6860677217973196E-2</v>
      </c>
      <c r="AU113" s="18">
        <v>0.12978651633905861</v>
      </c>
      <c r="AV113" s="18">
        <v>6.1618237003018862E-2</v>
      </c>
      <c r="AW113" s="18">
        <v>2.3879950318379346E-3</v>
      </c>
      <c r="AX113" s="19">
        <v>2881.8180072336208</v>
      </c>
      <c r="AY113" s="19">
        <v>679.5931248599685</v>
      </c>
      <c r="AZ113" s="19">
        <v>1134.399769548379</v>
      </c>
      <c r="BA113" s="19">
        <v>1213.7766539704896</v>
      </c>
      <c r="BB113" s="19">
        <v>0.98121179144128301</v>
      </c>
      <c r="BC113" s="19">
        <v>154.9022821111929</v>
      </c>
      <c r="BD113" s="19">
        <v>227.60285503952883</v>
      </c>
      <c r="BE113" s="19">
        <v>115.9988477418942</v>
      </c>
      <c r="BF113" s="19">
        <v>19.913836699420671</v>
      </c>
      <c r="BG113" s="19">
        <v>37.107832154402594</v>
      </c>
      <c r="BH113" s="19">
        <v>19.670390167397496</v>
      </c>
      <c r="BI113" s="19">
        <v>69.259482123995781</v>
      </c>
      <c r="BJ113" s="19">
        <v>32.882053580001923</v>
      </c>
      <c r="BK113" s="19">
        <v>1.2743334506929553</v>
      </c>
      <c r="BL113" s="20">
        <v>33.064191305467268</v>
      </c>
      <c r="BM113" s="20">
        <v>6.1226723437108097</v>
      </c>
      <c r="BN113" s="20">
        <v>13.926120035426923</v>
      </c>
      <c r="BO113" s="20">
        <v>13.015398926329537</v>
      </c>
      <c r="BP113" s="20">
        <v>1.1257815136819907E-2</v>
      </c>
      <c r="BQ113" s="20">
        <v>1.7772526497238794</v>
      </c>
      <c r="BR113" s="20">
        <v>2.6113739041840351</v>
      </c>
      <c r="BS113" s="20">
        <v>1.3308987879611212</v>
      </c>
      <c r="BT113" s="20">
        <v>0.22847900339395116</v>
      </c>
      <c r="BU113" s="20">
        <v>0.42575223633296994</v>
      </c>
      <c r="BV113" s="20">
        <v>0.22568584897293562</v>
      </c>
      <c r="BW113" s="20">
        <v>0.79464031417572523</v>
      </c>
      <c r="BX113" s="20">
        <v>0.37726827556660164</v>
      </c>
      <c r="BY113" s="20">
        <v>1.4620911138352939E-2</v>
      </c>
      <c r="BZ113" s="46">
        <v>1</v>
      </c>
      <c r="CA113" s="46">
        <v>0</v>
      </c>
      <c r="CB113" s="21">
        <v>91987.378395547246</v>
      </c>
      <c r="CC113" s="21">
        <v>22.154903963182171</v>
      </c>
      <c r="CD113" s="21">
        <v>5708.3716492472013</v>
      </c>
      <c r="CE113" s="21">
        <v>50.268540050448891</v>
      </c>
      <c r="CF113" s="21">
        <v>5.6071803547565153</v>
      </c>
      <c r="CG113" s="21">
        <v>1451.0923441486982</v>
      </c>
      <c r="CH113" s="21">
        <v>12.778476613091271</v>
      </c>
      <c r="CI113" t="s">
        <v>88</v>
      </c>
    </row>
    <row r="114" spans="1:88" x14ac:dyDescent="0.2">
      <c r="A114" s="44">
        <v>1408</v>
      </c>
      <c r="B114" s="12" t="s">
        <v>210</v>
      </c>
      <c r="C114" s="11" t="s">
        <v>122</v>
      </c>
      <c r="D114" s="45">
        <v>14.03853</v>
      </c>
      <c r="E114" s="45">
        <v>-90.56447</v>
      </c>
      <c r="F114" s="11">
        <v>186.3</v>
      </c>
      <c r="G114" s="11">
        <v>17608.483051037809</v>
      </c>
      <c r="H114" s="13">
        <v>39213.599999999991</v>
      </c>
      <c r="I114" s="14">
        <v>11898.496815286631</v>
      </c>
      <c r="J114" s="14">
        <v>34615.066242038221</v>
      </c>
      <c r="K114" s="14">
        <v>48449.030573248419</v>
      </c>
      <c r="L114" s="14">
        <v>14713.921019108278</v>
      </c>
      <c r="M114" s="14">
        <v>18546.554140127391</v>
      </c>
      <c r="N114" s="14">
        <v>12927.62420382165</v>
      </c>
      <c r="O114" s="14">
        <v>7219.2050955413961</v>
      </c>
      <c r="P114" s="14">
        <v>30763.272611464963</v>
      </c>
      <c r="Q114" s="14">
        <v>6170.3643312101885</v>
      </c>
      <c r="R114" s="14">
        <v>5481.8700636942676</v>
      </c>
      <c r="S114" s="14">
        <v>190785.40509554138</v>
      </c>
      <c r="T114" s="14">
        <v>121328.74904458602</v>
      </c>
      <c r="U114" s="14">
        <v>142512.52611464963</v>
      </c>
      <c r="V114" s="14">
        <v>197988.56305732488</v>
      </c>
      <c r="W114" s="14">
        <v>461829.83821656054</v>
      </c>
      <c r="X114" s="15">
        <v>0.2627131012433474</v>
      </c>
      <c r="Y114" s="15">
        <v>0.30858232691284637</v>
      </c>
      <c r="Z114" s="15">
        <v>0.42870457184380623</v>
      </c>
      <c r="AA114" s="16">
        <v>3.0940477039747956</v>
      </c>
      <c r="AB114" s="16">
        <v>3.6342627587023295</v>
      </c>
      <c r="AC114" s="16">
        <v>5.048976963536246</v>
      </c>
      <c r="AD114" s="17">
        <v>0.30342781114936229</v>
      </c>
      <c r="AE114" s="17">
        <v>0.88273115046917983</v>
      </c>
      <c r="AF114" s="17">
        <v>1.2355160090695174</v>
      </c>
      <c r="AG114" s="17">
        <v>0.37522494795449235</v>
      </c>
      <c r="AH114" s="17">
        <v>0.47296229216719188</v>
      </c>
      <c r="AI114" s="17">
        <v>0.32967195574549779</v>
      </c>
      <c r="AJ114" s="17">
        <v>0.18409952403098409</v>
      </c>
      <c r="AK114" s="17">
        <v>0.78450518726831941</v>
      </c>
      <c r="AL114" s="17">
        <v>0.15735266160745737</v>
      </c>
      <c r="AM114" s="17">
        <v>0.139795123724786</v>
      </c>
      <c r="AN114" s="18">
        <v>9.8068239464944612E-2</v>
      </c>
      <c r="AO114" s="18">
        <v>0.28529978685692903</v>
      </c>
      <c r="AP114" s="18">
        <v>0.3993202843906708</v>
      </c>
      <c r="AQ114" s="18">
        <v>0.12127316184312747</v>
      </c>
      <c r="AR114" s="18">
        <v>0.1528619909640038</v>
      </c>
      <c r="AS114" s="18">
        <v>0.10655037907850672</v>
      </c>
      <c r="AT114" s="18">
        <v>5.9501191204802378E-2</v>
      </c>
      <c r="AU114" s="18">
        <v>0.25355303548180524</v>
      </c>
      <c r="AV114" s="18">
        <v>5.0856572574919538E-2</v>
      </c>
      <c r="AW114" s="18">
        <v>4.5181954869408437E-2</v>
      </c>
      <c r="AX114" s="19">
        <v>2478.957800410953</v>
      </c>
      <c r="AY114" s="19">
        <v>1024.0762484999536</v>
      </c>
      <c r="AZ114" s="19">
        <v>1062.7405424440412</v>
      </c>
      <c r="BA114" s="19">
        <v>764.96256636956321</v>
      </c>
      <c r="BB114" s="19">
        <v>63.867401048237419</v>
      </c>
      <c r="BC114" s="19">
        <v>185.80282470229855</v>
      </c>
      <c r="BD114" s="19">
        <v>260.05920865941181</v>
      </c>
      <c r="BE114" s="19">
        <v>78.979715615181306</v>
      </c>
      <c r="BF114" s="19">
        <v>99.552088782218945</v>
      </c>
      <c r="BG114" s="19">
        <v>69.391434266353457</v>
      </c>
      <c r="BH114" s="19">
        <v>38.750429927758432</v>
      </c>
      <c r="BI114" s="19">
        <v>165.12760392627462</v>
      </c>
      <c r="BJ114" s="19">
        <v>33.12058148797739</v>
      </c>
      <c r="BK114" s="19">
        <v>29.424960084241906</v>
      </c>
      <c r="BL114" s="20">
        <v>26.227690192162306</v>
      </c>
      <c r="BM114" s="20">
        <v>6.8903578288326859</v>
      </c>
      <c r="BN114" s="20">
        <v>8.093401669046683</v>
      </c>
      <c r="BO114" s="20">
        <v>11.243930694282938</v>
      </c>
      <c r="BP114" s="20">
        <v>0.67572526155711965</v>
      </c>
      <c r="BQ114" s="20">
        <v>1.9658176199339374</v>
      </c>
      <c r="BR114" s="20">
        <v>2.7514596477629532</v>
      </c>
      <c r="BS114" s="20">
        <v>0.83561548013308673</v>
      </c>
      <c r="BT114" s="20">
        <v>1.0532738161697748</v>
      </c>
      <c r="BU114" s="20">
        <v>0.73417023864867914</v>
      </c>
      <c r="BV114" s="20">
        <v>0.40998449864288056</v>
      </c>
      <c r="BW114" s="20">
        <v>1.7470711430563486</v>
      </c>
      <c r="BX114" s="20">
        <v>0.35041998298919452</v>
      </c>
      <c r="BY114" s="20">
        <v>0.3113198364563935</v>
      </c>
      <c r="BZ114" s="46">
        <v>0.15789473684210525</v>
      </c>
      <c r="CA114" s="46">
        <v>0.8421052631578948</v>
      </c>
      <c r="CB114" s="21">
        <v>870995.07744197559</v>
      </c>
      <c r="CC114" s="21">
        <v>22.154903963182171</v>
      </c>
      <c r="CD114" s="21">
        <v>5708.3716492472013</v>
      </c>
      <c r="CE114" s="21">
        <v>50.268540050448891</v>
      </c>
      <c r="CF114" s="21">
        <v>5.6071803547565153</v>
      </c>
      <c r="CG114" s="21">
        <v>1451.0923441486982</v>
      </c>
      <c r="CH114" s="21">
        <v>12.778476613091271</v>
      </c>
      <c r="CI114" t="s">
        <v>88</v>
      </c>
    </row>
    <row r="115" spans="1:88" x14ac:dyDescent="0.2">
      <c r="A115" s="44">
        <v>1409</v>
      </c>
      <c r="B115" s="12" t="s">
        <v>211</v>
      </c>
      <c r="C115" s="11" t="s">
        <v>122</v>
      </c>
      <c r="D115" s="45">
        <v>13.973610000000001</v>
      </c>
      <c r="E115" s="45">
        <v>-90.517259999999993</v>
      </c>
      <c r="F115" s="11">
        <v>35.700000000000003</v>
      </c>
      <c r="G115" s="11">
        <v>3894.771038656796</v>
      </c>
      <c r="H115" s="13">
        <v>9750</v>
      </c>
      <c r="I115" s="14">
        <v>6757.8509554140155</v>
      </c>
      <c r="J115" s="14">
        <v>5153.8726114649689</v>
      </c>
      <c r="K115" s="14">
        <v>7895.7197452229311</v>
      </c>
      <c r="L115" s="14">
        <v>5748.3605095541407</v>
      </c>
      <c r="M115" s="14">
        <v>4047.2458598726112</v>
      </c>
      <c r="N115" s="14">
        <v>2276.0866242038219</v>
      </c>
      <c r="O115" s="14">
        <v>975.1949044585989</v>
      </c>
      <c r="P115" s="14">
        <v>2166.624203821656</v>
      </c>
      <c r="Q115" s="14">
        <v>564.82038216560511</v>
      </c>
      <c r="R115" s="14">
        <v>194.10700636942673</v>
      </c>
      <c r="S115" s="14">
        <v>35779.882802547785</v>
      </c>
      <c r="T115" s="14">
        <v>26314.731210191087</v>
      </c>
      <c r="U115" s="14">
        <v>56771.555414012735</v>
      </c>
      <c r="V115" s="14">
        <v>23702.267515923566</v>
      </c>
      <c r="W115" s="14">
        <v>106788.55414012738</v>
      </c>
      <c r="X115" s="15">
        <v>0.24641902329402302</v>
      </c>
      <c r="Y115" s="15">
        <v>0.53162584577666816</v>
      </c>
      <c r="Z115" s="15">
        <v>0.22195513092930891</v>
      </c>
      <c r="AA115" s="16">
        <v>2.6989467907888294</v>
      </c>
      <c r="AB115" s="16">
        <v>5.8227236322064346</v>
      </c>
      <c r="AC115" s="16">
        <v>2.4310017965049813</v>
      </c>
      <c r="AD115" s="17">
        <v>0.69311291850400158</v>
      </c>
      <c r="AE115" s="17">
        <v>0.5286023191246122</v>
      </c>
      <c r="AF115" s="17">
        <v>0.80981740976645444</v>
      </c>
      <c r="AG115" s="17">
        <v>0.58957543687734781</v>
      </c>
      <c r="AH115" s="17">
        <v>0.41510213947411395</v>
      </c>
      <c r="AI115" s="17">
        <v>0.23344478196962276</v>
      </c>
      <c r="AJ115" s="17">
        <v>0.10001999020088194</v>
      </c>
      <c r="AK115" s="17">
        <v>0.22221786705863139</v>
      </c>
      <c r="AL115" s="17">
        <v>5.7930295606728729E-2</v>
      </c>
      <c r="AM115" s="17">
        <v>1.9908410909684794E-2</v>
      </c>
      <c r="AN115" s="18">
        <v>0.25680866361260252</v>
      </c>
      <c r="AO115" s="18">
        <v>0.19585503535255544</v>
      </c>
      <c r="AP115" s="18">
        <v>0.30004941650952915</v>
      </c>
      <c r="AQ115" s="18">
        <v>0.21844648397274655</v>
      </c>
      <c r="AR115" s="18">
        <v>0.15380152765175145</v>
      </c>
      <c r="AS115" s="18">
        <v>8.6494770021528708E-2</v>
      </c>
      <c r="AT115" s="18">
        <v>3.7058896656368981E-2</v>
      </c>
      <c r="AU115" s="18">
        <v>8.2335030767199044E-2</v>
      </c>
      <c r="AV115" s="18">
        <v>2.1464037677377576E-2</v>
      </c>
      <c r="AW115" s="18">
        <v>7.3763628751888442E-3</v>
      </c>
      <c r="AX115" s="19">
        <v>2991.2760263341002</v>
      </c>
      <c r="AY115" s="19">
        <v>1002.2376135167445</v>
      </c>
      <c r="AZ115" s="19">
        <v>663.92906207068802</v>
      </c>
      <c r="BA115" s="19">
        <v>1590.2396474513371</v>
      </c>
      <c r="BB115" s="19">
        <v>189.29554496958025</v>
      </c>
      <c r="BC115" s="19">
        <v>144.36617959285627</v>
      </c>
      <c r="BD115" s="19">
        <v>221.16862031436781</v>
      </c>
      <c r="BE115" s="19">
        <v>161.01850166818321</v>
      </c>
      <c r="BF115" s="19">
        <v>113.3682313689807</v>
      </c>
      <c r="BG115" s="19">
        <v>63.755927848846547</v>
      </c>
      <c r="BH115" s="19">
        <v>27.316383878392124</v>
      </c>
      <c r="BI115" s="19">
        <v>60.689753608449742</v>
      </c>
      <c r="BJ115" s="19">
        <v>15.821299220325072</v>
      </c>
      <c r="BK115" s="19">
        <v>5.4371710467626526</v>
      </c>
      <c r="BL115" s="20">
        <v>27.418442080476172</v>
      </c>
      <c r="BM115" s="20">
        <v>6.756425717714678</v>
      </c>
      <c r="BN115" s="20">
        <v>14.576352460911734</v>
      </c>
      <c r="BO115" s="20">
        <v>6.0856639018497614</v>
      </c>
      <c r="BP115" s="20">
        <v>1.7351086593641254</v>
      </c>
      <c r="BQ115" s="20">
        <v>1.323279997799923</v>
      </c>
      <c r="BR115" s="20">
        <v>2.0272615942902661</v>
      </c>
      <c r="BS115" s="20">
        <v>1.4759174422578121</v>
      </c>
      <c r="BT115" s="20">
        <v>1.0391485968500986</v>
      </c>
      <c r="BU115" s="20">
        <v>0.58439548862127311</v>
      </c>
      <c r="BV115" s="20">
        <v>0.25038568243922188</v>
      </c>
      <c r="BW115" s="20">
        <v>0.55629051934433293</v>
      </c>
      <c r="BX115" s="20">
        <v>0.14502017616943069</v>
      </c>
      <c r="BY115" s="20">
        <v>4.9837847833121694E-2</v>
      </c>
      <c r="BZ115" s="46">
        <v>1</v>
      </c>
      <c r="CA115" s="46">
        <v>0</v>
      </c>
      <c r="CB115" s="21">
        <v>213267.04894156201</v>
      </c>
      <c r="CC115" s="21">
        <v>22.154903963182171</v>
      </c>
      <c r="CD115" s="21">
        <v>5708.3716492472013</v>
      </c>
      <c r="CE115" s="21">
        <v>50.268540050448891</v>
      </c>
      <c r="CF115" s="21">
        <v>5.6071803547565153</v>
      </c>
      <c r="CG115" s="21">
        <v>1451.0923441486982</v>
      </c>
      <c r="CH115" s="21">
        <v>12.778476613091271</v>
      </c>
      <c r="CI115" t="s">
        <v>88</v>
      </c>
    </row>
    <row r="116" spans="1:88" x14ac:dyDescent="0.2">
      <c r="A116" s="44">
        <v>1410</v>
      </c>
      <c r="B116" s="12" t="s">
        <v>212</v>
      </c>
      <c r="C116" s="11" t="s">
        <v>96</v>
      </c>
      <c r="D116" s="45">
        <v>13.99963</v>
      </c>
      <c r="E116" s="45">
        <v>-90.606750000000005</v>
      </c>
      <c r="F116" s="11">
        <v>37.72</v>
      </c>
      <c r="G116" s="11">
        <v>3733.5463198144721</v>
      </c>
      <c r="H116" s="13">
        <v>9074.6</v>
      </c>
      <c r="I116" s="14">
        <v>10420.256050955411</v>
      </c>
      <c r="J116" s="14">
        <v>6459.6815286624205</v>
      </c>
      <c r="K116" s="14">
        <v>11819.289171974518</v>
      </c>
      <c r="L116" s="14">
        <v>14723.678980891724</v>
      </c>
      <c r="M116" s="14">
        <v>7803.1974522292985</v>
      </c>
      <c r="N116" s="14">
        <v>9925.6547770700599</v>
      </c>
      <c r="O116" s="14">
        <v>2529.5222929936308</v>
      </c>
      <c r="P116" s="14">
        <v>4697.5248407643321</v>
      </c>
      <c r="Q116" s="14">
        <v>2224.4636942675161</v>
      </c>
      <c r="R116" s="14">
        <v>347.38726114649688</v>
      </c>
      <c r="S116" s="14">
        <v>70950.656050955411</v>
      </c>
      <c r="T116" s="14">
        <v>45994.756687898087</v>
      </c>
      <c r="U116" s="14">
        <v>50365.002547770695</v>
      </c>
      <c r="V116" s="14">
        <v>42126.633121019106</v>
      </c>
      <c r="W116" s="14">
        <v>138486.39235668789</v>
      </c>
      <c r="X116" s="15">
        <v>0.33212473734916287</v>
      </c>
      <c r="Y116" s="15">
        <v>0.36368195958235189</v>
      </c>
      <c r="Z116" s="15">
        <v>0.30419330306848513</v>
      </c>
      <c r="AA116" s="16">
        <v>5.0685161536484342</v>
      </c>
      <c r="AB116" s="16">
        <v>5.5501071725222815</v>
      </c>
      <c r="AC116" s="16">
        <v>4.6422578539020014</v>
      </c>
      <c r="AD116" s="17">
        <v>1.1482881946262546</v>
      </c>
      <c r="AE116" s="17">
        <v>0.71184201272369252</v>
      </c>
      <c r="AF116" s="17">
        <v>1.3024584193214597</v>
      </c>
      <c r="AG116" s="17">
        <v>1.6225154806704123</v>
      </c>
      <c r="AH116" s="17">
        <v>0.85989437024544313</v>
      </c>
      <c r="AI116" s="17">
        <v>1.0937842744660988</v>
      </c>
      <c r="AJ116" s="17">
        <v>0.27874752528966906</v>
      </c>
      <c r="AK116" s="17">
        <v>0.51765640808017233</v>
      </c>
      <c r="AL116" s="17">
        <v>0.24513077097255151</v>
      </c>
      <c r="AM116" s="17">
        <v>3.8281275334063967E-2</v>
      </c>
      <c r="AN116" s="18">
        <v>0.22655312912432773</v>
      </c>
      <c r="AO116" s="18">
        <v>0.14044386781943907</v>
      </c>
      <c r="AP116" s="18">
        <v>0.25697035973416404</v>
      </c>
      <c r="AQ116" s="18">
        <v>0.32011646633551483</v>
      </c>
      <c r="AR116" s="18">
        <v>0.16965406524875556</v>
      </c>
      <c r="AS116" s="18">
        <v>0.21579970178821817</v>
      </c>
      <c r="AT116" s="18">
        <v>5.4995883773403809E-2</v>
      </c>
      <c r="AU116" s="18">
        <v>0.10213174672582455</v>
      </c>
      <c r="AV116" s="18">
        <v>4.8363419103656352E-2</v>
      </c>
      <c r="AW116" s="18">
        <v>7.5527578828979806E-3</v>
      </c>
      <c r="AX116" s="19">
        <v>3671.4313986396578</v>
      </c>
      <c r="AY116" s="19">
        <v>1880.9823979574605</v>
      </c>
      <c r="AZ116" s="19">
        <v>1116.8248441415458</v>
      </c>
      <c r="BA116" s="19">
        <v>1335.2333655294458</v>
      </c>
      <c r="BB116" s="19">
        <v>276.25281153116151</v>
      </c>
      <c r="BC116" s="19">
        <v>171.25348697408327</v>
      </c>
      <c r="BD116" s="19">
        <v>313.34276701947294</v>
      </c>
      <c r="BE116" s="19">
        <v>390.3414363969174</v>
      </c>
      <c r="BF116" s="19">
        <v>206.87161856387326</v>
      </c>
      <c r="BG116" s="19">
        <v>263.14037054798678</v>
      </c>
      <c r="BH116" s="19">
        <v>67.060506176925529</v>
      </c>
      <c r="BI116" s="19">
        <v>124.5367137000088</v>
      </c>
      <c r="BJ116" s="19">
        <v>58.973056581853555</v>
      </c>
      <c r="BK116" s="19">
        <v>9.2096304651775416</v>
      </c>
      <c r="BL116" s="20">
        <v>37.092453258640589</v>
      </c>
      <c r="BM116" s="20">
        <v>12.319321296162107</v>
      </c>
      <c r="BN116" s="20">
        <v>13.489856086819204</v>
      </c>
      <c r="BO116" s="20">
        <v>11.283275875659276</v>
      </c>
      <c r="BP116" s="20">
        <v>2.7909807883334943</v>
      </c>
      <c r="BQ116" s="20">
        <v>1.7301731317433919</v>
      </c>
      <c r="BR116" s="20">
        <v>3.1657004251555247</v>
      </c>
      <c r="BS116" s="20">
        <v>3.9436176009792683</v>
      </c>
      <c r="BT116" s="20">
        <v>2.09002293899947</v>
      </c>
      <c r="BU116" s="20">
        <v>2.6585058619450277</v>
      </c>
      <c r="BV116" s="20">
        <v>0.67751196217094967</v>
      </c>
      <c r="BW116" s="20">
        <v>1.258193802453685</v>
      </c>
      <c r="BX116" s="20">
        <v>0.59580449891888698</v>
      </c>
      <c r="BY116" s="20">
        <v>9.3044851031541323E-2</v>
      </c>
      <c r="BZ116" s="46">
        <v>1</v>
      </c>
      <c r="CA116" s="46">
        <v>0</v>
      </c>
      <c r="CB116" s="21">
        <v>199233.90880849509</v>
      </c>
      <c r="CC116" s="21">
        <v>22.154903963182171</v>
      </c>
      <c r="CD116" s="21">
        <v>5708.3716492472013</v>
      </c>
      <c r="CE116" s="21">
        <v>50.268540050448891</v>
      </c>
      <c r="CF116" s="21">
        <v>5.6071803547565153</v>
      </c>
      <c r="CG116" s="21">
        <v>1451.0923441486982</v>
      </c>
      <c r="CH116" s="21">
        <v>12.778476613091271</v>
      </c>
      <c r="CI116" t="s">
        <v>88</v>
      </c>
    </row>
    <row r="117" spans="1:88" x14ac:dyDescent="0.2">
      <c r="A117" s="44">
        <v>1414</v>
      </c>
      <c r="B117" s="12" t="s">
        <v>213</v>
      </c>
      <c r="C117" s="11" t="s">
        <v>96</v>
      </c>
      <c r="D117" s="45">
        <v>14.08727</v>
      </c>
      <c r="E117" s="45">
        <v>-90.664490000000001</v>
      </c>
      <c r="F117" s="11">
        <v>229.75</v>
      </c>
      <c r="G117" s="11">
        <v>30991.954410505841</v>
      </c>
      <c r="H117" s="13">
        <v>67950</v>
      </c>
      <c r="I117" s="14">
        <v>48534.941401273893</v>
      </c>
      <c r="J117" s="14">
        <v>46571.092993630591</v>
      </c>
      <c r="K117" s="14">
        <v>35736.017834394886</v>
      </c>
      <c r="L117" s="14">
        <v>31653.165605095553</v>
      </c>
      <c r="M117" s="14">
        <v>27841.556687898086</v>
      </c>
      <c r="N117" s="14">
        <v>46359.374522293001</v>
      </c>
      <c r="O117" s="14">
        <v>12786.969426751597</v>
      </c>
      <c r="P117" s="14">
        <v>24607.814012738858</v>
      </c>
      <c r="Q117" s="14">
        <v>9941.3898089171998</v>
      </c>
      <c r="R117" s="14">
        <v>11325.394904458599</v>
      </c>
      <c r="S117" s="14">
        <v>295357.71719745226</v>
      </c>
      <c r="T117" s="14">
        <v>183762.00254777074</v>
      </c>
      <c r="U117" s="14">
        <v>282290.48280254781</v>
      </c>
      <c r="V117" s="14">
        <v>247829.12229299362</v>
      </c>
      <c r="W117" s="14">
        <v>713881.60764331219</v>
      </c>
      <c r="X117" s="15">
        <v>0.2574124344713285</v>
      </c>
      <c r="Y117" s="15">
        <v>0.39543039038987682</v>
      </c>
      <c r="Z117" s="15">
        <v>0.34715717513879463</v>
      </c>
      <c r="AA117" s="16">
        <v>2.7043708984219386</v>
      </c>
      <c r="AB117" s="16">
        <v>4.1543853245408062</v>
      </c>
      <c r="AC117" s="16">
        <v>3.6472277011478091</v>
      </c>
      <c r="AD117" s="17">
        <v>0.71427433997459744</v>
      </c>
      <c r="AE117" s="17">
        <v>0.6853729653220102</v>
      </c>
      <c r="AF117" s="17">
        <v>0.52591637725378793</v>
      </c>
      <c r="AG117" s="17">
        <v>0.46583025173061887</v>
      </c>
      <c r="AH117" s="17">
        <v>0.40973593359673416</v>
      </c>
      <c r="AI117" s="17">
        <v>0.68225716736266373</v>
      </c>
      <c r="AJ117" s="17">
        <v>0.18818203718545395</v>
      </c>
      <c r="AK117" s="17">
        <v>0.36214590158556081</v>
      </c>
      <c r="AL117" s="17">
        <v>0.14630448578244593</v>
      </c>
      <c r="AM117" s="17">
        <v>0.16667247835847829</v>
      </c>
      <c r="AN117" s="18">
        <v>0.2641184833010119</v>
      </c>
      <c r="AO117" s="18">
        <v>0.25343157098826224</v>
      </c>
      <c r="AP117" s="18">
        <v>0.19446902699650848</v>
      </c>
      <c r="AQ117" s="18">
        <v>0.17225087431699598</v>
      </c>
      <c r="AR117" s="18">
        <v>0.15150877930088077</v>
      </c>
      <c r="AS117" s="18">
        <v>0.25227943687782478</v>
      </c>
      <c r="AT117" s="18">
        <v>6.9584404008807527E-2</v>
      </c>
      <c r="AU117" s="18">
        <v>0.13391132917340631</v>
      </c>
      <c r="AV117" s="18">
        <v>5.4099267917657991E-2</v>
      </c>
      <c r="AW117" s="18">
        <v>6.163077647956329E-2</v>
      </c>
      <c r="AX117" s="19">
        <v>3107.2104794050583</v>
      </c>
      <c r="AY117" s="19">
        <v>1285.5613370944604</v>
      </c>
      <c r="AZ117" s="19">
        <v>1078.69041259192</v>
      </c>
      <c r="BA117" s="19">
        <v>1228.6854528946585</v>
      </c>
      <c r="BB117" s="19">
        <v>211.25110511979932</v>
      </c>
      <c r="BC117" s="19">
        <v>202.70334273615055</v>
      </c>
      <c r="BD117" s="19">
        <v>155.54305912685479</v>
      </c>
      <c r="BE117" s="19">
        <v>137.77221155645506</v>
      </c>
      <c r="BF117" s="19">
        <v>121.18196599738013</v>
      </c>
      <c r="BG117" s="19">
        <v>201.78182599474647</v>
      </c>
      <c r="BH117" s="19">
        <v>55.65601491513209</v>
      </c>
      <c r="BI117" s="19">
        <v>107.1069162687219</v>
      </c>
      <c r="BJ117" s="19">
        <v>43.270467068192382</v>
      </c>
      <c r="BK117" s="19">
        <v>49.29442831102763</v>
      </c>
      <c r="BL117" s="20">
        <v>23.034417197042476</v>
      </c>
      <c r="BM117" s="20">
        <v>5.9293454073189391</v>
      </c>
      <c r="BN117" s="20">
        <v>9.1085085846297993</v>
      </c>
      <c r="BO117" s="20">
        <v>7.9965632050937385</v>
      </c>
      <c r="BP117" s="20">
        <v>1.5660497159488989</v>
      </c>
      <c r="BQ117" s="20">
        <v>1.5026833215088764</v>
      </c>
      <c r="BR117" s="20">
        <v>1.1530740320875301</v>
      </c>
      <c r="BS117" s="20">
        <v>1.0213349305381518</v>
      </c>
      <c r="BT117" s="20">
        <v>0.8983478847161761</v>
      </c>
      <c r="BU117" s="20">
        <v>1.4958519204125384</v>
      </c>
      <c r="BV117" s="20">
        <v>0.41258996633064848</v>
      </c>
      <c r="BW117" s="20">
        <v>0.79400652462231136</v>
      </c>
      <c r="BX117" s="20">
        <v>0.32077324576688221</v>
      </c>
      <c r="BY117" s="20">
        <v>0.36543016146859869</v>
      </c>
      <c r="BZ117" s="46">
        <v>0.44736842105263158</v>
      </c>
      <c r="CA117" s="46">
        <v>0.55263157894736847</v>
      </c>
      <c r="CB117" s="21">
        <v>1512545.645170829</v>
      </c>
      <c r="CC117" s="21">
        <v>22.154903963182171</v>
      </c>
      <c r="CD117" s="21">
        <v>5708.3716492472013</v>
      </c>
      <c r="CE117" s="21">
        <v>50.268540050448891</v>
      </c>
      <c r="CF117" s="21">
        <v>5.6071803547565153</v>
      </c>
      <c r="CG117" s="21">
        <v>1451.0923441486982</v>
      </c>
      <c r="CH117" s="21">
        <v>12.778476613091271</v>
      </c>
      <c r="CI117" t="s">
        <v>88</v>
      </c>
    </row>
    <row r="118" spans="1:88" x14ac:dyDescent="0.2">
      <c r="A118" s="44">
        <v>1415</v>
      </c>
      <c r="B118" s="12" t="s">
        <v>214</v>
      </c>
      <c r="C118" s="11" t="s">
        <v>96</v>
      </c>
      <c r="D118" s="45">
        <v>14.039389999999999</v>
      </c>
      <c r="E118" s="45">
        <v>-90.666889999999995</v>
      </c>
      <c r="F118" s="11">
        <v>66.399999999999991</v>
      </c>
      <c r="G118" s="11">
        <v>7902.7075000000004</v>
      </c>
      <c r="H118" s="13">
        <v>18501.599999999999</v>
      </c>
      <c r="I118" s="14">
        <v>8898.3707006369441</v>
      </c>
      <c r="J118" s="14">
        <v>12194.848407643314</v>
      </c>
      <c r="K118" s="14">
        <v>13871.169426751594</v>
      </c>
      <c r="L118" s="14">
        <v>4864.6624203821648</v>
      </c>
      <c r="M118" s="14">
        <v>4665.2050955414006</v>
      </c>
      <c r="N118" s="14">
        <v>13239.764331210192</v>
      </c>
      <c r="O118" s="14">
        <v>2894.8560509554145</v>
      </c>
      <c r="P118" s="14">
        <v>6389.313375796175</v>
      </c>
      <c r="Q118" s="14">
        <v>3181.5337579617826</v>
      </c>
      <c r="R118" s="14">
        <v>573.4649681528665</v>
      </c>
      <c r="S118" s="14">
        <v>70773.188535031833</v>
      </c>
      <c r="T118" s="14">
        <v>43584.049681528668</v>
      </c>
      <c r="U118" s="14">
        <v>95706.278980891744</v>
      </c>
      <c r="V118" s="14">
        <v>52520.864968152877</v>
      </c>
      <c r="W118" s="14">
        <v>191811.19363057328</v>
      </c>
      <c r="X118" s="15">
        <v>0.2272237029371246</v>
      </c>
      <c r="Y118" s="15">
        <v>0.49896086442807513</v>
      </c>
      <c r="Z118" s="15">
        <v>0.27381543263480029</v>
      </c>
      <c r="AA118" s="16">
        <v>2.355690841955759</v>
      </c>
      <c r="AB118" s="16">
        <v>5.172864994427063</v>
      </c>
      <c r="AC118" s="16">
        <v>2.8387201630211916</v>
      </c>
      <c r="AD118" s="17">
        <v>0.48095141504718214</v>
      </c>
      <c r="AE118" s="17">
        <v>0.65912398968971952</v>
      </c>
      <c r="AF118" s="17">
        <v>0.74972810063732842</v>
      </c>
      <c r="AG118" s="17">
        <v>0.26293198536246409</v>
      </c>
      <c r="AH118" s="17">
        <v>0.2521514407154733</v>
      </c>
      <c r="AI118" s="17">
        <v>0.71560104700189131</v>
      </c>
      <c r="AJ118" s="17">
        <v>0.1564651733339503</v>
      </c>
      <c r="AK118" s="17">
        <v>0.34533842347668176</v>
      </c>
      <c r="AL118" s="17">
        <v>0.17195992551788941</v>
      </c>
      <c r="AM118" s="17">
        <v>3.0995425701175389E-2</v>
      </c>
      <c r="AN118" s="18">
        <v>0.20416576168708245</v>
      </c>
      <c r="AO118" s="18">
        <v>0.27980071830754188</v>
      </c>
      <c r="AP118" s="18">
        <v>0.31826251869913608</v>
      </c>
      <c r="AQ118" s="18">
        <v>0.11161565884603547</v>
      </c>
      <c r="AR118" s="18">
        <v>0.10703927536863465</v>
      </c>
      <c r="AS118" s="18">
        <v>0.30377545060530087</v>
      </c>
      <c r="AT118" s="18">
        <v>6.6420079641710802E-2</v>
      </c>
      <c r="AU118" s="18">
        <v>0.14659751497355755</v>
      </c>
      <c r="AV118" s="18">
        <v>7.2997662704807051E-2</v>
      </c>
      <c r="AW118" s="18">
        <v>1.3157679755396993E-2</v>
      </c>
      <c r="AX118" s="19">
        <v>2888.7227956411643</v>
      </c>
      <c r="AY118" s="19">
        <v>1065.8612731179494</v>
      </c>
      <c r="AZ118" s="19">
        <v>790.97688205049519</v>
      </c>
      <c r="BA118" s="19">
        <v>1441.3596232062011</v>
      </c>
      <c r="BB118" s="19">
        <v>134.01160693730338</v>
      </c>
      <c r="BC118" s="19">
        <v>183.65735553679693</v>
      </c>
      <c r="BD118" s="19">
        <v>208.9031540173433</v>
      </c>
      <c r="BE118" s="19">
        <v>73.26298825876755</v>
      </c>
      <c r="BF118" s="19">
        <v>70.259112884659658</v>
      </c>
      <c r="BG118" s="19">
        <v>199.39404113268364</v>
      </c>
      <c r="BH118" s="19">
        <v>43.597229683063475</v>
      </c>
      <c r="BI118" s="19">
        <v>96.224599033074938</v>
      </c>
      <c r="BJ118" s="19">
        <v>47.914665029544928</v>
      </c>
      <c r="BK118" s="19">
        <v>8.6365206047118459</v>
      </c>
      <c r="BL118" s="20">
        <v>24.271579535314103</v>
      </c>
      <c r="BM118" s="20">
        <v>5.5150781781470037</v>
      </c>
      <c r="BN118" s="20">
        <v>12.110568305975102</v>
      </c>
      <c r="BO118" s="20">
        <v>6.6459330511919967</v>
      </c>
      <c r="BP118" s="20">
        <v>1.1259901370051901</v>
      </c>
      <c r="BQ118" s="20">
        <v>1.5431228357677813</v>
      </c>
      <c r="BR118" s="20">
        <v>1.7552426717997083</v>
      </c>
      <c r="BS118" s="20">
        <v>0.6155690844412709</v>
      </c>
      <c r="BT118" s="20">
        <v>0.59032997179022506</v>
      </c>
      <c r="BU118" s="20">
        <v>1.6753453586900682</v>
      </c>
      <c r="BV118" s="20">
        <v>0.36631193182278532</v>
      </c>
      <c r="BW118" s="20">
        <v>0.80849675580124591</v>
      </c>
      <c r="BX118" s="20">
        <v>0.40258781663901677</v>
      </c>
      <c r="BY118" s="20">
        <v>7.2565632494036567E-2</v>
      </c>
      <c r="BZ118" s="46">
        <v>1</v>
      </c>
      <c r="CA118" s="46">
        <v>0</v>
      </c>
      <c r="CB118" s="21">
        <v>408186.29973499989</v>
      </c>
      <c r="CC118" s="21">
        <v>22.154903963182171</v>
      </c>
      <c r="CD118" s="21">
        <v>5708.3716492472013</v>
      </c>
      <c r="CE118" s="21">
        <v>50.268540050448891</v>
      </c>
      <c r="CF118" s="21">
        <v>5.6071803547565153</v>
      </c>
      <c r="CG118" s="21">
        <v>1451.0923441486982</v>
      </c>
      <c r="CH118" s="21">
        <v>12.778476613091271</v>
      </c>
      <c r="CI118" t="s">
        <v>88</v>
      </c>
    </row>
    <row r="119" spans="1:88" x14ac:dyDescent="0.2">
      <c r="A119" s="44">
        <v>1417</v>
      </c>
      <c r="B119" s="12" t="s">
        <v>215</v>
      </c>
      <c r="C119" s="11" t="s">
        <v>122</v>
      </c>
      <c r="D119" s="45">
        <v>13.99723</v>
      </c>
      <c r="E119" s="45">
        <v>-90.44556</v>
      </c>
      <c r="F119" s="11">
        <v>6.6999999999999984</v>
      </c>
      <c r="G119" s="11">
        <v>750.92417499999999</v>
      </c>
      <c r="H119" s="13">
        <v>1723.8</v>
      </c>
      <c r="I119" s="14">
        <v>1592.3579617834394</v>
      </c>
      <c r="J119" s="14">
        <v>11.272611464968152</v>
      </c>
      <c r="K119" s="14">
        <v>1803.2420382165608</v>
      </c>
      <c r="L119" s="14">
        <v>36.965605095541406</v>
      </c>
      <c r="M119" s="14">
        <v>2119.7121019108276</v>
      </c>
      <c r="N119" s="14">
        <v>571.19108280254773</v>
      </c>
      <c r="O119" s="14">
        <v>3106.7936305732487</v>
      </c>
      <c r="P119" s="14">
        <v>412.98853503184716</v>
      </c>
      <c r="Q119" s="14">
        <v>170.49299363057327</v>
      </c>
      <c r="R119" s="14">
        <v>104.86114649681528</v>
      </c>
      <c r="S119" s="14">
        <v>9929.8777070063697</v>
      </c>
      <c r="T119" s="14">
        <v>3719.1923566878982</v>
      </c>
      <c r="U119" s="14">
        <v>11741.407643312104</v>
      </c>
      <c r="V119" s="14">
        <v>36694.765605095541</v>
      </c>
      <c r="W119" s="14">
        <v>52155.365605095547</v>
      </c>
      <c r="X119" s="15">
        <v>7.1309870298839118E-2</v>
      </c>
      <c r="Y119" s="15">
        <v>0.22512367629084315</v>
      </c>
      <c r="Z119" s="15">
        <v>0.70356645341031765</v>
      </c>
      <c r="AA119" s="16">
        <v>2.1575544475507011</v>
      </c>
      <c r="AB119" s="16">
        <v>6.81135145800679</v>
      </c>
      <c r="AC119" s="16">
        <v>21.287136329676031</v>
      </c>
      <c r="AD119" s="17">
        <v>0.92374867257421944</v>
      </c>
      <c r="AE119" s="17">
        <v>6.5393963713703167E-3</v>
      </c>
      <c r="AF119" s="17">
        <v>1.046085414906927</v>
      </c>
      <c r="AG119" s="17">
        <v>2.144425402920374E-2</v>
      </c>
      <c r="AH119" s="17">
        <v>1.2296740352191831</v>
      </c>
      <c r="AI119" s="17">
        <v>0.3313557737571341</v>
      </c>
      <c r="AJ119" s="17">
        <v>1.8022935552693171</v>
      </c>
      <c r="AK119" s="17">
        <v>0.23958030805885089</v>
      </c>
      <c r="AL119" s="17">
        <v>9.8905321748795266E-2</v>
      </c>
      <c r="AM119" s="17">
        <v>6.083138792018522E-2</v>
      </c>
      <c r="AN119" s="18">
        <v>0.42814616967042357</v>
      </c>
      <c r="AO119" s="18">
        <v>3.0309299395869112E-3</v>
      </c>
      <c r="AP119" s="18">
        <v>0.48484774791869756</v>
      </c>
      <c r="AQ119" s="18">
        <v>9.9391484898782908E-3</v>
      </c>
      <c r="AR119" s="18">
        <v>0.56993881967388293</v>
      </c>
      <c r="AS119" s="18">
        <v>0.15357933336667159</v>
      </c>
      <c r="AT119" s="18">
        <v>0.83534093765991257</v>
      </c>
      <c r="AU119" s="18">
        <v>0.1110425316639528</v>
      </c>
      <c r="AV119" s="18">
        <v>4.5841402455022426E-2</v>
      </c>
      <c r="AW119" s="18">
        <v>2.819460152639125E-2</v>
      </c>
      <c r="AX119" s="19">
        <v>7784.3829261336659</v>
      </c>
      <c r="AY119" s="19">
        <v>1482.0712995531899</v>
      </c>
      <c r="AZ119" s="19">
        <v>5476.8306873276942</v>
      </c>
      <c r="BA119" s="19">
        <v>1752.4489019868818</v>
      </c>
      <c r="BB119" s="19">
        <v>237.66536743036414</v>
      </c>
      <c r="BC119" s="19">
        <v>1.6824793231295754</v>
      </c>
      <c r="BD119" s="19">
        <v>269.14060271888974</v>
      </c>
      <c r="BE119" s="19">
        <v>5.5172544918718529</v>
      </c>
      <c r="BF119" s="19">
        <v>316.37494058370567</v>
      </c>
      <c r="BG119" s="19">
        <v>85.252400418290719</v>
      </c>
      <c r="BH119" s="19">
        <v>463.7005418766044</v>
      </c>
      <c r="BI119" s="19">
        <v>61.640079855499593</v>
      </c>
      <c r="BJ119" s="19">
        <v>25.446715467249746</v>
      </c>
      <c r="BK119" s="19">
        <v>15.650917387584373</v>
      </c>
      <c r="BL119" s="20">
        <v>69.454902827033834</v>
      </c>
      <c r="BM119" s="20">
        <v>4.9528201122142566</v>
      </c>
      <c r="BN119" s="20">
        <v>15.635943060845131</v>
      </c>
      <c r="BO119" s="20">
        <v>48.866139653974443</v>
      </c>
      <c r="BP119" s="20">
        <v>2.1205309601111715</v>
      </c>
      <c r="BQ119" s="20">
        <v>1.5011650763498394E-2</v>
      </c>
      <c r="BR119" s="20">
        <v>2.4013636772535132</v>
      </c>
      <c r="BS119" s="20">
        <v>4.9226814538953161E-2</v>
      </c>
      <c r="BT119" s="20">
        <v>2.822804448812462</v>
      </c>
      <c r="BU119" s="20">
        <v>0.7606508111189092</v>
      </c>
      <c r="BV119" s="20">
        <v>4.1372933965979302</v>
      </c>
      <c r="BW119" s="20">
        <v>0.5499736841364139</v>
      </c>
      <c r="BX119" s="20">
        <v>0.22704422005134309</v>
      </c>
      <c r="BY119" s="20">
        <v>0.13964278949577735</v>
      </c>
      <c r="BZ119" s="46">
        <v>1</v>
      </c>
      <c r="CA119" s="46">
        <v>0</v>
      </c>
      <c r="CB119" s="21">
        <v>38130.571025149999</v>
      </c>
      <c r="CC119" s="21">
        <v>22.154903963182171</v>
      </c>
      <c r="CD119" s="21">
        <v>5708.3716492472013</v>
      </c>
      <c r="CE119" s="21">
        <v>50.268540050448891</v>
      </c>
      <c r="CF119" s="21">
        <v>5.6071803547565153</v>
      </c>
      <c r="CG119" s="21">
        <v>1451.0923441486982</v>
      </c>
      <c r="CH119" s="21">
        <v>12.778476613091271</v>
      </c>
      <c r="CI119" t="s">
        <v>88</v>
      </c>
    </row>
    <row r="120" spans="1:88" x14ac:dyDescent="0.2">
      <c r="A120" s="44">
        <v>1421</v>
      </c>
      <c r="B120" s="12" t="s">
        <v>216</v>
      </c>
      <c r="C120" s="11" t="s">
        <v>106</v>
      </c>
      <c r="D120" s="45">
        <v>14.049329999999999</v>
      </c>
      <c r="E120" s="45">
        <v>-90.778379999999999</v>
      </c>
      <c r="F120" s="11">
        <v>190.1</v>
      </c>
      <c r="G120" s="11">
        <v>21161.0245</v>
      </c>
      <c r="H120" s="13">
        <v>50170.8</v>
      </c>
      <c r="I120" s="14">
        <v>38125.718471337612</v>
      </c>
      <c r="J120" s="14">
        <v>39478.067515923576</v>
      </c>
      <c r="K120" s="14">
        <v>29325.733757961763</v>
      </c>
      <c r="L120" s="14">
        <v>16004.042038216554</v>
      </c>
      <c r="M120" s="14">
        <v>14200.658598726111</v>
      </c>
      <c r="N120" s="14">
        <v>20355.979617834422</v>
      </c>
      <c r="O120" s="14">
        <v>7984.5312101910858</v>
      </c>
      <c r="P120" s="14">
        <v>24085.570700636941</v>
      </c>
      <c r="Q120" s="14">
        <v>6720.6866242038259</v>
      </c>
      <c r="R120" s="14">
        <v>8579.7464968152835</v>
      </c>
      <c r="S120" s="14">
        <v>204860.7350318472</v>
      </c>
      <c r="T120" s="14">
        <v>138233.99490445861</v>
      </c>
      <c r="U120" s="14">
        <v>136919.19617834393</v>
      </c>
      <c r="V120" s="14">
        <v>446703.55923566874</v>
      </c>
      <c r="W120" s="14">
        <v>721856.75031847134</v>
      </c>
      <c r="X120" s="15">
        <v>0.19149782119994313</v>
      </c>
      <c r="Y120" s="15">
        <v>0.18967640895224355</v>
      </c>
      <c r="Z120" s="15">
        <v>0.61882576984781323</v>
      </c>
      <c r="AA120" s="16">
        <v>2.7552679029327538</v>
      </c>
      <c r="AB120" s="16">
        <v>2.7290614496548575</v>
      </c>
      <c r="AC120" s="16">
        <v>8.9036562948103022</v>
      </c>
      <c r="AD120" s="17">
        <v>0.75991848787218086</v>
      </c>
      <c r="AE120" s="17">
        <v>0.78687339081544594</v>
      </c>
      <c r="AF120" s="17">
        <v>0.58451796180172055</v>
      </c>
      <c r="AG120" s="17">
        <v>0.31899116693807061</v>
      </c>
      <c r="AH120" s="17">
        <v>0.28304628586201758</v>
      </c>
      <c r="AI120" s="17">
        <v>0.40573360635737166</v>
      </c>
      <c r="AJ120" s="17">
        <v>0.15914697812654144</v>
      </c>
      <c r="AK120" s="17">
        <v>0.48007148980356978</v>
      </c>
      <c r="AL120" s="17">
        <v>0.13395613831559045</v>
      </c>
      <c r="AM120" s="17">
        <v>0.17101075718974548</v>
      </c>
      <c r="AN120" s="18">
        <v>0.27580566196968026</v>
      </c>
      <c r="AO120" s="18">
        <v>0.28558870445152884</v>
      </c>
      <c r="AP120" s="18">
        <v>0.21214559977254835</v>
      </c>
      <c r="AQ120" s="18">
        <v>0.11577500924629906</v>
      </c>
      <c r="AR120" s="18">
        <v>0.10272913409281845</v>
      </c>
      <c r="AS120" s="18">
        <v>0.14725740677539992</v>
      </c>
      <c r="AT120" s="18">
        <v>5.7760981412058952E-2</v>
      </c>
      <c r="AU120" s="18">
        <v>0.17423768095021672</v>
      </c>
      <c r="AV120" s="18">
        <v>4.8618189967300558E-2</v>
      </c>
      <c r="AW120" s="18">
        <v>6.2066834592642971E-2</v>
      </c>
      <c r="AX120" s="19">
        <v>3797.2475029903808</v>
      </c>
      <c r="AY120" s="19">
        <v>1077.6472121612162</v>
      </c>
      <c r="AZ120" s="19">
        <v>2349.834609340709</v>
      </c>
      <c r="BA120" s="19">
        <v>720.24827027008905</v>
      </c>
      <c r="BB120" s="19">
        <v>200.55612031213894</v>
      </c>
      <c r="BC120" s="19">
        <v>207.67000271395884</v>
      </c>
      <c r="BD120" s="19">
        <v>154.26477516024073</v>
      </c>
      <c r="BE120" s="19">
        <v>84.187490995352732</v>
      </c>
      <c r="BF120" s="19">
        <v>74.700992102714949</v>
      </c>
      <c r="BG120" s="19">
        <v>107.08037673768766</v>
      </c>
      <c r="BH120" s="19">
        <v>42.001742294534907</v>
      </c>
      <c r="BI120" s="19">
        <v>126.69947764669617</v>
      </c>
      <c r="BJ120" s="19">
        <v>35.3534277969691</v>
      </c>
      <c r="BK120" s="19">
        <v>45.132806400922064</v>
      </c>
      <c r="BL120" s="20">
        <v>34.112561531152302</v>
      </c>
      <c r="BM120" s="20">
        <v>6.5324812087646613</v>
      </c>
      <c r="BN120" s="20">
        <v>6.4703481713914153</v>
      </c>
      <c r="BO120" s="20">
        <v>21.109732150996223</v>
      </c>
      <c r="BP120" s="20">
        <v>1.8016953040878343</v>
      </c>
      <c r="BQ120" s="20">
        <v>1.8656028452650568</v>
      </c>
      <c r="BR120" s="20">
        <v>1.3858371440362807</v>
      </c>
      <c r="BS120" s="20">
        <v>0.75629807234600355</v>
      </c>
      <c r="BT120" s="20">
        <v>0.67107613805400168</v>
      </c>
      <c r="BU120" s="20">
        <v>0.96195624261171397</v>
      </c>
      <c r="BV120" s="20">
        <v>0.37732252567408003</v>
      </c>
      <c r="BW120" s="20">
        <v>1.138204376666023</v>
      </c>
      <c r="BX120" s="20">
        <v>0.31759741236554145</v>
      </c>
      <c r="BY120" s="20">
        <v>0.40545043066394465</v>
      </c>
      <c r="BZ120" s="46">
        <v>0</v>
      </c>
      <c r="CA120" s="46">
        <v>1</v>
      </c>
      <c r="CB120" s="21">
        <v>1105046.6850409999</v>
      </c>
      <c r="CC120" s="21">
        <v>22.154903963182171</v>
      </c>
      <c r="CD120" s="21">
        <v>5708.3716492472013</v>
      </c>
      <c r="CE120" s="21">
        <v>50.268540050448891</v>
      </c>
      <c r="CF120" s="21">
        <v>5.6071803547565153</v>
      </c>
      <c r="CG120" s="21">
        <v>1451.0923441486982</v>
      </c>
      <c r="CH120" s="21">
        <v>12.778476613091271</v>
      </c>
      <c r="CI120" t="s">
        <v>88</v>
      </c>
    </row>
    <row r="121" spans="1:88" x14ac:dyDescent="0.2">
      <c r="A121" s="44">
        <v>1422</v>
      </c>
      <c r="B121" s="12" t="s">
        <v>217</v>
      </c>
      <c r="C121" s="11" t="s">
        <v>106</v>
      </c>
      <c r="D121" s="45">
        <v>14.07307</v>
      </c>
      <c r="E121" s="45">
        <v>-90.755979999999994</v>
      </c>
      <c r="F121" s="11">
        <v>247.7</v>
      </c>
      <c r="G121" s="11">
        <v>26333.179571314151</v>
      </c>
      <c r="H121" s="13">
        <v>58105.8</v>
      </c>
      <c r="I121" s="14">
        <v>107530.0242038218</v>
      </c>
      <c r="J121" s="14">
        <v>81020.589808917226</v>
      </c>
      <c r="K121" s="14">
        <v>49712.226751592345</v>
      </c>
      <c r="L121" s="14">
        <v>85629.168152866419</v>
      </c>
      <c r="M121" s="14">
        <v>57069.773248407626</v>
      </c>
      <c r="N121" s="14">
        <v>33105.91592356695</v>
      </c>
      <c r="O121" s="14">
        <v>32258.053503184707</v>
      </c>
      <c r="P121" s="14">
        <v>78971.647133758161</v>
      </c>
      <c r="Q121" s="14">
        <v>11460.72993630575</v>
      </c>
      <c r="R121" s="14">
        <v>21780.38343949047</v>
      </c>
      <c r="S121" s="14">
        <v>558538.51210191136</v>
      </c>
      <c r="T121" s="14">
        <v>357133.122292994</v>
      </c>
      <c r="U121" s="14">
        <v>168377.41401273882</v>
      </c>
      <c r="V121" s="14">
        <v>403665.17579617846</v>
      </c>
      <c r="W121" s="14">
        <v>929175.71210191119</v>
      </c>
      <c r="X121" s="15">
        <v>0.38435477557319531</v>
      </c>
      <c r="Y121" s="15">
        <v>0.18121159627800446</v>
      </c>
      <c r="Z121" s="15">
        <v>0.43443362814880038</v>
      </c>
      <c r="AA121" s="16">
        <v>6.1462560070250127</v>
      </c>
      <c r="AB121" s="16">
        <v>2.8977729247809827</v>
      </c>
      <c r="AC121" s="16">
        <v>6.9470719927473406</v>
      </c>
      <c r="AD121" s="17">
        <v>1.8505902027649872</v>
      </c>
      <c r="AE121" s="17">
        <v>1.3943632100223595</v>
      </c>
      <c r="AF121" s="17">
        <v>0.85554672255768516</v>
      </c>
      <c r="AG121" s="17">
        <v>1.4736767784432263</v>
      </c>
      <c r="AH121" s="17">
        <v>0.98216999419003992</v>
      </c>
      <c r="AI121" s="17">
        <v>0.56975234698716737</v>
      </c>
      <c r="AJ121" s="17">
        <v>0.55516064666839982</v>
      </c>
      <c r="AK121" s="17">
        <v>1.3591009354274126</v>
      </c>
      <c r="AL121" s="17">
        <v>0.19723900086231924</v>
      </c>
      <c r="AM121" s="17">
        <v>0.37484009237443539</v>
      </c>
      <c r="AN121" s="18">
        <v>0.3010922748173539</v>
      </c>
      <c r="AO121" s="18">
        <v>0.22686383522401904</v>
      </c>
      <c r="AP121" s="18">
        <v>0.13919802910581941</v>
      </c>
      <c r="AQ121" s="18">
        <v>0.23976820632899956</v>
      </c>
      <c r="AR121" s="18">
        <v>0.15979972084915514</v>
      </c>
      <c r="AS121" s="18">
        <v>9.2699091338850029E-2</v>
      </c>
      <c r="AT121" s="18">
        <v>9.0325011850119069E-2</v>
      </c>
      <c r="AU121" s="18">
        <v>0.22112663935150037</v>
      </c>
      <c r="AV121" s="18">
        <v>3.2090918542423248E-2</v>
      </c>
      <c r="AW121" s="18">
        <v>6.0986735981384897E-2</v>
      </c>
      <c r="AX121" s="19">
        <v>3751.2140173674252</v>
      </c>
      <c r="AY121" s="19">
        <v>2254.8991203145392</v>
      </c>
      <c r="AZ121" s="19">
        <v>1629.6535155275676</v>
      </c>
      <c r="BA121" s="19">
        <v>679.76348006757701</v>
      </c>
      <c r="BB121" s="19">
        <v>434.11394511030198</v>
      </c>
      <c r="BC121" s="19">
        <v>327.09160197382812</v>
      </c>
      <c r="BD121" s="19">
        <v>200.69530380134174</v>
      </c>
      <c r="BE121" s="19">
        <v>345.69708580083335</v>
      </c>
      <c r="BF121" s="19">
        <v>230.39876160035377</v>
      </c>
      <c r="BG121" s="19">
        <v>133.65327381335064</v>
      </c>
      <c r="BH121" s="19">
        <v>130.23033307704767</v>
      </c>
      <c r="BI121" s="19">
        <v>318.8197300515065</v>
      </c>
      <c r="BJ121" s="19">
        <v>46.268590780402704</v>
      </c>
      <c r="BK121" s="19">
        <v>87.930494305573163</v>
      </c>
      <c r="BL121" s="20">
        <v>35.285359657597205</v>
      </c>
      <c r="BM121" s="20">
        <v>13.562096492215252</v>
      </c>
      <c r="BN121" s="20">
        <v>6.3941163487966897</v>
      </c>
      <c r="BO121" s="20">
        <v>15.329146816585265</v>
      </c>
      <c r="BP121" s="20">
        <v>4.0834424841335455</v>
      </c>
      <c r="BQ121" s="20">
        <v>3.0767492239021674</v>
      </c>
      <c r="BR121" s="20">
        <v>1.8878171022593102</v>
      </c>
      <c r="BS121" s="20">
        <v>3.2517595499992678</v>
      </c>
      <c r="BT121" s="20">
        <v>2.1672192335853033</v>
      </c>
      <c r="BU121" s="20">
        <v>1.2571940214781594</v>
      </c>
      <c r="BV121" s="20">
        <v>1.224996526371801</v>
      </c>
      <c r="BW121" s="20">
        <v>2.9989408198843304</v>
      </c>
      <c r="BX121" s="20">
        <v>0.4352201337961637</v>
      </c>
      <c r="BY121" s="20">
        <v>0.82710799812479785</v>
      </c>
      <c r="BZ121" s="46">
        <v>3.8461538461538464E-2</v>
      </c>
      <c r="CA121" s="46">
        <v>0.96153846153846156</v>
      </c>
      <c r="CB121" s="21">
        <v>1292265.688317219</v>
      </c>
      <c r="CC121" s="21">
        <v>22.154903963182171</v>
      </c>
      <c r="CD121" s="21">
        <v>5708.3716492472013</v>
      </c>
      <c r="CE121" s="21">
        <v>50.268540050448891</v>
      </c>
      <c r="CF121" s="21">
        <v>5.6071803547565153</v>
      </c>
      <c r="CG121" s="21">
        <v>1451.0923441486982</v>
      </c>
      <c r="CH121" s="21">
        <v>12.778476613091271</v>
      </c>
      <c r="CI121" t="s">
        <v>88</v>
      </c>
      <c r="CJ121" t="s">
        <v>146</v>
      </c>
    </row>
    <row r="122" spans="1:88" x14ac:dyDescent="0.2">
      <c r="A122" s="44">
        <v>1423</v>
      </c>
      <c r="B122" s="12" t="s">
        <v>218</v>
      </c>
      <c r="C122" s="11" t="s">
        <v>106</v>
      </c>
      <c r="D122" s="45">
        <v>14.01937</v>
      </c>
      <c r="E122" s="45">
        <v>-90.748739999999998</v>
      </c>
      <c r="F122" s="11">
        <v>101.3</v>
      </c>
      <c r="G122" s="11">
        <v>13164.32210683124</v>
      </c>
      <c r="H122" s="13">
        <v>31852.799999999999</v>
      </c>
      <c r="I122" s="14">
        <v>17353.85350318472</v>
      </c>
      <c r="J122" s="14">
        <v>18292.080254777073</v>
      </c>
      <c r="K122" s="14">
        <v>14417.452229299359</v>
      </c>
      <c r="L122" s="14">
        <v>21490.850955414015</v>
      </c>
      <c r="M122" s="14">
        <v>509.66878980891715</v>
      </c>
      <c r="N122" s="14">
        <v>12361.295541401274</v>
      </c>
      <c r="O122" s="14">
        <v>1790.291719745223</v>
      </c>
      <c r="P122" s="14">
        <v>10620.392356687898</v>
      </c>
      <c r="Q122" s="14">
        <v>2411.1375796178349</v>
      </c>
      <c r="R122" s="14">
        <v>8340.5477707006376</v>
      </c>
      <c r="S122" s="14">
        <v>107587.57070063696</v>
      </c>
      <c r="T122" s="14">
        <v>82305.922292993637</v>
      </c>
      <c r="U122" s="14">
        <v>97759.504458598734</v>
      </c>
      <c r="V122" s="14">
        <v>141628.09936305732</v>
      </c>
      <c r="W122" s="14">
        <v>321693.52611464972</v>
      </c>
      <c r="X122" s="15">
        <v>0.25585196969012142</v>
      </c>
      <c r="Y122" s="15">
        <v>0.30389018280634533</v>
      </c>
      <c r="Z122" s="15">
        <v>0.44025784750353314</v>
      </c>
      <c r="AA122" s="16">
        <v>2.5839462242877751</v>
      </c>
      <c r="AB122" s="16">
        <v>3.0691023853036072</v>
      </c>
      <c r="AC122" s="16">
        <v>4.4463312287477814</v>
      </c>
      <c r="AD122" s="17">
        <v>0.54481406668125631</v>
      </c>
      <c r="AE122" s="17">
        <v>0.57426914603353785</v>
      </c>
      <c r="AF122" s="17">
        <v>0.45262746852080066</v>
      </c>
      <c r="AG122" s="17">
        <v>0.6746926786786096</v>
      </c>
      <c r="AH122" s="17">
        <v>1.6000753146000263E-2</v>
      </c>
      <c r="AI122" s="17">
        <v>0.38807563358327285</v>
      </c>
      <c r="AJ122" s="17">
        <v>5.6205159977936729E-2</v>
      </c>
      <c r="AK122" s="17">
        <v>0.3334209977360828</v>
      </c>
      <c r="AL122" s="17">
        <v>7.5696252122822327E-2</v>
      </c>
      <c r="AM122" s="17">
        <v>0.26184661225074835</v>
      </c>
      <c r="AN122" s="18">
        <v>0.21084574499278749</v>
      </c>
      <c r="AO122" s="18">
        <v>0.22224500674034975</v>
      </c>
      <c r="AP122" s="18">
        <v>0.17516907444370691</v>
      </c>
      <c r="AQ122" s="18">
        <v>0.2611094117736828</v>
      </c>
      <c r="AR122" s="18">
        <v>6.1923707992067928E-3</v>
      </c>
      <c r="AS122" s="18">
        <v>0.15018719427500468</v>
      </c>
      <c r="AT122" s="18">
        <v>2.1751675576541386E-2</v>
      </c>
      <c r="AU122" s="18">
        <v>0.12903557922455805</v>
      </c>
      <c r="AV122" s="18">
        <v>2.9294824873411146E-2</v>
      </c>
      <c r="AW122" s="18">
        <v>0.10133593717606192</v>
      </c>
      <c r="AX122" s="19">
        <v>3175.6517879037488</v>
      </c>
      <c r="AY122" s="19">
        <v>1062.0688124445901</v>
      </c>
      <c r="AZ122" s="19">
        <v>1398.105620563251</v>
      </c>
      <c r="BA122" s="19">
        <v>965.04940235536765</v>
      </c>
      <c r="BB122" s="19">
        <v>171.31148571751945</v>
      </c>
      <c r="BC122" s="19">
        <v>180.57334901063251</v>
      </c>
      <c r="BD122" s="19">
        <v>142.32430631095121</v>
      </c>
      <c r="BE122" s="19">
        <v>212.15055237328741</v>
      </c>
      <c r="BF122" s="19">
        <v>5.0312812419439013</v>
      </c>
      <c r="BG122" s="19">
        <v>122.0266094906345</v>
      </c>
      <c r="BH122" s="19">
        <v>17.673166038945933</v>
      </c>
      <c r="BI122" s="19">
        <v>104.84099068793581</v>
      </c>
      <c r="BJ122" s="19">
        <v>23.801950440452469</v>
      </c>
      <c r="BK122" s="19">
        <v>82.335121132286645</v>
      </c>
      <c r="BL122" s="20">
        <v>24.436771107850383</v>
      </c>
      <c r="BM122" s="20">
        <v>6.2521960208101701</v>
      </c>
      <c r="BN122" s="20">
        <v>7.426094839161471</v>
      </c>
      <c r="BO122" s="20">
        <v>10.758480247878738</v>
      </c>
      <c r="BP122" s="20">
        <v>1.318248927848662</v>
      </c>
      <c r="BQ122" s="20">
        <v>1.3895193467869442</v>
      </c>
      <c r="BR122" s="20">
        <v>1.0951913902059449</v>
      </c>
      <c r="BS122" s="20">
        <v>1.6325072252875039</v>
      </c>
      <c r="BT122" s="20">
        <v>3.8715916070181801E-2</v>
      </c>
      <c r="BU122" s="20">
        <v>0.93899977842282834</v>
      </c>
      <c r="BV122" s="20">
        <v>0.13599573948560584</v>
      </c>
      <c r="BW122" s="20">
        <v>0.80675573497071729</v>
      </c>
      <c r="BX122" s="20">
        <v>0.18315698750387197</v>
      </c>
      <c r="BY122" s="20">
        <v>0.63357214317724375</v>
      </c>
      <c r="BZ122" s="46">
        <v>0.19230769230769229</v>
      </c>
      <c r="CA122" s="46">
        <v>0.80769230769230771</v>
      </c>
      <c r="CB122" s="21">
        <v>699735.46812437533</v>
      </c>
      <c r="CC122" s="21">
        <v>22.154903963182171</v>
      </c>
      <c r="CD122" s="21">
        <v>5708.3716492472013</v>
      </c>
      <c r="CE122" s="21">
        <v>50.268540050448891</v>
      </c>
      <c r="CF122" s="21">
        <v>5.6071803547565153</v>
      </c>
      <c r="CG122" s="21">
        <v>1451.0923441486982</v>
      </c>
      <c r="CH122" s="21">
        <v>12.778476613091271</v>
      </c>
      <c r="CI122" t="s">
        <v>88</v>
      </c>
    </row>
    <row r="123" spans="1:88" x14ac:dyDescent="0.2">
      <c r="A123" s="44">
        <v>1424</v>
      </c>
      <c r="B123" s="12" t="s">
        <v>219</v>
      </c>
      <c r="C123" s="11" t="s">
        <v>110</v>
      </c>
      <c r="D123" s="45">
        <v>14.19073</v>
      </c>
      <c r="E123" s="45">
        <v>-90.860529999999997</v>
      </c>
      <c r="F123" s="11">
        <v>132.74</v>
      </c>
      <c r="G123" s="11">
        <v>13784.449500000001</v>
      </c>
      <c r="H123" s="13">
        <v>30765.8</v>
      </c>
      <c r="I123" s="14">
        <v>33394.276433121027</v>
      </c>
      <c r="J123" s="14">
        <v>20544.512101910837</v>
      </c>
      <c r="K123" s="14">
        <v>34744.569426751616</v>
      </c>
      <c r="L123" s="14">
        <v>11293.155414012746</v>
      </c>
      <c r="M123" s="14">
        <v>12162.682802547768</v>
      </c>
      <c r="N123" s="14">
        <v>7733.380891719743</v>
      </c>
      <c r="O123" s="14">
        <v>5521.6649681528634</v>
      </c>
      <c r="P123" s="14">
        <v>12991.769426751598</v>
      </c>
      <c r="Q123" s="14">
        <v>7769.0292993630637</v>
      </c>
      <c r="R123" s="14">
        <v>16302.312101910848</v>
      </c>
      <c r="S123" s="14">
        <v>162457.35286624212</v>
      </c>
      <c r="T123" s="14">
        <v>124047.85477707013</v>
      </c>
      <c r="U123" s="14">
        <v>132750.57324840763</v>
      </c>
      <c r="V123" s="14">
        <v>93603.749044586017</v>
      </c>
      <c r="W123" s="14">
        <v>350402.17707006377</v>
      </c>
      <c r="X123" s="15">
        <v>0.3540156508567196</v>
      </c>
      <c r="Y123" s="15">
        <v>0.37885202186361938</v>
      </c>
      <c r="Z123" s="15">
        <v>0.26713232727966102</v>
      </c>
      <c r="AA123" s="16">
        <v>4.0320048487954203</v>
      </c>
      <c r="AB123" s="16">
        <v>4.3148747391066582</v>
      </c>
      <c r="AC123" s="16">
        <v>3.0424610783592825</v>
      </c>
      <c r="AD123" s="17">
        <v>1.0854350100800574</v>
      </c>
      <c r="AE123" s="17">
        <v>0.66777109978972882</v>
      </c>
      <c r="AF123" s="17">
        <v>1.1293244260429314</v>
      </c>
      <c r="AG123" s="17">
        <v>0.3670684790908329</v>
      </c>
      <c r="AH123" s="17">
        <v>0.39533127051946537</v>
      </c>
      <c r="AI123" s="17">
        <v>0.25136290594490451</v>
      </c>
      <c r="AJ123" s="17">
        <v>0.17947412282966357</v>
      </c>
      <c r="AK123" s="17">
        <v>0.42227959054377256</v>
      </c>
      <c r="AL123" s="17">
        <v>0.25252160838863491</v>
      </c>
      <c r="AM123" s="17">
        <v>0.52988422540323499</v>
      </c>
      <c r="AN123" s="18">
        <v>0.26920478788718127</v>
      </c>
      <c r="AO123" s="18">
        <v>0.16561763312095928</v>
      </c>
      <c r="AP123" s="18">
        <v>0.28009004661299508</v>
      </c>
      <c r="AQ123" s="18">
        <v>9.1038699817163241E-2</v>
      </c>
      <c r="AR123" s="18">
        <v>9.8048312277593724E-2</v>
      </c>
      <c r="AS123" s="18">
        <v>6.2341915590701819E-2</v>
      </c>
      <c r="AT123" s="18">
        <v>4.4512377727740651E-2</v>
      </c>
      <c r="AU123" s="18">
        <v>0.10473191535717785</v>
      </c>
      <c r="AV123" s="18">
        <v>6.2629291843256815E-2</v>
      </c>
      <c r="AW123" s="18">
        <v>0.13141954071844442</v>
      </c>
      <c r="AX123" s="19">
        <v>2639.7632745974365</v>
      </c>
      <c r="AY123" s="19">
        <v>1223.8763964610675</v>
      </c>
      <c r="AZ123" s="19">
        <v>705.16610701059221</v>
      </c>
      <c r="BA123" s="19">
        <v>1000.0796538225676</v>
      </c>
      <c r="BB123" s="19">
        <v>251.57658906976815</v>
      </c>
      <c r="BC123" s="19">
        <v>154.77257873972303</v>
      </c>
      <c r="BD123" s="19">
        <v>261.74905399089658</v>
      </c>
      <c r="BE123" s="19">
        <v>85.077259409467729</v>
      </c>
      <c r="BF123" s="19">
        <v>91.627865018440318</v>
      </c>
      <c r="BG123" s="19">
        <v>58.259611961125074</v>
      </c>
      <c r="BH123" s="19">
        <v>41.597596565864571</v>
      </c>
      <c r="BI123" s="19">
        <v>97.873809151360533</v>
      </c>
      <c r="BJ123" s="19">
        <v>58.528170102177661</v>
      </c>
      <c r="BK123" s="19">
        <v>122.81386245224384</v>
      </c>
      <c r="BL123" s="20">
        <v>25.420106698498461</v>
      </c>
      <c r="BM123" s="20">
        <v>8.9991156177161891</v>
      </c>
      <c r="BN123" s="20">
        <v>9.630458818715077</v>
      </c>
      <c r="BO123" s="20">
        <v>6.7905322620671944</v>
      </c>
      <c r="BP123" s="20">
        <v>2.422605011039507</v>
      </c>
      <c r="BQ123" s="20">
        <v>1.4904122287880148</v>
      </c>
      <c r="BR123" s="20">
        <v>2.5205627128418597</v>
      </c>
      <c r="BS123" s="20">
        <v>0.8192677853412097</v>
      </c>
      <c r="BT123" s="20">
        <v>0.88234809830800764</v>
      </c>
      <c r="BU123" s="20">
        <v>0.56102210623062909</v>
      </c>
      <c r="BV123" s="20">
        <v>0.40057203359139321</v>
      </c>
      <c r="BW123" s="20">
        <v>0.94249461516410915</v>
      </c>
      <c r="BX123" s="20">
        <v>0.56360823835315754</v>
      </c>
      <c r="BY123" s="20">
        <v>1.1826596413524419</v>
      </c>
      <c r="BZ123" s="46">
        <v>1</v>
      </c>
      <c r="CA123" s="46">
        <v>0</v>
      </c>
      <c r="CB123" s="21">
        <v>683147.4466909999</v>
      </c>
      <c r="CC123" s="21">
        <v>22.154903963182171</v>
      </c>
      <c r="CD123" s="21">
        <v>5708.3716492472013</v>
      </c>
      <c r="CE123" s="21">
        <v>50.268540050448891</v>
      </c>
      <c r="CF123" s="21">
        <v>5.6071803547565153</v>
      </c>
      <c r="CG123" s="21">
        <v>1451.0923441486982</v>
      </c>
      <c r="CH123" s="21">
        <v>12.778476613091271</v>
      </c>
      <c r="CI123" t="s">
        <v>88</v>
      </c>
      <c r="CJ123" t="s">
        <v>146</v>
      </c>
    </row>
    <row r="124" spans="1:88" x14ac:dyDescent="0.2">
      <c r="A124" s="44">
        <v>1425</v>
      </c>
      <c r="B124" s="12" t="s">
        <v>220</v>
      </c>
      <c r="C124" s="11" t="s">
        <v>110</v>
      </c>
      <c r="D124" s="45">
        <v>14.193989999999999</v>
      </c>
      <c r="E124" s="45">
        <v>-90.844830000000002</v>
      </c>
      <c r="F124" s="11">
        <v>37.4</v>
      </c>
      <c r="G124" s="11">
        <v>3606.936804494861</v>
      </c>
      <c r="H124" s="13">
        <v>8662.6</v>
      </c>
      <c r="I124" s="14">
        <v>33714.754140127385</v>
      </c>
      <c r="J124" s="14">
        <v>6425.08025477707</v>
      </c>
      <c r="K124" s="14">
        <v>10136.50063694267</v>
      </c>
      <c r="L124" s="14">
        <v>1727.4140127388528</v>
      </c>
      <c r="M124" s="14">
        <v>2492.0573248407636</v>
      </c>
      <c r="N124" s="14">
        <v>1732.1248407643311</v>
      </c>
      <c r="O124" s="14">
        <v>1953.4585987261157</v>
      </c>
      <c r="P124" s="14">
        <v>1741.7605095541408</v>
      </c>
      <c r="Q124" s="14">
        <v>1227.2777070063692</v>
      </c>
      <c r="R124" s="14">
        <v>276.17452229299363</v>
      </c>
      <c r="S124" s="14">
        <v>61426.602547770701</v>
      </c>
      <c r="T124" s="14">
        <v>53507.201273885345</v>
      </c>
      <c r="U124" s="14">
        <v>36367.341401273887</v>
      </c>
      <c r="V124" s="14">
        <v>0</v>
      </c>
      <c r="W124" s="14">
        <v>89874.542675159231</v>
      </c>
      <c r="X124" s="15">
        <v>0.59535436488707061</v>
      </c>
      <c r="Y124" s="15">
        <v>0.40464563511292945</v>
      </c>
      <c r="Z124" s="15">
        <v>0</v>
      </c>
      <c r="AA124" s="16">
        <v>6.1768061868128905</v>
      </c>
      <c r="AB124" s="16">
        <v>4.198201625525118</v>
      </c>
      <c r="AC124" s="16">
        <v>0</v>
      </c>
      <c r="AD124" s="17">
        <v>3.8919901807918387</v>
      </c>
      <c r="AE124" s="17">
        <v>0.74170344409035038</v>
      </c>
      <c r="AF124" s="17">
        <v>1.1701452955166658</v>
      </c>
      <c r="AG124" s="17">
        <v>0.19941057104551205</v>
      </c>
      <c r="AH124" s="17">
        <v>0.28768006428101994</v>
      </c>
      <c r="AI124" s="17">
        <v>0.19995438329881687</v>
      </c>
      <c r="AJ124" s="17">
        <v>0.22550488291345736</v>
      </c>
      <c r="AK124" s="17">
        <v>0.20106671317550628</v>
      </c>
      <c r="AL124" s="17">
        <v>0.14167544467092663</v>
      </c>
      <c r="AM124" s="17">
        <v>3.1881250697595828E-2</v>
      </c>
      <c r="AN124" s="18">
        <v>0.63009750720380442</v>
      </c>
      <c r="AO124" s="18">
        <v>0.12007879503712496</v>
      </c>
      <c r="AP124" s="18">
        <v>0.18944180214280573</v>
      </c>
      <c r="AQ124" s="18">
        <v>3.2283766887690538E-2</v>
      </c>
      <c r="AR124" s="18">
        <v>4.6574241700379007E-2</v>
      </c>
      <c r="AS124" s="18">
        <v>3.2371807897373803E-2</v>
      </c>
      <c r="AT124" s="18">
        <v>3.6508330696031342E-2</v>
      </c>
      <c r="AU124" s="18">
        <v>3.2551889616477141E-2</v>
      </c>
      <c r="AV124" s="18">
        <v>2.2936682872354841E-2</v>
      </c>
      <c r="AW124" s="18">
        <v>5.1614458562194137E-3</v>
      </c>
      <c r="AX124" s="19">
        <v>2403.0626383732415</v>
      </c>
      <c r="AY124" s="19">
        <v>1642.4225280152593</v>
      </c>
      <c r="AZ124" s="19">
        <v>715.57499999999993</v>
      </c>
      <c r="BA124" s="19">
        <v>972.38880752069224</v>
      </c>
      <c r="BB124" s="19">
        <v>901.46401444190872</v>
      </c>
      <c r="BC124" s="19">
        <v>171.79358969992165</v>
      </c>
      <c r="BD124" s="19">
        <v>271.02942879525858</v>
      </c>
      <c r="BE124" s="19">
        <v>46.18754044756291</v>
      </c>
      <c r="BF124" s="19">
        <v>66.632548792533782</v>
      </c>
      <c r="BG124" s="19">
        <v>46.313498416158588</v>
      </c>
      <c r="BH124" s="19">
        <v>52.23151333492288</v>
      </c>
      <c r="BI124" s="19">
        <v>46.571136619094673</v>
      </c>
      <c r="BJ124" s="19">
        <v>32.81491195204196</v>
      </c>
      <c r="BK124" s="19">
        <v>7.3843455158554452</v>
      </c>
      <c r="BL124" s="20">
        <v>24.917138155334509</v>
      </c>
      <c r="BM124" s="20">
        <v>14.834526961272569</v>
      </c>
      <c r="BN124" s="20">
        <v>10.08261119406194</v>
      </c>
      <c r="BO124" s="20">
        <v>0</v>
      </c>
      <c r="BP124" s="20">
        <v>9.3471984588454742</v>
      </c>
      <c r="BQ124" s="20">
        <v>1.7813121224553532</v>
      </c>
      <c r="BR124" s="20">
        <v>2.8102795214795155</v>
      </c>
      <c r="BS124" s="20">
        <v>0.47891441030688398</v>
      </c>
      <c r="BT124" s="20">
        <v>0.69090684420509763</v>
      </c>
      <c r="BU124" s="20">
        <v>0.48022045703872795</v>
      </c>
      <c r="BV124" s="20">
        <v>0.54158381602133199</v>
      </c>
      <c r="BW124" s="20">
        <v>0.48289188415599876</v>
      </c>
      <c r="BX124" s="20">
        <v>0.34025484047210669</v>
      </c>
      <c r="BY124" s="20">
        <v>7.6567607713235467E-2</v>
      </c>
      <c r="BZ124" s="46">
        <v>1</v>
      </c>
      <c r="CA124" s="46">
        <v>0</v>
      </c>
      <c r="CB124" s="21">
        <v>190480.88513304599</v>
      </c>
      <c r="CC124" s="21">
        <v>22.154903963182171</v>
      </c>
      <c r="CD124" s="21">
        <v>5708.3716492472013</v>
      </c>
      <c r="CE124" s="21">
        <v>50.268540050448891</v>
      </c>
      <c r="CF124" s="21">
        <v>5.6071803547565153</v>
      </c>
      <c r="CG124" s="21">
        <v>1451.0923441486982</v>
      </c>
      <c r="CH124" s="21">
        <v>12.778476613091271</v>
      </c>
      <c r="CI124" t="s">
        <v>88</v>
      </c>
    </row>
    <row r="125" spans="1:88" x14ac:dyDescent="0.2">
      <c r="A125" s="44">
        <v>1426</v>
      </c>
      <c r="B125" s="12" t="s">
        <v>221</v>
      </c>
      <c r="C125" s="11" t="s">
        <v>110</v>
      </c>
      <c r="D125" s="45">
        <v>14.20083</v>
      </c>
      <c r="E125" s="45">
        <v>-90.840369999999993</v>
      </c>
      <c r="F125" s="11">
        <v>86.469999999999985</v>
      </c>
      <c r="G125" s="11">
        <v>8540.2317527895921</v>
      </c>
      <c r="H125" s="13">
        <v>20704.2</v>
      </c>
      <c r="I125" s="14">
        <v>44814.053503184747</v>
      </c>
      <c r="J125" s="14">
        <v>14118.045859872609</v>
      </c>
      <c r="K125" s="14">
        <v>22646.653503184705</v>
      </c>
      <c r="L125" s="14">
        <v>6959.2280254777079</v>
      </c>
      <c r="M125" s="14">
        <v>14503.350318471339</v>
      </c>
      <c r="N125" s="14">
        <v>10129.319745222938</v>
      </c>
      <c r="O125" s="14">
        <v>4971.1528662420387</v>
      </c>
      <c r="P125" s="14">
        <v>9423.685350318463</v>
      </c>
      <c r="Q125" s="14">
        <v>7359.9057324840751</v>
      </c>
      <c r="R125" s="14">
        <v>1623.5324840764333</v>
      </c>
      <c r="S125" s="14">
        <v>136548.92738853506</v>
      </c>
      <c r="T125" s="14">
        <v>97521.419108280286</v>
      </c>
      <c r="U125" s="14">
        <v>86497.029299363072</v>
      </c>
      <c r="V125" s="14">
        <v>0</v>
      </c>
      <c r="W125" s="14">
        <v>184018.44840764336</v>
      </c>
      <c r="X125" s="15">
        <v>0.52995457766412546</v>
      </c>
      <c r="Y125" s="15">
        <v>0.4700454223358746</v>
      </c>
      <c r="Z125" s="15">
        <v>0</v>
      </c>
      <c r="AA125" s="16">
        <v>4.7102239694496904</v>
      </c>
      <c r="AB125" s="16">
        <v>4.1777527892583661</v>
      </c>
      <c r="AC125" s="16">
        <v>0</v>
      </c>
      <c r="AD125" s="17">
        <v>2.1644909488502209</v>
      </c>
      <c r="AE125" s="17">
        <v>0.68189284588984889</v>
      </c>
      <c r="AF125" s="17">
        <v>1.0938192976876531</v>
      </c>
      <c r="AG125" s="17">
        <v>0.33612639104518444</v>
      </c>
      <c r="AH125" s="17">
        <v>0.70050281191600439</v>
      </c>
      <c r="AI125" s="17">
        <v>0.48923985206977028</v>
      </c>
      <c r="AJ125" s="17">
        <v>0.24010359570724968</v>
      </c>
      <c r="AK125" s="17">
        <v>0.45515814908658447</v>
      </c>
      <c r="AL125" s="17">
        <v>0.35547887542064288</v>
      </c>
      <c r="AM125" s="17">
        <v>7.8415610556139978E-2</v>
      </c>
      <c r="AN125" s="18">
        <v>0.45953036689741633</v>
      </c>
      <c r="AO125" s="18">
        <v>0.14476866711913838</v>
      </c>
      <c r="AP125" s="18">
        <v>0.23222235392247115</v>
      </c>
      <c r="AQ125" s="18">
        <v>7.1361020882507009E-2</v>
      </c>
      <c r="AR125" s="18">
        <v>0.1487196397579893</v>
      </c>
      <c r="AS125" s="18">
        <v>0.10386764095358497</v>
      </c>
      <c r="AT125" s="18">
        <v>5.0974984897650566E-2</v>
      </c>
      <c r="AU125" s="18">
        <v>9.6631954666852496E-2</v>
      </c>
      <c r="AV125" s="18">
        <v>7.5469633233210043E-2</v>
      </c>
      <c r="AW125" s="18">
        <v>1.6647957945257006E-2</v>
      </c>
      <c r="AX125" s="19">
        <v>2128.1189823943955</v>
      </c>
      <c r="AY125" s="19">
        <v>1579.1479980170589</v>
      </c>
      <c r="AZ125" s="19">
        <v>1754.5716687898091</v>
      </c>
      <c r="BA125" s="19">
        <v>1000.3125858605654</v>
      </c>
      <c r="BB125" s="19">
        <v>518.26128718844404</v>
      </c>
      <c r="BC125" s="19">
        <v>163.27102879464104</v>
      </c>
      <c r="BD125" s="19">
        <v>261.90185617190599</v>
      </c>
      <c r="BE125" s="19">
        <v>80.481415814475639</v>
      </c>
      <c r="BF125" s="19">
        <v>167.72696100926728</v>
      </c>
      <c r="BG125" s="19">
        <v>117.14258986033236</v>
      </c>
      <c r="BH125" s="19">
        <v>57.489914030785698</v>
      </c>
      <c r="BI125" s="19">
        <v>108.98213658284335</v>
      </c>
      <c r="BJ125" s="19">
        <v>85.115135104476423</v>
      </c>
      <c r="BK125" s="19">
        <v>18.775673459887056</v>
      </c>
      <c r="BL125" s="20">
        <v>21.547242947773089</v>
      </c>
      <c r="BM125" s="20">
        <v>11.419060036213393</v>
      </c>
      <c r="BN125" s="20">
        <v>10.128182911559698</v>
      </c>
      <c r="BO125" s="20">
        <v>0</v>
      </c>
      <c r="BP125" s="20">
        <v>5.2474048480647646</v>
      </c>
      <c r="BQ125" s="20">
        <v>1.6531221011960329</v>
      </c>
      <c r="BR125" s="20">
        <v>2.6517610011914927</v>
      </c>
      <c r="BS125" s="20">
        <v>0.81487578170282515</v>
      </c>
      <c r="BT125" s="20">
        <v>1.698238494960508</v>
      </c>
      <c r="BU125" s="20">
        <v>1.1860708278688437</v>
      </c>
      <c r="BV125" s="20">
        <v>0.58208641289134277</v>
      </c>
      <c r="BW125" s="20">
        <v>1.1034460917574396</v>
      </c>
      <c r="BX125" s="20">
        <v>0.86179227280103099</v>
      </c>
      <c r="BY125" s="20">
        <v>0.19010403125724551</v>
      </c>
      <c r="BZ125" s="46">
        <v>1</v>
      </c>
      <c r="CA125" s="46">
        <v>0</v>
      </c>
      <c r="CB125" s="21">
        <v>454712.73009051941</v>
      </c>
      <c r="CC125" s="21">
        <v>22.154903963182171</v>
      </c>
      <c r="CD125" s="21">
        <v>5708.3716492472013</v>
      </c>
      <c r="CE125" s="21">
        <v>50.268540050448891</v>
      </c>
      <c r="CF125" s="21">
        <v>5.6071803547565153</v>
      </c>
      <c r="CG125" s="21">
        <v>1451.0923441486982</v>
      </c>
      <c r="CH125" s="21">
        <v>12.778476613091271</v>
      </c>
      <c r="CI125" t="s">
        <v>97</v>
      </c>
    </row>
    <row r="126" spans="1:88" x14ac:dyDescent="0.2">
      <c r="A126" s="44">
        <v>1428</v>
      </c>
      <c r="B126" s="12" t="s">
        <v>222</v>
      </c>
      <c r="C126" s="11" t="s">
        <v>110</v>
      </c>
      <c r="D126" s="45">
        <v>14.180199999999999</v>
      </c>
      <c r="E126" s="45">
        <v>-90.819580000000002</v>
      </c>
      <c r="F126" s="11">
        <v>31.29</v>
      </c>
      <c r="G126" s="11">
        <v>2873.6937349999998</v>
      </c>
      <c r="H126" s="13">
        <v>7132.8</v>
      </c>
      <c r="I126" s="14">
        <v>9013.1745222929931</v>
      </c>
      <c r="J126" s="14">
        <v>8823.878980891719</v>
      </c>
      <c r="K126" s="14">
        <v>5891.4000000000015</v>
      </c>
      <c r="L126" s="14">
        <v>1621.4012738853503</v>
      </c>
      <c r="M126" s="14">
        <v>56.244585987261146</v>
      </c>
      <c r="N126" s="14">
        <v>2343.9541401273882</v>
      </c>
      <c r="O126" s="14">
        <v>1145.0509554140131</v>
      </c>
      <c r="P126" s="14">
        <v>1707.6700636942676</v>
      </c>
      <c r="Q126" s="14">
        <v>1821.2242038216564</v>
      </c>
      <c r="R126" s="14">
        <v>285.59363057324839</v>
      </c>
      <c r="S126" s="14">
        <v>32709.592356687903</v>
      </c>
      <c r="T126" s="14">
        <v>27456.672611464965</v>
      </c>
      <c r="U126" s="14">
        <v>29902.653503184709</v>
      </c>
      <c r="V126" s="14">
        <v>13248.245859872613</v>
      </c>
      <c r="W126" s="14">
        <v>70607.571974522289</v>
      </c>
      <c r="X126" s="15">
        <v>0.38886300496740356</v>
      </c>
      <c r="Y126" s="15">
        <v>0.42350491125760059</v>
      </c>
      <c r="Z126" s="15">
        <v>0.18763208377499582</v>
      </c>
      <c r="AA126" s="16">
        <v>3.8493540561161064</v>
      </c>
      <c r="AB126" s="16">
        <v>4.1922742125371117</v>
      </c>
      <c r="AC126" s="16">
        <v>1.8573695967744241</v>
      </c>
      <c r="AD126" s="17">
        <v>1.2636236151711799</v>
      </c>
      <c r="AE126" s="17">
        <v>1.2370848728257793</v>
      </c>
      <c r="AF126" s="17">
        <v>0.82595895020188448</v>
      </c>
      <c r="AG126" s="17">
        <v>0.22731623960931896</v>
      </c>
      <c r="AH126" s="17">
        <v>7.8853446034181738E-3</v>
      </c>
      <c r="AI126" s="17">
        <v>0.32861627132786397</v>
      </c>
      <c r="AJ126" s="17">
        <v>0.16053316445351237</v>
      </c>
      <c r="AK126" s="17">
        <v>0.23941089946364227</v>
      </c>
      <c r="AL126" s="17">
        <v>0.25533089443439549</v>
      </c>
      <c r="AM126" s="17">
        <v>4.0039483873548727E-2</v>
      </c>
      <c r="AN126" s="18">
        <v>0.32826900221439798</v>
      </c>
      <c r="AO126" s="18">
        <v>0.32137466566896272</v>
      </c>
      <c r="AP126" s="18">
        <v>0.21457079243972027</v>
      </c>
      <c r="AQ126" s="18">
        <v>5.9053086906397712E-2</v>
      </c>
      <c r="AR126" s="18">
        <v>2.0484851454205468E-3</v>
      </c>
      <c r="AS126" s="18">
        <v>8.5369198711596012E-2</v>
      </c>
      <c r="AT126" s="18">
        <v>4.1703922817504083E-2</v>
      </c>
      <c r="AU126" s="18">
        <v>6.2195084155288474E-2</v>
      </c>
      <c r="AV126" s="18">
        <v>6.6330841671658924E-2</v>
      </c>
      <c r="AW126" s="18">
        <v>1.0401611098862514E-2</v>
      </c>
      <c r="AX126" s="19">
        <v>2256.5539141745699</v>
      </c>
      <c r="AY126" s="19">
        <v>1045.3688832434614</v>
      </c>
      <c r="AZ126" s="19">
        <v>423.40191306719765</v>
      </c>
      <c r="BA126" s="19">
        <v>955.66166517049248</v>
      </c>
      <c r="BB126" s="19">
        <v>288.05287703077641</v>
      </c>
      <c r="BC126" s="19">
        <v>282.00316333946051</v>
      </c>
      <c r="BD126" s="19">
        <v>188.28379674017262</v>
      </c>
      <c r="BE126" s="19">
        <v>51.818513067604677</v>
      </c>
      <c r="BF126" s="19">
        <v>1.7975259184167833</v>
      </c>
      <c r="BG126" s="19">
        <v>74.910646856100612</v>
      </c>
      <c r="BH126" s="19">
        <v>36.59478924301736</v>
      </c>
      <c r="BI126" s="19">
        <v>54.575585289046586</v>
      </c>
      <c r="BJ126" s="19">
        <v>58.204672541439962</v>
      </c>
      <c r="BK126" s="19">
        <v>9.1273132174256446</v>
      </c>
      <c r="BL126" s="20">
        <v>24.57031906864713</v>
      </c>
      <c r="BM126" s="20">
        <v>9.5544881060420188</v>
      </c>
      <c r="BN126" s="20">
        <v>10.405650796738335</v>
      </c>
      <c r="BO126" s="20">
        <v>4.610180165866776</v>
      </c>
      <c r="BP126" s="20">
        <v>3.1364422772397469</v>
      </c>
      <c r="BQ126" s="20">
        <v>3.0705704207173348</v>
      </c>
      <c r="BR126" s="20">
        <v>2.0501140842693184</v>
      </c>
      <c r="BS126" s="20">
        <v>0.56422201647224257</v>
      </c>
      <c r="BT126" s="20">
        <v>1.9572226957324367E-2</v>
      </c>
      <c r="BU126" s="20">
        <v>0.81565899371228168</v>
      </c>
      <c r="BV126" s="20">
        <v>0.39845963453513711</v>
      </c>
      <c r="BW126" s="20">
        <v>0.59424219181598614</v>
      </c>
      <c r="BX126" s="20">
        <v>0.63375723781562143</v>
      </c>
      <c r="BY126" s="20">
        <v>9.938206952775655E-2</v>
      </c>
      <c r="BZ126" s="46">
        <v>1</v>
      </c>
      <c r="CA126" s="46">
        <v>0</v>
      </c>
      <c r="CB126" s="21">
        <v>156185.96388523001</v>
      </c>
      <c r="CC126" s="21">
        <v>22.154903963182171</v>
      </c>
      <c r="CD126" s="21">
        <v>5708.3716492472013</v>
      </c>
      <c r="CE126" s="21">
        <v>50.268540050448891</v>
      </c>
      <c r="CF126" s="21">
        <v>5.6071803547565153</v>
      </c>
      <c r="CG126" s="21">
        <v>1451.0923441486982</v>
      </c>
      <c r="CH126" s="21">
        <v>12.778476613091271</v>
      </c>
      <c r="CI126" t="s">
        <v>88</v>
      </c>
    </row>
    <row r="127" spans="1:88" x14ac:dyDescent="0.2">
      <c r="A127" s="44">
        <v>1429</v>
      </c>
      <c r="B127" s="12" t="s">
        <v>223</v>
      </c>
      <c r="C127" s="11" t="s">
        <v>110</v>
      </c>
      <c r="D127" s="45">
        <v>14.18304</v>
      </c>
      <c r="E127" s="45">
        <v>-90.82302</v>
      </c>
      <c r="F127" s="11">
        <v>22.2</v>
      </c>
      <c r="G127" s="11">
        <v>1741.3805</v>
      </c>
      <c r="H127" s="13">
        <v>3976.4</v>
      </c>
      <c r="I127" s="14">
        <v>6227.0815286624202</v>
      </c>
      <c r="J127" s="14">
        <v>6220.6471337579624</v>
      </c>
      <c r="K127" s="14">
        <v>4326.5248407643312</v>
      </c>
      <c r="L127" s="14">
        <v>551.92356687898098</v>
      </c>
      <c r="M127" s="14">
        <v>0</v>
      </c>
      <c r="N127" s="14">
        <v>855.5070063694269</v>
      </c>
      <c r="O127" s="14">
        <v>9.76687898089172</v>
      </c>
      <c r="P127" s="14">
        <v>665.75923566878987</v>
      </c>
      <c r="Q127" s="14">
        <v>1061.3222929936308</v>
      </c>
      <c r="R127" s="14">
        <v>59.70445859872612</v>
      </c>
      <c r="S127" s="14">
        <v>19978.236942675165</v>
      </c>
      <c r="T127" s="14">
        <v>18447.203821656054</v>
      </c>
      <c r="U127" s="14">
        <v>17640.617834394903</v>
      </c>
      <c r="V127" s="14">
        <v>13048.214012738856</v>
      </c>
      <c r="W127" s="14">
        <v>49136.035668789817</v>
      </c>
      <c r="X127" s="15">
        <v>0.37543126079610312</v>
      </c>
      <c r="Y127" s="15">
        <v>0.35901589524447236</v>
      </c>
      <c r="Z127" s="15">
        <v>0.26555284395942447</v>
      </c>
      <c r="AA127" s="16">
        <v>4.6391720706307344</v>
      </c>
      <c r="AB127" s="16">
        <v>4.4363287985099342</v>
      </c>
      <c r="AC127" s="16">
        <v>3.2814138448694434</v>
      </c>
      <c r="AD127" s="17">
        <v>1.5660098402229203</v>
      </c>
      <c r="AE127" s="17">
        <v>1.5643916944366669</v>
      </c>
      <c r="AF127" s="17">
        <v>1.0880507093764036</v>
      </c>
      <c r="AG127" s="17">
        <v>0.13879981060229882</v>
      </c>
      <c r="AH127" s="17">
        <v>0</v>
      </c>
      <c r="AI127" s="17">
        <v>0.21514611366296824</v>
      </c>
      <c r="AJ127" s="17">
        <v>2.456211392438316E-3</v>
      </c>
      <c r="AK127" s="17">
        <v>0.16742763194567695</v>
      </c>
      <c r="AL127" s="17">
        <v>0.26690531460457467</v>
      </c>
      <c r="AM127" s="17">
        <v>1.5014701387869962E-2</v>
      </c>
      <c r="AN127" s="18">
        <v>0.33756235301916876</v>
      </c>
      <c r="AO127" s="18">
        <v>0.33721355246561796</v>
      </c>
      <c r="AP127" s="18">
        <v>0.23453553625754472</v>
      </c>
      <c r="AQ127" s="18">
        <v>2.9919090839721278E-2</v>
      </c>
      <c r="AR127" s="18">
        <v>0</v>
      </c>
      <c r="AS127" s="18">
        <v>4.6375971916410789E-2</v>
      </c>
      <c r="AT127" s="18">
        <v>5.2945037498994371E-4</v>
      </c>
      <c r="AU127" s="18">
        <v>3.6089981013123697E-2</v>
      </c>
      <c r="AV127" s="18">
        <v>5.7532962895313913E-2</v>
      </c>
      <c r="AW127" s="18">
        <v>3.2365045226331918E-3</v>
      </c>
      <c r="AX127" s="19">
        <v>2213.3349400355773</v>
      </c>
      <c r="AY127" s="19">
        <v>899.92058300338579</v>
      </c>
      <c r="AZ127" s="19">
        <v>587.7573879612097</v>
      </c>
      <c r="BA127" s="19">
        <v>794.62242497274337</v>
      </c>
      <c r="BB127" s="19">
        <v>280.4991679577667</v>
      </c>
      <c r="BC127" s="19">
        <v>280.20933034945779</v>
      </c>
      <c r="BD127" s="19">
        <v>194.88850634073566</v>
      </c>
      <c r="BE127" s="19">
        <v>24.86142193148563</v>
      </c>
      <c r="BF127" s="19">
        <v>0</v>
      </c>
      <c r="BG127" s="19">
        <v>38.536351638262474</v>
      </c>
      <c r="BH127" s="19">
        <v>0.43994950364377117</v>
      </c>
      <c r="BI127" s="19">
        <v>29.989154759855399</v>
      </c>
      <c r="BJ127" s="19">
        <v>47.807310495208597</v>
      </c>
      <c r="BK127" s="19">
        <v>2.6893900269696451</v>
      </c>
      <c r="BL127" s="20">
        <v>28.216714077589486</v>
      </c>
      <c r="BM127" s="20">
        <v>10.593436541672572</v>
      </c>
      <c r="BN127" s="20">
        <v>10.130248865423097</v>
      </c>
      <c r="BO127" s="20">
        <v>7.4930286704938158</v>
      </c>
      <c r="BP127" s="20">
        <v>3.575945365566239</v>
      </c>
      <c r="BQ127" s="20">
        <v>3.5722503690364986</v>
      </c>
      <c r="BR127" s="20">
        <v>2.4845373201114467</v>
      </c>
      <c r="BS127" s="20">
        <v>0.31694599019512448</v>
      </c>
      <c r="BT127" s="20">
        <v>0</v>
      </c>
      <c r="BU127" s="20">
        <v>0.49128091555488701</v>
      </c>
      <c r="BV127" s="20">
        <v>5.6086989494207153E-3</v>
      </c>
      <c r="BW127" s="20">
        <v>0.38231692365269387</v>
      </c>
      <c r="BX127" s="20">
        <v>0.60947179148591057</v>
      </c>
      <c r="BY127" s="20">
        <v>3.4285705277350996E-2</v>
      </c>
      <c r="BZ127" s="46">
        <v>1</v>
      </c>
      <c r="CA127" s="46">
        <v>0</v>
      </c>
      <c r="CB127" s="21">
        <v>88020.792248999991</v>
      </c>
      <c r="CC127" s="21">
        <v>22.154903963182171</v>
      </c>
      <c r="CD127" s="21">
        <v>5708.3716492472013</v>
      </c>
      <c r="CE127" s="21">
        <v>50.268540050448891</v>
      </c>
      <c r="CF127" s="21">
        <v>5.6071803547565153</v>
      </c>
      <c r="CG127" s="21">
        <v>1451.0923441486982</v>
      </c>
      <c r="CH127" s="21">
        <v>12.778476613091271</v>
      </c>
      <c r="CI127" t="s">
        <v>88</v>
      </c>
    </row>
    <row r="128" spans="1:88" x14ac:dyDescent="0.2">
      <c r="A128" s="44">
        <v>1431</v>
      </c>
      <c r="B128" s="12" t="s">
        <v>224</v>
      </c>
      <c r="C128" s="11" t="s">
        <v>128</v>
      </c>
      <c r="D128" s="45">
        <v>14.248430000000001</v>
      </c>
      <c r="E128" s="45">
        <v>-90.889960000000002</v>
      </c>
      <c r="F128" s="11">
        <v>608.80000000000018</v>
      </c>
      <c r="G128" s="11">
        <v>56983.584592783503</v>
      </c>
      <c r="H128" s="13">
        <v>139054</v>
      </c>
      <c r="I128" s="14">
        <v>127424.8535031848</v>
      </c>
      <c r="J128" s="14">
        <v>152180.01910828028</v>
      </c>
      <c r="K128" s="14">
        <v>113841.33121019106</v>
      </c>
      <c r="L128" s="14">
        <v>84960.392356687822</v>
      </c>
      <c r="M128" s="14">
        <v>18257.175796178355</v>
      </c>
      <c r="N128" s="14">
        <v>49793.365605095569</v>
      </c>
      <c r="O128" s="14">
        <v>27912.499363057272</v>
      </c>
      <c r="P128" s="14">
        <v>61165.708280254781</v>
      </c>
      <c r="Q128" s="14">
        <v>34987.518471337586</v>
      </c>
      <c r="R128" s="14">
        <v>14156.642038216583</v>
      </c>
      <c r="S128" s="14">
        <v>684679.50573248405</v>
      </c>
      <c r="T128" s="14">
        <v>527550.75668789807</v>
      </c>
      <c r="U128" s="14">
        <v>562611.14522292966</v>
      </c>
      <c r="V128" s="14">
        <v>659551.59363057301</v>
      </c>
      <c r="W128" s="14">
        <v>1749713.4955414007</v>
      </c>
      <c r="X128" s="15">
        <v>0.30150693701122877</v>
      </c>
      <c r="Y128" s="15">
        <v>0.32154472526877614</v>
      </c>
      <c r="Z128" s="15">
        <v>0.37694833771999509</v>
      </c>
      <c r="AA128" s="16">
        <v>3.7938553129568229</v>
      </c>
      <c r="AB128" s="16">
        <v>4.0459903722505617</v>
      </c>
      <c r="AC128" s="16">
        <v>4.7431328378225226</v>
      </c>
      <c r="AD128" s="17">
        <v>0.91636956508395873</v>
      </c>
      <c r="AE128" s="17">
        <v>1.0943951206601772</v>
      </c>
      <c r="AF128" s="17">
        <v>0.81868433277856845</v>
      </c>
      <c r="AG128" s="17">
        <v>0.61098848186091603</v>
      </c>
      <c r="AH128" s="17">
        <v>0.13129558154514329</v>
      </c>
      <c r="AI128" s="17">
        <v>0.35808653907903093</v>
      </c>
      <c r="AJ128" s="17">
        <v>0.20073136596615179</v>
      </c>
      <c r="AK128" s="17">
        <v>0.43987018194553756</v>
      </c>
      <c r="AL128" s="17">
        <v>0.25161101781565137</v>
      </c>
      <c r="AM128" s="17">
        <v>0.10180679475755162</v>
      </c>
      <c r="AN128" s="18">
        <v>0.24154046200822729</v>
      </c>
      <c r="AO128" s="18">
        <v>0.28846517075192218</v>
      </c>
      <c r="AP128" s="18">
        <v>0.21579218637637215</v>
      </c>
      <c r="AQ128" s="18">
        <v>0.16104685905502522</v>
      </c>
      <c r="AR128" s="18">
        <v>3.4607429834432789E-2</v>
      </c>
      <c r="AS128" s="18">
        <v>9.4385923958694273E-2</v>
      </c>
      <c r="AT128" s="18">
        <v>5.2909599709986689E-2</v>
      </c>
      <c r="AU128" s="18">
        <v>0.11594279319068582</v>
      </c>
      <c r="AV128" s="18">
        <v>6.632066777990879E-2</v>
      </c>
      <c r="AW128" s="18">
        <v>2.6834654028544461E-2</v>
      </c>
      <c r="AX128" s="19">
        <v>2874.0366221113668</v>
      </c>
      <c r="AY128" s="19">
        <v>1124.637821505394</v>
      </c>
      <c r="AZ128" s="19">
        <v>1083.3633272512693</v>
      </c>
      <c r="BA128" s="19">
        <v>924.13131606920092</v>
      </c>
      <c r="BB128" s="19">
        <v>209.30494990667668</v>
      </c>
      <c r="BC128" s="19">
        <v>249.96717987562457</v>
      </c>
      <c r="BD128" s="19">
        <v>186.99298819019549</v>
      </c>
      <c r="BE128" s="19">
        <v>139.5538639236002</v>
      </c>
      <c r="BF128" s="19">
        <v>29.988790729596502</v>
      </c>
      <c r="BG128" s="19">
        <v>81.789365317174031</v>
      </c>
      <c r="BH128" s="19">
        <v>45.848389229726124</v>
      </c>
      <c r="BI128" s="19">
        <v>100.46929743800059</v>
      </c>
      <c r="BJ128" s="19">
        <v>57.469642692735832</v>
      </c>
      <c r="BK128" s="19">
        <v>23.253354202064028</v>
      </c>
      <c r="BL128" s="20">
        <v>30.705570877037935</v>
      </c>
      <c r="BM128" s="20">
        <v>9.2579426243168985</v>
      </c>
      <c r="BN128" s="20">
        <v>9.8732143518780955</v>
      </c>
      <c r="BO128" s="20">
        <v>11.574413900842941</v>
      </c>
      <c r="BP128" s="20">
        <v>2.2361677387231635</v>
      </c>
      <c r="BQ128" s="20">
        <v>2.6705939999350727</v>
      </c>
      <c r="BR128" s="20">
        <v>1.997791680248352</v>
      </c>
      <c r="BS128" s="20">
        <v>1.4909625809578737</v>
      </c>
      <c r="BT128" s="20">
        <v>0.32039359978225157</v>
      </c>
      <c r="BU128" s="20">
        <v>0.87381946855272918</v>
      </c>
      <c r="BV128" s="20">
        <v>0.48983403839063078</v>
      </c>
      <c r="BW128" s="20">
        <v>1.0733917270624094</v>
      </c>
      <c r="BX128" s="20">
        <v>0.61399293711277803</v>
      </c>
      <c r="BY128" s="20">
        <v>0.24843368733965895</v>
      </c>
      <c r="BZ128" s="46">
        <v>1</v>
      </c>
      <c r="CA128" s="46">
        <v>0</v>
      </c>
      <c r="CB128" s="21">
        <v>3051398.1797535978</v>
      </c>
      <c r="CC128" s="21">
        <v>22.154903963182171</v>
      </c>
      <c r="CD128" s="21">
        <v>5708.3716492472013</v>
      </c>
      <c r="CE128" s="21">
        <v>50.268540050448891</v>
      </c>
      <c r="CF128" s="21">
        <v>5.6071803547565153</v>
      </c>
      <c r="CG128" s="21">
        <v>1451.0923441486982</v>
      </c>
      <c r="CH128" s="21">
        <v>12.778476613091271</v>
      </c>
      <c r="CI128" t="s">
        <v>88</v>
      </c>
    </row>
    <row r="129" spans="1:88" x14ac:dyDescent="0.2">
      <c r="A129" s="44">
        <v>1435</v>
      </c>
      <c r="B129" s="12" t="s">
        <v>225</v>
      </c>
      <c r="C129" s="11" t="s">
        <v>106</v>
      </c>
      <c r="D129" s="45">
        <v>14.0246</v>
      </c>
      <c r="E129" s="45">
        <v>-90.797120000000007</v>
      </c>
      <c r="F129" s="11">
        <v>21.36</v>
      </c>
      <c r="G129" s="11">
        <v>2972.3589999999999</v>
      </c>
      <c r="H129" s="13">
        <v>5516.6</v>
      </c>
      <c r="I129" s="14">
        <v>3330.2522292993626</v>
      </c>
      <c r="J129" s="14">
        <v>4355.0700636942684</v>
      </c>
      <c r="K129" s="14">
        <v>2961.7235668789808</v>
      </c>
      <c r="L129" s="14">
        <v>421.80127388535038</v>
      </c>
      <c r="M129" s="14">
        <v>108.94777070063695</v>
      </c>
      <c r="N129" s="14">
        <v>898.55286624203814</v>
      </c>
      <c r="O129" s="14">
        <v>646.29171974522285</v>
      </c>
      <c r="P129" s="14">
        <v>1799.8840764331212</v>
      </c>
      <c r="Q129" s="14">
        <v>1002.0496815286625</v>
      </c>
      <c r="R129" s="14">
        <v>43.170700636942676</v>
      </c>
      <c r="S129" s="14">
        <v>15567.743949044587</v>
      </c>
      <c r="T129" s="14">
        <v>12114.067515923567</v>
      </c>
      <c r="U129" s="14">
        <v>25584.645859872609</v>
      </c>
      <c r="V129" s="14">
        <v>12346.71974522293</v>
      </c>
      <c r="W129" s="14">
        <v>50045.433121019109</v>
      </c>
      <c r="X129" s="15">
        <v>0.24206139822248141</v>
      </c>
      <c r="Y129" s="15">
        <v>0.51122838317742614</v>
      </c>
      <c r="Z129" s="15">
        <v>0.24671021860009243</v>
      </c>
      <c r="AA129" s="16">
        <v>2.1959300141252887</v>
      </c>
      <c r="AB129" s="16">
        <v>4.6377562012603066</v>
      </c>
      <c r="AC129" s="16">
        <v>2.2381031333109034</v>
      </c>
      <c r="AD129" s="17">
        <v>0.60367839417383218</v>
      </c>
      <c r="AE129" s="17">
        <v>0.7894482224004401</v>
      </c>
      <c r="AF129" s="17">
        <v>0.53687480819326772</v>
      </c>
      <c r="AG129" s="17">
        <v>7.6460369409663623E-2</v>
      </c>
      <c r="AH129" s="17">
        <v>1.9749079269955578E-2</v>
      </c>
      <c r="AI129" s="17">
        <v>0.16288164199725158</v>
      </c>
      <c r="AJ129" s="17">
        <v>0.11715399335554921</v>
      </c>
      <c r="AK129" s="17">
        <v>0.32626691738264896</v>
      </c>
      <c r="AL129" s="17">
        <v>0.18164262073173013</v>
      </c>
      <c r="AM129" s="17">
        <v>7.8255992163547613E-3</v>
      </c>
      <c r="AN129" s="18">
        <v>0.27490784783243521</v>
      </c>
      <c r="AO129" s="18">
        <v>0.35950518337211373</v>
      </c>
      <c r="AP129" s="18">
        <v>0.24448630181282108</v>
      </c>
      <c r="AQ129" s="18">
        <v>3.4819128532254391E-2</v>
      </c>
      <c r="AR129" s="18">
        <v>8.9934921162878184E-3</v>
      </c>
      <c r="AS129" s="18">
        <v>7.4174332036776106E-2</v>
      </c>
      <c r="AT129" s="18">
        <v>5.3350513268618685E-2</v>
      </c>
      <c r="AU129" s="18">
        <v>0.14857801263425593</v>
      </c>
      <c r="AV129" s="18">
        <v>8.2717855106181237E-2</v>
      </c>
      <c r="AW129" s="18">
        <v>3.5636833441943529E-3</v>
      </c>
      <c r="AX129" s="19">
        <v>2342.9509888117559</v>
      </c>
      <c r="AY129" s="19">
        <v>728.8269639065818</v>
      </c>
      <c r="AZ129" s="19">
        <v>578.02995061905108</v>
      </c>
      <c r="BA129" s="19">
        <v>1197.783045874186</v>
      </c>
      <c r="BB129" s="19">
        <v>155.91068489229227</v>
      </c>
      <c r="BC129" s="19">
        <v>203.88904792576164</v>
      </c>
      <c r="BD129" s="19">
        <v>138.65747035950284</v>
      </c>
      <c r="BE129" s="19">
        <v>19.747250650063222</v>
      </c>
      <c r="BF129" s="19">
        <v>5.1005510627639019</v>
      </c>
      <c r="BG129" s="19">
        <v>42.067081752904407</v>
      </c>
      <c r="BH129" s="19">
        <v>30.257102984326913</v>
      </c>
      <c r="BI129" s="19">
        <v>84.264235788067481</v>
      </c>
      <c r="BJ129" s="19">
        <v>46.912438273813791</v>
      </c>
      <c r="BK129" s="19">
        <v>2.0211002170853312</v>
      </c>
      <c r="BL129" s="20">
        <v>16.836941002422357</v>
      </c>
      <c r="BM129" s="20">
        <v>4.0755734808357831</v>
      </c>
      <c r="BN129" s="20">
        <v>8.6075221263220936</v>
      </c>
      <c r="BO129" s="20">
        <v>4.1538453952644785</v>
      </c>
      <c r="BP129" s="20">
        <v>1.1204071342995119</v>
      </c>
      <c r="BQ129" s="20">
        <v>1.4651897915743921</v>
      </c>
      <c r="BR129" s="20">
        <v>0.99642188809594701</v>
      </c>
      <c r="BS129" s="20">
        <v>0.14190791687186857</v>
      </c>
      <c r="BT129" s="20">
        <v>3.6653637969248316E-2</v>
      </c>
      <c r="BU129" s="20">
        <v>0.30230294060779273</v>
      </c>
      <c r="BV129" s="20">
        <v>0.21743393706655989</v>
      </c>
      <c r="BW129" s="20">
        <v>0.60554060812745747</v>
      </c>
      <c r="BX129" s="20">
        <v>0.33712269666236905</v>
      </c>
      <c r="BY129" s="20">
        <v>1.4524053331694684E-2</v>
      </c>
      <c r="BZ129" s="46">
        <v>0.25</v>
      </c>
      <c r="CA129" s="46">
        <v>0.75</v>
      </c>
      <c r="CB129" s="21">
        <v>125908.433662</v>
      </c>
      <c r="CC129" s="21">
        <v>22.154903963182171</v>
      </c>
      <c r="CD129" s="21">
        <v>5708.3716492472013</v>
      </c>
      <c r="CE129" s="21">
        <v>50.268540050448891</v>
      </c>
      <c r="CF129" s="21">
        <v>5.6071803547565153</v>
      </c>
      <c r="CG129" s="21">
        <v>1451.0923441486982</v>
      </c>
      <c r="CH129" s="21">
        <v>12.778476613091271</v>
      </c>
      <c r="CI129" t="s">
        <v>88</v>
      </c>
    </row>
    <row r="130" spans="1:88" x14ac:dyDescent="0.2">
      <c r="A130" s="44">
        <v>1436</v>
      </c>
      <c r="B130" s="12" t="s">
        <v>226</v>
      </c>
      <c r="C130" s="11" t="s">
        <v>110</v>
      </c>
      <c r="D130" s="45">
        <v>14.169420000000001</v>
      </c>
      <c r="E130" s="45">
        <v>-90.836240000000004</v>
      </c>
      <c r="F130" s="11">
        <v>76.289999999999992</v>
      </c>
      <c r="G130" s="11">
        <v>8896.8453197263261</v>
      </c>
      <c r="H130" s="13">
        <v>20790.400000000001</v>
      </c>
      <c r="I130" s="14">
        <v>24730.183439490454</v>
      </c>
      <c r="J130" s="14">
        <v>15049.719745222939</v>
      </c>
      <c r="K130" s="14">
        <v>16884.387261146505</v>
      </c>
      <c r="L130" s="14">
        <v>4328.8343949044574</v>
      </c>
      <c r="M130" s="14">
        <v>2069.7554140127381</v>
      </c>
      <c r="N130" s="14">
        <v>8610.4369426751564</v>
      </c>
      <c r="O130" s="14">
        <v>3230.673885350318</v>
      </c>
      <c r="P130" s="14">
        <v>6163.2624203821642</v>
      </c>
      <c r="Q130" s="14">
        <v>3911.0751592356683</v>
      </c>
      <c r="R130" s="14">
        <v>2723.8496815286626</v>
      </c>
      <c r="S130" s="14">
        <v>87702.178343949054</v>
      </c>
      <c r="T130" s="14">
        <v>67628.04968152869</v>
      </c>
      <c r="U130" s="14">
        <v>91180.571974522274</v>
      </c>
      <c r="V130" s="14">
        <v>81158.982165605092</v>
      </c>
      <c r="W130" s="14">
        <v>239967.60382165606</v>
      </c>
      <c r="X130" s="15">
        <v>0.28182158176563643</v>
      </c>
      <c r="Y130" s="15">
        <v>0.379970339839238</v>
      </c>
      <c r="Z130" s="15">
        <v>0.33820807839512562</v>
      </c>
      <c r="AA130" s="16">
        <v>3.2528498577001255</v>
      </c>
      <c r="AB130" s="16">
        <v>4.3857055167058965</v>
      </c>
      <c r="AC130" s="16">
        <v>3.9036758391182991</v>
      </c>
      <c r="AD130" s="17">
        <v>1.189500126957175</v>
      </c>
      <c r="AE130" s="17">
        <v>0.72387831620473575</v>
      </c>
      <c r="AF130" s="17">
        <v>0.81212421411548141</v>
      </c>
      <c r="AG130" s="17">
        <v>0.20821313658729304</v>
      </c>
      <c r="AH130" s="17">
        <v>9.9553419559639936E-2</v>
      </c>
      <c r="AI130" s="17">
        <v>0.41415446276527418</v>
      </c>
      <c r="AJ130" s="17">
        <v>0.15539257952469976</v>
      </c>
      <c r="AK130" s="17">
        <v>0.29644751521770452</v>
      </c>
      <c r="AL130" s="17">
        <v>0.18811928386349797</v>
      </c>
      <c r="AM130" s="17">
        <v>0.13101477997194197</v>
      </c>
      <c r="AN130" s="18">
        <v>0.3656793823856942</v>
      </c>
      <c r="AO130" s="18">
        <v>0.2225366518196884</v>
      </c>
      <c r="AP130" s="18">
        <v>0.24966544711340616</v>
      </c>
      <c r="AQ130" s="18">
        <v>6.4009451925489957E-2</v>
      </c>
      <c r="AR130" s="18">
        <v>3.0604984525792887E-2</v>
      </c>
      <c r="AS130" s="18">
        <v>0.12732049768140707</v>
      </c>
      <c r="AT130" s="18">
        <v>4.7771211805812508E-2</v>
      </c>
      <c r="AU130" s="18">
        <v>9.1134705930541446E-2</v>
      </c>
      <c r="AV130" s="18">
        <v>5.7832144763209158E-2</v>
      </c>
      <c r="AW130" s="18">
        <v>4.027692199251208E-2</v>
      </c>
      <c r="AX130" s="19">
        <v>3145.4660351508205</v>
      </c>
      <c r="AY130" s="19">
        <v>1149.5894395589075</v>
      </c>
      <c r="AZ130" s="19">
        <v>1063.8220234054936</v>
      </c>
      <c r="BA130" s="19">
        <v>1195.1837983290377</v>
      </c>
      <c r="BB130" s="19">
        <v>324.1602233515593</v>
      </c>
      <c r="BC130" s="19">
        <v>197.26988786502741</v>
      </c>
      <c r="BD130" s="19">
        <v>221.31848553082327</v>
      </c>
      <c r="BE130" s="19">
        <v>56.741832414529533</v>
      </c>
      <c r="BF130" s="19">
        <v>27.13010111433659</v>
      </c>
      <c r="BG130" s="19">
        <v>112.86455554692826</v>
      </c>
      <c r="BH130" s="19">
        <v>42.347278612535305</v>
      </c>
      <c r="BI130" s="19">
        <v>80.787290868818516</v>
      </c>
      <c r="BJ130" s="19">
        <v>51.265895389116118</v>
      </c>
      <c r="BK130" s="19">
        <v>35.703888865233488</v>
      </c>
      <c r="BL130" s="20">
        <v>26.972212643687691</v>
      </c>
      <c r="BM130" s="20">
        <v>7.6013516309631628</v>
      </c>
      <c r="BN130" s="20">
        <v>10.248640804438203</v>
      </c>
      <c r="BO130" s="20">
        <v>9.1222202082863237</v>
      </c>
      <c r="BP130" s="20">
        <v>2.7796575697070987</v>
      </c>
      <c r="BQ130" s="20">
        <v>1.6915793412586699</v>
      </c>
      <c r="BR130" s="20">
        <v>1.897794853610637</v>
      </c>
      <c r="BS130" s="20">
        <v>0.4865583517908813</v>
      </c>
      <c r="BT130" s="20">
        <v>0.23263924904073813</v>
      </c>
      <c r="BU130" s="20">
        <v>0.96780787270560531</v>
      </c>
      <c r="BV130" s="20">
        <v>0.36312577877319957</v>
      </c>
      <c r="BW130" s="20">
        <v>0.69274694556246941</v>
      </c>
      <c r="BX130" s="20">
        <v>0.43960246791791768</v>
      </c>
      <c r="BY130" s="20">
        <v>0.30615904667795779</v>
      </c>
      <c r="BZ130" s="46">
        <v>1</v>
      </c>
      <c r="CA130" s="46">
        <v>0</v>
      </c>
      <c r="CB130" s="21">
        <v>458794.85138989397</v>
      </c>
      <c r="CC130" s="21">
        <v>22.154903963182171</v>
      </c>
      <c r="CD130" s="21">
        <v>5708.3716492472013</v>
      </c>
      <c r="CE130" s="21">
        <v>50.268540050448891</v>
      </c>
      <c r="CF130" s="21">
        <v>5.6071803547565153</v>
      </c>
      <c r="CG130" s="21">
        <v>1451.0923441486982</v>
      </c>
      <c r="CH130" s="21">
        <v>12.778476613091271</v>
      </c>
      <c r="CI130" t="s">
        <v>88</v>
      </c>
    </row>
    <row r="131" spans="1:88" x14ac:dyDescent="0.2">
      <c r="A131" s="44">
        <v>1437</v>
      </c>
      <c r="B131" s="12" t="s">
        <v>227</v>
      </c>
      <c r="C131" s="11" t="s">
        <v>110</v>
      </c>
      <c r="D131" s="45">
        <v>14.04903</v>
      </c>
      <c r="E131" s="45">
        <v>-90.869960000000006</v>
      </c>
      <c r="F131" s="11">
        <v>17.100000000000001</v>
      </c>
      <c r="G131" s="11">
        <v>2066.1309999999999</v>
      </c>
      <c r="H131" s="13">
        <v>4808.2</v>
      </c>
      <c r="I131" s="14">
        <v>6809.7592356687892</v>
      </c>
      <c r="J131" s="14">
        <v>4941.5987261146493</v>
      </c>
      <c r="K131" s="14">
        <v>2409.3528662420385</v>
      </c>
      <c r="L131" s="14">
        <v>689.17070063694291</v>
      </c>
      <c r="M131" s="14">
        <v>572.00891719745232</v>
      </c>
      <c r="N131" s="14">
        <v>1300.8573248407642</v>
      </c>
      <c r="O131" s="14">
        <v>1010.7936305732485</v>
      </c>
      <c r="P131" s="14">
        <v>1719.7324840764329</v>
      </c>
      <c r="Q131" s="14">
        <v>889.29299363057316</v>
      </c>
      <c r="R131" s="14">
        <v>93.564331210191085</v>
      </c>
      <c r="S131" s="14">
        <v>20436.131210191088</v>
      </c>
      <c r="T131" s="14">
        <v>15832.738853503184</v>
      </c>
      <c r="U131" s="14">
        <v>24575.234394904459</v>
      </c>
      <c r="V131" s="14">
        <v>18306.988535031851</v>
      </c>
      <c r="W131" s="14">
        <v>58714.961783439496</v>
      </c>
      <c r="X131" s="15">
        <v>0.26965424778610336</v>
      </c>
      <c r="Y131" s="15">
        <v>0.41855148412675769</v>
      </c>
      <c r="Z131" s="15">
        <v>0.31179426808713895</v>
      </c>
      <c r="AA131" s="16">
        <v>3.292861955306182</v>
      </c>
      <c r="AB131" s="16">
        <v>5.1111090210275067</v>
      </c>
      <c r="AC131" s="16">
        <v>3.807451548403114</v>
      </c>
      <c r="AD131" s="17">
        <v>1.4162803618129007</v>
      </c>
      <c r="AE131" s="17">
        <v>1.0277440052648912</v>
      </c>
      <c r="AF131" s="17">
        <v>0.50109248081237023</v>
      </c>
      <c r="AG131" s="17">
        <v>0.14333236983422964</v>
      </c>
      <c r="AH131" s="17">
        <v>0.11896529204223043</v>
      </c>
      <c r="AI131" s="17">
        <v>0.270549753512908</v>
      </c>
      <c r="AJ131" s="17">
        <v>0.21022287562356984</v>
      </c>
      <c r="AK131" s="17">
        <v>0.35766658709630067</v>
      </c>
      <c r="AL131" s="17">
        <v>0.18495341159489481</v>
      </c>
      <c r="AM131" s="17">
        <v>1.945932598689553E-2</v>
      </c>
      <c r="AN131" s="18">
        <v>0.43010620579787101</v>
      </c>
      <c r="AO131" s="18">
        <v>0.31211269078825621</v>
      </c>
      <c r="AP131" s="18">
        <v>0.15217536830078771</v>
      </c>
      <c r="AQ131" s="18">
        <v>4.3528204880639181E-2</v>
      </c>
      <c r="AR131" s="18">
        <v>3.6128235455035532E-2</v>
      </c>
      <c r="AS131" s="18">
        <v>8.2162494870742717E-2</v>
      </c>
      <c r="AT131" s="18">
        <v>6.3841994737985477E-2</v>
      </c>
      <c r="AU131" s="18">
        <v>0.10861876141511179</v>
      </c>
      <c r="AV131" s="18">
        <v>5.6167982170299384E-2</v>
      </c>
      <c r="AW131" s="18">
        <v>5.9095480621464839E-3</v>
      </c>
      <c r="AX131" s="19">
        <v>3433.6234961075725</v>
      </c>
      <c r="AY131" s="19">
        <v>1195.0953924088356</v>
      </c>
      <c r="AZ131" s="19">
        <v>1070.5841248556637</v>
      </c>
      <c r="BA131" s="19">
        <v>1437.1482102283308</v>
      </c>
      <c r="BB131" s="19">
        <v>398.23153424963675</v>
      </c>
      <c r="BC131" s="19">
        <v>288.98238164413152</v>
      </c>
      <c r="BD131" s="19">
        <v>140.89782843520692</v>
      </c>
      <c r="BE131" s="19">
        <v>40.302380154207185</v>
      </c>
      <c r="BF131" s="19">
        <v>33.45081387119604</v>
      </c>
      <c r="BG131" s="19">
        <v>76.073527768465738</v>
      </c>
      <c r="BH131" s="19">
        <v>59.110738630014524</v>
      </c>
      <c r="BI131" s="19">
        <v>100.56915111558087</v>
      </c>
      <c r="BJ131" s="19">
        <v>52.005438224010121</v>
      </c>
      <c r="BK131" s="19">
        <v>5.4715983163854434</v>
      </c>
      <c r="BL131" s="20">
        <v>28.417831097563273</v>
      </c>
      <c r="BM131" s="20">
        <v>7.6629888683259608</v>
      </c>
      <c r="BN131" s="20">
        <v>11.894325381548635</v>
      </c>
      <c r="BO131" s="20">
        <v>8.8605168476886753</v>
      </c>
      <c r="BP131" s="20">
        <v>3.2958990672270003</v>
      </c>
      <c r="BQ131" s="20">
        <v>2.3917160751736697</v>
      </c>
      <c r="BR131" s="20">
        <v>1.1661181533223395</v>
      </c>
      <c r="BS131" s="20">
        <v>0.33355614945854978</v>
      </c>
      <c r="BT131" s="20">
        <v>0.27685026612419655</v>
      </c>
      <c r="BU131" s="20">
        <v>0.62961028358839022</v>
      </c>
      <c r="BV131" s="20">
        <v>0.48922049500890724</v>
      </c>
      <c r="BW131" s="20">
        <v>0.83234435961535502</v>
      </c>
      <c r="BX131" s="20">
        <v>0.43041462212733522</v>
      </c>
      <c r="BY131" s="20">
        <v>4.5284801017065758E-2</v>
      </c>
      <c r="BZ131" s="46">
        <v>1</v>
      </c>
      <c r="CA131" s="46">
        <v>0</v>
      </c>
      <c r="CB131" s="21">
        <v>106163.911158</v>
      </c>
      <c r="CC131" s="21">
        <v>22.154903963182171</v>
      </c>
      <c r="CD131" s="21">
        <v>5708.3716492472013</v>
      </c>
      <c r="CE131" s="21">
        <v>50.268540050448891</v>
      </c>
      <c r="CF131" s="21">
        <v>5.6071803547565153</v>
      </c>
      <c r="CG131" s="21">
        <v>1451.0923441486982</v>
      </c>
      <c r="CH131" s="21">
        <v>12.778476613091271</v>
      </c>
      <c r="CI131" t="s">
        <v>88</v>
      </c>
    </row>
    <row r="132" spans="1:88" x14ac:dyDescent="0.2">
      <c r="A132" s="44">
        <v>1438</v>
      </c>
      <c r="B132" s="12" t="s">
        <v>228</v>
      </c>
      <c r="C132" s="11" t="s">
        <v>116</v>
      </c>
      <c r="D132" s="45">
        <v>14.035270000000001</v>
      </c>
      <c r="E132" s="45">
        <v>-90.834479999999999</v>
      </c>
      <c r="F132" s="11">
        <v>36.130000000000003</v>
      </c>
      <c r="G132" s="11">
        <v>5188.4549999999999</v>
      </c>
      <c r="H132" s="13">
        <v>8750.2000000000007</v>
      </c>
      <c r="I132" s="14">
        <v>25406.327388535043</v>
      </c>
      <c r="J132" s="14">
        <v>7253.7707006369419</v>
      </c>
      <c r="K132" s="14">
        <v>7574.7133757961756</v>
      </c>
      <c r="L132" s="14">
        <v>3522.4611464968152</v>
      </c>
      <c r="M132" s="14">
        <v>1638.1719745222931</v>
      </c>
      <c r="N132" s="14">
        <v>9176.2471337579627</v>
      </c>
      <c r="O132" s="14">
        <v>6651.724840764331</v>
      </c>
      <c r="P132" s="14">
        <v>6462.1159235668811</v>
      </c>
      <c r="Q132" s="14">
        <v>1967.5464968152864</v>
      </c>
      <c r="R132" s="14">
        <v>98.331210191082803</v>
      </c>
      <c r="S132" s="14">
        <v>69751.410191082832</v>
      </c>
      <c r="T132" s="14">
        <v>45823.150318471351</v>
      </c>
      <c r="U132" s="14">
        <v>34053.945222929942</v>
      </c>
      <c r="V132" s="14">
        <v>48323.256050955417</v>
      </c>
      <c r="W132" s="14">
        <v>128200.35159235672</v>
      </c>
      <c r="X132" s="15">
        <v>0.35743388960567657</v>
      </c>
      <c r="Y132" s="15">
        <v>0.26563066949467112</v>
      </c>
      <c r="Z132" s="15">
        <v>0.37693544089965225</v>
      </c>
      <c r="AA132" s="16">
        <v>5.236811766413493</v>
      </c>
      <c r="AB132" s="16">
        <v>3.8917904988377341</v>
      </c>
      <c r="AC132" s="16">
        <v>5.5225316051010731</v>
      </c>
      <c r="AD132" s="17">
        <v>2.9035139069432745</v>
      </c>
      <c r="AE132" s="17">
        <v>0.82898341759467686</v>
      </c>
      <c r="AF132" s="17">
        <v>0.8656617421083147</v>
      </c>
      <c r="AG132" s="17">
        <v>0.40255778685022225</v>
      </c>
      <c r="AH132" s="17">
        <v>0.18721537502254726</v>
      </c>
      <c r="AI132" s="17">
        <v>1.0486899880868965</v>
      </c>
      <c r="AJ132" s="17">
        <v>0.76017974912165787</v>
      </c>
      <c r="AK132" s="17">
        <v>0.73851065387841197</v>
      </c>
      <c r="AL132" s="17">
        <v>0.22485731718306853</v>
      </c>
      <c r="AM132" s="17">
        <v>1.1237595733935544E-2</v>
      </c>
      <c r="AN132" s="18">
        <v>0.55444305360851043</v>
      </c>
      <c r="AO132" s="18">
        <v>0.15829925813094831</v>
      </c>
      <c r="AP132" s="18">
        <v>0.16530319987062964</v>
      </c>
      <c r="AQ132" s="18">
        <v>7.6870776496501772E-2</v>
      </c>
      <c r="AR132" s="18">
        <v>3.574987671377855E-2</v>
      </c>
      <c r="AS132" s="18">
        <v>0.20025351967254443</v>
      </c>
      <c r="AT132" s="18">
        <v>0.14516079306059879</v>
      </c>
      <c r="AU132" s="18">
        <v>0.14102295190651692</v>
      </c>
      <c r="AV132" s="18">
        <v>4.2937826909342086E-2</v>
      </c>
      <c r="AW132" s="18">
        <v>2.1458849840676583E-3</v>
      </c>
      <c r="AX132" s="19">
        <v>3548.3075447649239</v>
      </c>
      <c r="AY132" s="19">
        <v>1930.5676775832501</v>
      </c>
      <c r="AZ132" s="19">
        <v>1337.4828688335292</v>
      </c>
      <c r="BA132" s="19">
        <v>942.5393086888995</v>
      </c>
      <c r="BB132" s="19">
        <v>703.19201186092005</v>
      </c>
      <c r="BC132" s="19">
        <v>200.76863273282427</v>
      </c>
      <c r="BD132" s="19">
        <v>209.65162955428107</v>
      </c>
      <c r="BE132" s="19">
        <v>97.494080999081504</v>
      </c>
      <c r="BF132" s="19">
        <v>45.341045516808549</v>
      </c>
      <c r="BG132" s="19">
        <v>253.9786087394952</v>
      </c>
      <c r="BH132" s="19">
        <v>184.10530973607337</v>
      </c>
      <c r="BI132" s="19">
        <v>178.85734634837755</v>
      </c>
      <c r="BJ132" s="19">
        <v>54.457417570309616</v>
      </c>
      <c r="BK132" s="19">
        <v>2.7215945250784057</v>
      </c>
      <c r="BL132" s="20">
        <v>24.708771993272894</v>
      </c>
      <c r="BM132" s="20">
        <v>8.8317524809353358</v>
      </c>
      <c r="BN132" s="20">
        <v>6.5634076469642588</v>
      </c>
      <c r="BO132" s="20">
        <v>9.3136118653732982</v>
      </c>
      <c r="BP132" s="20">
        <v>4.8967038142443258</v>
      </c>
      <c r="BQ132" s="20">
        <v>1.3980598657282259</v>
      </c>
      <c r="BR132" s="20">
        <v>1.4599169455639831</v>
      </c>
      <c r="BS132" s="20">
        <v>0.6789036710344053</v>
      </c>
      <c r="BT132" s="20">
        <v>0.31573406236004614</v>
      </c>
      <c r="BU132" s="20">
        <v>1.7685895191840273</v>
      </c>
      <c r="BV132" s="20">
        <v>1.2820241942474844</v>
      </c>
      <c r="BW132" s="20">
        <v>1.2454798053692056</v>
      </c>
      <c r="BX132" s="20">
        <v>0.37921625933255398</v>
      </c>
      <c r="BY132" s="20">
        <v>1.8951925031841427E-2</v>
      </c>
      <c r="BZ132" s="46">
        <v>0</v>
      </c>
      <c r="CA132" s="46">
        <v>1</v>
      </c>
      <c r="CB132" s="21">
        <v>202941.21619000001</v>
      </c>
      <c r="CC132" s="21">
        <v>22.154903963182171</v>
      </c>
      <c r="CD132" s="21">
        <v>5708.3716492472013</v>
      </c>
      <c r="CE132" s="21">
        <v>50.268540050448891</v>
      </c>
      <c r="CF132" s="21">
        <v>5.6071803547565153</v>
      </c>
      <c r="CG132" s="21">
        <v>1451.0923441486982</v>
      </c>
      <c r="CH132" s="21">
        <v>12.778476613091271</v>
      </c>
      <c r="CI132" t="s">
        <v>88</v>
      </c>
    </row>
    <row r="133" spans="1:88" x14ac:dyDescent="0.2">
      <c r="A133" s="44">
        <v>1439</v>
      </c>
      <c r="B133" s="12" t="s">
        <v>229</v>
      </c>
      <c r="C133" s="11" t="s">
        <v>106</v>
      </c>
      <c r="D133" s="45">
        <v>14.05334</v>
      </c>
      <c r="E133" s="45">
        <v>-90.749229999999997</v>
      </c>
      <c r="F133" s="11">
        <v>20.75</v>
      </c>
      <c r="G133" s="11">
        <v>1766.627894265233</v>
      </c>
      <c r="H133" s="13">
        <v>4146</v>
      </c>
      <c r="I133" s="14">
        <v>5692.8254777070069</v>
      </c>
      <c r="J133" s="14">
        <v>5661.3923566878984</v>
      </c>
      <c r="K133" s="14">
        <v>3924.8840764331208</v>
      </c>
      <c r="L133" s="14">
        <v>564.62929936305738</v>
      </c>
      <c r="M133" s="14">
        <v>80.732484076433124</v>
      </c>
      <c r="N133" s="14">
        <v>1073.8254777070065</v>
      </c>
      <c r="O133" s="14">
        <v>446.70191082802563</v>
      </c>
      <c r="P133" s="14">
        <v>927.25477707006371</v>
      </c>
      <c r="Q133" s="14">
        <v>986.07643312101914</v>
      </c>
      <c r="R133" s="14">
        <v>22.884076433121017</v>
      </c>
      <c r="S133" s="14">
        <v>19381.20636942676</v>
      </c>
      <c r="T133" s="14">
        <v>16852.691719745224</v>
      </c>
      <c r="U133" s="14">
        <v>20124.482802547773</v>
      </c>
      <c r="V133" s="14">
        <v>13144.292993630574</v>
      </c>
      <c r="W133" s="14">
        <v>50121.46751592357</v>
      </c>
      <c r="X133" s="15">
        <v>0.33623699693930809</v>
      </c>
      <c r="Y133" s="15">
        <v>0.40151423731067398</v>
      </c>
      <c r="Z133" s="15">
        <v>0.26224876575001793</v>
      </c>
      <c r="AA133" s="16">
        <v>4.0648074577291906</v>
      </c>
      <c r="AB133" s="16">
        <v>4.8539514719121497</v>
      </c>
      <c r="AC133" s="16">
        <v>3.1703552806634283</v>
      </c>
      <c r="AD133" s="17">
        <v>1.3730886342756892</v>
      </c>
      <c r="AE133" s="17">
        <v>1.3655070807254941</v>
      </c>
      <c r="AF133" s="17">
        <v>0.94666764988739038</v>
      </c>
      <c r="AG133" s="17">
        <v>0.13618651697131148</v>
      </c>
      <c r="AH133" s="17">
        <v>1.9472379179072147E-2</v>
      </c>
      <c r="AI133" s="17">
        <v>0.25900276838085057</v>
      </c>
      <c r="AJ133" s="17">
        <v>0.10774286320019914</v>
      </c>
      <c r="AK133" s="17">
        <v>0.22365045274241768</v>
      </c>
      <c r="AL133" s="17">
        <v>0.23783802053087774</v>
      </c>
      <c r="AM133" s="17">
        <v>5.5195553384276451E-3</v>
      </c>
      <c r="AN133" s="18">
        <v>0.33779918201654913</v>
      </c>
      <c r="AO133" s="18">
        <v>0.33593401284702823</v>
      </c>
      <c r="AP133" s="18">
        <v>0.23289360190660727</v>
      </c>
      <c r="AQ133" s="18">
        <v>3.3503805134079398E-2</v>
      </c>
      <c r="AR133" s="18">
        <v>4.7904800858514498E-3</v>
      </c>
      <c r="AS133" s="18">
        <v>6.3718336249447532E-2</v>
      </c>
      <c r="AT133" s="18">
        <v>2.6506264889700291E-2</v>
      </c>
      <c r="AU133" s="18">
        <v>5.5021167685851538E-2</v>
      </c>
      <c r="AV133" s="18">
        <v>5.8511509586667169E-2</v>
      </c>
      <c r="AW133" s="18">
        <v>1.3578885090688038E-3</v>
      </c>
      <c r="AX133" s="19">
        <v>2415.4924104059551</v>
      </c>
      <c r="AY133" s="19">
        <v>934.03404190008484</v>
      </c>
      <c r="AZ133" s="19">
        <v>633.45990330749748</v>
      </c>
      <c r="BA133" s="19">
        <v>969.85459289386858</v>
      </c>
      <c r="BB133" s="19">
        <v>274.35303507021717</v>
      </c>
      <c r="BC133" s="19">
        <v>272.83818586447705</v>
      </c>
      <c r="BD133" s="19">
        <v>189.1510398281022</v>
      </c>
      <c r="BE133" s="19">
        <v>27.21105057171361</v>
      </c>
      <c r="BF133" s="19">
        <v>3.8907221241654519</v>
      </c>
      <c r="BG133" s="19">
        <v>51.750625431662961</v>
      </c>
      <c r="BH133" s="19">
        <v>21.527802931471115</v>
      </c>
      <c r="BI133" s="19">
        <v>44.686977208195842</v>
      </c>
      <c r="BJ133" s="19">
        <v>47.521755813061162</v>
      </c>
      <c r="BK133" s="19">
        <v>1.1028470570178803</v>
      </c>
      <c r="BL133" s="20">
        <v>28.371264644142755</v>
      </c>
      <c r="BM133" s="20">
        <v>9.5394688233169287</v>
      </c>
      <c r="BN133" s="20">
        <v>11.391466685132269</v>
      </c>
      <c r="BO133" s="20">
        <v>7.4403291356935597</v>
      </c>
      <c r="BP133" s="20">
        <v>3.2224247653888303</v>
      </c>
      <c r="BQ133" s="20">
        <v>3.204632042245974</v>
      </c>
      <c r="BR133" s="20">
        <v>2.2216812545380638</v>
      </c>
      <c r="BS133" s="20">
        <v>0.31960850453903605</v>
      </c>
      <c r="BT133" s="20">
        <v>4.5698635427700508E-2</v>
      </c>
      <c r="BU133" s="20">
        <v>0.60783908212522963</v>
      </c>
      <c r="BV133" s="20">
        <v>0.25285568753787602</v>
      </c>
      <c r="BW133" s="20">
        <v>0.52487271376167355</v>
      </c>
      <c r="BX133" s="20">
        <v>0.55816872150722108</v>
      </c>
      <c r="BY133" s="20">
        <v>1.2953535097802159E-2</v>
      </c>
      <c r="BZ133" s="46">
        <v>1</v>
      </c>
      <c r="CA133" s="46">
        <v>0</v>
      </c>
      <c r="CB133" s="21">
        <v>91440.768983100352</v>
      </c>
      <c r="CC133" s="21">
        <v>22.154903963182171</v>
      </c>
      <c r="CD133" s="21">
        <v>5708.3716492472013</v>
      </c>
      <c r="CE133" s="21">
        <v>50.268540050448891</v>
      </c>
      <c r="CF133" s="21">
        <v>5.6071803547565153</v>
      </c>
      <c r="CG133" s="21">
        <v>1451.0923441486982</v>
      </c>
      <c r="CH133" s="21">
        <v>12.778476613091271</v>
      </c>
      <c r="CI133" t="s">
        <v>88</v>
      </c>
    </row>
    <row r="134" spans="1:88" x14ac:dyDescent="0.2">
      <c r="A134" s="44">
        <v>1440</v>
      </c>
      <c r="B134" s="12" t="s">
        <v>230</v>
      </c>
      <c r="C134" s="11" t="s">
        <v>106</v>
      </c>
      <c r="D134" s="45">
        <v>14.07996</v>
      </c>
      <c r="E134" s="45">
        <v>-90.709779999999995</v>
      </c>
      <c r="F134" s="11">
        <v>263.10000000000002</v>
      </c>
      <c r="G134" s="11">
        <v>27002.617658619391</v>
      </c>
      <c r="H134" s="13">
        <v>66333.2</v>
      </c>
      <c r="I134" s="14">
        <v>143877.95159235667</v>
      </c>
      <c r="J134" s="14">
        <v>22949.276433121009</v>
      </c>
      <c r="K134" s="14">
        <v>64737.028025477724</v>
      </c>
      <c r="L134" s="14">
        <v>27511.318471337567</v>
      </c>
      <c r="M134" s="14">
        <v>120632.8891719746</v>
      </c>
      <c r="N134" s="14">
        <v>14173.24076433122</v>
      </c>
      <c r="O134" s="14">
        <v>14241.052229299372</v>
      </c>
      <c r="P134" s="14">
        <v>30919.34522292994</v>
      </c>
      <c r="Q134" s="14">
        <v>4662.8687898089165</v>
      </c>
      <c r="R134" s="14">
        <v>9588.8369426751597</v>
      </c>
      <c r="S134" s="14">
        <v>453293.8076433122</v>
      </c>
      <c r="T134" s="14">
        <v>273327.28025477706</v>
      </c>
      <c r="U134" s="14">
        <v>313156.85732484073</v>
      </c>
      <c r="V134" s="14">
        <v>168302.21528662421</v>
      </c>
      <c r="W134" s="14">
        <v>754786.35286624194</v>
      </c>
      <c r="X134" s="15">
        <v>0.362125360662442</v>
      </c>
      <c r="Y134" s="15">
        <v>0.41489469985202054</v>
      </c>
      <c r="Z134" s="15">
        <v>0.22297993948553754</v>
      </c>
      <c r="AA134" s="16">
        <v>4.1205200450871819</v>
      </c>
      <c r="AB134" s="16">
        <v>4.720967137494358</v>
      </c>
      <c r="AC134" s="16">
        <v>2.5372244258776031</v>
      </c>
      <c r="AD134" s="17">
        <v>2.1690187054500112</v>
      </c>
      <c r="AE134" s="17">
        <v>0.34596968687054158</v>
      </c>
      <c r="AF134" s="17">
        <v>0.97593705754400095</v>
      </c>
      <c r="AG134" s="17">
        <v>0.41474432819971851</v>
      </c>
      <c r="AH134" s="17">
        <v>1.8185899243813748</v>
      </c>
      <c r="AI134" s="17">
        <v>0.21366737567811023</v>
      </c>
      <c r="AJ134" s="17">
        <v>0.21468966112443502</v>
      </c>
      <c r="AK134" s="17">
        <v>0.46612171918330403</v>
      </c>
      <c r="AL134" s="17">
        <v>7.0294645664748828E-2</v>
      </c>
      <c r="AM134" s="17">
        <v>0.14455562135816091</v>
      </c>
      <c r="AN134" s="18">
        <v>0.52639440694775674</v>
      </c>
      <c r="AO134" s="18">
        <v>8.3962626824988923E-2</v>
      </c>
      <c r="AP134" s="18">
        <v>0.23684803055565576</v>
      </c>
      <c r="AQ134" s="18">
        <v>0.10065339414965602</v>
      </c>
      <c r="AR134" s="18">
        <v>0.4413496123018853</v>
      </c>
      <c r="AS134" s="18">
        <v>5.1854468207929667E-2</v>
      </c>
      <c r="AT134" s="18">
        <v>5.2102564427615253E-2</v>
      </c>
      <c r="AU134" s="18">
        <v>0.11312206082798992</v>
      </c>
      <c r="AV134" s="18">
        <v>1.7059653853294512E-2</v>
      </c>
      <c r="AW134" s="18">
        <v>3.5081887668648004E-2</v>
      </c>
      <c r="AX134" s="19">
        <v>2868.8192811335684</v>
      </c>
      <c r="AY134" s="19">
        <v>1722.8955060559185</v>
      </c>
      <c r="AZ134" s="19">
        <v>639.68914970210642</v>
      </c>
      <c r="BA134" s="19">
        <v>1190.2579145756013</v>
      </c>
      <c r="BB134" s="19">
        <v>546.85652448634232</v>
      </c>
      <c r="BC134" s="19">
        <v>87.226440262717631</v>
      </c>
      <c r="BD134" s="19">
        <v>246.05483856129882</v>
      </c>
      <c r="BE134" s="19">
        <v>104.56601471431989</v>
      </c>
      <c r="BF134" s="19">
        <v>458.50585014053439</v>
      </c>
      <c r="BG134" s="19">
        <v>53.870166341053661</v>
      </c>
      <c r="BH134" s="19">
        <v>54.127906610791982</v>
      </c>
      <c r="BI134" s="19">
        <v>117.51936610767746</v>
      </c>
      <c r="BJ134" s="19">
        <v>17.722800417365701</v>
      </c>
      <c r="BK134" s="19">
        <v>36.44559841381664</v>
      </c>
      <c r="BL134" s="20">
        <v>27.952340117859269</v>
      </c>
      <c r="BM134" s="20">
        <v>10.122251246539033</v>
      </c>
      <c r="BN134" s="20">
        <v>11.597277763360815</v>
      </c>
      <c r="BO134" s="20">
        <v>6.2328111079594235</v>
      </c>
      <c r="BP134" s="20">
        <v>5.3282964418981056</v>
      </c>
      <c r="BQ134" s="20">
        <v>0.84989080404193584</v>
      </c>
      <c r="BR134" s="20">
        <v>2.3974352725323018</v>
      </c>
      <c r="BS134" s="20">
        <v>1.0188389443997403</v>
      </c>
      <c r="BT134" s="20">
        <v>4.4674516632822776</v>
      </c>
      <c r="BU134" s="20">
        <v>0.52488395545633482</v>
      </c>
      <c r="BV134" s="20">
        <v>0.52739524772530877</v>
      </c>
      <c r="BW134" s="20">
        <v>1.1450499212271854</v>
      </c>
      <c r="BX134" s="20">
        <v>0.1726821024820348</v>
      </c>
      <c r="BY134" s="20">
        <v>0.35510768118491459</v>
      </c>
      <c r="BZ134" s="46">
        <v>1</v>
      </c>
      <c r="CA134" s="46">
        <v>0</v>
      </c>
      <c r="CB134" s="21">
        <v>1454384.627196467</v>
      </c>
      <c r="CC134" s="21">
        <v>22.154903963182171</v>
      </c>
      <c r="CD134" s="21">
        <v>5708.3716492472013</v>
      </c>
      <c r="CE134" s="21">
        <v>50.268540050448891</v>
      </c>
      <c r="CF134" s="21">
        <v>5.6071803547565153</v>
      </c>
      <c r="CG134" s="21">
        <v>1451.0923441486982</v>
      </c>
      <c r="CH134" s="21">
        <v>12.778476613091271</v>
      </c>
      <c r="CI134" t="s">
        <v>88</v>
      </c>
      <c r="CJ134" t="s">
        <v>146</v>
      </c>
    </row>
    <row r="135" spans="1:88" x14ac:dyDescent="0.2">
      <c r="A135" s="44">
        <v>1441</v>
      </c>
      <c r="B135" s="12" t="s">
        <v>231</v>
      </c>
      <c r="C135" s="11" t="s">
        <v>96</v>
      </c>
      <c r="D135" s="45">
        <v>14.094569999999999</v>
      </c>
      <c r="E135" s="45">
        <v>-90.591329999999999</v>
      </c>
      <c r="F135" s="11">
        <v>220</v>
      </c>
      <c r="G135" s="11">
        <v>24450.523790043291</v>
      </c>
      <c r="H135" s="13">
        <v>55298.8</v>
      </c>
      <c r="I135" s="14">
        <v>33656.994904458603</v>
      </c>
      <c r="J135" s="14">
        <v>38161.017834394901</v>
      </c>
      <c r="K135" s="14">
        <v>45519.368152866242</v>
      </c>
      <c r="L135" s="14">
        <v>10682.856050955417</v>
      </c>
      <c r="M135" s="14">
        <v>19452.529936305738</v>
      </c>
      <c r="N135" s="14">
        <v>23304.774522293003</v>
      </c>
      <c r="O135" s="14">
        <v>8942.3337579617837</v>
      </c>
      <c r="P135" s="14">
        <v>32787.849681528678</v>
      </c>
      <c r="Q135" s="14">
        <v>7404.1133757961816</v>
      </c>
      <c r="R135" s="14">
        <v>265.60127388535028</v>
      </c>
      <c r="S135" s="14">
        <v>220177.43949044589</v>
      </c>
      <c r="T135" s="14">
        <v>135689.95159235669</v>
      </c>
      <c r="U135" s="14">
        <v>201855.694267516</v>
      </c>
      <c r="V135" s="14">
        <v>0</v>
      </c>
      <c r="W135" s="14">
        <v>337545.64585987269</v>
      </c>
      <c r="X135" s="15">
        <v>0.40198993308503961</v>
      </c>
      <c r="Y135" s="15">
        <v>0.59801006691496039</v>
      </c>
      <c r="Z135" s="15">
        <v>0</v>
      </c>
      <c r="AA135" s="16">
        <v>2.4537594232127402</v>
      </c>
      <c r="AB135" s="16">
        <v>3.6502725966479561</v>
      </c>
      <c r="AC135" s="16">
        <v>0</v>
      </c>
      <c r="AD135" s="17">
        <v>0.60863879332749715</v>
      </c>
      <c r="AE135" s="17">
        <v>0.69008763000996221</v>
      </c>
      <c r="AF135" s="17">
        <v>0.82315291024156467</v>
      </c>
      <c r="AG135" s="17">
        <v>0.1931842291506401</v>
      </c>
      <c r="AH135" s="17">
        <v>0.35177128502437188</v>
      </c>
      <c r="AI135" s="17">
        <v>0.42143363910777454</v>
      </c>
      <c r="AJ135" s="17">
        <v>0.16170936363830288</v>
      </c>
      <c r="AK135" s="17">
        <v>0.592921540458901</v>
      </c>
      <c r="AL135" s="17">
        <v>0.13389283991327444</v>
      </c>
      <c r="AM135" s="17">
        <v>4.8030205698017005E-3</v>
      </c>
      <c r="AN135" s="18">
        <v>0.2480433850074015</v>
      </c>
      <c r="AO135" s="18">
        <v>0.28123687411311954</v>
      </c>
      <c r="AP135" s="18">
        <v>0.33546602101839285</v>
      </c>
      <c r="AQ135" s="18">
        <v>7.8729898018160799E-2</v>
      </c>
      <c r="AR135" s="18">
        <v>0.14336013616354981</v>
      </c>
      <c r="AS135" s="18">
        <v>0.17175018672204864</v>
      </c>
      <c r="AT135" s="18">
        <v>6.5902696942707867E-2</v>
      </c>
      <c r="AU135" s="18">
        <v>0.24163800853898743</v>
      </c>
      <c r="AV135" s="18">
        <v>5.4566408852733714E-2</v>
      </c>
      <c r="AW135" s="18">
        <v>1.957412990191614E-3</v>
      </c>
      <c r="AX135" s="19">
        <v>1534.2983902721485</v>
      </c>
      <c r="AY135" s="19">
        <v>1000.8065431383905</v>
      </c>
      <c r="AZ135" s="19">
        <v>0</v>
      </c>
      <c r="BA135" s="19">
        <v>917.5258830341636</v>
      </c>
      <c r="BB135" s="19">
        <v>152.98634047481184</v>
      </c>
      <c r="BC135" s="19">
        <v>173.45917197452226</v>
      </c>
      <c r="BD135" s="19">
        <v>206.90621887666472</v>
      </c>
      <c r="BE135" s="19">
        <v>48.558436595251898</v>
      </c>
      <c r="BF135" s="19">
        <v>88.420590619571541</v>
      </c>
      <c r="BG135" s="19">
        <v>105.93079328315001</v>
      </c>
      <c r="BH135" s="19">
        <v>40.646971627099013</v>
      </c>
      <c r="BI135" s="19">
        <v>149.03568037058491</v>
      </c>
      <c r="BJ135" s="19">
        <v>33.655060799073553</v>
      </c>
      <c r="BK135" s="19">
        <v>1.2072785176606831</v>
      </c>
      <c r="BL135" s="20">
        <v>13.805252139315215</v>
      </c>
      <c r="BM135" s="20">
        <v>5.5495723837054225</v>
      </c>
      <c r="BN135" s="20">
        <v>8.2556797556097923</v>
      </c>
      <c r="BO135" s="20">
        <v>0</v>
      </c>
      <c r="BP135" s="20">
        <v>1.376534719397887</v>
      </c>
      <c r="BQ135" s="20">
        <v>1.5607443898578066</v>
      </c>
      <c r="BR135" s="20">
        <v>1.8616929659152159</v>
      </c>
      <c r="BS135" s="20">
        <v>0.43691726781352941</v>
      </c>
      <c r="BT135" s="20">
        <v>0.79558745257748509</v>
      </c>
      <c r="BU135" s="20">
        <v>0.95314009312893089</v>
      </c>
      <c r="BV135" s="20">
        <v>0.36573178696495934</v>
      </c>
      <c r="BW135" s="20">
        <v>1.3409876190415397</v>
      </c>
      <c r="BX135" s="20">
        <v>0.30282023564711014</v>
      </c>
      <c r="BY135" s="20">
        <v>1.0862805073873634E-2</v>
      </c>
      <c r="BZ135" s="46">
        <v>0.22222222222222221</v>
      </c>
      <c r="CA135" s="46">
        <v>0.77777777777777768</v>
      </c>
      <c r="CB135" s="21">
        <v>1225675.691200515</v>
      </c>
      <c r="CC135" s="21">
        <v>22.154903963182171</v>
      </c>
      <c r="CD135" s="21">
        <v>5708.3716492472013</v>
      </c>
      <c r="CE135" s="21">
        <v>50.268540050448891</v>
      </c>
      <c r="CF135" s="21">
        <v>5.6071803547565153</v>
      </c>
      <c r="CG135" s="21">
        <v>1451.0923441486982</v>
      </c>
      <c r="CH135" s="21">
        <v>12.778476613091271</v>
      </c>
      <c r="CI135" t="s">
        <v>88</v>
      </c>
    </row>
    <row r="136" spans="1:88" x14ac:dyDescent="0.2">
      <c r="A136" s="44">
        <v>1442</v>
      </c>
      <c r="B136" s="12" t="s">
        <v>232</v>
      </c>
      <c r="C136" s="11" t="s">
        <v>96</v>
      </c>
      <c r="D136" s="45">
        <v>14.066409999999999</v>
      </c>
      <c r="E136" s="45">
        <v>-90.592330000000004</v>
      </c>
      <c r="F136" s="11">
        <v>82.5</v>
      </c>
      <c r="G136" s="11">
        <v>9827.3490952380962</v>
      </c>
      <c r="H136" s="13">
        <v>21214.400000000001</v>
      </c>
      <c r="I136" s="14">
        <v>11021.826751592354</v>
      </c>
      <c r="J136" s="14">
        <v>14715.624203821661</v>
      </c>
      <c r="K136" s="14">
        <v>17316.522292993635</v>
      </c>
      <c r="L136" s="14">
        <v>3979.9490445859874</v>
      </c>
      <c r="M136" s="14">
        <v>2370.0127388535029</v>
      </c>
      <c r="N136" s="14">
        <v>4403.8509554140137</v>
      </c>
      <c r="O136" s="14">
        <v>1218.8713375796181</v>
      </c>
      <c r="P136" s="14">
        <v>7254.6573248407685</v>
      </c>
      <c r="Q136" s="14">
        <v>3102.8165605095542</v>
      </c>
      <c r="R136" s="14">
        <v>75</v>
      </c>
      <c r="S136" s="14">
        <v>65459.131210191095</v>
      </c>
      <c r="T136" s="14">
        <v>50211.738853503193</v>
      </c>
      <c r="U136" s="14">
        <v>79952.147770700642</v>
      </c>
      <c r="V136" s="14">
        <v>0</v>
      </c>
      <c r="W136" s="14">
        <v>130163.88662420383</v>
      </c>
      <c r="X136" s="15">
        <v>0.38575783311134143</v>
      </c>
      <c r="Y136" s="15">
        <v>0.61424216688865851</v>
      </c>
      <c r="Z136" s="15">
        <v>0</v>
      </c>
      <c r="AA136" s="16">
        <v>2.3668705621419033</v>
      </c>
      <c r="AB136" s="16">
        <v>3.7687678072771624</v>
      </c>
      <c r="AC136" s="16">
        <v>0</v>
      </c>
      <c r="AD136" s="17">
        <v>0.51954459007053477</v>
      </c>
      <c r="AE136" s="17">
        <v>0.69366205048559748</v>
      </c>
      <c r="AF136" s="17">
        <v>0.8162626467396501</v>
      </c>
      <c r="AG136" s="17">
        <v>0.18760601499858526</v>
      </c>
      <c r="AH136" s="17">
        <v>0.11171717035850662</v>
      </c>
      <c r="AI136" s="17">
        <v>0.20758781560704112</v>
      </c>
      <c r="AJ136" s="17">
        <v>5.7454905044668624E-2</v>
      </c>
      <c r="AK136" s="17">
        <v>0.34196853669397992</v>
      </c>
      <c r="AL136" s="17">
        <v>0.14625992535775481</v>
      </c>
      <c r="AM136" s="17">
        <v>3.5353344897805263E-3</v>
      </c>
      <c r="AN136" s="18">
        <v>0.21950697194035493</v>
      </c>
      <c r="AO136" s="18">
        <v>0.29307139206542288</v>
      </c>
      <c r="AP136" s="18">
        <v>0.34486999829892345</v>
      </c>
      <c r="AQ136" s="18">
        <v>7.926331840842657E-2</v>
      </c>
      <c r="AR136" s="18">
        <v>4.7200371725189733E-2</v>
      </c>
      <c r="AS136" s="18">
        <v>8.7705605421525126E-2</v>
      </c>
      <c r="AT136" s="18">
        <v>2.4274629108857866E-2</v>
      </c>
      <c r="AU136" s="18">
        <v>0.14448130039883339</v>
      </c>
      <c r="AV136" s="18">
        <v>6.1794644665907159E-2</v>
      </c>
      <c r="AW136" s="18">
        <v>1.4936746209650012E-3</v>
      </c>
      <c r="AX136" s="19">
        <v>1577.7440802933797</v>
      </c>
      <c r="AY136" s="19">
        <v>793.44401466898296</v>
      </c>
      <c r="AZ136" s="19">
        <v>0</v>
      </c>
      <c r="BA136" s="19">
        <v>969.11694267515929</v>
      </c>
      <c r="BB136" s="19">
        <v>133.59790001930128</v>
      </c>
      <c r="BC136" s="19">
        <v>178.37120247056558</v>
      </c>
      <c r="BD136" s="19">
        <v>209.89723991507438</v>
      </c>
      <c r="BE136" s="19">
        <v>48.241806601042271</v>
      </c>
      <c r="BF136" s="19">
        <v>28.727427137618218</v>
      </c>
      <c r="BG136" s="19">
        <v>53.380011580775921</v>
      </c>
      <c r="BH136" s="19">
        <v>14.774198031268098</v>
      </c>
      <c r="BI136" s="19">
        <v>87.935240301100222</v>
      </c>
      <c r="BJ136" s="19">
        <v>37.60989770314611</v>
      </c>
      <c r="BK136" s="19">
        <v>0.90909090909090906</v>
      </c>
      <c r="BL136" s="20">
        <v>13.24506592396067</v>
      </c>
      <c r="BM136" s="20">
        <v>5.109387930243936</v>
      </c>
      <c r="BN136" s="20">
        <v>8.1356779937167349</v>
      </c>
      <c r="BO136" s="20">
        <v>0</v>
      </c>
      <c r="BP136" s="20">
        <v>1.1215462730364438</v>
      </c>
      <c r="BQ136" s="20">
        <v>1.4974154333188601</v>
      </c>
      <c r="BR136" s="20">
        <v>1.7620746068117663</v>
      </c>
      <c r="BS136" s="20">
        <v>0.40498704238709671</v>
      </c>
      <c r="BT136" s="20">
        <v>0.24116500959571158</v>
      </c>
      <c r="BU136" s="20">
        <v>0.44812196175547764</v>
      </c>
      <c r="BV136" s="20">
        <v>0.12402849697994649</v>
      </c>
      <c r="BW136" s="20">
        <v>0.73821101240374765</v>
      </c>
      <c r="BX136" s="20">
        <v>0.31573281160969885</v>
      </c>
      <c r="BY136" s="20">
        <v>7.6317630800702627E-3</v>
      </c>
      <c r="BZ136" s="46">
        <v>0.2</v>
      </c>
      <c r="CA136" s="46">
        <v>0.8</v>
      </c>
      <c r="CB136" s="21">
        <v>473258.62613133329</v>
      </c>
      <c r="CC136" s="21">
        <v>22.154903963182171</v>
      </c>
      <c r="CD136" s="21">
        <v>5708.3716492472013</v>
      </c>
      <c r="CE136" s="21">
        <v>50.268540050448891</v>
      </c>
      <c r="CF136" s="21">
        <v>5.6071803547565153</v>
      </c>
      <c r="CG136" s="21">
        <v>1451.0923441486982</v>
      </c>
      <c r="CH136" s="21">
        <v>12.778476613091271</v>
      </c>
      <c r="CI136" t="s">
        <v>88</v>
      </c>
    </row>
    <row r="137" spans="1:88" x14ac:dyDescent="0.2">
      <c r="A137" s="44">
        <v>1444</v>
      </c>
      <c r="B137" s="12" t="s">
        <v>233</v>
      </c>
      <c r="C137" s="11" t="s">
        <v>116</v>
      </c>
      <c r="D137" s="45">
        <v>14.0374</v>
      </c>
      <c r="E137" s="45">
        <v>-90.836820000000003</v>
      </c>
      <c r="F137" s="11">
        <v>57.7</v>
      </c>
      <c r="G137" s="11">
        <v>8839.4004999999997</v>
      </c>
      <c r="H137" s="13">
        <v>17388.2</v>
      </c>
      <c r="I137" s="14">
        <v>8470.9681528662441</v>
      </c>
      <c r="J137" s="14">
        <v>12536.03694267516</v>
      </c>
      <c r="K137" s="14">
        <v>10260.46114649682</v>
      </c>
      <c r="L137" s="14">
        <v>3374.5898089171988</v>
      </c>
      <c r="M137" s="14">
        <v>750.70828025477692</v>
      </c>
      <c r="N137" s="14">
        <v>8459.0140127388549</v>
      </c>
      <c r="O137" s="14">
        <v>3047.3885350318478</v>
      </c>
      <c r="P137" s="14">
        <v>9290.7694267515944</v>
      </c>
      <c r="Q137" s="14">
        <v>638.68917197452242</v>
      </c>
      <c r="R137" s="14">
        <v>4205.8751592356684</v>
      </c>
      <c r="S137" s="14">
        <v>61034.500636942692</v>
      </c>
      <c r="T137" s="14">
        <v>39486.620382165616</v>
      </c>
      <c r="U137" s="14">
        <v>82879.533757961806</v>
      </c>
      <c r="V137" s="14">
        <v>52218.733757961796</v>
      </c>
      <c r="W137" s="14">
        <v>174584.88789808922</v>
      </c>
      <c r="X137" s="15">
        <v>0.22617433191133485</v>
      </c>
      <c r="Y137" s="15">
        <v>0.47472341252320327</v>
      </c>
      <c r="Z137" s="15">
        <v>0.29910225556546188</v>
      </c>
      <c r="AA137" s="16">
        <v>2.2708860251300087</v>
      </c>
      <c r="AB137" s="16">
        <v>4.7664239977664051</v>
      </c>
      <c r="AC137" s="16">
        <v>3.0031132467973567</v>
      </c>
      <c r="AD137" s="17">
        <v>0.48716762821144477</v>
      </c>
      <c r="AE137" s="17">
        <v>0.72095081392410709</v>
      </c>
      <c r="AF137" s="17">
        <v>0.59008184553299481</v>
      </c>
      <c r="AG137" s="17">
        <v>0.19407355614251035</v>
      </c>
      <c r="AH137" s="17">
        <v>4.3173432572363842E-2</v>
      </c>
      <c r="AI137" s="17">
        <v>0.48648014243790932</v>
      </c>
      <c r="AJ137" s="17">
        <v>0.17525612398246213</v>
      </c>
      <c r="AK137" s="17">
        <v>0.53431461719738638</v>
      </c>
      <c r="AL137" s="17">
        <v>3.6731183904862054E-2</v>
      </c>
      <c r="AM137" s="17">
        <v>0.24188099741408933</v>
      </c>
      <c r="AN137" s="18">
        <v>0.21452755568547494</v>
      </c>
      <c r="AO137" s="18">
        <v>0.31747556061640414</v>
      </c>
      <c r="AP137" s="18">
        <v>0.25984652642318873</v>
      </c>
      <c r="AQ137" s="18">
        <v>8.5461601328670658E-2</v>
      </c>
      <c r="AR137" s="18">
        <v>1.9011712650744837E-2</v>
      </c>
      <c r="AS137" s="18">
        <v>0.21422481668143528</v>
      </c>
      <c r="AT137" s="18">
        <v>7.717521797353466E-2</v>
      </c>
      <c r="AU137" s="18">
        <v>0.23528905074256062</v>
      </c>
      <c r="AV137" s="18">
        <v>1.6174824935460682E-2</v>
      </c>
      <c r="AW137" s="18">
        <v>0.10651393101080078</v>
      </c>
      <c r="AX137" s="19">
        <v>3025.7346256167975</v>
      </c>
      <c r="AY137" s="19">
        <v>1057.790305666251</v>
      </c>
      <c r="AZ137" s="19">
        <v>905.00405126450244</v>
      </c>
      <c r="BA137" s="19">
        <v>1436.3870668624229</v>
      </c>
      <c r="BB137" s="19">
        <v>146.81053991102675</v>
      </c>
      <c r="BC137" s="19">
        <v>217.2623386945435</v>
      </c>
      <c r="BD137" s="19">
        <v>177.82428330150466</v>
      </c>
      <c r="BE137" s="19">
        <v>58.485092008963584</v>
      </c>
      <c r="BF137" s="19">
        <v>13.010542118800293</v>
      </c>
      <c r="BG137" s="19">
        <v>146.60336243914827</v>
      </c>
      <c r="BH137" s="19">
        <v>52.81435935930412</v>
      </c>
      <c r="BI137" s="19">
        <v>161.01853425912643</v>
      </c>
      <c r="BJ137" s="19">
        <v>11.069136429367806</v>
      </c>
      <c r="BK137" s="19">
        <v>72.892117144465658</v>
      </c>
      <c r="BL137" s="20">
        <v>19.750761140202801</v>
      </c>
      <c r="BM137" s="20">
        <v>4.4671152056257233</v>
      </c>
      <c r="BN137" s="20">
        <v>9.3761487284077472</v>
      </c>
      <c r="BO137" s="20">
        <v>5.9074972061693325</v>
      </c>
      <c r="BP137" s="20">
        <v>0.95831930602830406</v>
      </c>
      <c r="BQ137" s="20">
        <v>1.41819990424409</v>
      </c>
      <c r="BR137" s="20">
        <v>1.1607643693140526</v>
      </c>
      <c r="BS137" s="20">
        <v>0.38176681879242813</v>
      </c>
      <c r="BT137" s="20">
        <v>8.4927510667129169E-2</v>
      </c>
      <c r="BU137" s="20">
        <v>0.95696693602002258</v>
      </c>
      <c r="BV137" s="20">
        <v>0.34475058970705624</v>
      </c>
      <c r="BW137" s="20">
        <v>1.0510632962893349</v>
      </c>
      <c r="BX137" s="20">
        <v>7.2254806417530515E-2</v>
      </c>
      <c r="BY137" s="20">
        <v>0.4758100008293174</v>
      </c>
      <c r="BZ137" s="46">
        <v>0.625</v>
      </c>
      <c r="CA137" s="46">
        <v>0.375</v>
      </c>
      <c r="CB137" s="21">
        <v>393251.06260900002</v>
      </c>
      <c r="CC137" s="21">
        <v>22.154903963182171</v>
      </c>
      <c r="CD137" s="21">
        <v>5708.3716492472013</v>
      </c>
      <c r="CE137" s="21">
        <v>50.268540050448891</v>
      </c>
      <c r="CF137" s="21">
        <v>5.6071803547565153</v>
      </c>
      <c r="CG137" s="21">
        <v>1451.0923441486982</v>
      </c>
      <c r="CH137" s="21">
        <v>12.778476613091271</v>
      </c>
      <c r="CI137" t="s">
        <v>88</v>
      </c>
    </row>
    <row r="138" spans="1:88" x14ac:dyDescent="0.2">
      <c r="A138" s="44">
        <v>1445</v>
      </c>
      <c r="B138" s="12" t="s">
        <v>234</v>
      </c>
      <c r="C138" s="11" t="s">
        <v>116</v>
      </c>
      <c r="D138" s="45">
        <v>14.00874</v>
      </c>
      <c r="E138" s="45">
        <v>-90.838610000000003</v>
      </c>
      <c r="F138" s="11">
        <v>11.1</v>
      </c>
      <c r="G138" s="11">
        <v>1444.01</v>
      </c>
      <c r="H138" s="13">
        <v>2596.1999999999998</v>
      </c>
      <c r="I138" s="14">
        <v>10553.984713375796</v>
      </c>
      <c r="J138" s="14">
        <v>1141.5222929936306</v>
      </c>
      <c r="K138" s="14">
        <v>3146.591082802548</v>
      </c>
      <c r="L138" s="14">
        <v>696.54267515923573</v>
      </c>
      <c r="M138" s="14">
        <v>4057.6458598726113</v>
      </c>
      <c r="N138" s="14">
        <v>671.96560509554149</v>
      </c>
      <c r="O138" s="14">
        <v>494.46878980891722</v>
      </c>
      <c r="P138" s="14">
        <v>5565.8369426751597</v>
      </c>
      <c r="Q138" s="14">
        <v>0</v>
      </c>
      <c r="R138" s="14">
        <v>1993.5605095541403</v>
      </c>
      <c r="S138" s="14">
        <v>28322.118471337581</v>
      </c>
      <c r="T138" s="14">
        <v>17532.201273885348</v>
      </c>
      <c r="U138" s="14">
        <v>18654.254777070062</v>
      </c>
      <c r="V138" s="14">
        <v>6842.7006369426754</v>
      </c>
      <c r="W138" s="14">
        <v>43029.156687898088</v>
      </c>
      <c r="X138" s="15">
        <v>0.40744933490217028</v>
      </c>
      <c r="Y138" s="15">
        <v>0.43352592086278452</v>
      </c>
      <c r="Z138" s="15">
        <v>0.15902474423504515</v>
      </c>
      <c r="AA138" s="16">
        <v>6.7530241406229683</v>
      </c>
      <c r="AB138" s="16">
        <v>7.185214843644582</v>
      </c>
      <c r="AC138" s="16">
        <v>2.635660055828779</v>
      </c>
      <c r="AD138" s="17">
        <v>4.0651662866403964</v>
      </c>
      <c r="AE138" s="17">
        <v>0.43968965911471791</v>
      </c>
      <c r="AF138" s="17">
        <v>1.2119987222874002</v>
      </c>
      <c r="AG138" s="17">
        <v>0.26829314966460049</v>
      </c>
      <c r="AH138" s="17">
        <v>1.562917286754723</v>
      </c>
      <c r="AI138" s="17">
        <v>0.25882659467511809</v>
      </c>
      <c r="AJ138" s="17">
        <v>0.1904586664389944</v>
      </c>
      <c r="AK138" s="17">
        <v>2.1438398207669516</v>
      </c>
      <c r="AL138" s="17">
        <v>0</v>
      </c>
      <c r="AM138" s="17">
        <v>0.76787632291585406</v>
      </c>
      <c r="AN138" s="18">
        <v>0.60197715897182968</v>
      </c>
      <c r="AO138" s="18">
        <v>6.5110038104225762E-2</v>
      </c>
      <c r="AP138" s="18">
        <v>0.1794749577447228</v>
      </c>
      <c r="AQ138" s="18">
        <v>3.972933371445795E-2</v>
      </c>
      <c r="AR138" s="18">
        <v>0.23143961197368731</v>
      </c>
      <c r="AS138" s="18">
        <v>3.8327509170023678E-2</v>
      </c>
      <c r="AT138" s="18">
        <v>2.8203462992718482E-2</v>
      </c>
      <c r="AU138" s="18">
        <v>0.317463669035423</v>
      </c>
      <c r="AV138" s="18">
        <v>0</v>
      </c>
      <c r="AW138" s="18">
        <v>0.11370851146476389</v>
      </c>
      <c r="AX138" s="19">
        <v>3876.5006025133416</v>
      </c>
      <c r="AY138" s="19">
        <v>2551.5422046250073</v>
      </c>
      <c r="AZ138" s="19">
        <v>616.45951684168244</v>
      </c>
      <c r="BA138" s="19">
        <v>1680.5634934297354</v>
      </c>
      <c r="BB138" s="19">
        <v>950.80943363745916</v>
      </c>
      <c r="BC138" s="19">
        <v>102.8398462156424</v>
      </c>
      <c r="BD138" s="19">
        <v>283.4766741263557</v>
      </c>
      <c r="BE138" s="19">
        <v>62.751592356687908</v>
      </c>
      <c r="BF138" s="19">
        <v>365.55368106960464</v>
      </c>
      <c r="BG138" s="19">
        <v>60.537441900499232</v>
      </c>
      <c r="BH138" s="19">
        <v>44.546737820623171</v>
      </c>
      <c r="BI138" s="19">
        <v>501.42675159235677</v>
      </c>
      <c r="BJ138" s="19">
        <v>0</v>
      </c>
      <c r="BK138" s="19">
        <v>179.60004590577842</v>
      </c>
      <c r="BL138" s="20">
        <v>29.798378603955712</v>
      </c>
      <c r="BM138" s="20">
        <v>12.141329543344817</v>
      </c>
      <c r="BN138" s="20">
        <v>12.918369524497797</v>
      </c>
      <c r="BO138" s="20">
        <v>4.7386795361130982</v>
      </c>
      <c r="BP138" s="20">
        <v>7.3088030646434552</v>
      </c>
      <c r="BQ138" s="20">
        <v>0.79052242920314308</v>
      </c>
      <c r="BR138" s="20">
        <v>2.1790646067565653</v>
      </c>
      <c r="BS138" s="20">
        <v>0.48236693316475354</v>
      </c>
      <c r="BT138" s="20">
        <v>2.8099845983563903</v>
      </c>
      <c r="BU138" s="20">
        <v>0.46534691940882783</v>
      </c>
      <c r="BV138" s="20">
        <v>0.34242753845812512</v>
      </c>
      <c r="BW138" s="20">
        <v>3.8544310237984223</v>
      </c>
      <c r="BX138" s="20">
        <v>0</v>
      </c>
      <c r="BY138" s="20">
        <v>1.3805725095769006</v>
      </c>
      <c r="BZ138" s="46">
        <v>1</v>
      </c>
      <c r="CA138" s="46">
        <v>0</v>
      </c>
      <c r="CB138" s="21">
        <v>59562.490179999993</v>
      </c>
      <c r="CC138" s="21">
        <v>22.154903963182171</v>
      </c>
      <c r="CD138" s="21">
        <v>5708.3716492472013</v>
      </c>
      <c r="CE138" s="21">
        <v>50.268540050448891</v>
      </c>
      <c r="CF138" s="21">
        <v>5.6071803547565153</v>
      </c>
      <c r="CG138" s="21">
        <v>1451.0923441486982</v>
      </c>
      <c r="CH138" s="21">
        <v>12.778476613091271</v>
      </c>
      <c r="CI138" t="s">
        <v>88</v>
      </c>
    </row>
    <row r="139" spans="1:88" x14ac:dyDescent="0.2">
      <c r="A139" s="44">
        <v>1446</v>
      </c>
      <c r="B139" s="12" t="s">
        <v>235</v>
      </c>
      <c r="C139" s="11" t="s">
        <v>96</v>
      </c>
      <c r="D139" s="45">
        <v>14.02622</v>
      </c>
      <c r="E139" s="45">
        <v>-90.669880000000006</v>
      </c>
      <c r="F139" s="11">
        <v>69.739999999999995</v>
      </c>
      <c r="G139" s="11">
        <v>8454.4701554261192</v>
      </c>
      <c r="H139" s="13">
        <v>19540.2</v>
      </c>
      <c r="I139" s="14">
        <v>7404.2089171974512</v>
      </c>
      <c r="J139" s="14">
        <v>13032.284076433125</v>
      </c>
      <c r="K139" s="14">
        <v>12528.278980891717</v>
      </c>
      <c r="L139" s="14">
        <v>2655.768152866242</v>
      </c>
      <c r="M139" s="14">
        <v>3355.9694267515924</v>
      </c>
      <c r="N139" s="14">
        <v>2077.2191082802551</v>
      </c>
      <c r="O139" s="14">
        <v>1773.5273885350318</v>
      </c>
      <c r="P139" s="14">
        <v>3609.1388535031856</v>
      </c>
      <c r="Q139" s="14">
        <v>623.83694267515909</v>
      </c>
      <c r="R139" s="14">
        <v>388.69299363057331</v>
      </c>
      <c r="S139" s="14">
        <v>47448.924840764324</v>
      </c>
      <c r="T139" s="14">
        <v>36633.070063694271</v>
      </c>
      <c r="U139" s="14">
        <v>104242.88789808916</v>
      </c>
      <c r="V139" s="14">
        <v>71248.698089171987</v>
      </c>
      <c r="W139" s="14">
        <v>212124.65605095541</v>
      </c>
      <c r="X139" s="15">
        <v>0.17269595503737423</v>
      </c>
      <c r="Y139" s="15">
        <v>0.4914227786563789</v>
      </c>
      <c r="Z139" s="15">
        <v>0.33588126630624693</v>
      </c>
      <c r="AA139" s="16">
        <v>1.8747540999423891</v>
      </c>
      <c r="AB139" s="16">
        <v>5.3347912456417621</v>
      </c>
      <c r="AC139" s="16">
        <v>3.6462624788472988</v>
      </c>
      <c r="AD139" s="17">
        <v>0.37892185940765455</v>
      </c>
      <c r="AE139" s="17">
        <v>0.66694732277218882</v>
      </c>
      <c r="AF139" s="17">
        <v>0.64115408137540641</v>
      </c>
      <c r="AG139" s="17">
        <v>0.13591304863134676</v>
      </c>
      <c r="AH139" s="17">
        <v>0.17174693333495011</v>
      </c>
      <c r="AI139" s="17">
        <v>0.10630490518419745</v>
      </c>
      <c r="AJ139" s="17">
        <v>9.0763011050809708E-2</v>
      </c>
      <c r="AK139" s="17">
        <v>0.18470327087251848</v>
      </c>
      <c r="AL139" s="17">
        <v>3.1925821776397328E-2</v>
      </c>
      <c r="AM139" s="17">
        <v>1.9891965979394955E-2</v>
      </c>
      <c r="AN139" s="18">
        <v>0.20211816548063491</v>
      </c>
      <c r="AO139" s="18">
        <v>0.35575189449788858</v>
      </c>
      <c r="AP139" s="18">
        <v>0.34199369474381147</v>
      </c>
      <c r="AQ139" s="18">
        <v>7.2496466942263707E-2</v>
      </c>
      <c r="AR139" s="18">
        <v>9.1610378843938994E-2</v>
      </c>
      <c r="AS139" s="18">
        <v>5.6703385893362865E-2</v>
      </c>
      <c r="AT139" s="18">
        <v>4.841328846999126E-2</v>
      </c>
      <c r="AU139" s="18">
        <v>9.8521331879308532E-2</v>
      </c>
      <c r="AV139" s="18">
        <v>1.7029338288887277E-2</v>
      </c>
      <c r="AW139" s="18">
        <v>1.0610440046513958E-2</v>
      </c>
      <c r="AX139" s="19">
        <v>3041.6497856460487</v>
      </c>
      <c r="AY139" s="19">
        <v>680.36886780562554</v>
      </c>
      <c r="AZ139" s="19">
        <v>1021.6331816629194</v>
      </c>
      <c r="BA139" s="19">
        <v>1494.7359893617604</v>
      </c>
      <c r="BB139" s="19">
        <v>106.16875418981147</v>
      </c>
      <c r="BC139" s="19">
        <v>186.86957379456734</v>
      </c>
      <c r="BD139" s="19">
        <v>179.64265817166213</v>
      </c>
      <c r="BE139" s="19">
        <v>38.080988713310042</v>
      </c>
      <c r="BF139" s="19">
        <v>48.121156104840729</v>
      </c>
      <c r="BG139" s="19">
        <v>29.78518939317831</v>
      </c>
      <c r="BH139" s="19">
        <v>25.430561923358646</v>
      </c>
      <c r="BI139" s="19">
        <v>51.751345762879062</v>
      </c>
      <c r="BJ139" s="19">
        <v>8.9451812829819204</v>
      </c>
      <c r="BK139" s="19">
        <v>5.5734584690360389</v>
      </c>
      <c r="BL139" s="20">
        <v>25.090236543660019</v>
      </c>
      <c r="BM139" s="20">
        <v>4.3329823620209948</v>
      </c>
      <c r="BN139" s="20">
        <v>12.329913759431225</v>
      </c>
      <c r="BO139" s="20">
        <v>8.4273404222077986</v>
      </c>
      <c r="BP139" s="20">
        <v>0.87577444607163168</v>
      </c>
      <c r="BQ139" s="20">
        <v>1.541466684114905</v>
      </c>
      <c r="BR139" s="20">
        <v>1.4818526472473272</v>
      </c>
      <c r="BS139" s="20">
        <v>0.31412591256966677</v>
      </c>
      <c r="BT139" s="20">
        <v>0.39694615570884895</v>
      </c>
      <c r="BU139" s="20">
        <v>0.24569477094281136</v>
      </c>
      <c r="BV139" s="20">
        <v>0.20977392502790651</v>
      </c>
      <c r="BW139" s="20">
        <v>0.42689119331586062</v>
      </c>
      <c r="BX139" s="20">
        <v>7.3787822442637346E-2</v>
      </c>
      <c r="BY139" s="20">
        <v>4.5974849574826199E-2</v>
      </c>
      <c r="BZ139" s="46">
        <v>1</v>
      </c>
      <c r="CA139" s="46">
        <v>0</v>
      </c>
      <c r="CB139" s="21">
        <v>431837.40751969517</v>
      </c>
      <c r="CC139" s="21">
        <v>22.154903963182171</v>
      </c>
      <c r="CD139" s="21">
        <v>5708.3716492472013</v>
      </c>
      <c r="CE139" s="21">
        <v>50.268540050448891</v>
      </c>
      <c r="CF139" s="21">
        <v>5.6071803547565153</v>
      </c>
      <c r="CG139" s="21">
        <v>1451.0923441486982</v>
      </c>
      <c r="CH139" s="21">
        <v>12.778476613091271</v>
      </c>
      <c r="CI139" t="s">
        <v>88</v>
      </c>
    </row>
    <row r="140" spans="1:88" x14ac:dyDescent="0.2">
      <c r="A140" s="44">
        <v>1447</v>
      </c>
      <c r="B140" s="12" t="s">
        <v>236</v>
      </c>
      <c r="C140" s="11" t="s">
        <v>110</v>
      </c>
      <c r="D140" s="45">
        <v>14.0709</v>
      </c>
      <c r="E140" s="45">
        <v>-90.857420000000005</v>
      </c>
      <c r="F140" s="11">
        <v>14.2</v>
      </c>
      <c r="G140" s="11">
        <v>1454.904</v>
      </c>
      <c r="H140" s="13">
        <v>2817.2</v>
      </c>
      <c r="I140" s="14">
        <v>691.56942675159246</v>
      </c>
      <c r="J140" s="14">
        <v>1406.4675159235669</v>
      </c>
      <c r="K140" s="14">
        <v>1804.3286624203815</v>
      </c>
      <c r="L140" s="14">
        <v>759.16050955414016</v>
      </c>
      <c r="M140" s="14">
        <v>5429.2611464968149</v>
      </c>
      <c r="N140" s="14">
        <v>0</v>
      </c>
      <c r="O140" s="14">
        <v>4763.8203821656052</v>
      </c>
      <c r="P140" s="14">
        <v>2700.7006369426749</v>
      </c>
      <c r="Q140" s="14">
        <v>19.233121019108278</v>
      </c>
      <c r="R140" s="14">
        <v>8908.3757961783449</v>
      </c>
      <c r="S140" s="14">
        <v>26482.917197452229</v>
      </c>
      <c r="T140" s="14">
        <v>13589.135031847134</v>
      </c>
      <c r="U140" s="14">
        <v>16766.791082802549</v>
      </c>
      <c r="V140" s="14">
        <v>13145.086624203821</v>
      </c>
      <c r="W140" s="14">
        <v>43501.012738853504</v>
      </c>
      <c r="X140" s="15">
        <v>0.31238663599456429</v>
      </c>
      <c r="Y140" s="15">
        <v>0.38543449973124577</v>
      </c>
      <c r="Z140" s="15">
        <v>0.30217886427418994</v>
      </c>
      <c r="AA140" s="16">
        <v>4.8236316313528098</v>
      </c>
      <c r="AB140" s="16">
        <v>5.9515799669184117</v>
      </c>
      <c r="AC140" s="16">
        <v>4.6660111544099889</v>
      </c>
      <c r="AD140" s="17">
        <v>0.24548112549751261</v>
      </c>
      <c r="AE140" s="17">
        <v>0.49924304838973699</v>
      </c>
      <c r="AF140" s="17">
        <v>0.64046878546797592</v>
      </c>
      <c r="AG140" s="17">
        <v>0.26947341670954855</v>
      </c>
      <c r="AH140" s="17">
        <v>1.9271834255632598</v>
      </c>
      <c r="AI140" s="17">
        <v>0</v>
      </c>
      <c r="AJ140" s="17">
        <v>1.6909769921076265</v>
      </c>
      <c r="AK140" s="17">
        <v>0.95864710952104037</v>
      </c>
      <c r="AL140" s="17">
        <v>6.8270342961480471E-3</v>
      </c>
      <c r="AM140" s="17">
        <v>3.1621382209918876</v>
      </c>
      <c r="AN140" s="18">
        <v>5.089134997414102E-2</v>
      </c>
      <c r="AO140" s="18">
        <v>0.10349941424729442</v>
      </c>
      <c r="AP140" s="18">
        <v>0.13277730026170209</v>
      </c>
      <c r="AQ140" s="18">
        <v>5.5865256160527649E-2</v>
      </c>
      <c r="AR140" s="18">
        <v>0.39952956047408045</v>
      </c>
      <c r="AS140" s="18">
        <v>0</v>
      </c>
      <c r="AT140" s="18">
        <v>0.35056097176172307</v>
      </c>
      <c r="AU140" s="18">
        <v>0.19873970128439999</v>
      </c>
      <c r="AV140" s="18">
        <v>1.4153307752137313E-3</v>
      </c>
      <c r="AW140" s="18">
        <v>0.65555134858112107</v>
      </c>
      <c r="AX140" s="19">
        <v>3063.4516013277116</v>
      </c>
      <c r="AY140" s="19">
        <v>1864.9941688346642</v>
      </c>
      <c r="AZ140" s="19">
        <v>925.71032564815641</v>
      </c>
      <c r="BA140" s="19">
        <v>1180.7599354086303</v>
      </c>
      <c r="BB140" s="19">
        <v>48.702072306450177</v>
      </c>
      <c r="BC140" s="19">
        <v>99.047008163631475</v>
      </c>
      <c r="BD140" s="19">
        <v>127.06539876199871</v>
      </c>
      <c r="BE140" s="19">
        <v>53.462007715080297</v>
      </c>
      <c r="BF140" s="19">
        <v>382.3423342603391</v>
      </c>
      <c r="BG140" s="19">
        <v>0</v>
      </c>
      <c r="BH140" s="19">
        <v>335.48030860321165</v>
      </c>
      <c r="BI140" s="19">
        <v>190.19018570018838</v>
      </c>
      <c r="BJ140" s="19">
        <v>1.354445142190724</v>
      </c>
      <c r="BK140" s="19">
        <v>627.35040818157358</v>
      </c>
      <c r="BL140" s="20">
        <v>29.899576012474707</v>
      </c>
      <c r="BM140" s="20">
        <v>9.3402279682007432</v>
      </c>
      <c r="BN140" s="20">
        <v>11.524328122544546</v>
      </c>
      <c r="BO140" s="20">
        <v>9.03501992172942</v>
      </c>
      <c r="BP140" s="20">
        <v>0.4753368103679641</v>
      </c>
      <c r="BQ140" s="20">
        <v>0.96670812364497372</v>
      </c>
      <c r="BR140" s="20">
        <v>1.2401702534465378</v>
      </c>
      <c r="BS140" s="20">
        <v>0.52179422804125919</v>
      </c>
      <c r="BT140" s="20">
        <v>3.7316971748629566</v>
      </c>
      <c r="BU140" s="20">
        <v>0</v>
      </c>
      <c r="BV140" s="20">
        <v>3.2743193930084771</v>
      </c>
      <c r="BW140" s="20">
        <v>1.856274116328414</v>
      </c>
      <c r="BX140" s="20">
        <v>1.3219512090906533E-2</v>
      </c>
      <c r="BY140" s="20">
        <v>6.1229990406091019</v>
      </c>
      <c r="BZ140" s="46">
        <v>1</v>
      </c>
      <c r="CA140" s="46">
        <v>0</v>
      </c>
      <c r="CB140" s="21">
        <v>63868.915471999993</v>
      </c>
      <c r="CC140" s="21">
        <v>22.154903963182171</v>
      </c>
      <c r="CD140" s="21">
        <v>5708.3716492472013</v>
      </c>
      <c r="CE140" s="21">
        <v>50.268540050448891</v>
      </c>
      <c r="CF140" s="21">
        <v>5.6071803547565153</v>
      </c>
      <c r="CG140" s="21">
        <v>1451.0923441486982</v>
      </c>
      <c r="CH140" s="21">
        <v>12.778476613091271</v>
      </c>
      <c r="CI140" t="s">
        <v>88</v>
      </c>
    </row>
    <row r="141" spans="1:88" x14ac:dyDescent="0.2">
      <c r="A141" s="44">
        <v>1704</v>
      </c>
      <c r="B141" s="12" t="s">
        <v>237</v>
      </c>
      <c r="C141" s="11" t="s">
        <v>110</v>
      </c>
      <c r="D141" s="45">
        <v>14.05139</v>
      </c>
      <c r="E141" s="45">
        <v>-90.868049999999997</v>
      </c>
      <c r="F141" s="11">
        <v>10.4</v>
      </c>
      <c r="G141" s="11">
        <v>1256.6510000000001</v>
      </c>
      <c r="H141" s="13">
        <v>2753.6</v>
      </c>
      <c r="I141" s="14">
        <v>3163.4369426751587</v>
      </c>
      <c r="J141" s="14">
        <v>1463.7936305732483</v>
      </c>
      <c r="K141" s="14">
        <v>1857.7324840764331</v>
      </c>
      <c r="L141" s="14">
        <v>489.43057324840765</v>
      </c>
      <c r="M141" s="14">
        <v>606.57707006369424</v>
      </c>
      <c r="N141" s="14">
        <v>371.50063694267521</v>
      </c>
      <c r="O141" s="14">
        <v>194.05477707006372</v>
      </c>
      <c r="P141" s="14">
        <v>700.04331210191083</v>
      </c>
      <c r="Q141" s="14">
        <v>256.62675159235664</v>
      </c>
      <c r="R141" s="14">
        <v>374.347770700637</v>
      </c>
      <c r="S141" s="14">
        <v>9477.543949044586</v>
      </c>
      <c r="T141" s="14">
        <v>7605.368152866241</v>
      </c>
      <c r="U141" s="14">
        <v>15017.686624203821</v>
      </c>
      <c r="V141" s="14">
        <v>6981.5159235668798</v>
      </c>
      <c r="W141" s="14">
        <v>29604.570700636941</v>
      </c>
      <c r="X141" s="15">
        <v>0.2568984441548619</v>
      </c>
      <c r="Y141" s="15">
        <v>0.50727594654431918</v>
      </c>
      <c r="Z141" s="15">
        <v>0.23582560930081897</v>
      </c>
      <c r="AA141" s="16">
        <v>2.7619727458113892</v>
      </c>
      <c r="AB141" s="16">
        <v>5.4538373853151594</v>
      </c>
      <c r="AC141" s="16">
        <v>2.5354139757288205</v>
      </c>
      <c r="AD141" s="17">
        <v>1.1488367746496073</v>
      </c>
      <c r="AE141" s="17">
        <v>0.53159268977819885</v>
      </c>
      <c r="AF141" s="17">
        <v>0.67465589921427704</v>
      </c>
      <c r="AG141" s="17">
        <v>0.17774207337609227</v>
      </c>
      <c r="AH141" s="17">
        <v>0.22028510679245142</v>
      </c>
      <c r="AI141" s="17">
        <v>0.13491452532781639</v>
      </c>
      <c r="AJ141" s="17">
        <v>7.0473117762225354E-2</v>
      </c>
      <c r="AK141" s="17">
        <v>0.2542283963182419</v>
      </c>
      <c r="AL141" s="17">
        <v>9.3196815656724524E-2</v>
      </c>
      <c r="AM141" s="17">
        <v>0.13594849313648932</v>
      </c>
      <c r="AN141" s="18">
        <v>0.41594790404498061</v>
      </c>
      <c r="AO141" s="18">
        <v>0.19246847767935957</v>
      </c>
      <c r="AP141" s="18">
        <v>0.24426595093576214</v>
      </c>
      <c r="AQ141" s="18">
        <v>6.435330458841175E-2</v>
      </c>
      <c r="AR141" s="18">
        <v>7.9756437541434869E-2</v>
      </c>
      <c r="AS141" s="18">
        <v>4.8847160252547074E-2</v>
      </c>
      <c r="AT141" s="18">
        <v>2.5515500784394001E-2</v>
      </c>
      <c r="AU141" s="18">
        <v>9.2045946761707381E-2</v>
      </c>
      <c r="AV141" s="18">
        <v>3.3742844058856178E-2</v>
      </c>
      <c r="AW141" s="18">
        <v>4.9221518692629793E-2</v>
      </c>
      <c r="AX141" s="19">
        <v>2846.5933365997057</v>
      </c>
      <c r="AY141" s="19">
        <v>911.30230279274861</v>
      </c>
      <c r="AZ141" s="19">
        <v>671.29960803527683</v>
      </c>
      <c r="BA141" s="19">
        <v>1444.0083292503673</v>
      </c>
      <c r="BB141" s="19">
        <v>304.17662910338061</v>
      </c>
      <c r="BC141" s="19">
        <v>140.74938755512002</v>
      </c>
      <c r="BD141" s="19">
        <v>178.62812346888779</v>
      </c>
      <c r="BE141" s="19">
        <v>47.060632043116122</v>
      </c>
      <c r="BF141" s="19">
        <v>58.32471827535521</v>
      </c>
      <c r="BG141" s="19">
        <v>35.721215090641849</v>
      </c>
      <c r="BH141" s="19">
        <v>18.659113179813819</v>
      </c>
      <c r="BI141" s="19">
        <v>67.31185693287604</v>
      </c>
      <c r="BJ141" s="19">
        <v>24.675649191572752</v>
      </c>
      <c r="BK141" s="19">
        <v>35.994977951984325</v>
      </c>
      <c r="BL141" s="20">
        <v>23.558307517868478</v>
      </c>
      <c r="BM141" s="20">
        <v>6.0520925482621992</v>
      </c>
      <c r="BN141" s="20">
        <v>11.950562745108881</v>
      </c>
      <c r="BO141" s="20">
        <v>5.5556522244973978</v>
      </c>
      <c r="BP141" s="20">
        <v>2.5173552105359072</v>
      </c>
      <c r="BQ141" s="20">
        <v>1.1648370395386214</v>
      </c>
      <c r="BR141" s="20">
        <v>1.478320141452506</v>
      </c>
      <c r="BS141" s="20">
        <v>0.38947215515557432</v>
      </c>
      <c r="BT141" s="20">
        <v>0.48269334132045749</v>
      </c>
      <c r="BU141" s="20">
        <v>0.29562753456820962</v>
      </c>
      <c r="BV141" s="20">
        <v>0.15442217216240922</v>
      </c>
      <c r="BW141" s="20">
        <v>0.55707058849426838</v>
      </c>
      <c r="BX141" s="20">
        <v>0.20421481508577691</v>
      </c>
      <c r="BY141" s="20">
        <v>0.2978931864938133</v>
      </c>
      <c r="BZ141" s="46">
        <v>1</v>
      </c>
      <c r="CA141" s="46">
        <v>0</v>
      </c>
      <c r="CB141" s="21">
        <v>61299.286517999994</v>
      </c>
      <c r="CC141" s="21">
        <v>22.154903963182171</v>
      </c>
      <c r="CD141" s="21">
        <v>5708.3716492472013</v>
      </c>
      <c r="CE141" s="21">
        <v>50.268540050448891</v>
      </c>
      <c r="CF141" s="21">
        <v>5.6071803547565153</v>
      </c>
      <c r="CG141" s="21">
        <v>1451.0923441486982</v>
      </c>
      <c r="CH141" s="21">
        <v>12.778476613091271</v>
      </c>
      <c r="CI141" t="s">
        <v>88</v>
      </c>
    </row>
    <row r="142" spans="1:88" x14ac:dyDescent="0.2">
      <c r="A142" s="44">
        <v>1739</v>
      </c>
      <c r="B142" s="12" t="s">
        <v>238</v>
      </c>
      <c r="C142" s="11" t="s">
        <v>110</v>
      </c>
      <c r="D142" s="45">
        <v>14.12473</v>
      </c>
      <c r="E142" s="45">
        <v>-90.878039999999999</v>
      </c>
      <c r="F142" s="11">
        <v>21.3</v>
      </c>
      <c r="G142" s="11">
        <v>2071.0335</v>
      </c>
      <c r="H142" s="13">
        <v>4785.3999999999996</v>
      </c>
      <c r="I142" s="14">
        <v>9002.8165605095564</v>
      </c>
      <c r="J142" s="14">
        <v>3486.408917197451</v>
      </c>
      <c r="K142" s="14">
        <v>3546.8649681528664</v>
      </c>
      <c r="L142" s="14">
        <v>986.16687898089151</v>
      </c>
      <c r="M142" s="14">
        <v>2750.3770700636933</v>
      </c>
      <c r="N142" s="14">
        <v>2112.2904458598728</v>
      </c>
      <c r="O142" s="14">
        <v>4597.2407643312099</v>
      </c>
      <c r="P142" s="14">
        <v>2435.7745222929943</v>
      </c>
      <c r="Q142" s="14">
        <v>410.78471337579623</v>
      </c>
      <c r="R142" s="14">
        <v>140.54267515923567</v>
      </c>
      <c r="S142" s="14">
        <v>29469.267515923573</v>
      </c>
      <c r="T142" s="14">
        <v>17573.584713375796</v>
      </c>
      <c r="U142" s="14">
        <v>22549.965605095545</v>
      </c>
      <c r="V142" s="14">
        <v>13773.681528662421</v>
      </c>
      <c r="W142" s="14">
        <v>53897.231847133764</v>
      </c>
      <c r="X142" s="15">
        <v>0.32605727810324181</v>
      </c>
      <c r="Y142" s="15">
        <v>0.41838819605899191</v>
      </c>
      <c r="Z142" s="15">
        <v>0.25555452583776622</v>
      </c>
      <c r="AA142" s="16">
        <v>3.6723334963379859</v>
      </c>
      <c r="AB142" s="16">
        <v>4.712242572218738</v>
      </c>
      <c r="AC142" s="16">
        <v>2.8782717283116188</v>
      </c>
      <c r="AD142" s="17">
        <v>1.8813090986144434</v>
      </c>
      <c r="AE142" s="17">
        <v>0.72855120098580084</v>
      </c>
      <c r="AF142" s="17">
        <v>0.74118463830669679</v>
      </c>
      <c r="AG142" s="17">
        <v>0.20607825447839084</v>
      </c>
      <c r="AH142" s="17">
        <v>0.57474340077395691</v>
      </c>
      <c r="AI142" s="17">
        <v>0.44140311068246602</v>
      </c>
      <c r="AJ142" s="17">
        <v>0.96068056261361856</v>
      </c>
      <c r="AK142" s="17">
        <v>0.50900123757533211</v>
      </c>
      <c r="AL142" s="17">
        <v>8.5841249085927246E-2</v>
      </c>
      <c r="AM142" s="17">
        <v>2.936905486672706E-2</v>
      </c>
      <c r="AN142" s="18">
        <v>0.51229255199465573</v>
      </c>
      <c r="AO142" s="18">
        <v>0.19838917182012603</v>
      </c>
      <c r="AP142" s="18">
        <v>0.20182933795250313</v>
      </c>
      <c r="AQ142" s="18">
        <v>5.6116432422025402E-2</v>
      </c>
      <c r="AR142" s="18">
        <v>0.15650631985005864</v>
      </c>
      <c r="AS142" s="18">
        <v>0.12019690235721478</v>
      </c>
      <c r="AT142" s="18">
        <v>0.26159948805619088</v>
      </c>
      <c r="AU142" s="18">
        <v>0.13860430652142652</v>
      </c>
      <c r="AV142" s="18">
        <v>2.3375123520651728E-2</v>
      </c>
      <c r="AW142" s="18">
        <v>7.9973822900380881E-3</v>
      </c>
      <c r="AX142" s="19">
        <v>2530.3864716964208</v>
      </c>
      <c r="AY142" s="19">
        <v>1383.533686193595</v>
      </c>
      <c r="AZ142" s="19">
        <v>646.65171496067705</v>
      </c>
      <c r="BA142" s="19">
        <v>1058.683831225143</v>
      </c>
      <c r="BB142" s="19">
        <v>422.66744415537823</v>
      </c>
      <c r="BC142" s="19">
        <v>163.68116982147657</v>
      </c>
      <c r="BD142" s="19">
        <v>166.51948207290451</v>
      </c>
      <c r="BE142" s="19">
        <v>46.298914506145138</v>
      </c>
      <c r="BF142" s="19">
        <v>129.12568404054898</v>
      </c>
      <c r="BG142" s="19">
        <v>99.168565533327353</v>
      </c>
      <c r="BH142" s="19">
        <v>215.83289973385962</v>
      </c>
      <c r="BI142" s="19">
        <v>114.35561137525795</v>
      </c>
      <c r="BJ142" s="19">
        <v>19.285667294638319</v>
      </c>
      <c r="BK142" s="19">
        <v>6.5982476600580124</v>
      </c>
      <c r="BL142" s="20">
        <v>26.024316770894224</v>
      </c>
      <c r="BM142" s="20">
        <v>8.4854178908143183</v>
      </c>
      <c r="BN142" s="20">
        <v>10.888266947442204</v>
      </c>
      <c r="BO142" s="20">
        <v>6.6506319326377001</v>
      </c>
      <c r="BP142" s="20">
        <v>4.3470163860263762</v>
      </c>
      <c r="BQ142" s="20">
        <v>1.6834150279063333</v>
      </c>
      <c r="BR142" s="20">
        <v>1.7126062751533795</v>
      </c>
      <c r="BS142" s="20">
        <v>0.47617137964252704</v>
      </c>
      <c r="BT142" s="20">
        <v>1.3280215264811956</v>
      </c>
      <c r="BU142" s="20">
        <v>1.0199209456823719</v>
      </c>
      <c r="BV142" s="20">
        <v>2.2197809761798686</v>
      </c>
      <c r="BW142" s="20">
        <v>1.1761154623008243</v>
      </c>
      <c r="BX142" s="20">
        <v>0.19834769132213276</v>
      </c>
      <c r="BY142" s="20">
        <v>6.7861130763570782E-2</v>
      </c>
      <c r="BZ142" s="46">
        <v>1</v>
      </c>
      <c r="CA142" s="46">
        <v>0</v>
      </c>
      <c r="CB142" s="21">
        <v>105760.716403</v>
      </c>
      <c r="CC142" s="21">
        <v>22.154903963182171</v>
      </c>
      <c r="CD142" s="21">
        <v>5708.3716492472013</v>
      </c>
      <c r="CE142" s="21">
        <v>50.268540050448891</v>
      </c>
      <c r="CF142" s="21">
        <v>5.6071803547565153</v>
      </c>
      <c r="CG142" s="21">
        <v>1451.0923441486982</v>
      </c>
      <c r="CH142" s="21">
        <v>12.778476613091271</v>
      </c>
      <c r="CI142" t="s">
        <v>88</v>
      </c>
    </row>
    <row r="143" spans="1:88" x14ac:dyDescent="0.2">
      <c r="A143" s="44">
        <v>1741</v>
      </c>
      <c r="B143" s="12" t="s">
        <v>239</v>
      </c>
      <c r="C143" s="11" t="s">
        <v>110</v>
      </c>
      <c r="D143" s="45">
        <v>14.13223</v>
      </c>
      <c r="E143" s="45">
        <v>-90.879360000000005</v>
      </c>
      <c r="F143" s="11">
        <v>19.5</v>
      </c>
      <c r="G143" s="11">
        <v>2295.348</v>
      </c>
      <c r="H143" s="13">
        <v>5239</v>
      </c>
      <c r="I143" s="14">
        <v>4758.9299363057316</v>
      </c>
      <c r="J143" s="14">
        <v>3252.5745222929918</v>
      </c>
      <c r="K143" s="14">
        <v>2831.3617834394913</v>
      </c>
      <c r="L143" s="14">
        <v>1048.6585987261149</v>
      </c>
      <c r="M143" s="14">
        <v>2738.885350318471</v>
      </c>
      <c r="N143" s="14">
        <v>917.26242038216571</v>
      </c>
      <c r="O143" s="14">
        <v>3360.5363057324848</v>
      </c>
      <c r="P143" s="14">
        <v>4988.7732484076432</v>
      </c>
      <c r="Q143" s="14">
        <v>1297.0777070063693</v>
      </c>
      <c r="R143" s="14">
        <v>50365.159235668798</v>
      </c>
      <c r="S143" s="14">
        <v>75559.219108280275</v>
      </c>
      <c r="T143" s="14">
        <v>63553.761783439499</v>
      </c>
      <c r="U143" s="14">
        <v>23772.598726114651</v>
      </c>
      <c r="V143" s="14">
        <v>27997.689171974522</v>
      </c>
      <c r="W143" s="14">
        <v>115324.04968152868</v>
      </c>
      <c r="X143" s="15">
        <v>0.55108853668376545</v>
      </c>
      <c r="Y143" s="15">
        <v>0.20613739104517662</v>
      </c>
      <c r="Z143" s="15">
        <v>0.24277407227105796</v>
      </c>
      <c r="AA143" s="16">
        <v>12.130895549425368</v>
      </c>
      <c r="AB143" s="16">
        <v>4.5376214403730959</v>
      </c>
      <c r="AC143" s="16">
        <v>5.3440903172312506</v>
      </c>
      <c r="AD143" s="17">
        <v>0.90836608824312493</v>
      </c>
      <c r="AE143" s="17">
        <v>0.62083880937067981</v>
      </c>
      <c r="AF143" s="17">
        <v>0.54043935549522648</v>
      </c>
      <c r="AG143" s="17">
        <v>0.20016388599467738</v>
      </c>
      <c r="AH143" s="17">
        <v>0.52278781262043728</v>
      </c>
      <c r="AI143" s="17">
        <v>0.17508349310596788</v>
      </c>
      <c r="AJ143" s="17">
        <v>0.64144613585273613</v>
      </c>
      <c r="AK143" s="17">
        <v>0.952237688186227</v>
      </c>
      <c r="AL143" s="17">
        <v>0.2475811618641667</v>
      </c>
      <c r="AM143" s="17">
        <v>9.613506248457492</v>
      </c>
      <c r="AN143" s="18">
        <v>7.4880381629050766E-2</v>
      </c>
      <c r="AO143" s="18">
        <v>5.1178316295047863E-2</v>
      </c>
      <c r="AP143" s="18">
        <v>4.455065607426046E-2</v>
      </c>
      <c r="AQ143" s="18">
        <v>1.6500338757278233E-2</v>
      </c>
      <c r="AR143" s="18">
        <v>4.3095566233376841E-2</v>
      </c>
      <c r="AS143" s="18">
        <v>1.4432858018818032E-2</v>
      </c>
      <c r="AT143" s="18">
        <v>5.2877063629743398E-2</v>
      </c>
      <c r="AU143" s="18">
        <v>7.8496899450373539E-2</v>
      </c>
      <c r="AV143" s="18">
        <v>2.0409141341250315E-2</v>
      </c>
      <c r="AW143" s="18">
        <v>0.79248116590311235</v>
      </c>
      <c r="AX143" s="19">
        <v>5914.0538298219835</v>
      </c>
      <c r="AY143" s="19">
        <v>3874.8317491425782</v>
      </c>
      <c r="AZ143" s="19">
        <v>1435.7789318961293</v>
      </c>
      <c r="BA143" s="19">
        <v>1219.1076269802386</v>
      </c>
      <c r="BB143" s="19">
        <v>244.04768904131956</v>
      </c>
      <c r="BC143" s="19">
        <v>166.79869345092266</v>
      </c>
      <c r="BD143" s="19">
        <v>145.19804017638418</v>
      </c>
      <c r="BE143" s="19">
        <v>53.777364037236659</v>
      </c>
      <c r="BF143" s="19">
        <v>140.45565899069081</v>
      </c>
      <c r="BG143" s="19">
        <v>47.039098481136705</v>
      </c>
      <c r="BH143" s="19">
        <v>172.33519516576845</v>
      </c>
      <c r="BI143" s="19">
        <v>255.83452555936631</v>
      </c>
      <c r="BJ143" s="19">
        <v>66.516805487506119</v>
      </c>
      <c r="BK143" s="19">
        <v>2582.8286787522461</v>
      </c>
      <c r="BL143" s="20">
        <v>50.242512107762607</v>
      </c>
      <c r="BM143" s="20">
        <v>27.688072476783258</v>
      </c>
      <c r="BN143" s="20">
        <v>10.356860365449879</v>
      </c>
      <c r="BO143" s="20">
        <v>12.197579265529463</v>
      </c>
      <c r="BP143" s="20">
        <v>2.0732934336343471</v>
      </c>
      <c r="BQ143" s="20">
        <v>1.417028930817023</v>
      </c>
      <c r="BR143" s="20">
        <v>1.233521794272368</v>
      </c>
      <c r="BS143" s="20">
        <v>0.45686257540299546</v>
      </c>
      <c r="BT143" s="20">
        <v>1.1932331612977514</v>
      </c>
      <c r="BU143" s="20">
        <v>0.39961801887215609</v>
      </c>
      <c r="BV143" s="20">
        <v>1.4640639701398153</v>
      </c>
      <c r="BW143" s="20">
        <v>2.1734278411847106</v>
      </c>
      <c r="BX143" s="20">
        <v>0.56508978464545223</v>
      </c>
      <c r="BY143" s="20">
        <v>21.942275958011074</v>
      </c>
      <c r="BZ143" s="46">
        <v>1</v>
      </c>
      <c r="CA143" s="46">
        <v>0</v>
      </c>
      <c r="CB143" s="21">
        <v>115976.532664</v>
      </c>
      <c r="CC143" s="21">
        <v>22.154903963182171</v>
      </c>
      <c r="CD143" s="21">
        <v>5708.3716492472013</v>
      </c>
      <c r="CE143" s="21">
        <v>50.268540050448891</v>
      </c>
      <c r="CF143" s="21">
        <v>5.6071803547565153</v>
      </c>
      <c r="CG143" s="21">
        <v>1451.0923441486982</v>
      </c>
      <c r="CH143" s="21">
        <v>12.778476613091271</v>
      </c>
      <c r="CI143" t="s">
        <v>88</v>
      </c>
    </row>
    <row r="144" spans="1:88" x14ac:dyDescent="0.2">
      <c r="A144" s="44">
        <v>1743</v>
      </c>
      <c r="B144" s="12" t="s">
        <v>240</v>
      </c>
      <c r="C144" s="11" t="s">
        <v>110</v>
      </c>
      <c r="D144" s="45">
        <v>14.086410000000001</v>
      </c>
      <c r="E144" s="45">
        <v>-90.876180000000005</v>
      </c>
      <c r="F144" s="11">
        <v>14.1</v>
      </c>
      <c r="G144" s="11">
        <v>1480.4034999999999</v>
      </c>
      <c r="H144" s="13">
        <v>3679</v>
      </c>
      <c r="I144" s="14">
        <v>2086.9171974522292</v>
      </c>
      <c r="J144" s="14">
        <v>3185.6726114649687</v>
      </c>
      <c r="K144" s="14">
        <v>1591.6917197452228</v>
      </c>
      <c r="L144" s="14">
        <v>412.51337579617837</v>
      </c>
      <c r="M144" s="14">
        <v>490.75414012738855</v>
      </c>
      <c r="N144" s="14">
        <v>790.79745222929944</v>
      </c>
      <c r="O144" s="14">
        <v>1787.6229299363058</v>
      </c>
      <c r="P144" s="14">
        <v>894.03821656050968</v>
      </c>
      <c r="Q144" s="14">
        <v>866.07388535031851</v>
      </c>
      <c r="R144" s="14">
        <v>21.557961783439495</v>
      </c>
      <c r="S144" s="14">
        <v>12127.639490445859</v>
      </c>
      <c r="T144" s="14">
        <v>8164.4267515923566</v>
      </c>
      <c r="U144" s="14">
        <v>18936.159235668791</v>
      </c>
      <c r="V144" s="14">
        <v>36302.74394904459</v>
      </c>
      <c r="W144" s="14">
        <v>63403.329936305738</v>
      </c>
      <c r="X144" s="15">
        <v>0.12876968386036264</v>
      </c>
      <c r="Y144" s="15">
        <v>0.29866190395191927</v>
      </c>
      <c r="Z144" s="15">
        <v>0.57256841218771815</v>
      </c>
      <c r="AA144" s="16">
        <v>2.219197268712247</v>
      </c>
      <c r="AB144" s="16">
        <v>5.1470941113533</v>
      </c>
      <c r="AC144" s="16">
        <v>9.8675574745976053</v>
      </c>
      <c r="AD144" s="17">
        <v>0.56725120887530012</v>
      </c>
      <c r="AE144" s="17">
        <v>0.86590720616063299</v>
      </c>
      <c r="AF144" s="17">
        <v>0.43264248973776104</v>
      </c>
      <c r="AG144" s="17">
        <v>0.11212649518787127</v>
      </c>
      <c r="AH144" s="17">
        <v>0.13339335148882536</v>
      </c>
      <c r="AI144" s="17">
        <v>0.21494902207917896</v>
      </c>
      <c r="AJ144" s="17">
        <v>0.48589913833550036</v>
      </c>
      <c r="AK144" s="17">
        <v>0.24301120319665934</v>
      </c>
      <c r="AL144" s="17">
        <v>0.23541013464265248</v>
      </c>
      <c r="AM144" s="17">
        <v>5.8597341080292185E-3</v>
      </c>
      <c r="AN144" s="18">
        <v>0.25561098910529212</v>
      </c>
      <c r="AO144" s="18">
        <v>0.39018937990271613</v>
      </c>
      <c r="AP144" s="18">
        <v>0.19495449811400239</v>
      </c>
      <c r="AQ144" s="18">
        <v>5.0525699886489084E-2</v>
      </c>
      <c r="AR144" s="18">
        <v>6.0108830057379575E-2</v>
      </c>
      <c r="AS144" s="18">
        <v>9.6858907096577906E-2</v>
      </c>
      <c r="AT144" s="18">
        <v>0.21895265697468044</v>
      </c>
      <c r="AU144" s="18">
        <v>0.10950410160592598</v>
      </c>
      <c r="AV144" s="18">
        <v>0.10607895835202429</v>
      </c>
      <c r="AW144" s="18">
        <v>2.6404746394760562E-3</v>
      </c>
      <c r="AX144" s="19">
        <v>4496.6900664046625</v>
      </c>
      <c r="AY144" s="19">
        <v>860.11627591814613</v>
      </c>
      <c r="AZ144" s="19">
        <v>2574.6626914216022</v>
      </c>
      <c r="BA144" s="19">
        <v>1342.9900167140986</v>
      </c>
      <c r="BB144" s="19">
        <v>148.00831187604462</v>
      </c>
      <c r="BC144" s="19">
        <v>225.93422776347296</v>
      </c>
      <c r="BD144" s="19">
        <v>112.88593757058318</v>
      </c>
      <c r="BE144" s="19">
        <v>29.256267786963004</v>
      </c>
      <c r="BF144" s="19">
        <v>34.805258165063016</v>
      </c>
      <c r="BG144" s="19">
        <v>56.084925690021237</v>
      </c>
      <c r="BH144" s="19">
        <v>126.78176808058907</v>
      </c>
      <c r="BI144" s="19">
        <v>63.406965713511326</v>
      </c>
      <c r="BJ144" s="19">
        <v>61.423679812079328</v>
      </c>
      <c r="BK144" s="19">
        <v>1.5289334598184039</v>
      </c>
      <c r="BL144" s="20">
        <v>42.828411265108294</v>
      </c>
      <c r="BM144" s="20">
        <v>5.5150009788495886</v>
      </c>
      <c r="BN144" s="20">
        <v>12.791214851673068</v>
      </c>
      <c r="BO144" s="20">
        <v>24.522195434585633</v>
      </c>
      <c r="BP144" s="20">
        <v>1.4096948551203974</v>
      </c>
      <c r="BQ144" s="20">
        <v>2.1518948121001937</v>
      </c>
      <c r="BR144" s="20">
        <v>1.0751742479298536</v>
      </c>
      <c r="BS144" s="20">
        <v>0.27864928433104785</v>
      </c>
      <c r="BT144" s="20">
        <v>0.33150025660395194</v>
      </c>
      <c r="BU144" s="20">
        <v>0.53417696744792853</v>
      </c>
      <c r="BV144" s="20">
        <v>1.207524117537081</v>
      </c>
      <c r="BW144" s="20">
        <v>0.60391522754472671</v>
      </c>
      <c r="BX144" s="20">
        <v>0.58502555914675869</v>
      </c>
      <c r="BY144" s="20">
        <v>1.4562220221337964E-2</v>
      </c>
      <c r="BZ144" s="46">
        <v>1</v>
      </c>
      <c r="CA144" s="46">
        <v>0</v>
      </c>
      <c r="CB144" s="21">
        <v>80546.241062999994</v>
      </c>
      <c r="CC144" s="21">
        <v>22.154903963182171</v>
      </c>
      <c r="CD144" s="21">
        <v>5708.3716492472013</v>
      </c>
      <c r="CE144" s="21">
        <v>50.268540050448891</v>
      </c>
      <c r="CF144" s="21">
        <v>5.6071803547565153</v>
      </c>
      <c r="CG144" s="21">
        <v>1451.0923441486982</v>
      </c>
      <c r="CH144" s="21">
        <v>12.778476613091271</v>
      </c>
      <c r="CI144" t="s">
        <v>88</v>
      </c>
    </row>
    <row r="145" spans="1:87" x14ac:dyDescent="0.2">
      <c r="A145" s="44">
        <v>1745</v>
      </c>
      <c r="B145" s="12" t="s">
        <v>241</v>
      </c>
      <c r="C145" s="11" t="s">
        <v>110</v>
      </c>
      <c r="D145" s="45">
        <v>14.0891</v>
      </c>
      <c r="E145" s="45">
        <v>-90.859710000000007</v>
      </c>
      <c r="F145" s="11">
        <v>10.74</v>
      </c>
      <c r="G145" s="11">
        <v>1338.89</v>
      </c>
      <c r="H145" s="13">
        <v>2983.4</v>
      </c>
      <c r="I145" s="14">
        <v>10570.780891719749</v>
      </c>
      <c r="J145" s="14">
        <v>5959.3719745222916</v>
      </c>
      <c r="K145" s="14">
        <v>4208.3171974522302</v>
      </c>
      <c r="L145" s="14">
        <v>2934.3554140127389</v>
      </c>
      <c r="M145" s="14">
        <v>7563.2140127388529</v>
      </c>
      <c r="N145" s="14">
        <v>1470.9070063694269</v>
      </c>
      <c r="O145" s="14">
        <v>5696.6216560509547</v>
      </c>
      <c r="P145" s="14">
        <v>4511.8611464968144</v>
      </c>
      <c r="Q145" s="14">
        <v>549.03184713375811</v>
      </c>
      <c r="R145" s="14">
        <v>3536.751592356688</v>
      </c>
      <c r="S145" s="14">
        <v>47001.212738853508</v>
      </c>
      <c r="T145" s="14">
        <v>27758.608917197453</v>
      </c>
      <c r="U145" s="14">
        <v>15741.603821656052</v>
      </c>
      <c r="V145" s="14">
        <v>0</v>
      </c>
      <c r="W145" s="14">
        <v>43500.212738853501</v>
      </c>
      <c r="X145" s="15">
        <v>0.63812581984004946</v>
      </c>
      <c r="Y145" s="15">
        <v>0.36187418015995065</v>
      </c>
      <c r="Z145" s="15">
        <v>0</v>
      </c>
      <c r="AA145" s="16">
        <v>9.3043537297035108</v>
      </c>
      <c r="AB145" s="16">
        <v>5.2763973391620471</v>
      </c>
      <c r="AC145" s="16">
        <v>0</v>
      </c>
      <c r="AD145" s="17">
        <v>3.5431993335522387</v>
      </c>
      <c r="AE145" s="17">
        <v>1.9975102146954118</v>
      </c>
      <c r="AF145" s="17">
        <v>1.4105775951773916</v>
      </c>
      <c r="AG145" s="17">
        <v>0.98356084132625154</v>
      </c>
      <c r="AH145" s="17">
        <v>2.5350988847418559</v>
      </c>
      <c r="AI145" s="17">
        <v>0.49303043720903228</v>
      </c>
      <c r="AJ145" s="17">
        <v>1.9094394503086929</v>
      </c>
      <c r="AK145" s="17">
        <v>1.5123218966604592</v>
      </c>
      <c r="AL145" s="17">
        <v>0.18402890900776231</v>
      </c>
      <c r="AM145" s="17">
        <v>1.1854768359444552</v>
      </c>
      <c r="AN145" s="18">
        <v>0.38081090170086918</v>
      </c>
      <c r="AO145" s="18">
        <v>0.21468554106219087</v>
      </c>
      <c r="AP145" s="18">
        <v>0.15160403786823146</v>
      </c>
      <c r="AQ145" s="18">
        <v>0.10570974297616191</v>
      </c>
      <c r="AR145" s="18">
        <v>0.27246372594893148</v>
      </c>
      <c r="AS145" s="18">
        <v>5.2989218975528246E-2</v>
      </c>
      <c r="AT145" s="18">
        <v>0.20521999762465379</v>
      </c>
      <c r="AU145" s="18">
        <v>0.16253916613600744</v>
      </c>
      <c r="AV145" s="18">
        <v>1.9778795427807378E-2</v>
      </c>
      <c r="AW145" s="18">
        <v>0.12741098096473932</v>
      </c>
      <c r="AX145" s="19">
        <v>4050.2991376958566</v>
      </c>
      <c r="AY145" s="19">
        <v>4376.2767913271418</v>
      </c>
      <c r="AZ145" s="19">
        <v>947.71802385804199</v>
      </c>
      <c r="BA145" s="19">
        <v>1465.6986798562432</v>
      </c>
      <c r="BB145" s="19">
        <v>984.24403088638257</v>
      </c>
      <c r="BC145" s="19">
        <v>554.8763477208837</v>
      </c>
      <c r="BD145" s="19">
        <v>391.83586568456519</v>
      </c>
      <c r="BE145" s="19">
        <v>273.217450094296</v>
      </c>
      <c r="BF145" s="19">
        <v>704.20987083229545</v>
      </c>
      <c r="BG145" s="19">
        <v>136.95595962471387</v>
      </c>
      <c r="BH145" s="19">
        <v>530.41169981852465</v>
      </c>
      <c r="BI145" s="19">
        <v>420.09880321199387</v>
      </c>
      <c r="BJ145" s="19">
        <v>51.120283718227007</v>
      </c>
      <c r="BK145" s="19">
        <v>329.30647973525959</v>
      </c>
      <c r="BL145" s="20">
        <v>32.489758485651173</v>
      </c>
      <c r="BM145" s="20">
        <v>20.732553770061358</v>
      </c>
      <c r="BN145" s="20">
        <v>11.757204715589818</v>
      </c>
      <c r="BO145" s="20">
        <v>0</v>
      </c>
      <c r="BP145" s="20">
        <v>7.8951824957388199</v>
      </c>
      <c r="BQ145" s="20">
        <v>4.4509795237265877</v>
      </c>
      <c r="BR145" s="20">
        <v>3.143138866861527</v>
      </c>
      <c r="BS145" s="20">
        <v>2.1916329302726427</v>
      </c>
      <c r="BT145" s="20">
        <v>5.6488688486274841</v>
      </c>
      <c r="BU145" s="20">
        <v>1.098601831643695</v>
      </c>
      <c r="BV145" s="20">
        <v>4.2547346354449989</v>
      </c>
      <c r="BW145" s="20">
        <v>3.3698520016557105</v>
      </c>
      <c r="BX145" s="20">
        <v>0.41006493971406022</v>
      </c>
      <c r="BY145" s="20">
        <v>2.6415550137477219</v>
      </c>
      <c r="BZ145" s="46">
        <v>1</v>
      </c>
      <c r="CA145" s="46">
        <v>0</v>
      </c>
      <c r="CB145" s="21">
        <v>66260.662019999989</v>
      </c>
      <c r="CC145" s="21">
        <v>22.154903963182171</v>
      </c>
      <c r="CD145" s="21">
        <v>5708.3716492472013</v>
      </c>
      <c r="CE145" s="21">
        <v>50.268540050448891</v>
      </c>
      <c r="CF145" s="21">
        <v>5.6071803547565153</v>
      </c>
      <c r="CG145" s="21">
        <v>1451.0923441486982</v>
      </c>
      <c r="CH145" s="21">
        <v>12.778476613091271</v>
      </c>
      <c r="CI145" t="s">
        <v>88</v>
      </c>
    </row>
    <row r="146" spans="1:87" x14ac:dyDescent="0.2">
      <c r="A146" s="44">
        <v>1746</v>
      </c>
      <c r="B146" s="12" t="s">
        <v>242</v>
      </c>
      <c r="C146" s="11" t="s">
        <v>110</v>
      </c>
      <c r="D146" s="45">
        <v>14.125730000000001</v>
      </c>
      <c r="E146" s="45">
        <v>-90.891589999999994</v>
      </c>
      <c r="F146" s="11">
        <v>36.1</v>
      </c>
      <c r="G146" s="11">
        <v>3112.1529999999998</v>
      </c>
      <c r="H146" s="13">
        <v>6783.8</v>
      </c>
      <c r="I146" s="14">
        <v>879.02165605095558</v>
      </c>
      <c r="J146" s="14">
        <v>5179.2980891719753</v>
      </c>
      <c r="K146" s="14">
        <v>4792.0853503184699</v>
      </c>
      <c r="L146" s="14">
        <v>1602.856050955414</v>
      </c>
      <c r="M146" s="14">
        <v>2677.4853503184718</v>
      </c>
      <c r="N146" s="14">
        <v>2485.6993630573238</v>
      </c>
      <c r="O146" s="14">
        <v>3219.845859872612</v>
      </c>
      <c r="P146" s="14">
        <v>3341.1019108280243</v>
      </c>
      <c r="Q146" s="14">
        <v>221.57707006369429</v>
      </c>
      <c r="R146" s="14">
        <v>2528.5159235668789</v>
      </c>
      <c r="S146" s="14">
        <v>26927.486624203822</v>
      </c>
      <c r="T146" s="14">
        <v>15203.354140127387</v>
      </c>
      <c r="U146" s="14">
        <v>34098.579617834403</v>
      </c>
      <c r="V146" s="14">
        <v>45305.603821656048</v>
      </c>
      <c r="W146" s="14">
        <v>94607.537579617841</v>
      </c>
      <c r="X146" s="15">
        <v>0.16069918453730883</v>
      </c>
      <c r="Y146" s="15">
        <v>0.36042138385790273</v>
      </c>
      <c r="Z146" s="15">
        <v>0.47887943160478835</v>
      </c>
      <c r="AA146" s="16">
        <v>2.2411265279234924</v>
      </c>
      <c r="AB146" s="16">
        <v>5.0264718325767861</v>
      </c>
      <c r="AC146" s="16">
        <v>6.6784993398472903</v>
      </c>
      <c r="AD146" s="17">
        <v>0.12957658776068803</v>
      </c>
      <c r="AE146" s="17">
        <v>0.7634803633910161</v>
      </c>
      <c r="AF146" s="17">
        <v>0.70640133115930148</v>
      </c>
      <c r="AG146" s="17">
        <v>0.23627702039497245</v>
      </c>
      <c r="AH146" s="17">
        <v>0.39468813206734749</v>
      </c>
      <c r="AI146" s="17">
        <v>0.36641695849779232</v>
      </c>
      <c r="AJ146" s="17">
        <v>0.47463749813859663</v>
      </c>
      <c r="AK146" s="17">
        <v>0.49251185336065689</v>
      </c>
      <c r="AL146" s="17">
        <v>3.2662677269921621E-2</v>
      </c>
      <c r="AM146" s="17">
        <v>0.37272854794759264</v>
      </c>
      <c r="AN146" s="18">
        <v>5.7817613662690774E-2</v>
      </c>
      <c r="AO146" s="18">
        <v>0.3406681210892703</v>
      </c>
      <c r="AP146" s="18">
        <v>0.31519921894540026</v>
      </c>
      <c r="AQ146" s="18">
        <v>0.10542779153745239</v>
      </c>
      <c r="AR146" s="18">
        <v>0.17611148998046278</v>
      </c>
      <c r="AS146" s="18">
        <v>0.16349677447140598</v>
      </c>
      <c r="AT146" s="18">
        <v>0.21178523042979208</v>
      </c>
      <c r="AU146" s="18">
        <v>0.21976084224793502</v>
      </c>
      <c r="AV146" s="18">
        <v>1.4574222768308002E-2</v>
      </c>
      <c r="AW146" s="18">
        <v>0.16631303199687833</v>
      </c>
      <c r="AX146" s="19">
        <v>2620.7074121777796</v>
      </c>
      <c r="AY146" s="19">
        <v>745.91375690315294</v>
      </c>
      <c r="AZ146" s="19">
        <v>1255.0028759461509</v>
      </c>
      <c r="BA146" s="19">
        <v>944.5589921837784</v>
      </c>
      <c r="BB146" s="19">
        <v>24.349630361522316</v>
      </c>
      <c r="BC146" s="19">
        <v>143.4708611958996</v>
      </c>
      <c r="BD146" s="19">
        <v>132.74474654621801</v>
      </c>
      <c r="BE146" s="19">
        <v>44.400444624803711</v>
      </c>
      <c r="BF146" s="19">
        <v>74.168569260899488</v>
      </c>
      <c r="BG146" s="19">
        <v>68.85593803482891</v>
      </c>
      <c r="BH146" s="19">
        <v>89.192406090654075</v>
      </c>
      <c r="BI146" s="19">
        <v>92.551299468920334</v>
      </c>
      <c r="BJ146" s="19">
        <v>6.1378689768336363</v>
      </c>
      <c r="BK146" s="19">
        <v>70.041992342572826</v>
      </c>
      <c r="BL146" s="20">
        <v>30.399385113655352</v>
      </c>
      <c r="BM146" s="20">
        <v>4.8851563982000208</v>
      </c>
      <c r="BN146" s="20">
        <v>10.956588451092991</v>
      </c>
      <c r="BO146" s="20">
        <v>14.557640264362341</v>
      </c>
      <c r="BP146" s="20">
        <v>0.28244808531295074</v>
      </c>
      <c r="BQ146" s="20">
        <v>1.664217051402028</v>
      </c>
      <c r="BR146" s="20">
        <v>1.5397974811387711</v>
      </c>
      <c r="BS146" s="20">
        <v>0.51503125037728359</v>
      </c>
      <c r="BT146" s="20">
        <v>0.86033217207459656</v>
      </c>
      <c r="BU146" s="20">
        <v>0.79870731389405469</v>
      </c>
      <c r="BV146" s="20">
        <v>1.0346039734783643</v>
      </c>
      <c r="BW146" s="20">
        <v>1.0735660845813251</v>
      </c>
      <c r="BX146" s="20">
        <v>7.1197357605392253E-2</v>
      </c>
      <c r="BY146" s="20">
        <v>0.81246517236359495</v>
      </c>
      <c r="BZ146" s="46">
        <v>1</v>
      </c>
      <c r="CA146" s="46">
        <v>0</v>
      </c>
      <c r="CB146" s="21">
        <v>151128.42915400001</v>
      </c>
      <c r="CC146" s="21">
        <v>22.154903963182171</v>
      </c>
      <c r="CD146" s="21">
        <v>5708.3716492472013</v>
      </c>
      <c r="CE146" s="21">
        <v>50.268540050448891</v>
      </c>
      <c r="CF146" s="21">
        <v>5.6071803547565153</v>
      </c>
      <c r="CG146" s="21">
        <v>1451.0923441486982</v>
      </c>
      <c r="CH146" s="21">
        <v>12.778476613091271</v>
      </c>
      <c r="CI146" t="s">
        <v>88</v>
      </c>
    </row>
    <row r="147" spans="1:87" x14ac:dyDescent="0.2">
      <c r="A147" s="44">
        <v>1747</v>
      </c>
      <c r="B147" s="12" t="s">
        <v>243</v>
      </c>
      <c r="C147" s="11" t="s">
        <v>110</v>
      </c>
      <c r="D147" s="45">
        <v>14.071429999999999</v>
      </c>
      <c r="E147" s="45">
        <v>-90.854489999999998</v>
      </c>
      <c r="F147" s="11">
        <v>11.6</v>
      </c>
      <c r="G147" s="11">
        <v>1544.7619999999999</v>
      </c>
      <c r="H147" s="13">
        <v>3658.2</v>
      </c>
      <c r="I147" s="14">
        <v>2858.0140127388531</v>
      </c>
      <c r="J147" s="14">
        <v>2065.1375796178345</v>
      </c>
      <c r="K147" s="14">
        <v>2105.0878980891721</v>
      </c>
      <c r="L147" s="14">
        <v>387.93375796178356</v>
      </c>
      <c r="M147" s="14">
        <v>61.419108280254775</v>
      </c>
      <c r="N147" s="14">
        <v>363.73885350318477</v>
      </c>
      <c r="O147" s="14">
        <v>1740.9579617834397</v>
      </c>
      <c r="P147" s="14">
        <v>922.08789808917197</v>
      </c>
      <c r="Q147" s="14">
        <v>130.48535031847135</v>
      </c>
      <c r="R147" s="14">
        <v>187.16305732484076</v>
      </c>
      <c r="S147" s="14">
        <v>10822.025477707004</v>
      </c>
      <c r="T147" s="14">
        <v>7733.8216560509545</v>
      </c>
      <c r="U147" s="14">
        <v>17839.564331210193</v>
      </c>
      <c r="V147" s="14">
        <v>26438.721019108281</v>
      </c>
      <c r="W147" s="14">
        <v>52012.107006369428</v>
      </c>
      <c r="X147" s="15">
        <v>0.14869271985278096</v>
      </c>
      <c r="Y147" s="15">
        <v>0.34298868778812502</v>
      </c>
      <c r="Z147" s="15">
        <v>0.50831859235909405</v>
      </c>
      <c r="AA147" s="16">
        <v>2.1141057503829628</v>
      </c>
      <c r="AB147" s="16">
        <v>4.8765962307173458</v>
      </c>
      <c r="AC147" s="16">
        <v>7.2272486520989236</v>
      </c>
      <c r="AD147" s="17">
        <v>0.78126237295359824</v>
      </c>
      <c r="AE147" s="17">
        <v>0.56452287453333183</v>
      </c>
      <c r="AF147" s="17">
        <v>0.5754436329586059</v>
      </c>
      <c r="AG147" s="17">
        <v>0.1060449833146858</v>
      </c>
      <c r="AH147" s="17">
        <v>1.6789434224551633E-2</v>
      </c>
      <c r="AI147" s="17">
        <v>9.9431100952158111E-2</v>
      </c>
      <c r="AJ147" s="17">
        <v>0.47590562620508442</v>
      </c>
      <c r="AK147" s="17">
        <v>0.25206054838149144</v>
      </c>
      <c r="AL147" s="17">
        <v>3.5669277327229611E-2</v>
      </c>
      <c r="AM147" s="17">
        <v>5.1162609295511668E-2</v>
      </c>
      <c r="AN147" s="18">
        <v>0.36954744236993597</v>
      </c>
      <c r="AO147" s="18">
        <v>0.26702679108226751</v>
      </c>
      <c r="AP147" s="18">
        <v>0.27219245435303618</v>
      </c>
      <c r="AQ147" s="18">
        <v>5.0160680607143758E-2</v>
      </c>
      <c r="AR147" s="18">
        <v>7.9416245954159505E-3</v>
      </c>
      <c r="AS147" s="18">
        <v>4.7032226715312847E-2</v>
      </c>
      <c r="AT147" s="18">
        <v>0.22510965977878628</v>
      </c>
      <c r="AU147" s="18">
        <v>0.11922797539140677</v>
      </c>
      <c r="AV147" s="18">
        <v>1.6872040256627769E-2</v>
      </c>
      <c r="AW147" s="18">
        <v>2.4200591330988876E-2</v>
      </c>
      <c r="AX147" s="19">
        <v>4483.8023281352953</v>
      </c>
      <c r="AY147" s="19">
        <v>932.93323083681071</v>
      </c>
      <c r="AZ147" s="19">
        <v>2279.2000878541621</v>
      </c>
      <c r="BA147" s="19">
        <v>1537.8934768284651</v>
      </c>
      <c r="BB147" s="19">
        <v>246.38051833955632</v>
      </c>
      <c r="BC147" s="19">
        <v>178.02910169119264</v>
      </c>
      <c r="BD147" s="19">
        <v>181.47309466285967</v>
      </c>
      <c r="BE147" s="19">
        <v>33.442565341533069</v>
      </c>
      <c r="BF147" s="19">
        <v>5.2947507138150671</v>
      </c>
      <c r="BG147" s="19">
        <v>31.356797715791792</v>
      </c>
      <c r="BH147" s="19">
        <v>150.0825829123655</v>
      </c>
      <c r="BI147" s="19">
        <v>79.49033604217</v>
      </c>
      <c r="BJ147" s="19">
        <v>11.248737096419944</v>
      </c>
      <c r="BK147" s="19">
        <v>16.134746321106963</v>
      </c>
      <c r="BL147" s="20">
        <v>33.669980881436381</v>
      </c>
      <c r="BM147" s="20">
        <v>5.0064810346519106</v>
      </c>
      <c r="BN147" s="20">
        <v>11.548422560375121</v>
      </c>
      <c r="BO147" s="20">
        <v>17.115077286409353</v>
      </c>
      <c r="BP147" s="20">
        <v>1.8501322616292044</v>
      </c>
      <c r="BQ147" s="20">
        <v>1.3368645652973303</v>
      </c>
      <c r="BR147" s="20">
        <v>1.3627263604938316</v>
      </c>
      <c r="BS147" s="20">
        <v>0.25112849614489713</v>
      </c>
      <c r="BT147" s="20">
        <v>3.9759592921275108E-2</v>
      </c>
      <c r="BU147" s="20">
        <v>0.23546595106766272</v>
      </c>
      <c r="BV147" s="20">
        <v>1.1270072423994375</v>
      </c>
      <c r="BW147" s="20">
        <v>0.59691259759702275</v>
      </c>
      <c r="BX147" s="20">
        <v>8.4469549560690485E-2</v>
      </c>
      <c r="BY147" s="20">
        <v>0.12115980152595725</v>
      </c>
      <c r="BZ147" s="46">
        <v>1</v>
      </c>
      <c r="CA147" s="46">
        <v>0</v>
      </c>
      <c r="CB147" s="21">
        <v>80586.717315999995</v>
      </c>
      <c r="CC147" s="21">
        <v>22.154903963182171</v>
      </c>
      <c r="CD147" s="21">
        <v>5708.3716492472013</v>
      </c>
      <c r="CE147" s="21">
        <v>50.268540050448891</v>
      </c>
      <c r="CF147" s="21">
        <v>5.6071803547565153</v>
      </c>
      <c r="CG147" s="21">
        <v>1451.0923441486982</v>
      </c>
      <c r="CH147" s="21">
        <v>12.778476613091271</v>
      </c>
      <c r="CI147" t="s">
        <v>88</v>
      </c>
    </row>
    <row r="148" spans="1:87" x14ac:dyDescent="0.2">
      <c r="A148" s="44">
        <v>1748</v>
      </c>
      <c r="B148" s="12" t="s">
        <v>244</v>
      </c>
      <c r="C148" s="11" t="s">
        <v>110</v>
      </c>
      <c r="D148" s="45">
        <v>14.05109</v>
      </c>
      <c r="E148" s="45">
        <v>-90.861159999999998</v>
      </c>
      <c r="F148" s="11">
        <v>16.899999999999999</v>
      </c>
      <c r="G148" s="11">
        <v>2188.4884999999999</v>
      </c>
      <c r="H148" s="13">
        <v>4490.2</v>
      </c>
      <c r="I148" s="14">
        <v>20127.583439490449</v>
      </c>
      <c r="J148" s="14">
        <v>1810.0369426751593</v>
      </c>
      <c r="K148" s="14">
        <v>2725.15796178344</v>
      </c>
      <c r="L148" s="14">
        <v>1640.0942675159233</v>
      </c>
      <c r="M148" s="14">
        <v>4133.5541401273886</v>
      </c>
      <c r="N148" s="14">
        <v>691.83694267515932</v>
      </c>
      <c r="O148" s="14">
        <v>1191.9299363057326</v>
      </c>
      <c r="P148" s="14">
        <v>3470.3872611464972</v>
      </c>
      <c r="Q148" s="14">
        <v>37.27643312101911</v>
      </c>
      <c r="R148" s="14">
        <v>650.76815286624219</v>
      </c>
      <c r="S148" s="14">
        <v>36478.625477707013</v>
      </c>
      <c r="T148" s="14">
        <v>26990.917197452236</v>
      </c>
      <c r="U148" s="14">
        <v>25033.490445859876</v>
      </c>
      <c r="V148" s="14">
        <v>8818.295541401274</v>
      </c>
      <c r="W148" s="14">
        <v>60842.703184713384</v>
      </c>
      <c r="X148" s="15">
        <v>0.44361798185577089</v>
      </c>
      <c r="Y148" s="15">
        <v>0.4114460590263434</v>
      </c>
      <c r="Z148" s="15">
        <v>0.1449359591178857</v>
      </c>
      <c r="AA148" s="16">
        <v>6.0110723792820444</v>
      </c>
      <c r="AB148" s="16">
        <v>5.5751392913143905</v>
      </c>
      <c r="AC148" s="16">
        <v>1.9638981652045064</v>
      </c>
      <c r="AD148" s="17">
        <v>4.482558335818104</v>
      </c>
      <c r="AE148" s="17">
        <v>0.40310831202956648</v>
      </c>
      <c r="AF148" s="17">
        <v>0.60691237846497703</v>
      </c>
      <c r="AG148" s="17">
        <v>0.36526084974297879</v>
      </c>
      <c r="AH148" s="17">
        <v>0.92057238878610947</v>
      </c>
      <c r="AI148" s="17">
        <v>0.15407708847604992</v>
      </c>
      <c r="AJ148" s="17">
        <v>0.26545141336816458</v>
      </c>
      <c r="AK148" s="17">
        <v>0.77288033075286122</v>
      </c>
      <c r="AL148" s="17">
        <v>8.3017311302434442E-3</v>
      </c>
      <c r="AM148" s="17">
        <v>0.14493077209617439</v>
      </c>
      <c r="AN148" s="18">
        <v>0.74571691255421135</v>
      </c>
      <c r="AO148" s="18">
        <v>6.7060964599084269E-2</v>
      </c>
      <c r="AP148" s="18">
        <v>0.1009657412472325</v>
      </c>
      <c r="AQ148" s="18">
        <v>6.0764673372075605E-2</v>
      </c>
      <c r="AR148" s="18">
        <v>0.15314611615041998</v>
      </c>
      <c r="AS148" s="18">
        <v>2.5632213148372156E-2</v>
      </c>
      <c r="AT148" s="18">
        <v>4.4160408762183259E-2</v>
      </c>
      <c r="AU148" s="18">
        <v>0.12857611454100859</v>
      </c>
      <c r="AV148" s="18">
        <v>1.3810732272757948E-3</v>
      </c>
      <c r="AW148" s="18">
        <v>2.411063500012035E-2</v>
      </c>
      <c r="AX148" s="19">
        <v>3600.1599517581885</v>
      </c>
      <c r="AY148" s="19">
        <v>2158.4985489767464</v>
      </c>
      <c r="AZ148" s="19">
        <v>521.79263558587422</v>
      </c>
      <c r="BA148" s="19">
        <v>1481.2716240153775</v>
      </c>
      <c r="BB148" s="19">
        <v>1190.9812686089024</v>
      </c>
      <c r="BC148" s="19">
        <v>107.10277767308635</v>
      </c>
      <c r="BD148" s="19">
        <v>161.25195040138701</v>
      </c>
      <c r="BE148" s="19">
        <v>97.046998077865297</v>
      </c>
      <c r="BF148" s="19">
        <v>244.5890023744017</v>
      </c>
      <c r="BG148" s="19">
        <v>40.93709719971357</v>
      </c>
      <c r="BH148" s="19">
        <v>70.528398597972341</v>
      </c>
      <c r="BI148" s="19">
        <v>205.34835864772174</v>
      </c>
      <c r="BJ148" s="19">
        <v>2.2057061018354505</v>
      </c>
      <c r="BK148" s="19">
        <v>38.506991293860487</v>
      </c>
      <c r="BL148" s="20">
        <v>27.801244185068089</v>
      </c>
      <c r="BM148" s="20">
        <v>12.333131838459392</v>
      </c>
      <c r="BN148" s="20">
        <v>11.438712355975312</v>
      </c>
      <c r="BO148" s="20">
        <v>4.0293999906333866</v>
      </c>
      <c r="BP148" s="20">
        <v>9.197024996699982</v>
      </c>
      <c r="BQ148" s="20">
        <v>0.82707171761476439</v>
      </c>
      <c r="BR148" s="20">
        <v>1.2452237979698957</v>
      </c>
      <c r="BS148" s="20">
        <v>0.7494187278187312</v>
      </c>
      <c r="BT148" s="20">
        <v>1.8887712410311448</v>
      </c>
      <c r="BU148" s="20">
        <v>0.31612546407036607</v>
      </c>
      <c r="BV148" s="20">
        <v>0.54463614330426346</v>
      </c>
      <c r="BW148" s="20">
        <v>1.5857461719111146</v>
      </c>
      <c r="BX148" s="20">
        <v>1.7032958190558969E-2</v>
      </c>
      <c r="BY148" s="20">
        <v>0.29735964016545768</v>
      </c>
      <c r="BZ148" s="46">
        <v>1</v>
      </c>
      <c r="CA148" s="46">
        <v>0</v>
      </c>
      <c r="CB148" s="21">
        <v>100908.44459299999</v>
      </c>
      <c r="CC148" s="21">
        <v>22.154903963182171</v>
      </c>
      <c r="CD148" s="21">
        <v>5708.3716492472013</v>
      </c>
      <c r="CE148" s="21">
        <v>50.268540050448891</v>
      </c>
      <c r="CF148" s="21">
        <v>5.6071803547565153</v>
      </c>
      <c r="CG148" s="21">
        <v>1451.0923441486982</v>
      </c>
      <c r="CH148" s="21">
        <v>12.778476613091271</v>
      </c>
      <c r="CI148" t="s">
        <v>88</v>
      </c>
    </row>
    <row r="149" spans="1:87" x14ac:dyDescent="0.2">
      <c r="A149" s="44">
        <v>1749</v>
      </c>
      <c r="B149" s="12" t="s">
        <v>245</v>
      </c>
      <c r="C149" s="11" t="s">
        <v>110</v>
      </c>
      <c r="D149" s="45">
        <v>14.15189</v>
      </c>
      <c r="E149" s="45">
        <v>-90.893510000000006</v>
      </c>
      <c r="F149" s="11">
        <v>24.7</v>
      </c>
      <c r="G149" s="11">
        <v>2318.64</v>
      </c>
      <c r="H149" s="13">
        <v>5106.3999999999996</v>
      </c>
      <c r="I149" s="14">
        <v>19732.174522292997</v>
      </c>
      <c r="J149" s="14">
        <v>3483.415286624203</v>
      </c>
      <c r="K149" s="14">
        <v>4200.2573248407634</v>
      </c>
      <c r="L149" s="14">
        <v>1697.2445859872616</v>
      </c>
      <c r="M149" s="14">
        <v>518.87770700636952</v>
      </c>
      <c r="N149" s="14">
        <v>2301.2038216560518</v>
      </c>
      <c r="O149" s="14">
        <v>845.3452229299362</v>
      </c>
      <c r="P149" s="14">
        <v>1826.7579617834394</v>
      </c>
      <c r="Q149" s="14">
        <v>2577.4242038216566</v>
      </c>
      <c r="R149" s="14">
        <v>79.99617834394904</v>
      </c>
      <c r="S149" s="14">
        <v>37262.696815286625</v>
      </c>
      <c r="T149" s="14">
        <v>31770.512101910834</v>
      </c>
      <c r="U149" s="14">
        <v>24653.62547770701</v>
      </c>
      <c r="V149" s="14">
        <v>64103.647133757964</v>
      </c>
      <c r="W149" s="14">
        <v>120527.78471337582</v>
      </c>
      <c r="X149" s="15">
        <v>0.26359492275962354</v>
      </c>
      <c r="Y149" s="15">
        <v>0.20454723810227821</v>
      </c>
      <c r="Z149" s="15">
        <v>0.53185783913809814</v>
      </c>
      <c r="AA149" s="16">
        <v>6.2217045476090469</v>
      </c>
      <c r="AB149" s="16">
        <v>4.8279855627657469</v>
      </c>
      <c r="AC149" s="16">
        <v>12.553589051730762</v>
      </c>
      <c r="AD149" s="17">
        <v>3.8642046299336124</v>
      </c>
      <c r="AE149" s="17">
        <v>0.6821665530753962</v>
      </c>
      <c r="AF149" s="17">
        <v>0.82254765095581306</v>
      </c>
      <c r="AG149" s="17">
        <v>0.33237595683598264</v>
      </c>
      <c r="AH149" s="17">
        <v>0.10161321224470655</v>
      </c>
      <c r="AI149" s="17">
        <v>0.45065091290460046</v>
      </c>
      <c r="AJ149" s="17">
        <v>0.1655462210030425</v>
      </c>
      <c r="AK149" s="17">
        <v>0.35773890838622896</v>
      </c>
      <c r="AL149" s="17">
        <v>0.50474389076877191</v>
      </c>
      <c r="AM149" s="17">
        <v>1.566586603946989E-2</v>
      </c>
      <c r="AN149" s="18">
        <v>0.62108455976402743</v>
      </c>
      <c r="AO149" s="18">
        <v>0.10964303236442617</v>
      </c>
      <c r="AP149" s="18">
        <v>0.13220615743830391</v>
      </c>
      <c r="AQ149" s="18">
        <v>5.3422009080085965E-2</v>
      </c>
      <c r="AR149" s="18">
        <v>1.6332053614432036E-2</v>
      </c>
      <c r="AS149" s="18">
        <v>7.243206575564283E-2</v>
      </c>
      <c r="AT149" s="18">
        <v>2.660785637380686E-2</v>
      </c>
      <c r="AU149" s="18">
        <v>5.749853687984996E-2</v>
      </c>
      <c r="AV149" s="18">
        <v>8.1126303395866184E-2</v>
      </c>
      <c r="AW149" s="18">
        <v>2.5179379572902029E-3</v>
      </c>
      <c r="AX149" s="19">
        <v>4879.6673973026645</v>
      </c>
      <c r="AY149" s="19">
        <v>1508.6112070966246</v>
      </c>
      <c r="AZ149" s="19">
        <v>947.71802385804199</v>
      </c>
      <c r="BA149" s="19">
        <v>998.12248897599238</v>
      </c>
      <c r="BB149" s="19">
        <v>798.87346244101207</v>
      </c>
      <c r="BC149" s="19">
        <v>141.0289589726398</v>
      </c>
      <c r="BD149" s="19">
        <v>170.05090383970702</v>
      </c>
      <c r="BE149" s="19">
        <v>68.7143557079863</v>
      </c>
      <c r="BF149" s="19">
        <v>21.00719461564249</v>
      </c>
      <c r="BG149" s="19">
        <v>93.166146625751082</v>
      </c>
      <c r="BH149" s="19">
        <v>34.224502952628995</v>
      </c>
      <c r="BI149" s="19">
        <v>73.95781221795302</v>
      </c>
      <c r="BJ149" s="19">
        <v>104.34915804945979</v>
      </c>
      <c r="BK149" s="19">
        <v>3.2387116738440906</v>
      </c>
      <c r="BL149" s="20">
        <v>51.982103609605552</v>
      </c>
      <c r="BM149" s="20">
        <v>13.702218585856725</v>
      </c>
      <c r="BN149" s="20">
        <v>10.632795724091283</v>
      </c>
      <c r="BO149" s="20">
        <v>27.647089299657544</v>
      </c>
      <c r="BP149" s="20">
        <v>8.510236398187299</v>
      </c>
      <c r="BQ149" s="20">
        <v>1.5023527958735308</v>
      </c>
      <c r="BR149" s="20">
        <v>1.811517667615828</v>
      </c>
      <c r="BS149" s="20">
        <v>0.73200004571096067</v>
      </c>
      <c r="BT149" s="20">
        <v>0.22378536858087911</v>
      </c>
      <c r="BU149" s="20">
        <v>0.99247999760896555</v>
      </c>
      <c r="BV149" s="20">
        <v>0.3645866641349827</v>
      </c>
      <c r="BW149" s="20">
        <v>0.78785752069464843</v>
      </c>
      <c r="BX149" s="20">
        <v>1.1116103421926891</v>
      </c>
      <c r="BY149" s="20">
        <v>3.4501336276415932E-2</v>
      </c>
      <c r="BZ149" s="46">
        <v>1</v>
      </c>
      <c r="CA149" s="46">
        <v>0</v>
      </c>
      <c r="CB149" s="21">
        <v>113596.04751999999</v>
      </c>
      <c r="CC149" s="21">
        <v>22.154903963182171</v>
      </c>
      <c r="CD149" s="21">
        <v>5708.3716492472013</v>
      </c>
      <c r="CE149" s="21">
        <v>50.268540050448891</v>
      </c>
      <c r="CF149" s="21">
        <v>5.6071803547565153</v>
      </c>
      <c r="CG149" s="21">
        <v>1451.0923441486982</v>
      </c>
      <c r="CH149" s="21">
        <v>12.778476613091271</v>
      </c>
      <c r="CI149" t="s">
        <v>88</v>
      </c>
    </row>
    <row r="150" spans="1:87" x14ac:dyDescent="0.2">
      <c r="A150" s="44">
        <v>1750</v>
      </c>
      <c r="B150" s="12" t="s">
        <v>246</v>
      </c>
      <c r="C150" s="11" t="s">
        <v>110</v>
      </c>
      <c r="D150" s="45">
        <v>14.122540000000001</v>
      </c>
      <c r="E150" s="45">
        <v>-90.896060000000006</v>
      </c>
      <c r="F150" s="11">
        <v>32.200000000000003</v>
      </c>
      <c r="G150" s="11">
        <v>2435.9989999999998</v>
      </c>
      <c r="H150" s="13">
        <v>5446.6</v>
      </c>
      <c r="I150" s="14">
        <v>650.17070063694257</v>
      </c>
      <c r="J150" s="14">
        <v>6075.3146496815289</v>
      </c>
      <c r="K150" s="14">
        <v>4151.0496815286624</v>
      </c>
      <c r="L150" s="14">
        <v>3015.0445859872607</v>
      </c>
      <c r="M150" s="14">
        <v>932.93121019108276</v>
      </c>
      <c r="N150" s="14">
        <v>3868.0025477707013</v>
      </c>
      <c r="O150" s="14">
        <v>3456.2114649681539</v>
      </c>
      <c r="P150" s="14">
        <v>2494.6929936305733</v>
      </c>
      <c r="Q150" s="14">
        <v>690.50063694267521</v>
      </c>
      <c r="R150" s="14">
        <v>3074.9796178343954</v>
      </c>
      <c r="S150" s="14">
        <v>28408.898089171973</v>
      </c>
      <c r="T150" s="14">
        <v>17657.059872611466</v>
      </c>
      <c r="U150" s="14">
        <v>26379.718471337583</v>
      </c>
      <c r="V150" s="14">
        <v>0</v>
      </c>
      <c r="W150" s="14">
        <v>44036.778343949045</v>
      </c>
      <c r="X150" s="15">
        <v>0.40096166287872115</v>
      </c>
      <c r="Y150" s="15">
        <v>0.59903833712127896</v>
      </c>
      <c r="Z150" s="15">
        <v>0</v>
      </c>
      <c r="AA150" s="16">
        <v>3.2418499380552022</v>
      </c>
      <c r="AB150" s="16">
        <v>4.8433368470858111</v>
      </c>
      <c r="AC150" s="16">
        <v>0</v>
      </c>
      <c r="AD150" s="17">
        <v>0.11937184677357297</v>
      </c>
      <c r="AE150" s="17">
        <v>1.1154324991153248</v>
      </c>
      <c r="AF150" s="17">
        <v>0.76213595298510306</v>
      </c>
      <c r="AG150" s="17">
        <v>0.55356453310088138</v>
      </c>
      <c r="AH150" s="17">
        <v>0.17128689644752371</v>
      </c>
      <c r="AI150" s="17">
        <v>0.7101682788842032</v>
      </c>
      <c r="AJ150" s="17">
        <v>0.63456311551576283</v>
      </c>
      <c r="AK150" s="17">
        <v>0.45802757566749402</v>
      </c>
      <c r="AL150" s="17">
        <v>0.12677645447484212</v>
      </c>
      <c r="AM150" s="17">
        <v>0.56456865160547776</v>
      </c>
      <c r="AN150" s="18">
        <v>3.6822138302053727E-2</v>
      </c>
      <c r="AO150" s="18">
        <v>0.34407283508763425</v>
      </c>
      <c r="AP150" s="18">
        <v>0.23509291532547344</v>
      </c>
      <c r="AQ150" s="18">
        <v>0.17075575479380972</v>
      </c>
      <c r="AR150" s="18">
        <v>5.2836158280132904E-2</v>
      </c>
      <c r="AS150" s="18">
        <v>0.21906266250875134</v>
      </c>
      <c r="AT150" s="18">
        <v>0.19574105144929674</v>
      </c>
      <c r="AU150" s="18">
        <v>0.14128586591588704</v>
      </c>
      <c r="AV150" s="18">
        <v>3.9106206918046241E-2</v>
      </c>
      <c r="AW150" s="18">
        <v>0.17415014957298258</v>
      </c>
      <c r="AX150" s="19">
        <v>1367.6018119238834</v>
      </c>
      <c r="AY150" s="19">
        <v>882.26391581279415</v>
      </c>
      <c r="AZ150" s="19">
        <v>947.71802385804199</v>
      </c>
      <c r="BA150" s="19">
        <v>819.24591525893106</v>
      </c>
      <c r="BB150" s="19">
        <v>20.191636665743555</v>
      </c>
      <c r="BC150" s="19">
        <v>188.67436800253193</v>
      </c>
      <c r="BD150" s="19">
        <v>128.9145863828777</v>
      </c>
      <c r="BE150" s="19">
        <v>93.634925030660256</v>
      </c>
      <c r="BF150" s="19">
        <v>28.973018950033623</v>
      </c>
      <c r="BG150" s="19">
        <v>120.12430272579817</v>
      </c>
      <c r="BH150" s="19">
        <v>107.33575978161967</v>
      </c>
      <c r="BI150" s="19">
        <v>77.474937690390462</v>
      </c>
      <c r="BJ150" s="19">
        <v>21.444119159710407</v>
      </c>
      <c r="BK150" s="19">
        <v>95.496261423428422</v>
      </c>
      <c r="BL150" s="20">
        <v>18.077502636063912</v>
      </c>
      <c r="BM150" s="20">
        <v>7.2483855176506502</v>
      </c>
      <c r="BN150" s="20">
        <v>10.829117118413262</v>
      </c>
      <c r="BO150" s="20">
        <v>0</v>
      </c>
      <c r="BP150" s="20">
        <v>0.26690105399753555</v>
      </c>
      <c r="BQ150" s="20">
        <v>2.4939725548662088</v>
      </c>
      <c r="BR150" s="20">
        <v>1.7040440827474326</v>
      </c>
      <c r="BS150" s="20">
        <v>1.2377035401029561</v>
      </c>
      <c r="BT150" s="20">
        <v>0.38297684448601288</v>
      </c>
      <c r="BU150" s="20">
        <v>1.5878506303864253</v>
      </c>
      <c r="BV150" s="20">
        <v>1.4188066025347934</v>
      </c>
      <c r="BW150" s="20">
        <v>1.0240944243534473</v>
      </c>
      <c r="BX150" s="20">
        <v>0.28345686387501606</v>
      </c>
      <c r="BY150" s="20">
        <v>1.2623074220615016</v>
      </c>
      <c r="BZ150" s="46">
        <v>1</v>
      </c>
      <c r="CA150" s="46">
        <v>0</v>
      </c>
      <c r="CB150" s="21">
        <v>120911.03118200001</v>
      </c>
      <c r="CC150" s="21">
        <v>22.154903963182171</v>
      </c>
      <c r="CD150" s="21">
        <v>5708.3716492472013</v>
      </c>
      <c r="CE150" s="21">
        <v>50.268540050448891</v>
      </c>
      <c r="CF150" s="21">
        <v>5.6071803547565153</v>
      </c>
      <c r="CG150" s="21">
        <v>1451.0923441486982</v>
      </c>
      <c r="CH150" s="21">
        <v>12.778476613091271</v>
      </c>
      <c r="CI150" t="s">
        <v>88</v>
      </c>
    </row>
    <row r="151" spans="1:87" x14ac:dyDescent="0.2">
      <c r="A151" s="44">
        <v>1751</v>
      </c>
      <c r="B151" s="12" t="s">
        <v>247</v>
      </c>
      <c r="C151" s="11" t="s">
        <v>110</v>
      </c>
      <c r="D151" s="45">
        <v>14.067170000000001</v>
      </c>
      <c r="E151" s="45">
        <v>-90.873620000000003</v>
      </c>
      <c r="F151" s="11">
        <v>15.3</v>
      </c>
      <c r="G151" s="11">
        <v>2034.01</v>
      </c>
      <c r="H151" s="13">
        <v>4532.8</v>
      </c>
      <c r="I151" s="14">
        <v>16318.214012738856</v>
      </c>
      <c r="J151" s="14">
        <v>2764.9681528662422</v>
      </c>
      <c r="K151" s="14">
        <v>1403.1350318471341</v>
      </c>
      <c r="L151" s="14">
        <v>723.91719745222929</v>
      </c>
      <c r="M151" s="14">
        <v>738.14904458598721</v>
      </c>
      <c r="N151" s="14">
        <v>1001.1668789808919</v>
      </c>
      <c r="O151" s="14">
        <v>507.95031847133754</v>
      </c>
      <c r="P151" s="14">
        <v>2367.2624203821656</v>
      </c>
      <c r="Q151" s="14">
        <v>1645.3796178343948</v>
      </c>
      <c r="R151" s="14">
        <v>284.4751592356688</v>
      </c>
      <c r="S151" s="14">
        <v>27754.617834394914</v>
      </c>
      <c r="T151" s="14">
        <v>23140.089171974523</v>
      </c>
      <c r="U151" s="14">
        <v>26096.184713375795</v>
      </c>
      <c r="V151" s="14">
        <v>17457.010191082802</v>
      </c>
      <c r="W151" s="14">
        <v>66693.284076433119</v>
      </c>
      <c r="X151" s="15">
        <v>0.34696280881078029</v>
      </c>
      <c r="Y151" s="15">
        <v>0.3912865451859972</v>
      </c>
      <c r="Z151" s="15">
        <v>0.26175064600322251</v>
      </c>
      <c r="AA151" s="16">
        <v>5.1050320269975558</v>
      </c>
      <c r="AB151" s="16">
        <v>5.757188650144677</v>
      </c>
      <c r="AC151" s="16">
        <v>3.8512641614637313</v>
      </c>
      <c r="AD151" s="17">
        <v>3.6000295651118193</v>
      </c>
      <c r="AE151" s="17">
        <v>0.609991209156866</v>
      </c>
      <c r="AF151" s="17">
        <v>0.30955149837785345</v>
      </c>
      <c r="AG151" s="17">
        <v>0.15970640607400047</v>
      </c>
      <c r="AH151" s="17">
        <v>0.16284615350026191</v>
      </c>
      <c r="AI151" s="17">
        <v>0.22087161996578095</v>
      </c>
      <c r="AJ151" s="17">
        <v>0.11206104802138579</v>
      </c>
      <c r="AK151" s="17">
        <v>0.52225168116443821</v>
      </c>
      <c r="AL151" s="17">
        <v>0.36299409147423112</v>
      </c>
      <c r="AM151" s="17">
        <v>6.2759256802786087E-2</v>
      </c>
      <c r="AN151" s="18">
        <v>0.70519235649714818</v>
      </c>
      <c r="AO151" s="18">
        <v>0.11948822376254957</v>
      </c>
      <c r="AP151" s="18">
        <v>6.063654385336173E-2</v>
      </c>
      <c r="AQ151" s="18">
        <v>3.1284114424631582E-2</v>
      </c>
      <c r="AR151" s="18">
        <v>3.1899144342104606E-2</v>
      </c>
      <c r="AS151" s="18">
        <v>4.3265471949582086E-2</v>
      </c>
      <c r="AT151" s="18">
        <v>2.1951095983092729E-2</v>
      </c>
      <c r="AU151" s="18">
        <v>0.10230135254833891</v>
      </c>
      <c r="AV151" s="18">
        <v>7.1105154591502212E-2</v>
      </c>
      <c r="AW151" s="18">
        <v>1.2293606870806833E-2</v>
      </c>
      <c r="AX151" s="19">
        <v>4359.0381749302687</v>
      </c>
      <c r="AY151" s="19">
        <v>1814.0273094375759</v>
      </c>
      <c r="AZ151" s="19">
        <v>1140.981058240706</v>
      </c>
      <c r="BA151" s="19">
        <v>1705.6329878023394</v>
      </c>
      <c r="BB151" s="19">
        <v>1066.5499354731278</v>
      </c>
      <c r="BC151" s="19">
        <v>180.7168727363557</v>
      </c>
      <c r="BD151" s="19">
        <v>91.708172016152545</v>
      </c>
      <c r="BE151" s="19">
        <v>47.314849506681654</v>
      </c>
      <c r="BF151" s="19">
        <v>48.24503559385537</v>
      </c>
      <c r="BG151" s="19">
        <v>65.435743724241291</v>
      </c>
      <c r="BH151" s="19">
        <v>33.199367220348854</v>
      </c>
      <c r="BI151" s="19">
        <v>154.72303401190624</v>
      </c>
      <c r="BJ151" s="19">
        <v>107.5411514924441</v>
      </c>
      <c r="BK151" s="19">
        <v>18.593147662462012</v>
      </c>
      <c r="BL151" s="20">
        <v>32.789064004814684</v>
      </c>
      <c r="BM151" s="20">
        <v>11.376585745386956</v>
      </c>
      <c r="BN151" s="20">
        <v>12.829919574326476</v>
      </c>
      <c r="BO151" s="20">
        <v>8.5825586851012545</v>
      </c>
      <c r="BP151" s="20">
        <v>8.0226813106812926</v>
      </c>
      <c r="BQ151" s="20">
        <v>1.3593680231986285</v>
      </c>
      <c r="BR151" s="20">
        <v>0.68983684045168614</v>
      </c>
      <c r="BS151" s="20">
        <v>0.35590641022031816</v>
      </c>
      <c r="BT151" s="20">
        <v>0.36290335081242825</v>
      </c>
      <c r="BU151" s="20">
        <v>0.49221335144905476</v>
      </c>
      <c r="BV151" s="20">
        <v>0.24972852565687365</v>
      </c>
      <c r="BW151" s="20">
        <v>1.1638401091352382</v>
      </c>
      <c r="BX151" s="20">
        <v>0.80893388814921996</v>
      </c>
      <c r="BY151" s="20">
        <v>0.13985927268581216</v>
      </c>
      <c r="BZ151" s="46">
        <v>1</v>
      </c>
      <c r="CA151" s="46">
        <v>0</v>
      </c>
      <c r="CB151" s="21">
        <v>100671.00018</v>
      </c>
      <c r="CC151" s="21">
        <v>22.154903963182171</v>
      </c>
      <c r="CD151" s="21">
        <v>5708.3716492472013</v>
      </c>
      <c r="CE151" s="21">
        <v>50.268540050448891</v>
      </c>
      <c r="CF151" s="21">
        <v>5.6071803547565153</v>
      </c>
      <c r="CG151" s="21">
        <v>1451.0923441486982</v>
      </c>
      <c r="CH151" s="21">
        <v>12.778476613091271</v>
      </c>
      <c r="CI151" t="s">
        <v>88</v>
      </c>
    </row>
    <row r="152" spans="1:87" x14ac:dyDescent="0.2">
      <c r="A152" s="44">
        <v>1752</v>
      </c>
      <c r="B152" s="12" t="s">
        <v>248</v>
      </c>
      <c r="C152" s="11" t="s">
        <v>110</v>
      </c>
      <c r="D152" s="45">
        <v>14.06428</v>
      </c>
      <c r="E152" s="45">
        <v>-90.879509999999996</v>
      </c>
      <c r="F152" s="11">
        <v>12.7</v>
      </c>
      <c r="G152" s="11">
        <v>1603.5975000000001</v>
      </c>
      <c r="H152" s="13">
        <v>3151.6000000000008</v>
      </c>
      <c r="I152" s="14">
        <v>34337.145222929961</v>
      </c>
      <c r="J152" s="14">
        <v>15571.563057324845</v>
      </c>
      <c r="K152" s="14">
        <v>7192.7222929936333</v>
      </c>
      <c r="L152" s="14">
        <v>5888.1197452229326</v>
      </c>
      <c r="M152" s="14">
        <v>21620.738853503175</v>
      </c>
      <c r="N152" s="14">
        <v>1434.0585987261147</v>
      </c>
      <c r="O152" s="14">
        <v>16190.84585987261</v>
      </c>
      <c r="P152" s="14">
        <v>14762.521019108293</v>
      </c>
      <c r="Q152" s="14">
        <v>272.78471337579623</v>
      </c>
      <c r="R152" s="14">
        <v>19778.850955414011</v>
      </c>
      <c r="S152" s="14">
        <v>137049.35031847138</v>
      </c>
      <c r="T152" s="14">
        <v>83041.185987261182</v>
      </c>
      <c r="U152" s="14">
        <v>20553.633121019113</v>
      </c>
      <c r="V152" s="14">
        <v>59912.867515923564</v>
      </c>
      <c r="W152" s="14">
        <v>163507.68662420387</v>
      </c>
      <c r="X152" s="15">
        <v>0.50787328535885901</v>
      </c>
      <c r="Y152" s="15">
        <v>0.12570438457892402</v>
      </c>
      <c r="Z152" s="15">
        <v>0.36642233006221697</v>
      </c>
      <c r="AA152" s="16">
        <v>26.348897698712133</v>
      </c>
      <c r="AB152" s="16">
        <v>6.5216503112765283</v>
      </c>
      <c r="AC152" s="16">
        <v>19.010301915193409</v>
      </c>
      <c r="AD152" s="17">
        <v>10.895146980241767</v>
      </c>
      <c r="AE152" s="17">
        <v>4.9408437166280113</v>
      </c>
      <c r="AF152" s="17">
        <v>2.2822446671511711</v>
      </c>
      <c r="AG152" s="17">
        <v>1.8682953881275959</v>
      </c>
      <c r="AH152" s="17">
        <v>6.8602420527678545</v>
      </c>
      <c r="AI152" s="17">
        <v>0.45502557390725801</v>
      </c>
      <c r="AJ152" s="17">
        <v>5.1373416232620279</v>
      </c>
      <c r="AK152" s="17">
        <v>4.6841353658802793</v>
      </c>
      <c r="AL152" s="17">
        <v>8.6554357588461778E-2</v>
      </c>
      <c r="AM152" s="17">
        <v>6.2758125889751257</v>
      </c>
      <c r="AN152" s="18">
        <v>0.41349536154502181</v>
      </c>
      <c r="AO152" s="18">
        <v>0.18751614481654416</v>
      </c>
      <c r="AP152" s="18">
        <v>8.6616324267057343E-2</v>
      </c>
      <c r="AQ152" s="18">
        <v>7.0906016998916549E-2</v>
      </c>
      <c r="AR152" s="18">
        <v>0.26036163376592281</v>
      </c>
      <c r="AS152" s="18">
        <v>1.7269245154399704E-2</v>
      </c>
      <c r="AT152" s="18">
        <v>0.19497368284644134</v>
      </c>
      <c r="AU152" s="18">
        <v>0.17777348485091382</v>
      </c>
      <c r="AV152" s="18">
        <v>3.2849327732101803E-3</v>
      </c>
      <c r="AW152" s="18">
        <v>0.23818121959924993</v>
      </c>
      <c r="AX152" s="19">
        <v>12874.6209940318</v>
      </c>
      <c r="AY152" s="19">
        <v>10791.28742665129</v>
      </c>
      <c r="AZ152" s="19">
        <v>4717.5486233010679</v>
      </c>
      <c r="BA152" s="19">
        <v>1618.3963087416626</v>
      </c>
      <c r="BB152" s="19">
        <v>2703.7122222779499</v>
      </c>
      <c r="BC152" s="19">
        <v>1226.107327348413</v>
      </c>
      <c r="BD152" s="19">
        <v>566.35608606249082</v>
      </c>
      <c r="BE152" s="19">
        <v>463.63147600180577</v>
      </c>
      <c r="BF152" s="19">
        <v>1702.4203821656045</v>
      </c>
      <c r="BG152" s="19">
        <v>112.91799989969408</v>
      </c>
      <c r="BH152" s="19">
        <v>1274.8697527458748</v>
      </c>
      <c r="BI152" s="19">
        <v>1162.4032298510467</v>
      </c>
      <c r="BJ152" s="19">
        <v>21.479111289432776</v>
      </c>
      <c r="BK152" s="19">
        <v>1557.3898390089773</v>
      </c>
      <c r="BL152" s="20">
        <v>101.96304660253203</v>
      </c>
      <c r="BM152" s="20">
        <v>51.784307463226391</v>
      </c>
      <c r="BN152" s="20">
        <v>12.817202022963437</v>
      </c>
      <c r="BO152" s="20">
        <v>37.361537116342198</v>
      </c>
      <c r="BP152" s="20">
        <v>21.412570936865368</v>
      </c>
      <c r="BQ152" s="20">
        <v>9.7103936974988088</v>
      </c>
      <c r="BR152" s="20">
        <v>4.4853663671798145</v>
      </c>
      <c r="BS152" s="20">
        <v>3.6718189852646517</v>
      </c>
      <c r="BT152" s="20">
        <v>13.482646894562491</v>
      </c>
      <c r="BU152" s="20">
        <v>0.89427590073326668</v>
      </c>
      <c r="BV152" s="20">
        <v>10.096577139757708</v>
      </c>
      <c r="BW152" s="20">
        <v>9.2058767983289407</v>
      </c>
      <c r="BX152" s="20">
        <v>0.1701079687239449</v>
      </c>
      <c r="BY152" s="20">
        <v>12.3340495076938</v>
      </c>
      <c r="BZ152" s="46">
        <v>1</v>
      </c>
      <c r="CA152" s="46">
        <v>0</v>
      </c>
      <c r="CB152" s="21">
        <v>71286.467755000005</v>
      </c>
      <c r="CC152" s="21">
        <v>22.154903963182171</v>
      </c>
      <c r="CD152" s="21">
        <v>5708.3716492472013</v>
      </c>
      <c r="CE152" s="21">
        <v>50.268540050448891</v>
      </c>
      <c r="CF152" s="21">
        <v>5.6071803547565153</v>
      </c>
      <c r="CG152" s="21">
        <v>1451.0923441486982</v>
      </c>
      <c r="CH152" s="21">
        <v>12.778476613091271</v>
      </c>
      <c r="CI152" t="s">
        <v>88</v>
      </c>
    </row>
    <row r="153" spans="1:87" x14ac:dyDescent="0.2">
      <c r="A153" s="44">
        <v>1754</v>
      </c>
      <c r="B153" s="12" t="s">
        <v>249</v>
      </c>
      <c r="C153" s="11" t="s">
        <v>116</v>
      </c>
      <c r="D153" s="45">
        <v>14.00531</v>
      </c>
      <c r="E153" s="45">
        <v>-90.839190000000002</v>
      </c>
      <c r="F153" s="11">
        <v>11.1</v>
      </c>
      <c r="G153" s="11">
        <v>1263.4124999999999</v>
      </c>
      <c r="H153" s="13">
        <v>2616</v>
      </c>
      <c r="I153" s="14">
        <v>8767.7273885350332</v>
      </c>
      <c r="J153" s="14">
        <v>2067.8292993630571</v>
      </c>
      <c r="K153" s="14">
        <v>1432.7439490445861</v>
      </c>
      <c r="L153" s="14">
        <v>853.47643312101923</v>
      </c>
      <c r="M153" s="14">
        <v>733.70828025477715</v>
      </c>
      <c r="N153" s="14">
        <v>956.56942675159235</v>
      </c>
      <c r="O153" s="14">
        <v>225.70573248407646</v>
      </c>
      <c r="P153" s="14">
        <v>911.15031847133764</v>
      </c>
      <c r="Q153" s="14">
        <v>267.67643312101916</v>
      </c>
      <c r="R153" s="14">
        <v>26.839490445859873</v>
      </c>
      <c r="S153" s="14">
        <v>16243.426751592357</v>
      </c>
      <c r="T153" s="14">
        <v>13416.292993630575</v>
      </c>
      <c r="U153" s="14">
        <v>15555.727388535033</v>
      </c>
      <c r="V153" s="14">
        <v>7640.6560509554147</v>
      </c>
      <c r="W153" s="14">
        <v>36612.676433121029</v>
      </c>
      <c r="X153" s="15">
        <v>0.36643846614539649</v>
      </c>
      <c r="Y153" s="15">
        <v>0.4248727190690384</v>
      </c>
      <c r="Z153" s="15">
        <v>0.208688814785565</v>
      </c>
      <c r="AA153" s="16">
        <v>5.1285523675957858</v>
      </c>
      <c r="AB153" s="16">
        <v>5.9463789711525354</v>
      </c>
      <c r="AC153" s="16">
        <v>2.9207400806404489</v>
      </c>
      <c r="AD153" s="17">
        <v>3.3515777479109454</v>
      </c>
      <c r="AE153" s="17">
        <v>0.79045462513878328</v>
      </c>
      <c r="AF153" s="17">
        <v>0.54768499581215069</v>
      </c>
      <c r="AG153" s="17">
        <v>0.32625245914412049</v>
      </c>
      <c r="AH153" s="17">
        <v>0.28046952609127568</v>
      </c>
      <c r="AI153" s="17">
        <v>0.36566109585305517</v>
      </c>
      <c r="AJ153" s="17">
        <v>8.6278949726328921E-2</v>
      </c>
      <c r="AK153" s="17">
        <v>0.34829905140341655</v>
      </c>
      <c r="AL153" s="17">
        <v>0.10232279553555779</v>
      </c>
      <c r="AM153" s="17">
        <v>1.025974405422778E-2</v>
      </c>
      <c r="AN153" s="18">
        <v>0.65351341035094701</v>
      </c>
      <c r="AO153" s="18">
        <v>0.154128215621466</v>
      </c>
      <c r="AP153" s="18">
        <v>0.1067913431619886</v>
      </c>
      <c r="AQ153" s="18">
        <v>6.3614922059782808E-2</v>
      </c>
      <c r="AR153" s="18">
        <v>5.4687854581225034E-2</v>
      </c>
      <c r="AS153" s="18">
        <v>7.1299085910372303E-2</v>
      </c>
      <c r="AT153" s="18">
        <v>1.6823256065683041E-2</v>
      </c>
      <c r="AU153" s="18">
        <v>6.7913716471748861E-2</v>
      </c>
      <c r="AV153" s="18">
        <v>1.9951594173450098E-2</v>
      </c>
      <c r="AW153" s="18">
        <v>2.0005146323654379E-3</v>
      </c>
      <c r="AX153" s="19">
        <v>3298.4393182991921</v>
      </c>
      <c r="AY153" s="19">
        <v>1463.3717794227348</v>
      </c>
      <c r="AZ153" s="19">
        <v>688.34739197796534</v>
      </c>
      <c r="BA153" s="19">
        <v>1401.4168818500029</v>
      </c>
      <c r="BB153" s="19">
        <v>789.88535031847152</v>
      </c>
      <c r="BC153" s="19">
        <v>186.29092787054569</v>
      </c>
      <c r="BD153" s="19">
        <v>129.0760314454582</v>
      </c>
      <c r="BE153" s="19">
        <v>76.889768749641377</v>
      </c>
      <c r="BF153" s="19">
        <v>66.099845067997947</v>
      </c>
      <c r="BG153" s="19">
        <v>86.177425833476789</v>
      </c>
      <c r="BH153" s="19">
        <v>20.333849773340223</v>
      </c>
      <c r="BI153" s="19">
        <v>82.085614276697086</v>
      </c>
      <c r="BJ153" s="19">
        <v>24.114993974866593</v>
      </c>
      <c r="BK153" s="19">
        <v>2.4179721122396285</v>
      </c>
      <c r="BL153" s="20">
        <v>28.979194390684778</v>
      </c>
      <c r="BM153" s="20">
        <v>10.619091542651807</v>
      </c>
      <c r="BN153" s="20">
        <v>12.312469117200466</v>
      </c>
      <c r="BO153" s="20">
        <v>6.0476337308324997</v>
      </c>
      <c r="BP153" s="20">
        <v>6.9397187288672812</v>
      </c>
      <c r="BQ153" s="20">
        <v>1.6367016309899238</v>
      </c>
      <c r="BR153" s="20">
        <v>1.1340270489999</v>
      </c>
      <c r="BS153" s="20">
        <v>0.67553268083149354</v>
      </c>
      <c r="BT153" s="20">
        <v>0.58073533406925859</v>
      </c>
      <c r="BU153" s="20">
        <v>0.75713152018963914</v>
      </c>
      <c r="BV153" s="20">
        <v>0.1786476962069605</v>
      </c>
      <c r="BW153" s="20">
        <v>0.72118197221520108</v>
      </c>
      <c r="BX153" s="20">
        <v>0.211867804949705</v>
      </c>
      <c r="BY153" s="20">
        <v>2.1243648013503012E-2</v>
      </c>
      <c r="BZ153" s="46">
        <v>1</v>
      </c>
      <c r="CA153" s="46">
        <v>0</v>
      </c>
      <c r="CB153" s="21">
        <v>58710.346425000003</v>
      </c>
      <c r="CC153" s="21">
        <v>22.154903963182171</v>
      </c>
      <c r="CD153" s="21">
        <v>5708.3716492472013</v>
      </c>
      <c r="CE153" s="21">
        <v>50.268540050448891</v>
      </c>
      <c r="CF153" s="21">
        <v>5.6071803547565153</v>
      </c>
      <c r="CG153" s="21">
        <v>1451.0923441486982</v>
      </c>
      <c r="CH153" s="21">
        <v>12.778476613091271</v>
      </c>
      <c r="CI153" t="s">
        <v>88</v>
      </c>
    </row>
    <row r="154" spans="1:87" x14ac:dyDescent="0.2">
      <c r="A154" s="44">
        <v>1755</v>
      </c>
      <c r="B154" s="12" t="s">
        <v>250</v>
      </c>
      <c r="C154" s="11" t="s">
        <v>116</v>
      </c>
      <c r="D154" s="45">
        <v>13.97809</v>
      </c>
      <c r="E154" s="45">
        <v>-90.828419999999994</v>
      </c>
      <c r="F154" s="11">
        <v>7.9</v>
      </c>
      <c r="G154" s="11">
        <v>970.58699999999999</v>
      </c>
      <c r="H154" s="13">
        <v>1770.6</v>
      </c>
      <c r="I154" s="14">
        <v>0</v>
      </c>
      <c r="J154" s="14">
        <v>1077.459872611465</v>
      </c>
      <c r="K154" s="14">
        <v>688.33375796178359</v>
      </c>
      <c r="L154" s="14">
        <v>197.83439490445861</v>
      </c>
      <c r="M154" s="14">
        <v>68.514649681528653</v>
      </c>
      <c r="N154" s="14">
        <v>155.18216560509552</v>
      </c>
      <c r="O154" s="14">
        <v>0</v>
      </c>
      <c r="P154" s="14">
        <v>1546.7796178343951</v>
      </c>
      <c r="Q154" s="14">
        <v>55.977070063694271</v>
      </c>
      <c r="R154" s="14">
        <v>24.535031847133762</v>
      </c>
      <c r="S154" s="14">
        <v>3814.6165605095539</v>
      </c>
      <c r="T154" s="14">
        <v>2044.1401273885353</v>
      </c>
      <c r="U154" s="14">
        <v>13297.941401273885</v>
      </c>
      <c r="V154" s="14">
        <v>14485.710828025476</v>
      </c>
      <c r="W154" s="14">
        <v>29827.792356687896</v>
      </c>
      <c r="X154" s="15">
        <v>6.8531391895994762E-2</v>
      </c>
      <c r="Y154" s="15">
        <v>0.44582385589432538</v>
      </c>
      <c r="Z154" s="15">
        <v>0.48564475220967984</v>
      </c>
      <c r="AA154" s="16">
        <v>1.1544900753352172</v>
      </c>
      <c r="AB154" s="16">
        <v>7.5104153401524263</v>
      </c>
      <c r="AC154" s="16">
        <v>8.1812441138740972</v>
      </c>
      <c r="AD154" s="17">
        <v>0</v>
      </c>
      <c r="AE154" s="17">
        <v>0.60852811059045808</v>
      </c>
      <c r="AF154" s="17">
        <v>0.38875734664056455</v>
      </c>
      <c r="AG154" s="17">
        <v>0.11173296899607964</v>
      </c>
      <c r="AH154" s="17">
        <v>3.8695724433259152E-2</v>
      </c>
      <c r="AI154" s="17">
        <v>8.7643830116963473E-2</v>
      </c>
      <c r="AJ154" s="17">
        <v>0</v>
      </c>
      <c r="AK154" s="17">
        <v>0.87359065731073937</v>
      </c>
      <c r="AL154" s="17">
        <v>3.1614746449618363E-2</v>
      </c>
      <c r="AM154" s="17">
        <v>1.3856902658496421E-2</v>
      </c>
      <c r="AN154" s="18">
        <v>0</v>
      </c>
      <c r="AO154" s="18">
        <v>0.52709687470788014</v>
      </c>
      <c r="AP154" s="18">
        <v>0.33673511357616925</v>
      </c>
      <c r="AQ154" s="18">
        <v>9.6781229551615611E-2</v>
      </c>
      <c r="AR154" s="18">
        <v>3.3517589505499629E-2</v>
      </c>
      <c r="AS154" s="18">
        <v>7.591562022871029E-2</v>
      </c>
      <c r="AT154" s="18">
        <v>0</v>
      </c>
      <c r="AU154" s="18">
        <v>0.75668962078958024</v>
      </c>
      <c r="AV154" s="18">
        <v>2.7384164771133888E-2</v>
      </c>
      <c r="AW154" s="18">
        <v>1.200261739320101E-2</v>
      </c>
      <c r="AX154" s="19">
        <v>3775.6699185680882</v>
      </c>
      <c r="AY154" s="19">
        <v>482.86285576070298</v>
      </c>
      <c r="AZ154" s="19">
        <v>1833.6342820285413</v>
      </c>
      <c r="BA154" s="19">
        <v>1683.2837216802386</v>
      </c>
      <c r="BB154" s="19">
        <v>0</v>
      </c>
      <c r="BC154" s="19">
        <v>136.38732564702087</v>
      </c>
      <c r="BD154" s="19">
        <v>87.130855438200456</v>
      </c>
      <c r="BE154" s="19">
        <v>25.042328468918811</v>
      </c>
      <c r="BF154" s="19">
        <v>8.6727404660162843</v>
      </c>
      <c r="BG154" s="19">
        <v>19.643312101910823</v>
      </c>
      <c r="BH154" s="19">
        <v>0</v>
      </c>
      <c r="BI154" s="19">
        <v>195.79488833346772</v>
      </c>
      <c r="BJ154" s="19">
        <v>7.0857050713537051</v>
      </c>
      <c r="BK154" s="19">
        <v>3.1057002338144</v>
      </c>
      <c r="BL154" s="20">
        <v>30.731703965422881</v>
      </c>
      <c r="BM154" s="20">
        <v>2.1060864480860917</v>
      </c>
      <c r="BN154" s="20">
        <v>13.700926760067759</v>
      </c>
      <c r="BO154" s="20">
        <v>14.92469075726903</v>
      </c>
      <c r="BP154" s="20">
        <v>0</v>
      </c>
      <c r="BQ154" s="20">
        <v>1.110111584650799</v>
      </c>
      <c r="BR154" s="20">
        <v>0.70919325929750099</v>
      </c>
      <c r="BS154" s="20">
        <v>0.20382963598776679</v>
      </c>
      <c r="BT154" s="20">
        <v>7.0590941030045373E-2</v>
      </c>
      <c r="BU154" s="20">
        <v>0.1598848589617371</v>
      </c>
      <c r="BV154" s="20">
        <v>0</v>
      </c>
      <c r="BW154" s="20">
        <v>1.5936537557523387</v>
      </c>
      <c r="BX154" s="20">
        <v>5.7673418316641654E-2</v>
      </c>
      <c r="BY154" s="20">
        <v>2.5278549833383058E-2</v>
      </c>
      <c r="BZ154" s="46">
        <v>1</v>
      </c>
      <c r="CA154" s="46">
        <v>0</v>
      </c>
      <c r="CB154" s="21">
        <v>40524.452166000003</v>
      </c>
      <c r="CC154" s="21">
        <v>22.154903963182171</v>
      </c>
      <c r="CD154" s="21">
        <v>5708.3716492472013</v>
      </c>
      <c r="CE154" s="21">
        <v>50.268540050448891</v>
      </c>
      <c r="CF154" s="21">
        <v>5.6071803547565153</v>
      </c>
      <c r="CG154" s="21">
        <v>1451.0923441486982</v>
      </c>
      <c r="CH154" s="21">
        <v>12.778476613091271</v>
      </c>
      <c r="CI154" t="s">
        <v>88</v>
      </c>
    </row>
    <row r="155" spans="1:87" x14ac:dyDescent="0.2">
      <c r="A155" s="44">
        <v>1760</v>
      </c>
      <c r="B155" s="12" t="s">
        <v>251</v>
      </c>
      <c r="C155" s="11" t="s">
        <v>116</v>
      </c>
      <c r="D155" s="45">
        <v>14.005660000000001</v>
      </c>
      <c r="E155" s="45">
        <v>-90.82978</v>
      </c>
      <c r="F155" s="11">
        <v>4.4000000000000004</v>
      </c>
      <c r="G155" s="11">
        <v>439.04399999999998</v>
      </c>
      <c r="H155" s="13">
        <v>884.6</v>
      </c>
      <c r="I155" s="14">
        <v>0</v>
      </c>
      <c r="J155" s="14">
        <v>711.22675159235666</v>
      </c>
      <c r="K155" s="14">
        <v>871.12993630573249</v>
      </c>
      <c r="L155" s="14">
        <v>37.450955414012739</v>
      </c>
      <c r="M155" s="14">
        <v>24.039490445859876</v>
      </c>
      <c r="N155" s="14">
        <v>309.39745222929935</v>
      </c>
      <c r="O155" s="14">
        <v>68.98089171974523</v>
      </c>
      <c r="P155" s="14">
        <v>197.25477707006371</v>
      </c>
      <c r="Q155" s="14">
        <v>44.340127388535038</v>
      </c>
      <c r="R155" s="14">
        <v>373.01146496815289</v>
      </c>
      <c r="S155" s="14">
        <v>2636.8318471337579</v>
      </c>
      <c r="T155" s="14">
        <v>2037.1592356687897</v>
      </c>
      <c r="U155" s="14">
        <v>5756.4611464968157</v>
      </c>
      <c r="V155" s="14">
        <v>3429.687898089172</v>
      </c>
      <c r="W155" s="14">
        <v>11223.308280254778</v>
      </c>
      <c r="X155" s="15">
        <v>0.18151147458479547</v>
      </c>
      <c r="Y155" s="15">
        <v>0.5129023459708566</v>
      </c>
      <c r="Z155" s="15">
        <v>0.30558617944434791</v>
      </c>
      <c r="AA155" s="16">
        <v>2.3029157084205174</v>
      </c>
      <c r="AB155" s="16">
        <v>6.5074170772064388</v>
      </c>
      <c r="AC155" s="16">
        <v>3.8771059214211756</v>
      </c>
      <c r="AD155" s="17">
        <v>0</v>
      </c>
      <c r="AE155" s="17">
        <v>0.80400944109468309</v>
      </c>
      <c r="AF155" s="17">
        <v>0.98477270665355243</v>
      </c>
      <c r="AG155" s="17">
        <v>4.2336598930604499E-2</v>
      </c>
      <c r="AH155" s="17">
        <v>2.717554877442898E-2</v>
      </c>
      <c r="AI155" s="17">
        <v>0.34975972442832842</v>
      </c>
      <c r="AJ155" s="17">
        <v>7.7979755505025131E-2</v>
      </c>
      <c r="AK155" s="17">
        <v>0.22298753907988209</v>
      </c>
      <c r="AL155" s="17">
        <v>5.0124493995630834E-2</v>
      </c>
      <c r="AM155" s="17">
        <v>0.42167246774604666</v>
      </c>
      <c r="AN155" s="18">
        <v>0</v>
      </c>
      <c r="AO155" s="18">
        <v>0.3491267344935185</v>
      </c>
      <c r="AP155" s="18">
        <v>0.42761995285054122</v>
      </c>
      <c r="AQ155" s="18">
        <v>1.8383911654170602E-2</v>
      </c>
      <c r="AR155" s="18">
        <v>1.1800496507563301E-2</v>
      </c>
      <c r="AS155" s="18">
        <v>0.15187691114765783</v>
      </c>
      <c r="AT155" s="18">
        <v>3.3861315557445433E-2</v>
      </c>
      <c r="AU155" s="18">
        <v>9.6828354709005304E-2</v>
      </c>
      <c r="AV155" s="18">
        <v>2.1765665939205966E-2</v>
      </c>
      <c r="AW155" s="18">
        <v>0.18310373506256372</v>
      </c>
      <c r="AX155" s="19">
        <v>2550.7518818760855</v>
      </c>
      <c r="AY155" s="19">
        <v>599.27996525767219</v>
      </c>
      <c r="AZ155" s="19">
        <v>779.47452229299358</v>
      </c>
      <c r="BA155" s="19">
        <v>1308.2866242038217</v>
      </c>
      <c r="BB155" s="19">
        <v>0</v>
      </c>
      <c r="BC155" s="19">
        <v>161.64244354371741</v>
      </c>
      <c r="BD155" s="19">
        <v>197.984076433121</v>
      </c>
      <c r="BE155" s="19">
        <v>8.5115807759119857</v>
      </c>
      <c r="BF155" s="19">
        <v>5.4635205558772437</v>
      </c>
      <c r="BG155" s="19">
        <v>70.317602779386206</v>
      </c>
      <c r="BH155" s="19">
        <v>15.677475390851187</v>
      </c>
      <c r="BI155" s="19">
        <v>44.830631152287204</v>
      </c>
      <c r="BJ155" s="19">
        <v>10.077301679212507</v>
      </c>
      <c r="BK155" s="19">
        <v>84.775332947307476</v>
      </c>
      <c r="BL155" s="20">
        <v>25.563060377216814</v>
      </c>
      <c r="BM155" s="20">
        <v>4.6399887839687821</v>
      </c>
      <c r="BN155" s="20">
        <v>13.111353637669154</v>
      </c>
      <c r="BO155" s="20">
        <v>7.8117179555788763</v>
      </c>
      <c r="BP155" s="20">
        <v>0</v>
      </c>
      <c r="BQ155" s="20">
        <v>1.6199441322335726</v>
      </c>
      <c r="BR155" s="20">
        <v>1.9841517850277706</v>
      </c>
      <c r="BS155" s="20">
        <v>8.5301143880824562E-2</v>
      </c>
      <c r="BT155" s="20">
        <v>5.4754171440356492E-2</v>
      </c>
      <c r="BU155" s="20">
        <v>0.70470716426895563</v>
      </c>
      <c r="BV155" s="20">
        <v>0.15711612439697442</v>
      </c>
      <c r="BW155" s="20">
        <v>0.44928247981993541</v>
      </c>
      <c r="BX155" s="20">
        <v>0.10099244583352703</v>
      </c>
      <c r="BY155" s="20">
        <v>0.84959927699308702</v>
      </c>
      <c r="BZ155" s="46">
        <v>1</v>
      </c>
      <c r="CA155" s="46">
        <v>0</v>
      </c>
      <c r="CB155" s="21">
        <v>19933.491991999999</v>
      </c>
      <c r="CC155" s="21">
        <v>22.154903963182171</v>
      </c>
      <c r="CD155" s="21">
        <v>5708.3716492472013</v>
      </c>
      <c r="CE155" s="21">
        <v>50.268540050448891</v>
      </c>
      <c r="CF155" s="21">
        <v>5.6071803547565153</v>
      </c>
      <c r="CG155" s="21">
        <v>1451.0923441486982</v>
      </c>
      <c r="CH155" s="21">
        <v>12.778476613091271</v>
      </c>
      <c r="CI155" t="s">
        <v>88</v>
      </c>
    </row>
    <row r="156" spans="1:87" x14ac:dyDescent="0.2">
      <c r="A156" s="44">
        <v>1761</v>
      </c>
      <c r="B156" s="12" t="s">
        <v>252</v>
      </c>
      <c r="C156" s="11" t="s">
        <v>116</v>
      </c>
      <c r="D156" s="45">
        <v>13.94659</v>
      </c>
      <c r="E156" s="45">
        <v>-90.828789999999998</v>
      </c>
      <c r="F156" s="11">
        <v>3.9</v>
      </c>
      <c r="G156" s="11">
        <v>572</v>
      </c>
      <c r="H156" s="13">
        <v>1006.2</v>
      </c>
      <c r="I156" s="14">
        <v>460.45222929936313</v>
      </c>
      <c r="J156" s="14">
        <v>687.26751592356698</v>
      </c>
      <c r="K156" s="14">
        <v>741.03949044585988</v>
      </c>
      <c r="L156" s="14">
        <v>17.820382165605096</v>
      </c>
      <c r="M156" s="14">
        <v>0</v>
      </c>
      <c r="N156" s="14">
        <v>144.29426751592356</v>
      </c>
      <c r="O156" s="14">
        <v>0</v>
      </c>
      <c r="P156" s="14">
        <v>226.22038216560512</v>
      </c>
      <c r="Q156" s="14">
        <v>58.263694267515923</v>
      </c>
      <c r="R156" s="14">
        <v>0</v>
      </c>
      <c r="S156" s="14">
        <v>2335.3579617834398</v>
      </c>
      <c r="T156" s="14">
        <v>1964.8433121019111</v>
      </c>
      <c r="U156" s="14">
        <v>4440.1019108280252</v>
      </c>
      <c r="V156" s="14">
        <v>5792.2828025477711</v>
      </c>
      <c r="W156" s="14">
        <v>12197.228025477707</v>
      </c>
      <c r="X156" s="15">
        <v>0.16108933177257359</v>
      </c>
      <c r="Y156" s="15">
        <v>0.36402549018133384</v>
      </c>
      <c r="Z156" s="15">
        <v>0.47488517804609259</v>
      </c>
      <c r="AA156" s="16">
        <v>1.9527363467520484</v>
      </c>
      <c r="AB156" s="16">
        <v>4.4127429048181526</v>
      </c>
      <c r="AC156" s="16">
        <v>5.7565919325658621</v>
      </c>
      <c r="AD156" s="17">
        <v>0.45761501619892975</v>
      </c>
      <c r="AE156" s="17">
        <v>0.68303271310233249</v>
      </c>
      <c r="AF156" s="17">
        <v>0.73647335564088634</v>
      </c>
      <c r="AG156" s="17">
        <v>1.7710576590742492E-2</v>
      </c>
      <c r="AH156" s="17">
        <v>0</v>
      </c>
      <c r="AI156" s="17">
        <v>0.14340515555150424</v>
      </c>
      <c r="AJ156" s="17">
        <v>0</v>
      </c>
      <c r="AK156" s="17">
        <v>0.2248264581252287</v>
      </c>
      <c r="AL156" s="17">
        <v>5.7904685219157148E-2</v>
      </c>
      <c r="AM156" s="17">
        <v>0</v>
      </c>
      <c r="AN156" s="18">
        <v>0.23434552081753007</v>
      </c>
      <c r="AO156" s="18">
        <v>0.34978235246064254</v>
      </c>
      <c r="AP156" s="18">
        <v>0.37714940722327894</v>
      </c>
      <c r="AQ156" s="18">
        <v>9.0696199823392335E-3</v>
      </c>
      <c r="AR156" s="18">
        <v>0</v>
      </c>
      <c r="AS156" s="18">
        <v>7.3438053114557672E-2</v>
      </c>
      <c r="AT156" s="18">
        <v>0</v>
      </c>
      <c r="AU156" s="18">
        <v>0.11513405713944873</v>
      </c>
      <c r="AV156" s="18">
        <v>2.965309951620913E-2</v>
      </c>
      <c r="AW156" s="18">
        <v>0</v>
      </c>
      <c r="AX156" s="19">
        <v>3127.4943655071042</v>
      </c>
      <c r="AY156" s="19">
        <v>598.80973379062561</v>
      </c>
      <c r="AZ156" s="19">
        <v>1485.2007186019925</v>
      </c>
      <c r="BA156" s="19">
        <v>1138.4876694430834</v>
      </c>
      <c r="BB156" s="19">
        <v>118.06467417932389</v>
      </c>
      <c r="BC156" s="19">
        <v>176.22243998040179</v>
      </c>
      <c r="BD156" s="19">
        <v>190.0101257553487</v>
      </c>
      <c r="BE156" s="19">
        <v>4.5693287604115636</v>
      </c>
      <c r="BF156" s="19">
        <v>0</v>
      </c>
      <c r="BG156" s="19">
        <v>36.998530132288096</v>
      </c>
      <c r="BH156" s="19">
        <v>0</v>
      </c>
      <c r="BI156" s="19">
        <v>58.005226196309003</v>
      </c>
      <c r="BJ156" s="19">
        <v>14.939408786542545</v>
      </c>
      <c r="BK156" s="19">
        <v>0</v>
      </c>
      <c r="BL156" s="20">
        <v>21.323825219366622</v>
      </c>
      <c r="BM156" s="20">
        <v>3.4350407554229214</v>
      </c>
      <c r="BN156" s="20">
        <v>7.7624159280210234</v>
      </c>
      <c r="BO156" s="20">
        <v>10.126368535922676</v>
      </c>
      <c r="BP156" s="20">
        <v>0.80498641485902644</v>
      </c>
      <c r="BQ156" s="20">
        <v>1.2015166362300123</v>
      </c>
      <c r="BR156" s="20">
        <v>1.2955235846955593</v>
      </c>
      <c r="BS156" s="20">
        <v>3.1154514275533386E-2</v>
      </c>
      <c r="BT156" s="20">
        <v>0</v>
      </c>
      <c r="BU156" s="20">
        <v>0.2522627054474188</v>
      </c>
      <c r="BV156" s="20">
        <v>0</v>
      </c>
      <c r="BW156" s="20">
        <v>0.39549017861119773</v>
      </c>
      <c r="BX156" s="20">
        <v>0.10185960536279008</v>
      </c>
      <c r="BY156" s="20">
        <v>0</v>
      </c>
      <c r="BZ156" s="46">
        <v>0</v>
      </c>
      <c r="CA156" s="46">
        <v>1</v>
      </c>
      <c r="CB156" s="21">
        <v>23168.626</v>
      </c>
      <c r="CC156" s="21">
        <v>22.154903963182171</v>
      </c>
      <c r="CD156" s="21">
        <v>5708.3716492472013</v>
      </c>
      <c r="CE156" s="21">
        <v>50.268540050448891</v>
      </c>
      <c r="CF156" s="21">
        <v>5.6071803547565153</v>
      </c>
      <c r="CG156" s="21">
        <v>1451.0923441486982</v>
      </c>
      <c r="CH156" s="21">
        <v>12.778476613091271</v>
      </c>
      <c r="CI156" t="s">
        <v>88</v>
      </c>
    </row>
    <row r="157" spans="1:87" x14ac:dyDescent="0.2">
      <c r="A157" s="44">
        <v>1762</v>
      </c>
      <c r="B157" s="12" t="s">
        <v>253</v>
      </c>
      <c r="C157" s="11" t="s">
        <v>116</v>
      </c>
      <c r="D157" s="45">
        <v>14.00539</v>
      </c>
      <c r="E157" s="45">
        <v>-90.836290000000005</v>
      </c>
      <c r="F157" s="11">
        <v>9.6999999999999993</v>
      </c>
      <c r="G157" s="11">
        <v>1269.2275</v>
      </c>
      <c r="H157" s="13">
        <v>2711</v>
      </c>
      <c r="I157" s="14">
        <v>7769.9095541401266</v>
      </c>
      <c r="J157" s="14">
        <v>1294.5197452229299</v>
      </c>
      <c r="K157" s="14">
        <v>1471.9273885350319</v>
      </c>
      <c r="L157" s="14">
        <v>200.50445859872613</v>
      </c>
      <c r="M157" s="14">
        <v>48.261146496815293</v>
      </c>
      <c r="N157" s="14">
        <v>423.94777070063691</v>
      </c>
      <c r="O157" s="14">
        <v>348.29426751592354</v>
      </c>
      <c r="P157" s="14">
        <v>752.32866242038233</v>
      </c>
      <c r="Q157" s="14">
        <v>78.84585987261147</v>
      </c>
      <c r="R157" s="14">
        <v>24.128662420382167</v>
      </c>
      <c r="S157" s="14">
        <v>12412.667515923569</v>
      </c>
      <c r="T157" s="14">
        <v>10839.835668789809</v>
      </c>
      <c r="U157" s="14">
        <v>15405.23184713376</v>
      </c>
      <c r="V157" s="14">
        <v>6342.9363057324845</v>
      </c>
      <c r="W157" s="14">
        <v>32588.003821656053</v>
      </c>
      <c r="X157" s="15">
        <v>0.33263269907886461</v>
      </c>
      <c r="Y157" s="15">
        <v>0.47272707869563824</v>
      </c>
      <c r="Z157" s="15">
        <v>0.19464022222549715</v>
      </c>
      <c r="AA157" s="16">
        <v>3.9984639132385866</v>
      </c>
      <c r="AB157" s="16">
        <v>5.6824905374893993</v>
      </c>
      <c r="AC157" s="16">
        <v>2.3397035432432625</v>
      </c>
      <c r="AD157" s="17">
        <v>2.8660677071708323</v>
      </c>
      <c r="AE157" s="17">
        <v>0.47750636120358908</v>
      </c>
      <c r="AF157" s="17">
        <v>0.54294628865180083</v>
      </c>
      <c r="AG157" s="17">
        <v>7.3959593728781303E-2</v>
      </c>
      <c r="AH157" s="17">
        <v>1.7801972149323237E-2</v>
      </c>
      <c r="AI157" s="17">
        <v>0.15638058675788893</v>
      </c>
      <c r="AJ157" s="17">
        <v>0.12847446238138088</v>
      </c>
      <c r="AK157" s="17">
        <v>0.27750965046860288</v>
      </c>
      <c r="AL157" s="17">
        <v>2.9083681251424371E-2</v>
      </c>
      <c r="AM157" s="17">
        <v>8.9002812321586737E-3</v>
      </c>
      <c r="AN157" s="18">
        <v>0.7167921905413519</v>
      </c>
      <c r="AO157" s="18">
        <v>0.1194224511124396</v>
      </c>
      <c r="AP157" s="18">
        <v>0.13578871797595823</v>
      </c>
      <c r="AQ157" s="18">
        <v>1.8497001682047737E-2</v>
      </c>
      <c r="AR157" s="18">
        <v>4.452202779768091E-3</v>
      </c>
      <c r="AS157" s="18">
        <v>3.9110165841468675E-2</v>
      </c>
      <c r="AT157" s="18">
        <v>3.2130954578835247E-2</v>
      </c>
      <c r="AU157" s="18">
        <v>6.9404065283618324E-2</v>
      </c>
      <c r="AV157" s="18">
        <v>7.2737135766389399E-3</v>
      </c>
      <c r="AW157" s="18">
        <v>2.2259251115636113E-3</v>
      </c>
      <c r="AX157" s="19">
        <v>3359.5880228511396</v>
      </c>
      <c r="AY157" s="19">
        <v>1279.6564449405741</v>
      </c>
      <c r="AZ157" s="19">
        <v>653.91095935386443</v>
      </c>
      <c r="BA157" s="19">
        <v>1588.1682316632744</v>
      </c>
      <c r="BB157" s="19">
        <v>801.02160351960072</v>
      </c>
      <c r="BC157" s="19">
        <v>133.45564383741547</v>
      </c>
      <c r="BD157" s="19">
        <v>151.74509160154969</v>
      </c>
      <c r="BE157" s="19">
        <v>20.670562742136717</v>
      </c>
      <c r="BF157" s="19">
        <v>4.9753759275067315</v>
      </c>
      <c r="BG157" s="19">
        <v>43.705955742333707</v>
      </c>
      <c r="BH157" s="19">
        <v>35.906625517105525</v>
      </c>
      <c r="BI157" s="19">
        <v>77.559655919627048</v>
      </c>
      <c r="BJ157" s="19">
        <v>8.128439162124895</v>
      </c>
      <c r="BK157" s="19">
        <v>2.4874909711734192</v>
      </c>
      <c r="BL157" s="20">
        <v>25.675463084164228</v>
      </c>
      <c r="BM157" s="20">
        <v>8.5404985857852971</v>
      </c>
      <c r="BN157" s="20">
        <v>12.137486657934657</v>
      </c>
      <c r="BO157" s="20">
        <v>4.9974778404442741</v>
      </c>
      <c r="BP157" s="20">
        <v>6.1217626896203612</v>
      </c>
      <c r="BQ157" s="20">
        <v>1.0199272748368042</v>
      </c>
      <c r="BR157" s="20">
        <v>1.1597033538392698</v>
      </c>
      <c r="BS157" s="20">
        <v>0.15797361670679697</v>
      </c>
      <c r="BT157" s="20">
        <v>3.8024031544238758E-2</v>
      </c>
      <c r="BU157" s="20">
        <v>0.33402031605889165</v>
      </c>
      <c r="BV157" s="20">
        <v>0.27441437214047404</v>
      </c>
      <c r="BW157" s="20">
        <v>0.5927453214024927</v>
      </c>
      <c r="BX157" s="20">
        <v>6.2121140514692183E-2</v>
      </c>
      <c r="BY157" s="20">
        <v>1.9010510267373004E-2</v>
      </c>
      <c r="BZ157" s="46">
        <v>1</v>
      </c>
      <c r="CA157" s="46">
        <v>0</v>
      </c>
      <c r="CB157" s="21">
        <v>60569.243094999991</v>
      </c>
      <c r="CC157" s="21">
        <v>22.154903963182171</v>
      </c>
      <c r="CD157" s="21">
        <v>5708.3716492472013</v>
      </c>
      <c r="CE157" s="21">
        <v>50.268540050448891</v>
      </c>
      <c r="CF157" s="21">
        <v>5.6071803547565153</v>
      </c>
      <c r="CG157" s="21">
        <v>1451.0923441486982</v>
      </c>
      <c r="CH157" s="21">
        <v>12.778476613091271</v>
      </c>
      <c r="CI157" t="s">
        <v>88</v>
      </c>
    </row>
    <row r="158" spans="1:87" x14ac:dyDescent="0.2">
      <c r="A158" s="44">
        <v>1765</v>
      </c>
      <c r="B158" s="12" t="s">
        <v>254</v>
      </c>
      <c r="C158" s="11" t="s">
        <v>116</v>
      </c>
      <c r="D158" s="45">
        <v>13.99408</v>
      </c>
      <c r="E158" s="45">
        <v>-90.909760000000006</v>
      </c>
      <c r="F158" s="11">
        <v>2.2000000000000002</v>
      </c>
      <c r="G158" s="11">
        <v>267.21749999999997</v>
      </c>
      <c r="H158" s="13">
        <v>546.20000000000005</v>
      </c>
      <c r="I158" s="14">
        <v>0</v>
      </c>
      <c r="J158" s="14">
        <v>462.06878980891719</v>
      </c>
      <c r="K158" s="14">
        <v>293.66878980891721</v>
      </c>
      <c r="L158" s="14">
        <v>0</v>
      </c>
      <c r="M158" s="14">
        <v>0</v>
      </c>
      <c r="N158" s="14">
        <v>0</v>
      </c>
      <c r="O158" s="14">
        <v>0</v>
      </c>
      <c r="P158" s="14">
        <v>102.16178343949045</v>
      </c>
      <c r="Q158" s="14">
        <v>29.919745222929933</v>
      </c>
      <c r="R158" s="14">
        <v>0</v>
      </c>
      <c r="S158" s="14">
        <v>887.8191082802548</v>
      </c>
      <c r="T158" s="14">
        <v>785.65732484076432</v>
      </c>
      <c r="U158" s="14">
        <v>2067.8484076433124</v>
      </c>
      <c r="V158" s="14">
        <v>1648.0942675159238</v>
      </c>
      <c r="W158" s="14">
        <v>4501.6000000000004</v>
      </c>
      <c r="X158" s="15">
        <v>0.17452846206699046</v>
      </c>
      <c r="Y158" s="15">
        <v>0.45935854088397732</v>
      </c>
      <c r="Z158" s="15">
        <v>0.36611299704903227</v>
      </c>
      <c r="AA158" s="16">
        <v>1.4384059407557017</v>
      </c>
      <c r="AB158" s="16">
        <v>3.7858813761320254</v>
      </c>
      <c r="AC158" s="16">
        <v>3.0173824011642689</v>
      </c>
      <c r="AD158" s="17">
        <v>0</v>
      </c>
      <c r="AE158" s="17">
        <v>0.84596995571021083</v>
      </c>
      <c r="AF158" s="17">
        <v>0.53765798207418014</v>
      </c>
      <c r="AG158" s="17">
        <v>0</v>
      </c>
      <c r="AH158" s="17">
        <v>0</v>
      </c>
      <c r="AI158" s="17">
        <v>0</v>
      </c>
      <c r="AJ158" s="17">
        <v>0</v>
      </c>
      <c r="AK158" s="17">
        <v>0.18704098029932339</v>
      </c>
      <c r="AL158" s="17">
        <v>5.4778002971310746E-2</v>
      </c>
      <c r="AM158" s="17">
        <v>0</v>
      </c>
      <c r="AN158" s="18">
        <v>0</v>
      </c>
      <c r="AO158" s="18">
        <v>0.5881301875503655</v>
      </c>
      <c r="AP158" s="18">
        <v>0.37378737590009425</v>
      </c>
      <c r="AQ158" s="18">
        <v>0</v>
      </c>
      <c r="AR158" s="18">
        <v>0</v>
      </c>
      <c r="AS158" s="18">
        <v>0</v>
      </c>
      <c r="AT158" s="18">
        <v>0</v>
      </c>
      <c r="AU158" s="18">
        <v>0.13003351487901729</v>
      </c>
      <c r="AV158" s="18">
        <v>3.8082436549540244E-2</v>
      </c>
      <c r="AW158" s="18">
        <v>0</v>
      </c>
      <c r="AX158" s="19">
        <v>2046.1818181818182</v>
      </c>
      <c r="AY158" s="19">
        <v>403.55414012738851</v>
      </c>
      <c r="AZ158" s="19">
        <v>749.13375796178343</v>
      </c>
      <c r="BA158" s="19">
        <v>939.93109438332374</v>
      </c>
      <c r="BB158" s="19">
        <v>0</v>
      </c>
      <c r="BC158" s="19">
        <v>210.03126809496234</v>
      </c>
      <c r="BD158" s="19">
        <v>133.48581354950781</v>
      </c>
      <c r="BE158" s="19">
        <v>0</v>
      </c>
      <c r="BF158" s="19">
        <v>0</v>
      </c>
      <c r="BG158" s="19">
        <v>0</v>
      </c>
      <c r="BH158" s="19">
        <v>0</v>
      </c>
      <c r="BI158" s="19">
        <v>46.437174290677476</v>
      </c>
      <c r="BJ158" s="19">
        <v>13.599884192240877</v>
      </c>
      <c r="BK158" s="19">
        <v>0</v>
      </c>
      <c r="BL158" s="20">
        <v>16.846202063861838</v>
      </c>
      <c r="BM158" s="20">
        <v>2.9401417378755674</v>
      </c>
      <c r="BN158" s="20">
        <v>7.7384467994922215</v>
      </c>
      <c r="BO158" s="20">
        <v>6.1676135264940504</v>
      </c>
      <c r="BP158" s="20">
        <v>0</v>
      </c>
      <c r="BQ158" s="20">
        <v>1.7291861117214151</v>
      </c>
      <c r="BR158" s="20">
        <v>1.098987864974851</v>
      </c>
      <c r="BS158" s="20">
        <v>0</v>
      </c>
      <c r="BT158" s="20">
        <v>0</v>
      </c>
      <c r="BU158" s="20">
        <v>0</v>
      </c>
      <c r="BV158" s="20">
        <v>0</v>
      </c>
      <c r="BW158" s="20">
        <v>0.38231696441846236</v>
      </c>
      <c r="BX158" s="20">
        <v>0.11196776117930127</v>
      </c>
      <c r="BY158" s="20">
        <v>0</v>
      </c>
      <c r="BZ158" s="46">
        <v>0</v>
      </c>
      <c r="CA158" s="46">
        <v>1</v>
      </c>
      <c r="CB158" s="21">
        <v>12281.618914999999</v>
      </c>
      <c r="CC158" s="21">
        <v>22.154903963182171</v>
      </c>
      <c r="CD158" s="21">
        <v>5708.3716492472013</v>
      </c>
      <c r="CE158" s="21">
        <v>50.268540050448891</v>
      </c>
      <c r="CF158" s="21">
        <v>5.6071803547565153</v>
      </c>
      <c r="CG158" s="21">
        <v>1451.0923441486982</v>
      </c>
      <c r="CH158" s="21">
        <v>12.778476613091271</v>
      </c>
      <c r="CI158" t="s">
        <v>88</v>
      </c>
    </row>
    <row r="159" spans="1:87" x14ac:dyDescent="0.2">
      <c r="A159" s="44">
        <v>1766</v>
      </c>
      <c r="B159" s="12" t="s">
        <v>255</v>
      </c>
      <c r="C159" s="11" t="s">
        <v>122</v>
      </c>
      <c r="D159" s="45">
        <v>14.005470000000001</v>
      </c>
      <c r="E159" s="45">
        <v>-90.507660000000001</v>
      </c>
      <c r="F159" s="11">
        <v>53.900000000000013</v>
      </c>
      <c r="G159" s="11">
        <v>5241.0366464778836</v>
      </c>
      <c r="H159" s="13">
        <v>12799.8</v>
      </c>
      <c r="I159" s="14">
        <v>4474.959235668789</v>
      </c>
      <c r="J159" s="14">
        <v>21204.521019108288</v>
      </c>
      <c r="K159" s="14">
        <v>13027.941401273885</v>
      </c>
      <c r="L159" s="14">
        <v>9199.220382165604</v>
      </c>
      <c r="M159" s="14">
        <v>5566.0815286624183</v>
      </c>
      <c r="N159" s="14">
        <v>1319.0140127388534</v>
      </c>
      <c r="O159" s="14">
        <v>2852.8815286624217</v>
      </c>
      <c r="P159" s="14">
        <v>7660.0968152866244</v>
      </c>
      <c r="Q159" s="14">
        <v>1232.7426751592357</v>
      </c>
      <c r="R159" s="14">
        <v>1524.5643312101913</v>
      </c>
      <c r="S159" s="14">
        <v>68062.022929936313</v>
      </c>
      <c r="T159" s="14">
        <v>50663.949044585992</v>
      </c>
      <c r="U159" s="14">
        <v>62701.740127388541</v>
      </c>
      <c r="V159" s="14">
        <v>0</v>
      </c>
      <c r="W159" s="14">
        <v>113365.68917197453</v>
      </c>
      <c r="X159" s="15">
        <v>0.44690725575468715</v>
      </c>
      <c r="Y159" s="15">
        <v>0.55309274424531285</v>
      </c>
      <c r="Z159" s="15">
        <v>0</v>
      </c>
      <c r="AA159" s="16">
        <v>3.9581828657155578</v>
      </c>
      <c r="AB159" s="16">
        <v>4.8986499888583062</v>
      </c>
      <c r="AC159" s="16">
        <v>0</v>
      </c>
      <c r="AD159" s="17">
        <v>0.34961165296870178</v>
      </c>
      <c r="AE159" s="17">
        <v>1.6566290894473577</v>
      </c>
      <c r="AF159" s="17">
        <v>1.0178238254717953</v>
      </c>
      <c r="AG159" s="17">
        <v>0.71870032204921985</v>
      </c>
      <c r="AH159" s="17">
        <v>0.43485691406603372</v>
      </c>
      <c r="AI159" s="17">
        <v>0.10304957989490879</v>
      </c>
      <c r="AJ159" s="17">
        <v>0.22288485200256425</v>
      </c>
      <c r="AK159" s="17">
        <v>0.59845441454449477</v>
      </c>
      <c r="AL159" s="17">
        <v>9.6309526333164253E-2</v>
      </c>
      <c r="AM159" s="17">
        <v>0.11910844944531879</v>
      </c>
      <c r="AN159" s="18">
        <v>8.8326301444261152E-2</v>
      </c>
      <c r="AO159" s="18">
        <v>0.41853273222834625</v>
      </c>
      <c r="AP159" s="18">
        <v>0.25714421490928108</v>
      </c>
      <c r="AQ159" s="18">
        <v>0.18157329927183485</v>
      </c>
      <c r="AR159" s="18">
        <v>0.10986276501589085</v>
      </c>
      <c r="AS159" s="18">
        <v>2.6034567727400728E-2</v>
      </c>
      <c r="AT159" s="18">
        <v>5.6309892585589591E-2</v>
      </c>
      <c r="AU159" s="18">
        <v>0.15119423100132759</v>
      </c>
      <c r="AV159" s="18">
        <v>2.4331752625015083E-2</v>
      </c>
      <c r="AW159" s="18">
        <v>3.0091699521261617E-2</v>
      </c>
      <c r="AX159" s="19">
        <v>2103.2595393687293</v>
      </c>
      <c r="AY159" s="19">
        <v>1262.7462510192263</v>
      </c>
      <c r="AZ159" s="19">
        <v>1021.7009629682641</v>
      </c>
      <c r="BA159" s="19">
        <v>1163.2975904895829</v>
      </c>
      <c r="BB159" s="19">
        <v>83.023362442834653</v>
      </c>
      <c r="BC159" s="19">
        <v>393.40484265507018</v>
      </c>
      <c r="BD159" s="19">
        <v>241.70577738912584</v>
      </c>
      <c r="BE159" s="19">
        <v>170.67199224797034</v>
      </c>
      <c r="BF159" s="19">
        <v>103.26681871358844</v>
      </c>
      <c r="BG159" s="19">
        <v>24.471503019273712</v>
      </c>
      <c r="BH159" s="19">
        <v>52.929156375926176</v>
      </c>
      <c r="BI159" s="19">
        <v>142.11682403129169</v>
      </c>
      <c r="BJ159" s="19">
        <v>22.87092161705446</v>
      </c>
      <c r="BK159" s="19">
        <v>28.285052527090741</v>
      </c>
      <c r="BL159" s="20">
        <v>21.630394293876822</v>
      </c>
      <c r="BM159" s="20">
        <v>9.6667801547683361</v>
      </c>
      <c r="BN159" s="20">
        <v>11.963614139108488</v>
      </c>
      <c r="BO159" s="20">
        <v>0</v>
      </c>
      <c r="BP159" s="20">
        <v>0.85383093794546938</v>
      </c>
      <c r="BQ159" s="20">
        <v>4.0458639100259468</v>
      </c>
      <c r="BR159" s="20">
        <v>2.4857565935985222</v>
      </c>
      <c r="BS159" s="20">
        <v>1.7552291660367849</v>
      </c>
      <c r="BT159" s="20">
        <v>1.0620191966035906</v>
      </c>
      <c r="BU159" s="20">
        <v>0.25167044264520949</v>
      </c>
      <c r="BV159" s="20">
        <v>0.54433535216351414</v>
      </c>
      <c r="BW159" s="20">
        <v>1.4615613917590928</v>
      </c>
      <c r="BX159" s="20">
        <v>0.23520970340622815</v>
      </c>
      <c r="BY159" s="20">
        <v>0.29088984375538363</v>
      </c>
      <c r="BZ159" s="46">
        <v>0.75</v>
      </c>
      <c r="CA159" s="46">
        <v>0.25</v>
      </c>
      <c r="CB159" s="21">
        <v>280849.55785568617</v>
      </c>
      <c r="CC159" s="21">
        <v>22.154903963182171</v>
      </c>
      <c r="CD159" s="21">
        <v>5708.3716492472013</v>
      </c>
      <c r="CE159" s="21">
        <v>50.268540050448891</v>
      </c>
      <c r="CF159" s="21">
        <v>5.6071803547565153</v>
      </c>
      <c r="CG159" s="21">
        <v>1451.0923441486982</v>
      </c>
      <c r="CH159" s="21">
        <v>12.778476613091271</v>
      </c>
      <c r="CI159" t="s">
        <v>88</v>
      </c>
    </row>
    <row r="160" spans="1:87" x14ac:dyDescent="0.2">
      <c r="A160" s="44">
        <v>1768</v>
      </c>
      <c r="B160" s="12" t="s">
        <v>256</v>
      </c>
      <c r="C160" s="11" t="s">
        <v>106</v>
      </c>
      <c r="D160" s="45">
        <v>14.04077</v>
      </c>
      <c r="E160" s="45">
        <v>-90.821119999999993</v>
      </c>
      <c r="F160" s="11">
        <v>80.320000000000007</v>
      </c>
      <c r="G160" s="11">
        <v>9921.8989999999994</v>
      </c>
      <c r="H160" s="13">
        <v>22485.400000000009</v>
      </c>
      <c r="I160" s="14">
        <v>18750.597452229296</v>
      </c>
      <c r="J160" s="14">
        <v>15097.024203821666</v>
      </c>
      <c r="K160" s="14">
        <v>16057.359235668775</v>
      </c>
      <c r="L160" s="14">
        <v>9536.5452229299317</v>
      </c>
      <c r="M160" s="14">
        <v>4180.4038216560512</v>
      </c>
      <c r="N160" s="14">
        <v>8391.578343949046</v>
      </c>
      <c r="O160" s="14">
        <v>5090.8318471337598</v>
      </c>
      <c r="P160" s="14">
        <v>7456.0471337579629</v>
      </c>
      <c r="Q160" s="14">
        <v>3720.8267515923576</v>
      </c>
      <c r="R160" s="14">
        <v>3453.2866242038203</v>
      </c>
      <c r="S160" s="14">
        <v>91734.500636942656</v>
      </c>
      <c r="T160" s="14">
        <v>66615.639490445843</v>
      </c>
      <c r="U160" s="14">
        <v>62917.873885350324</v>
      </c>
      <c r="V160" s="14">
        <v>84093.565605095544</v>
      </c>
      <c r="W160" s="14">
        <v>213627.07898089173</v>
      </c>
      <c r="X160" s="15">
        <v>0.31183143919879369</v>
      </c>
      <c r="Y160" s="15">
        <v>0.29452199686247699</v>
      </c>
      <c r="Z160" s="15">
        <v>0.39364656393872915</v>
      </c>
      <c r="AA160" s="16">
        <v>2.9626174980407649</v>
      </c>
      <c r="AB160" s="16">
        <v>2.7981656490589581</v>
      </c>
      <c r="AC160" s="16">
        <v>3.7399185962933954</v>
      </c>
      <c r="AD160" s="17">
        <v>0.83390099585639077</v>
      </c>
      <c r="AE160" s="17">
        <v>0.67141452692954806</v>
      </c>
      <c r="AF160" s="17">
        <v>0.71412379747163801</v>
      </c>
      <c r="AG160" s="17">
        <v>0.42412166218657121</v>
      </c>
      <c r="AH160" s="17">
        <v>0.18591636447010279</v>
      </c>
      <c r="AI160" s="17">
        <v>0.37320120362319742</v>
      </c>
      <c r="AJ160" s="17">
        <v>0.22640610561225319</v>
      </c>
      <c r="AK160" s="17">
        <v>0.33159504094914743</v>
      </c>
      <c r="AL160" s="17">
        <v>0.16547745433002553</v>
      </c>
      <c r="AM160" s="17">
        <v>0.1535790612665916</v>
      </c>
      <c r="AN160" s="18">
        <v>0.28147440444399768</v>
      </c>
      <c r="AO160" s="18">
        <v>0.22662882649331789</v>
      </c>
      <c r="AP160" s="18">
        <v>0.24104488613325939</v>
      </c>
      <c r="AQ160" s="18">
        <v>0.14315775238182143</v>
      </c>
      <c r="AR160" s="18">
        <v>6.2754089784811173E-2</v>
      </c>
      <c r="AS160" s="18">
        <v>0.1259700936317302</v>
      </c>
      <c r="AT160" s="18">
        <v>7.6420970902244326E-2</v>
      </c>
      <c r="AU160" s="18">
        <v>0.1119263763102856</v>
      </c>
      <c r="AV160" s="18">
        <v>5.5855153235089883E-2</v>
      </c>
      <c r="AW160" s="18">
        <v>5.1838977312513801E-2</v>
      </c>
      <c r="AX160" s="19">
        <v>2659.699688507118</v>
      </c>
      <c r="AY160" s="19">
        <v>1142.1128067348436</v>
      </c>
      <c r="AZ160" s="19">
        <v>1046.9816434897352</v>
      </c>
      <c r="BA160" s="19">
        <v>783.34006331362446</v>
      </c>
      <c r="BB160" s="19">
        <v>233.44867345903006</v>
      </c>
      <c r="BC160" s="19">
        <v>187.96095871291914</v>
      </c>
      <c r="BD160" s="19">
        <v>199.9173211612148</v>
      </c>
      <c r="BE160" s="19">
        <v>118.73188773568141</v>
      </c>
      <c r="BF160" s="19">
        <v>52.046860329383101</v>
      </c>
      <c r="BG160" s="19">
        <v>104.47682201131779</v>
      </c>
      <c r="BH160" s="19">
        <v>63.381870606745011</v>
      </c>
      <c r="BI160" s="19">
        <v>92.829272083639964</v>
      </c>
      <c r="BJ160" s="19">
        <v>46.325034257872971</v>
      </c>
      <c r="BK160" s="19">
        <v>42.994106377039593</v>
      </c>
      <c r="BL160" s="20">
        <v>21.530866115538139</v>
      </c>
      <c r="BM160" s="20">
        <v>6.7140009680047994</v>
      </c>
      <c r="BN160" s="20">
        <v>6.3413136825269367</v>
      </c>
      <c r="BO160" s="20">
        <v>8.4755514650064008</v>
      </c>
      <c r="BP160" s="20">
        <v>1.8898194239055746</v>
      </c>
      <c r="BQ160" s="20">
        <v>1.5215861604539278</v>
      </c>
      <c r="BR160" s="20">
        <v>1.61837559883131</v>
      </c>
      <c r="BS160" s="20">
        <v>0.96116128806894041</v>
      </c>
      <c r="BT160" s="20">
        <v>0.42133101956148228</v>
      </c>
      <c r="BU160" s="20">
        <v>0.84576333058309161</v>
      </c>
      <c r="BV160" s="20">
        <v>0.51309047261353502</v>
      </c>
      <c r="BW160" s="20">
        <v>0.75147379889252686</v>
      </c>
      <c r="BX160" s="20">
        <v>0.37501155288844984</v>
      </c>
      <c r="BY160" s="20">
        <v>0.34804694385659646</v>
      </c>
      <c r="BZ160" s="46">
        <v>0</v>
      </c>
      <c r="CA160" s="46">
        <v>1</v>
      </c>
      <c r="CB160" s="21">
        <v>498242.91738200001</v>
      </c>
      <c r="CC160" s="21">
        <v>22.154903963182171</v>
      </c>
      <c r="CD160" s="21">
        <v>5708.3716492472013</v>
      </c>
      <c r="CE160" s="21">
        <v>50.268540050448891</v>
      </c>
      <c r="CF160" s="21">
        <v>5.6071803547565153</v>
      </c>
      <c r="CG160" s="21">
        <v>1451.0923441486982</v>
      </c>
      <c r="CH160" s="21">
        <v>12.778476613091271</v>
      </c>
      <c r="CI160" t="s">
        <v>88</v>
      </c>
    </row>
    <row r="161" spans="1:87" x14ac:dyDescent="0.2">
      <c r="A161" s="44">
        <v>1769</v>
      </c>
      <c r="B161" s="12" t="s">
        <v>257</v>
      </c>
      <c r="C161" s="11" t="s">
        <v>116</v>
      </c>
      <c r="D161" s="45">
        <v>13.979900000000001</v>
      </c>
      <c r="E161" s="45">
        <v>-90.899100000000004</v>
      </c>
      <c r="F161" s="11">
        <v>10.6</v>
      </c>
      <c r="G161" s="11">
        <v>1214.7265</v>
      </c>
      <c r="H161" s="13">
        <v>2242.4</v>
      </c>
      <c r="I161" s="14">
        <v>0</v>
      </c>
      <c r="J161" s="14">
        <v>3565.4828025477714</v>
      </c>
      <c r="K161" s="14">
        <v>1702.8382165605094</v>
      </c>
      <c r="L161" s="14">
        <v>449.5707006369426</v>
      </c>
      <c r="M161" s="14">
        <v>0</v>
      </c>
      <c r="N161" s="14">
        <v>667.89808917197445</v>
      </c>
      <c r="O161" s="14">
        <v>275.50191082802547</v>
      </c>
      <c r="P161" s="14">
        <v>1718.9044585987265</v>
      </c>
      <c r="Q161" s="14">
        <v>1685.7656050955413</v>
      </c>
      <c r="R161" s="14">
        <v>1563.9108280254779</v>
      </c>
      <c r="S161" s="14">
        <v>11629.872611464969</v>
      </c>
      <c r="T161" s="14">
        <v>8967.5681528662426</v>
      </c>
      <c r="U161" s="14">
        <v>10811.143949044588</v>
      </c>
      <c r="V161" s="14">
        <v>10658.467515923567</v>
      </c>
      <c r="W161" s="14">
        <v>30437.179617834398</v>
      </c>
      <c r="X161" s="15">
        <v>0.29462546351081015</v>
      </c>
      <c r="Y161" s="15">
        <v>0.35519532639975265</v>
      </c>
      <c r="Z161" s="15">
        <v>0.3501792100894372</v>
      </c>
      <c r="AA161" s="16">
        <v>3.999093896212202</v>
      </c>
      <c r="AB161" s="16">
        <v>4.8212379366056846</v>
      </c>
      <c r="AC161" s="16">
        <v>4.753151764147149</v>
      </c>
      <c r="AD161" s="17">
        <v>0</v>
      </c>
      <c r="AE161" s="17">
        <v>1.5900297906474186</v>
      </c>
      <c r="AF161" s="17">
        <v>0.75938200881221429</v>
      </c>
      <c r="AG161" s="17">
        <v>0.20048639878565044</v>
      </c>
      <c r="AH161" s="17">
        <v>0</v>
      </c>
      <c r="AI161" s="17">
        <v>0.29784966516766609</v>
      </c>
      <c r="AJ161" s="17">
        <v>0.12286028845345409</v>
      </c>
      <c r="AK161" s="17">
        <v>0.76654676177253234</v>
      </c>
      <c r="AL161" s="17">
        <v>0.75176846463411584</v>
      </c>
      <c r="AM161" s="17">
        <v>0.69742723333280321</v>
      </c>
      <c r="AN161" s="18">
        <v>0</v>
      </c>
      <c r="AO161" s="18">
        <v>0.39759751381517633</v>
      </c>
      <c r="AP161" s="18">
        <v>0.18988851687915445</v>
      </c>
      <c r="AQ161" s="18">
        <v>5.0132956111769211E-2</v>
      </c>
      <c r="AR161" s="18">
        <v>0</v>
      </c>
      <c r="AS161" s="18">
        <v>7.4479287783109707E-2</v>
      </c>
      <c r="AT161" s="18">
        <v>3.0722031450630089E-2</v>
      </c>
      <c r="AU161" s="18">
        <v>0.19168011096178006</v>
      </c>
      <c r="AV161" s="18">
        <v>0.1879846995706112</v>
      </c>
      <c r="AW161" s="18">
        <v>0.17439631362328881</v>
      </c>
      <c r="AX161" s="19">
        <v>2871.4320394183396</v>
      </c>
      <c r="AY161" s="19">
        <v>1097.157793534431</v>
      </c>
      <c r="AZ161" s="19">
        <v>1005.5158033890158</v>
      </c>
      <c r="BA161" s="19">
        <v>1019.9192404759045</v>
      </c>
      <c r="BB161" s="19">
        <v>0</v>
      </c>
      <c r="BC161" s="19">
        <v>336.36630212714823</v>
      </c>
      <c r="BD161" s="19">
        <v>160.64511476985939</v>
      </c>
      <c r="BE161" s="19">
        <v>42.412330248768171</v>
      </c>
      <c r="BF161" s="19">
        <v>0</v>
      </c>
      <c r="BG161" s="19">
        <v>63.00925369546929</v>
      </c>
      <c r="BH161" s="19">
        <v>25.990746304530706</v>
      </c>
      <c r="BI161" s="19">
        <v>162.16079798101194</v>
      </c>
      <c r="BJ161" s="19">
        <v>159.0344910467492</v>
      </c>
      <c r="BK161" s="19">
        <v>147.53875736089415</v>
      </c>
      <c r="BL161" s="20">
        <v>25.056817001880173</v>
      </c>
      <c r="BM161" s="20">
        <v>7.382376323284495</v>
      </c>
      <c r="BN161" s="20">
        <v>8.9000642935217016</v>
      </c>
      <c r="BO161" s="20">
        <v>8.7743763850739782</v>
      </c>
      <c r="BP161" s="20">
        <v>0</v>
      </c>
      <c r="BQ161" s="20">
        <v>2.9352144721859377</v>
      </c>
      <c r="BR161" s="20">
        <v>1.401828491072278</v>
      </c>
      <c r="BS161" s="20">
        <v>0.37010034821578569</v>
      </c>
      <c r="BT161" s="20">
        <v>0</v>
      </c>
      <c r="BU161" s="20">
        <v>0.54983413070512122</v>
      </c>
      <c r="BV161" s="20">
        <v>0.22680159758433316</v>
      </c>
      <c r="BW161" s="20">
        <v>1.4150547128087898</v>
      </c>
      <c r="BX161" s="20">
        <v>1.387773795249829</v>
      </c>
      <c r="BY161" s="20">
        <v>1.2874592165606644</v>
      </c>
      <c r="BZ161" s="46">
        <v>0</v>
      </c>
      <c r="CA161" s="46">
        <v>1</v>
      </c>
      <c r="CB161" s="21">
        <v>51223.965277000003</v>
      </c>
      <c r="CC161" s="21">
        <v>22.154903963182171</v>
      </c>
      <c r="CD161" s="21">
        <v>5708.3716492472013</v>
      </c>
      <c r="CE161" s="21">
        <v>50.268540050448891</v>
      </c>
      <c r="CF161" s="21">
        <v>5.6071803547565153</v>
      </c>
      <c r="CG161" s="21">
        <v>1451.0923441486982</v>
      </c>
      <c r="CH161" s="21">
        <v>12.778476613091271</v>
      </c>
      <c r="CI161" t="s">
        <v>88</v>
      </c>
    </row>
    <row r="162" spans="1:87" x14ac:dyDescent="0.2">
      <c r="A162" s="44">
        <v>1770</v>
      </c>
      <c r="B162" s="12" t="s">
        <v>258</v>
      </c>
      <c r="C162" s="11" t="s">
        <v>122</v>
      </c>
      <c r="D162" s="45">
        <v>13.98865</v>
      </c>
      <c r="E162" s="45">
        <v>-90.573620000000005</v>
      </c>
      <c r="F162" s="11">
        <v>61</v>
      </c>
      <c r="G162" s="11">
        <v>6444.7795821861964</v>
      </c>
      <c r="H162" s="13">
        <v>14436.8</v>
      </c>
      <c r="I162" s="14">
        <v>10260.28025477707</v>
      </c>
      <c r="J162" s="14">
        <v>9365.4318471337665</v>
      </c>
      <c r="K162" s="14">
        <v>11591.121019108281</v>
      </c>
      <c r="L162" s="14">
        <v>3712.4624203821659</v>
      </c>
      <c r="M162" s="14">
        <v>1775.3019108280255</v>
      </c>
      <c r="N162" s="14">
        <v>2093.0649681528662</v>
      </c>
      <c r="O162" s="14">
        <v>1575.1261146496813</v>
      </c>
      <c r="P162" s="14">
        <v>5809.6815286624187</v>
      </c>
      <c r="Q162" s="14">
        <v>3327.9808917197447</v>
      </c>
      <c r="R162" s="14">
        <v>631.27006369426749</v>
      </c>
      <c r="S162" s="14">
        <v>50141.721019108285</v>
      </c>
      <c r="T162" s="14">
        <v>38888.546496815296</v>
      </c>
      <c r="U162" s="14">
        <v>84963.868789808941</v>
      </c>
      <c r="V162" s="14">
        <v>49884.966878980893</v>
      </c>
      <c r="W162" s="14">
        <v>173737.38216560514</v>
      </c>
      <c r="X162" s="15">
        <v>0.22383522769870581</v>
      </c>
      <c r="Y162" s="15">
        <v>0.4890361977989402</v>
      </c>
      <c r="Z162" s="15">
        <v>0.28712857450235391</v>
      </c>
      <c r="AA162" s="16">
        <v>2.6937095822353498</v>
      </c>
      <c r="AB162" s="16">
        <v>5.8852286372193943</v>
      </c>
      <c r="AC162" s="16">
        <v>3.4554033358487266</v>
      </c>
      <c r="AD162" s="17">
        <v>0.71070322057360846</v>
      </c>
      <c r="AE162" s="17">
        <v>0.64871937320831252</v>
      </c>
      <c r="AF162" s="17">
        <v>0.80288713697691194</v>
      </c>
      <c r="AG162" s="17">
        <v>0.25715272223637969</v>
      </c>
      <c r="AH162" s="17">
        <v>0.12297059672697729</v>
      </c>
      <c r="AI162" s="17">
        <v>0.14498122632112839</v>
      </c>
      <c r="AJ162" s="17">
        <v>0.10910493424094546</v>
      </c>
      <c r="AK162" s="17">
        <v>0.40242169515837434</v>
      </c>
      <c r="AL162" s="17">
        <v>0.23052067575361193</v>
      </c>
      <c r="AM162" s="17">
        <v>4.3726453486525235E-2</v>
      </c>
      <c r="AN162" s="18">
        <v>0.26383810090761084</v>
      </c>
      <c r="AO162" s="18">
        <v>0.24082751068880218</v>
      </c>
      <c r="AP162" s="18">
        <v>0.29806002186421426</v>
      </c>
      <c r="AQ162" s="18">
        <v>9.5464159882812566E-2</v>
      </c>
      <c r="AR162" s="18">
        <v>4.5651022492532875E-2</v>
      </c>
      <c r="AS162" s="18">
        <v>5.3822144479590509E-2</v>
      </c>
      <c r="AT162" s="18">
        <v>4.0503599556714551E-2</v>
      </c>
      <c r="AU162" s="18">
        <v>0.14939312604903326</v>
      </c>
      <c r="AV162" s="18">
        <v>8.5577404956296926E-2</v>
      </c>
      <c r="AW162" s="18">
        <v>1.6232801700263193E-2</v>
      </c>
      <c r="AX162" s="19">
        <v>2848.1538059935269</v>
      </c>
      <c r="AY162" s="19">
        <v>821.99542654275876</v>
      </c>
      <c r="AZ162" s="19">
        <v>817.78634227837529</v>
      </c>
      <c r="BA162" s="19">
        <v>1392.8503080296548</v>
      </c>
      <c r="BB162" s="19">
        <v>168.20131565208311</v>
      </c>
      <c r="BC162" s="19">
        <v>153.53166962514371</v>
      </c>
      <c r="BD162" s="19">
        <v>190.01837736243084</v>
      </c>
      <c r="BE162" s="19">
        <v>60.860039678396163</v>
      </c>
      <c r="BF162" s="19">
        <v>29.103310013574188</v>
      </c>
      <c r="BG162" s="19">
        <v>34.312540461522396</v>
      </c>
      <c r="BH162" s="19">
        <v>25.821739584421007</v>
      </c>
      <c r="BI162" s="19">
        <v>95.240680797744574</v>
      </c>
      <c r="BJ162" s="19">
        <v>54.557063798684339</v>
      </c>
      <c r="BK162" s="19">
        <v>10.348689568758484</v>
      </c>
      <c r="BL162" s="20">
        <v>26.957847037286882</v>
      </c>
      <c r="BM162" s="20">
        <v>6.0341158298579911</v>
      </c>
      <c r="BN162" s="20">
        <v>13.183363015960202</v>
      </c>
      <c r="BO162" s="20">
        <v>7.7403681914686873</v>
      </c>
      <c r="BP162" s="20">
        <v>1.5920296612062845</v>
      </c>
      <c r="BQ162" s="20">
        <v>1.4531810945125958</v>
      </c>
      <c r="BR162" s="20">
        <v>1.7985286961786742</v>
      </c>
      <c r="BS162" s="20">
        <v>0.57604179833297342</v>
      </c>
      <c r="BT162" s="20">
        <v>0.27546355747139578</v>
      </c>
      <c r="BU162" s="20">
        <v>0.32476905400120099</v>
      </c>
      <c r="BV162" s="20">
        <v>0.24440341125140039</v>
      </c>
      <c r="BW162" s="20">
        <v>0.90145542676444179</v>
      </c>
      <c r="BX162" s="20">
        <v>0.51638397392495894</v>
      </c>
      <c r="BY162" s="20">
        <v>9.7950605702503829E-2</v>
      </c>
      <c r="BZ162" s="46">
        <v>1</v>
      </c>
      <c r="CA162" s="46">
        <v>0</v>
      </c>
      <c r="CB162" s="21">
        <v>320405.22719134548</v>
      </c>
      <c r="CC162" s="21">
        <v>22.154903963182171</v>
      </c>
      <c r="CD162" s="21">
        <v>5708.3716492472013</v>
      </c>
      <c r="CE162" s="21">
        <v>50.268540050448891</v>
      </c>
      <c r="CF162" s="21">
        <v>5.6071803547565153</v>
      </c>
      <c r="CG162" s="21">
        <v>1451.0923441486982</v>
      </c>
      <c r="CH162" s="21">
        <v>12.778476613091271</v>
      </c>
      <c r="CI162" t="s">
        <v>88</v>
      </c>
    </row>
    <row r="163" spans="1:87" x14ac:dyDescent="0.2">
      <c r="A163" s="44">
        <v>1771</v>
      </c>
      <c r="B163" s="12" t="s">
        <v>259</v>
      </c>
      <c r="C163" s="11" t="s">
        <v>122</v>
      </c>
      <c r="D163" s="45">
        <v>13.990869999999999</v>
      </c>
      <c r="E163" s="45">
        <v>-90.551680000000005</v>
      </c>
      <c r="F163" s="11">
        <v>23.51</v>
      </c>
      <c r="G163" s="11">
        <v>2164.9188733644601</v>
      </c>
      <c r="H163" s="13">
        <v>4508.6000000000004</v>
      </c>
      <c r="I163" s="14">
        <v>2399.819108280255</v>
      </c>
      <c r="J163" s="14">
        <v>3816.9439490445857</v>
      </c>
      <c r="K163" s="14">
        <v>3969.9719745222924</v>
      </c>
      <c r="L163" s="14">
        <v>1503.0433121019109</v>
      </c>
      <c r="M163" s="14">
        <v>1280.92101910828</v>
      </c>
      <c r="N163" s="14">
        <v>1311.1503184713379</v>
      </c>
      <c r="O163" s="14">
        <v>1215.8101910828025</v>
      </c>
      <c r="P163" s="14">
        <v>1798.6433121019111</v>
      </c>
      <c r="Q163" s="14">
        <v>2765.6828025477694</v>
      </c>
      <c r="R163" s="14">
        <v>118.36050955414014</v>
      </c>
      <c r="S163" s="14">
        <v>20180.346496815284</v>
      </c>
      <c r="T163" s="14">
        <v>14573.821656050954</v>
      </c>
      <c r="U163" s="14">
        <v>28618.791082802545</v>
      </c>
      <c r="V163" s="14">
        <v>20052.859872611469</v>
      </c>
      <c r="W163" s="14">
        <v>63245.472611464967</v>
      </c>
      <c r="X163" s="15">
        <v>0.23043264686441842</v>
      </c>
      <c r="Y163" s="15">
        <v>0.45250339512230331</v>
      </c>
      <c r="Z163" s="15">
        <v>0.31706395801327825</v>
      </c>
      <c r="AA163" s="16">
        <v>3.2324494645901063</v>
      </c>
      <c r="AB163" s="16">
        <v>6.347600382114746</v>
      </c>
      <c r="AC163" s="16">
        <v>4.4476910510161618</v>
      </c>
      <c r="AD163" s="17">
        <v>0.53227589679285248</v>
      </c>
      <c r="AE163" s="17">
        <v>0.84659183539116034</v>
      </c>
      <c r="AF163" s="17">
        <v>0.88053319756072668</v>
      </c>
      <c r="AG163" s="17">
        <v>0.33337251299780657</v>
      </c>
      <c r="AH163" s="17">
        <v>0.28410615692416269</v>
      </c>
      <c r="AI163" s="17">
        <v>0.29081096537092171</v>
      </c>
      <c r="AJ163" s="17">
        <v>0.26966468329033455</v>
      </c>
      <c r="AK163" s="17">
        <v>0.3989361025821565</v>
      </c>
      <c r="AL163" s="17">
        <v>0.61342385719464343</v>
      </c>
      <c r="AM163" s="17">
        <v>2.6252164652916677E-2</v>
      </c>
      <c r="AN163" s="18">
        <v>0.16466642483468749</v>
      </c>
      <c r="AO163" s="18">
        <v>0.26190412090433507</v>
      </c>
      <c r="AP163" s="18">
        <v>0.27240431976014928</v>
      </c>
      <c r="AQ163" s="18">
        <v>0.10313309354090094</v>
      </c>
      <c r="AR163" s="18">
        <v>8.7891909846203597E-2</v>
      </c>
      <c r="AS163" s="18">
        <v>8.9966128954717728E-2</v>
      </c>
      <c r="AT163" s="18">
        <v>8.3424253416605115E-2</v>
      </c>
      <c r="AU163" s="18">
        <v>0.12341603695658827</v>
      </c>
      <c r="AV163" s="18">
        <v>0.18977059468814594</v>
      </c>
      <c r="AW163" s="18">
        <v>8.1214462717812685E-3</v>
      </c>
      <c r="AX163" s="19">
        <v>2690.1519613553792</v>
      </c>
      <c r="AY163" s="19">
        <v>858.37288374373804</v>
      </c>
      <c r="AZ163" s="19">
        <v>852.95022852452007</v>
      </c>
      <c r="BA163" s="19">
        <v>1217.3028959082324</v>
      </c>
      <c r="BB163" s="19">
        <v>102.07652523522989</v>
      </c>
      <c r="BC163" s="19">
        <v>162.35405993384029</v>
      </c>
      <c r="BD163" s="19">
        <v>168.86312099201584</v>
      </c>
      <c r="BE163" s="19">
        <v>63.932084734236959</v>
      </c>
      <c r="BF163" s="19">
        <v>54.484092688569966</v>
      </c>
      <c r="BG163" s="19">
        <v>55.769898701460562</v>
      </c>
      <c r="BH163" s="19">
        <v>51.714597664091976</v>
      </c>
      <c r="BI163" s="19">
        <v>76.505457766988982</v>
      </c>
      <c r="BJ163" s="19">
        <v>117.63857092929686</v>
      </c>
      <c r="BK163" s="19">
        <v>5.0344750980068111</v>
      </c>
      <c r="BL163" s="20">
        <v>29.213784123548407</v>
      </c>
      <c r="BM163" s="20">
        <v>6.7318096005149837</v>
      </c>
      <c r="BN163" s="20">
        <v>13.219336500275697</v>
      </c>
      <c r="BO163" s="20">
        <v>9.2626380227577272</v>
      </c>
      <c r="BP163" s="20">
        <v>1.1085030195846282</v>
      </c>
      <c r="BQ163" s="20">
        <v>1.7630886755182398</v>
      </c>
      <c r="BR163" s="20">
        <v>1.8337740149831263</v>
      </c>
      <c r="BS163" s="20">
        <v>0.69427234922944681</v>
      </c>
      <c r="BT163" s="20">
        <v>0.59167160251027073</v>
      </c>
      <c r="BU163" s="20">
        <v>0.60563485061853772</v>
      </c>
      <c r="BV163" s="20">
        <v>0.56159619006569728</v>
      </c>
      <c r="BW163" s="20">
        <v>0.83081326244187292</v>
      </c>
      <c r="BX163" s="20">
        <v>1.2774995112170986</v>
      </c>
      <c r="BY163" s="20">
        <v>5.4672029982443762E-2</v>
      </c>
      <c r="BZ163" s="46">
        <v>1</v>
      </c>
      <c r="CA163" s="46">
        <v>0</v>
      </c>
      <c r="CB163" s="21">
        <v>101100.1068785989</v>
      </c>
      <c r="CC163" s="21">
        <v>22.154903963182171</v>
      </c>
      <c r="CD163" s="21">
        <v>5708.3716492472013</v>
      </c>
      <c r="CE163" s="21">
        <v>50.268540050448891</v>
      </c>
      <c r="CF163" s="21">
        <v>5.6071803547565153</v>
      </c>
      <c r="CG163" s="21">
        <v>1451.0923441486982</v>
      </c>
      <c r="CH163" s="21">
        <v>12.778476613091271</v>
      </c>
      <c r="CI163" t="s">
        <v>88</v>
      </c>
    </row>
    <row r="164" spans="1:87" x14ac:dyDescent="0.2">
      <c r="A164" s="44">
        <v>1772</v>
      </c>
      <c r="B164" s="12" t="s">
        <v>260</v>
      </c>
      <c r="C164" s="11" t="s">
        <v>122</v>
      </c>
      <c r="D164" s="45">
        <v>13.981019999999999</v>
      </c>
      <c r="E164" s="45">
        <v>-90.55677</v>
      </c>
      <c r="F164" s="11">
        <v>25.5</v>
      </c>
      <c r="G164" s="11">
        <v>2087.766628226731</v>
      </c>
      <c r="H164" s="13">
        <v>4640</v>
      </c>
      <c r="I164" s="14">
        <v>4003.9999999999991</v>
      </c>
      <c r="J164" s="14">
        <v>4082.2700636942659</v>
      </c>
      <c r="K164" s="14">
        <v>3987.5401273885341</v>
      </c>
      <c r="L164" s="14">
        <v>2004.9248407643317</v>
      </c>
      <c r="M164" s="14">
        <v>309.69171974522305</v>
      </c>
      <c r="N164" s="14">
        <v>1501.8560509554145</v>
      </c>
      <c r="O164" s="14">
        <v>965.56687898089172</v>
      </c>
      <c r="P164" s="14">
        <v>3110.7859872611452</v>
      </c>
      <c r="Q164" s="14">
        <v>4373.0050955414017</v>
      </c>
      <c r="R164" s="14">
        <v>63.238216560509549</v>
      </c>
      <c r="S164" s="14">
        <v>24402.878980891717</v>
      </c>
      <c r="T164" s="14">
        <v>18514.978343949042</v>
      </c>
      <c r="U164" s="14">
        <v>29074.416560509562</v>
      </c>
      <c r="V164" s="14">
        <v>12498.278980891719</v>
      </c>
      <c r="W164" s="14">
        <v>60087.673885350319</v>
      </c>
      <c r="X164" s="15">
        <v>0.30813271918757179</v>
      </c>
      <c r="Y164" s="15">
        <v>0.48386656830791469</v>
      </c>
      <c r="Z164" s="15">
        <v>0.20800071250451355</v>
      </c>
      <c r="AA164" s="16">
        <v>3.9902970568855696</v>
      </c>
      <c r="AB164" s="16">
        <v>6.2660380518339576</v>
      </c>
      <c r="AC164" s="16">
        <v>2.6935946079508013</v>
      </c>
      <c r="AD164" s="17">
        <v>0.86293103448275843</v>
      </c>
      <c r="AE164" s="17">
        <v>0.87979958269272973</v>
      </c>
      <c r="AF164" s="17">
        <v>0.85938364814408064</v>
      </c>
      <c r="AG164" s="17">
        <v>0.43209587085438184</v>
      </c>
      <c r="AH164" s="17">
        <v>6.674390511750497E-2</v>
      </c>
      <c r="AI164" s="17">
        <v>0.32367587305073586</v>
      </c>
      <c r="AJ164" s="17">
        <v>0.20809631012519217</v>
      </c>
      <c r="AK164" s="17">
        <v>0.67042801449593648</v>
      </c>
      <c r="AL164" s="17">
        <v>0.94245799472875036</v>
      </c>
      <c r="AM164" s="17">
        <v>1.3628925982868438E-2</v>
      </c>
      <c r="AN164" s="18">
        <v>0.21625734179206119</v>
      </c>
      <c r="AO164" s="18">
        <v>0.22048473337957805</v>
      </c>
      <c r="AP164" s="18">
        <v>0.21536833872083458</v>
      </c>
      <c r="AQ164" s="18">
        <v>0.10828664249664487</v>
      </c>
      <c r="AR164" s="18">
        <v>1.6726550471307177E-2</v>
      </c>
      <c r="AS164" s="18">
        <v>8.111573359988522E-2</v>
      </c>
      <c r="AT164" s="18">
        <v>5.2150581061654482E-2</v>
      </c>
      <c r="AU164" s="18">
        <v>0.16801456255971234</v>
      </c>
      <c r="AV164" s="18">
        <v>0.23618742697425632</v>
      </c>
      <c r="AW164" s="18">
        <v>3.4155166366250001E-3</v>
      </c>
      <c r="AX164" s="19">
        <v>2356.3793680529539</v>
      </c>
      <c r="AY164" s="19">
        <v>956.97564630947909</v>
      </c>
      <c r="AZ164" s="19">
        <v>490.12858748594977</v>
      </c>
      <c r="BA164" s="19">
        <v>1140.1731984513553</v>
      </c>
      <c r="BB164" s="19">
        <v>157.01960784313721</v>
      </c>
      <c r="BC164" s="19">
        <v>160.08902210565748</v>
      </c>
      <c r="BD164" s="19">
        <v>156.37412264268761</v>
      </c>
      <c r="BE164" s="19">
        <v>78.624503559385559</v>
      </c>
      <c r="BF164" s="19">
        <v>12.144773323342081</v>
      </c>
      <c r="BG164" s="19">
        <v>58.896315723741743</v>
      </c>
      <c r="BH164" s="19">
        <v>37.865367803172227</v>
      </c>
      <c r="BI164" s="19">
        <v>121.99160734357433</v>
      </c>
      <c r="BJ164" s="19">
        <v>171.49039590358439</v>
      </c>
      <c r="BK164" s="19">
        <v>2.4799300611964528</v>
      </c>
      <c r="BL164" s="20">
        <v>28.780838371952754</v>
      </c>
      <c r="BM164" s="20">
        <v>8.86831798804781</v>
      </c>
      <c r="BN164" s="20">
        <v>13.92608549606153</v>
      </c>
      <c r="BO164" s="20">
        <v>5.9864348878434166</v>
      </c>
      <c r="BP164" s="20">
        <v>1.9178388742619397</v>
      </c>
      <c r="BQ164" s="20">
        <v>1.9553287271200372</v>
      </c>
      <c r="BR164" s="20">
        <v>1.9099549123339508</v>
      </c>
      <c r="BS164" s="20">
        <v>0.96032037951829807</v>
      </c>
      <c r="BT164" s="20">
        <v>0.14833636842268302</v>
      </c>
      <c r="BU164" s="20">
        <v>0.71936011939755617</v>
      </c>
      <c r="BV164" s="20">
        <v>0.46248793611621586</v>
      </c>
      <c r="BW164" s="20">
        <v>1.4900065674022809</v>
      </c>
      <c r="BX164" s="20">
        <v>2.0945852071865256</v>
      </c>
      <c r="BY164" s="20">
        <v>3.0289887627058042E-2</v>
      </c>
      <c r="BZ164" s="46">
        <v>1</v>
      </c>
      <c r="CA164" s="46">
        <v>0</v>
      </c>
      <c r="CB164" s="21">
        <v>103090.3928712499</v>
      </c>
      <c r="CC164" s="21">
        <v>22.154903963182171</v>
      </c>
      <c r="CD164" s="21">
        <v>5708.3716492472013</v>
      </c>
      <c r="CE164" s="21">
        <v>50.268540050448891</v>
      </c>
      <c r="CF164" s="21">
        <v>5.6071803547565153</v>
      </c>
      <c r="CG164" s="21">
        <v>1451.0923441486982</v>
      </c>
      <c r="CH164" s="21">
        <v>12.778476613091271</v>
      </c>
      <c r="CI164" t="s">
        <v>88</v>
      </c>
    </row>
    <row r="165" spans="1:87" x14ac:dyDescent="0.2">
      <c r="A165" s="44">
        <v>1774</v>
      </c>
      <c r="B165" s="12" t="s">
        <v>261</v>
      </c>
      <c r="C165" s="11" t="s">
        <v>96</v>
      </c>
      <c r="D165" s="45">
        <v>13.965960000000001</v>
      </c>
      <c r="E165" s="45">
        <v>-90.603030000000004</v>
      </c>
      <c r="F165" s="11">
        <v>10.5</v>
      </c>
      <c r="G165" s="11">
        <v>1216.9585398115159</v>
      </c>
      <c r="H165" s="13">
        <v>2501.8000000000002</v>
      </c>
      <c r="I165" s="14">
        <v>4003.0369426751595</v>
      </c>
      <c r="J165" s="14">
        <v>1399.3859872611465</v>
      </c>
      <c r="K165" s="14">
        <v>1978.4242038216564</v>
      </c>
      <c r="L165" s="14">
        <v>4138.7541401273893</v>
      </c>
      <c r="M165" s="14">
        <v>3641.5044585987257</v>
      </c>
      <c r="N165" s="14">
        <v>463.55923566878977</v>
      </c>
      <c r="O165" s="14">
        <v>446.80254777070064</v>
      </c>
      <c r="P165" s="14">
        <v>1011.3936305732485</v>
      </c>
      <c r="Q165" s="14">
        <v>214.90828025477708</v>
      </c>
      <c r="R165" s="14">
        <v>383.15414012738859</v>
      </c>
      <c r="S165" s="14">
        <v>17680.923566878981</v>
      </c>
      <c r="T165" s="14">
        <v>12117.663694267516</v>
      </c>
      <c r="U165" s="14">
        <v>17020.402547770696</v>
      </c>
      <c r="V165" s="14">
        <v>11466.968152866242</v>
      </c>
      <c r="W165" s="14">
        <v>40605.034394904455</v>
      </c>
      <c r="X165" s="15">
        <v>0.2984276180243346</v>
      </c>
      <c r="Y165" s="15">
        <v>0.41916976063211009</v>
      </c>
      <c r="Z165" s="15">
        <v>0.28240262134355532</v>
      </c>
      <c r="AA165" s="16">
        <v>4.8435781014739447</v>
      </c>
      <c r="AB165" s="16">
        <v>6.8032626699858882</v>
      </c>
      <c r="AC165" s="16">
        <v>4.5834871503982102</v>
      </c>
      <c r="AD165" s="17">
        <v>1.6000627319030933</v>
      </c>
      <c r="AE165" s="17">
        <v>0.55935166170802875</v>
      </c>
      <c r="AF165" s="17">
        <v>0.79080030530884016</v>
      </c>
      <c r="AG165" s="17">
        <v>1.6543105524531894</v>
      </c>
      <c r="AH165" s="17">
        <v>1.4555537847144957</v>
      </c>
      <c r="AI165" s="17">
        <v>0.18529028526212715</v>
      </c>
      <c r="AJ165" s="17">
        <v>0.17859243255683932</v>
      </c>
      <c r="AK165" s="17">
        <v>0.40426638043538587</v>
      </c>
      <c r="AL165" s="17">
        <v>8.5901463048515897E-2</v>
      </c>
      <c r="AM165" s="17">
        <v>0.15315138705227779</v>
      </c>
      <c r="AN165" s="18">
        <v>0.33034725535161286</v>
      </c>
      <c r="AO165" s="18">
        <v>0.11548315108985503</v>
      </c>
      <c r="AP165" s="18">
        <v>0.16326779268165253</v>
      </c>
      <c r="AQ165" s="18">
        <v>0.34154720287255563</v>
      </c>
      <c r="AR165" s="18">
        <v>0.3005120913135596</v>
      </c>
      <c r="AS165" s="18">
        <v>3.8254835863128056E-2</v>
      </c>
      <c r="AT165" s="18">
        <v>3.6872004294199782E-2</v>
      </c>
      <c r="AU165" s="18">
        <v>8.346440832911603E-2</v>
      </c>
      <c r="AV165" s="18">
        <v>1.773512499413921E-2</v>
      </c>
      <c r="AW165" s="18">
        <v>3.1619473010184855E-2</v>
      </c>
      <c r="AX165" s="19">
        <v>3867.1461328480432</v>
      </c>
      <c r="AY165" s="19">
        <v>1683.897482559903</v>
      </c>
      <c r="AZ165" s="19">
        <v>1092.0922050348802</v>
      </c>
      <c r="BA165" s="19">
        <v>1620.9907188353045</v>
      </c>
      <c r="BB165" s="19">
        <v>381.24161358811045</v>
      </c>
      <c r="BC165" s="19">
        <v>133.27485592963299</v>
      </c>
      <c r="BD165" s="19">
        <v>188.42135274491966</v>
      </c>
      <c r="BE165" s="19">
        <v>394.16706096451327</v>
      </c>
      <c r="BF165" s="19">
        <v>346.8099484379739</v>
      </c>
      <c r="BG165" s="19">
        <v>44.148498635122834</v>
      </c>
      <c r="BH165" s="19">
        <v>42.552623597209582</v>
      </c>
      <c r="BI165" s="19">
        <v>96.323202911737951</v>
      </c>
      <c r="BJ165" s="19">
        <v>20.467455262359721</v>
      </c>
      <c r="BK165" s="19">
        <v>36.49087048832272</v>
      </c>
      <c r="BL165" s="20">
        <v>33.365996512250462</v>
      </c>
      <c r="BM165" s="20">
        <v>9.9573348621591613</v>
      </c>
      <c r="BN165" s="20">
        <v>13.986016771291846</v>
      </c>
      <c r="BO165" s="20">
        <v>9.4226448787994546</v>
      </c>
      <c r="BP165" s="20">
        <v>3.2893782423312095</v>
      </c>
      <c r="BQ165" s="20">
        <v>1.1499044063390074</v>
      </c>
      <c r="BR165" s="20">
        <v>1.6257120839367931</v>
      </c>
      <c r="BS165" s="20">
        <v>3.4008998702358459</v>
      </c>
      <c r="BT165" s="20">
        <v>2.9922995233368646</v>
      </c>
      <c r="BU165" s="20">
        <v>0.38091621078610155</v>
      </c>
      <c r="BV165" s="20">
        <v>0.36714689379631782</v>
      </c>
      <c r="BW165" s="20">
        <v>0.83108306280499455</v>
      </c>
      <c r="BX165" s="20">
        <v>0.17659457838889264</v>
      </c>
      <c r="BY165" s="20">
        <v>0.31484568092741433</v>
      </c>
      <c r="BZ165" s="46">
        <v>1</v>
      </c>
      <c r="CA165" s="46">
        <v>0</v>
      </c>
      <c r="CB165" s="21">
        <v>56206.693324434913</v>
      </c>
      <c r="CC165" s="21">
        <v>22.154903963182171</v>
      </c>
      <c r="CD165" s="21">
        <v>5708.3716492472013</v>
      </c>
      <c r="CE165" s="21">
        <v>50.268540050448891</v>
      </c>
      <c r="CF165" s="21">
        <v>5.6071803547565153</v>
      </c>
      <c r="CG165" s="21">
        <v>1451.0923441486982</v>
      </c>
      <c r="CH165" s="21">
        <v>12.778476613091271</v>
      </c>
      <c r="CI165" t="s">
        <v>88</v>
      </c>
    </row>
    <row r="166" spans="1:87" x14ac:dyDescent="0.2">
      <c r="A166" s="44">
        <v>1775</v>
      </c>
      <c r="B166" s="12" t="s">
        <v>262</v>
      </c>
      <c r="C166" s="11" t="s">
        <v>122</v>
      </c>
      <c r="D166" s="45">
        <v>14.00079</v>
      </c>
      <c r="E166" s="45">
        <v>-90.545659999999998</v>
      </c>
      <c r="F166" s="11">
        <v>7.3</v>
      </c>
      <c r="G166" s="11">
        <v>450.27506341394599</v>
      </c>
      <c r="H166" s="13">
        <v>1077</v>
      </c>
      <c r="I166" s="14">
        <v>0</v>
      </c>
      <c r="J166" s="14">
        <v>1016.0980891719746</v>
      </c>
      <c r="K166" s="14">
        <v>1422.2585987261148</v>
      </c>
      <c r="L166" s="14">
        <v>221.32484076433121</v>
      </c>
      <c r="M166" s="14">
        <v>808.65732484076432</v>
      </c>
      <c r="N166" s="14">
        <v>83.960509554140131</v>
      </c>
      <c r="O166" s="14">
        <v>322.48280254777069</v>
      </c>
      <c r="P166" s="14">
        <v>533.30828025477706</v>
      </c>
      <c r="Q166" s="14">
        <v>112.77324840764331</v>
      </c>
      <c r="R166" s="14">
        <v>113.70318471337579</v>
      </c>
      <c r="S166" s="14">
        <v>4634.5668789808915</v>
      </c>
      <c r="T166" s="14">
        <v>2886.1579617834395</v>
      </c>
      <c r="U166" s="14">
        <v>5166.248407643312</v>
      </c>
      <c r="V166" s="14">
        <v>5236.5095541401279</v>
      </c>
      <c r="W166" s="14">
        <v>13288.915923566879</v>
      </c>
      <c r="X166" s="15">
        <v>0.21718535796174754</v>
      </c>
      <c r="Y166" s="15">
        <v>0.38876372138688636</v>
      </c>
      <c r="Z166" s="15">
        <v>0.3940509206513661</v>
      </c>
      <c r="AA166" s="16">
        <v>2.6798124064841593</v>
      </c>
      <c r="AB166" s="16">
        <v>4.7968880293809768</v>
      </c>
      <c r="AC166" s="16">
        <v>4.8621258627113537</v>
      </c>
      <c r="AD166" s="17">
        <v>0</v>
      </c>
      <c r="AE166" s="17">
        <v>0.94345226478363475</v>
      </c>
      <c r="AF166" s="17">
        <v>1.320574372076244</v>
      </c>
      <c r="AG166" s="17">
        <v>0.20550124490652852</v>
      </c>
      <c r="AH166" s="17">
        <v>0.75084245574815633</v>
      </c>
      <c r="AI166" s="17">
        <v>7.7957761888709495E-2</v>
      </c>
      <c r="AJ166" s="17">
        <v>0.29942692901371465</v>
      </c>
      <c r="AK166" s="17">
        <v>0.49517946170359989</v>
      </c>
      <c r="AL166" s="17">
        <v>0.10471053705445062</v>
      </c>
      <c r="AM166" s="17">
        <v>0.10557398766330157</v>
      </c>
      <c r="AN166" s="18">
        <v>0</v>
      </c>
      <c r="AO166" s="18">
        <v>0.35205907044120988</v>
      </c>
      <c r="AP166" s="18">
        <v>0.49278612520821991</v>
      </c>
      <c r="AQ166" s="18">
        <v>7.6684936755009855E-2</v>
      </c>
      <c r="AR166" s="18">
        <v>0.28018470768005777</v>
      </c>
      <c r="AS166" s="18">
        <v>2.9090753405007164E-2</v>
      </c>
      <c r="AT166" s="18">
        <v>0.11173428717965919</v>
      </c>
      <c r="AU166" s="18">
        <v>0.18478139010978825</v>
      </c>
      <c r="AV166" s="18">
        <v>3.9073830989471377E-2</v>
      </c>
      <c r="AW166" s="18">
        <v>3.9396036606089063E-2</v>
      </c>
      <c r="AX166" s="19">
        <v>1820.3994415845041</v>
      </c>
      <c r="AY166" s="19">
        <v>634.87217520286185</v>
      </c>
      <c r="AZ166" s="19">
        <v>717.33007590960653</v>
      </c>
      <c r="BA166" s="19">
        <v>707.70526132100167</v>
      </c>
      <c r="BB166" s="19">
        <v>0</v>
      </c>
      <c r="BC166" s="19">
        <v>139.19151906465405</v>
      </c>
      <c r="BD166" s="19">
        <v>194.82994503097464</v>
      </c>
      <c r="BE166" s="19">
        <v>30.31847133757962</v>
      </c>
      <c r="BF166" s="19">
        <v>110.77497600558415</v>
      </c>
      <c r="BG166" s="19">
        <v>11.501439664950704</v>
      </c>
      <c r="BH166" s="19">
        <v>44.175726376406942</v>
      </c>
      <c r="BI166" s="19">
        <v>73.055928802024255</v>
      </c>
      <c r="BJ166" s="19">
        <v>15.448390192827851</v>
      </c>
      <c r="BK166" s="19">
        <v>15.575778727859698</v>
      </c>
      <c r="BL166" s="20">
        <v>29.512884464024026</v>
      </c>
      <c r="BM166" s="20">
        <v>6.4097663768027555</v>
      </c>
      <c r="BN166" s="20">
        <v>11.473538793095203</v>
      </c>
      <c r="BO166" s="20">
        <v>11.629579294126067</v>
      </c>
      <c r="BP166" s="20">
        <v>0</v>
      </c>
      <c r="BQ166" s="20">
        <v>2.2566163923625</v>
      </c>
      <c r="BR166" s="20">
        <v>3.1586439363145606</v>
      </c>
      <c r="BS166" s="20">
        <v>0.49153252921950796</v>
      </c>
      <c r="BT166" s="20">
        <v>1.7959185185819431</v>
      </c>
      <c r="BU166" s="20">
        <v>0.18646493305127521</v>
      </c>
      <c r="BV166" s="20">
        <v>0.71619067710020268</v>
      </c>
      <c r="BW166" s="20">
        <v>1.184405541384594</v>
      </c>
      <c r="BX166" s="20">
        <v>0.25045412808918716</v>
      </c>
      <c r="BY166" s="20">
        <v>0.25251939081700026</v>
      </c>
      <c r="BZ166" s="46">
        <v>1</v>
      </c>
      <c r="CA166" s="46">
        <v>0</v>
      </c>
      <c r="CB166" s="21">
        <v>23694.525382356282</v>
      </c>
      <c r="CC166" s="21">
        <v>22.154903963182171</v>
      </c>
      <c r="CD166" s="21">
        <v>5708.3716492472013</v>
      </c>
      <c r="CE166" s="21">
        <v>50.268540050448891</v>
      </c>
      <c r="CF166" s="21">
        <v>5.6071803547565153</v>
      </c>
      <c r="CG166" s="21">
        <v>1451.0923441486982</v>
      </c>
      <c r="CH166" s="21">
        <v>12.778476613091271</v>
      </c>
      <c r="CI166" t="s">
        <v>88</v>
      </c>
    </row>
    <row r="167" spans="1:87" x14ac:dyDescent="0.2">
      <c r="A167" s="44">
        <v>1776</v>
      </c>
      <c r="B167" s="12" t="s">
        <v>263</v>
      </c>
      <c r="C167" s="11" t="s">
        <v>116</v>
      </c>
      <c r="D167" s="45">
        <v>13.962490000000001</v>
      </c>
      <c r="E167" s="45">
        <v>-90.839399999999998</v>
      </c>
      <c r="F167" s="11">
        <v>17.600000000000001</v>
      </c>
      <c r="G167" s="11">
        <v>2336.1624999999999</v>
      </c>
      <c r="H167" s="13">
        <v>4999</v>
      </c>
      <c r="I167" s="14">
        <v>0</v>
      </c>
      <c r="J167" s="14">
        <v>3561.7770700636943</v>
      </c>
      <c r="K167" s="14">
        <v>1540.407643312102</v>
      </c>
      <c r="L167" s="14">
        <v>999.63566878980896</v>
      </c>
      <c r="M167" s="14">
        <v>0</v>
      </c>
      <c r="N167" s="14">
        <v>1619.6458598726119</v>
      </c>
      <c r="O167" s="14">
        <v>458.31464968152869</v>
      </c>
      <c r="P167" s="14">
        <v>1467.3375796178348</v>
      </c>
      <c r="Q167" s="14">
        <v>971.36560509554147</v>
      </c>
      <c r="R167" s="14">
        <v>55.047133757961788</v>
      </c>
      <c r="S167" s="14">
        <v>10673.531210191082</v>
      </c>
      <c r="T167" s="14">
        <v>7128.2331210191087</v>
      </c>
      <c r="U167" s="14">
        <v>33853.3821656051</v>
      </c>
      <c r="V167" s="14">
        <v>11989.440764331212</v>
      </c>
      <c r="W167" s="14">
        <v>52971.05605095542</v>
      </c>
      <c r="X167" s="15">
        <v>0.13456845402821715</v>
      </c>
      <c r="Y167" s="15">
        <v>0.63909207573735916</v>
      </c>
      <c r="Z167" s="15">
        <v>0.22633947023442366</v>
      </c>
      <c r="AA167" s="16">
        <v>1.4259318105659349</v>
      </c>
      <c r="AB167" s="16">
        <v>6.7720308392888775</v>
      </c>
      <c r="AC167" s="16">
        <v>2.3983678264315285</v>
      </c>
      <c r="AD167" s="17">
        <v>0</v>
      </c>
      <c r="AE167" s="17">
        <v>0.712497913595458</v>
      </c>
      <c r="AF167" s="17">
        <v>0.3081431572938792</v>
      </c>
      <c r="AG167" s="17">
        <v>0.19996712718339849</v>
      </c>
      <c r="AH167" s="17">
        <v>0</v>
      </c>
      <c r="AI167" s="17">
        <v>0.32399397076867614</v>
      </c>
      <c r="AJ167" s="17">
        <v>9.1681266189543642E-2</v>
      </c>
      <c r="AK167" s="17">
        <v>0.29352622116780053</v>
      </c>
      <c r="AL167" s="17">
        <v>0.19431198341579145</v>
      </c>
      <c r="AM167" s="17">
        <v>1.1011629077407839E-2</v>
      </c>
      <c r="AN167" s="18">
        <v>0</v>
      </c>
      <c r="AO167" s="18">
        <v>0.49967179939177891</v>
      </c>
      <c r="AP167" s="18">
        <v>0.21609950420531043</v>
      </c>
      <c r="AQ167" s="18">
        <v>0.14023610785710289</v>
      </c>
      <c r="AR167" s="18">
        <v>0</v>
      </c>
      <c r="AS167" s="18">
        <v>0.2272156132347499</v>
      </c>
      <c r="AT167" s="18">
        <v>6.4295687570891963E-2</v>
      </c>
      <c r="AU167" s="18">
        <v>0.20584870818703704</v>
      </c>
      <c r="AV167" s="18">
        <v>0.13627017924417537</v>
      </c>
      <c r="AW167" s="18">
        <v>7.722409301632354E-3</v>
      </c>
      <c r="AX167" s="19">
        <v>3009.719093804285</v>
      </c>
      <c r="AY167" s="19">
        <v>405.01324551244932</v>
      </c>
      <c r="AZ167" s="19">
        <v>681.21822524609149</v>
      </c>
      <c r="BA167" s="19">
        <v>1923.4876230457442</v>
      </c>
      <c r="BB167" s="19">
        <v>0</v>
      </c>
      <c r="BC167" s="19">
        <v>202.37369716270987</v>
      </c>
      <c r="BD167" s="19">
        <v>87.523161551823975</v>
      </c>
      <c r="BE167" s="19">
        <v>56.797481181239142</v>
      </c>
      <c r="BF167" s="19">
        <v>0</v>
      </c>
      <c r="BG167" s="19">
        <v>92.02533294730749</v>
      </c>
      <c r="BH167" s="19">
        <v>26.040605095541402</v>
      </c>
      <c r="BI167" s="19">
        <v>83.371453387376974</v>
      </c>
      <c r="BJ167" s="19">
        <v>55.191227562246667</v>
      </c>
      <c r="BK167" s="19">
        <v>3.127678054429647</v>
      </c>
      <c r="BL167" s="20">
        <v>22.674388468676909</v>
      </c>
      <c r="BM167" s="20">
        <v>3.0512574022650858</v>
      </c>
      <c r="BN167" s="20">
        <v>14.491021992521969</v>
      </c>
      <c r="BO167" s="20">
        <v>5.1321090738898567</v>
      </c>
      <c r="BP167" s="20">
        <v>0</v>
      </c>
      <c r="BQ167" s="20">
        <v>1.5246272765972806</v>
      </c>
      <c r="BR167" s="20">
        <v>0.65937521183226855</v>
      </c>
      <c r="BS167" s="20">
        <v>0.4278964621638302</v>
      </c>
      <c r="BT167" s="20">
        <v>0</v>
      </c>
      <c r="BU167" s="20">
        <v>0.69329332179273151</v>
      </c>
      <c r="BV167" s="20">
        <v>0.19618269263440738</v>
      </c>
      <c r="BW167" s="20">
        <v>0.62809739460240233</v>
      </c>
      <c r="BX167" s="20">
        <v>0.41579539312678016</v>
      </c>
      <c r="BY167" s="20">
        <v>2.3563058544926473E-2</v>
      </c>
      <c r="BZ167" s="46">
        <v>1</v>
      </c>
      <c r="CA167" s="46">
        <v>0</v>
      </c>
      <c r="CB167" s="21">
        <v>111658.80592499999</v>
      </c>
      <c r="CC167" s="21">
        <v>22.154903963182171</v>
      </c>
      <c r="CD167" s="21">
        <v>5708.3716492472013</v>
      </c>
      <c r="CE167" s="21">
        <v>50.268540050448891</v>
      </c>
      <c r="CF167" s="21">
        <v>5.6071803547565153</v>
      </c>
      <c r="CG167" s="21">
        <v>1451.0923441486982</v>
      </c>
      <c r="CH167" s="21">
        <v>12.778476613091271</v>
      </c>
      <c r="CI167" t="s">
        <v>88</v>
      </c>
    </row>
    <row r="168" spans="1:87" x14ac:dyDescent="0.2">
      <c r="A168" s="44">
        <v>1777</v>
      </c>
      <c r="B168" s="12" t="s">
        <v>264</v>
      </c>
      <c r="C168" s="11" t="s">
        <v>87</v>
      </c>
      <c r="D168" s="45">
        <v>13.909739999999999</v>
      </c>
      <c r="E168" s="45">
        <v>-90.281310000000005</v>
      </c>
      <c r="F168" s="11">
        <v>84.7</v>
      </c>
      <c r="G168" s="11">
        <v>12102.844499999999</v>
      </c>
      <c r="H168" s="13">
        <v>25618.6</v>
      </c>
      <c r="I168" s="14">
        <v>33392.391082802555</v>
      </c>
      <c r="J168" s="14">
        <v>19027.282802547765</v>
      </c>
      <c r="K168" s="14">
        <v>12885.650955414018</v>
      </c>
      <c r="L168" s="14">
        <v>2550.3630573248411</v>
      </c>
      <c r="M168" s="14">
        <v>3738.8866242038216</v>
      </c>
      <c r="N168" s="14">
        <v>18776.131210191088</v>
      </c>
      <c r="O168" s="14">
        <v>1076.9464968152863</v>
      </c>
      <c r="P168" s="14">
        <v>13025.909554140129</v>
      </c>
      <c r="Q168" s="14">
        <v>5232.8649681528677</v>
      </c>
      <c r="R168" s="14">
        <v>691.45350318471344</v>
      </c>
      <c r="S168" s="14">
        <v>110397.88025477709</v>
      </c>
      <c r="T168" s="14">
        <v>73780.006369426759</v>
      </c>
      <c r="U168" s="14">
        <v>129796.06114649682</v>
      </c>
      <c r="V168" s="14">
        <v>72378.038216560526</v>
      </c>
      <c r="W168" s="14">
        <v>275954.10573248414</v>
      </c>
      <c r="X168" s="15">
        <v>0.26736332178710431</v>
      </c>
      <c r="Y168" s="15">
        <v>0.47035379597621907</v>
      </c>
      <c r="Z168" s="15">
        <v>0.26228288223667656</v>
      </c>
      <c r="AA168" s="16">
        <v>2.8799390430947343</v>
      </c>
      <c r="AB168" s="16">
        <v>5.0664775259575787</v>
      </c>
      <c r="AC168" s="16">
        <v>2.8252144229801992</v>
      </c>
      <c r="AD168" s="17">
        <v>1.3034432436902312</v>
      </c>
      <c r="AE168" s="17">
        <v>0.74271360661971242</v>
      </c>
      <c r="AF168" s="17">
        <v>0.50298029382612708</v>
      </c>
      <c r="AG168" s="17">
        <v>9.9551226738574361E-2</v>
      </c>
      <c r="AH168" s="17">
        <v>0.1459442211597754</v>
      </c>
      <c r="AI168" s="17">
        <v>0.73291012038874448</v>
      </c>
      <c r="AJ168" s="17">
        <v>4.2037679530313378E-2</v>
      </c>
      <c r="AK168" s="17">
        <v>0.50845516750096142</v>
      </c>
      <c r="AL168" s="17">
        <v>0.20426037988621032</v>
      </c>
      <c r="AM168" s="17">
        <v>2.6990292333879035E-2</v>
      </c>
      <c r="AN168" s="18">
        <v>0.45259403903548351</v>
      </c>
      <c r="AO168" s="18">
        <v>0.25789212740475398</v>
      </c>
      <c r="AP168" s="18">
        <v>0.1746496319191648</v>
      </c>
      <c r="AQ168" s="18">
        <v>3.4567129806885873E-2</v>
      </c>
      <c r="AR168" s="18">
        <v>5.0676149382296011E-2</v>
      </c>
      <c r="AS168" s="18">
        <v>0.25448806708116001</v>
      </c>
      <c r="AT168" s="18">
        <v>1.4596725451918036E-2</v>
      </c>
      <c r="AU168" s="18">
        <v>0.17655066995952245</v>
      </c>
      <c r="AV168" s="18">
        <v>7.0925244190833819E-2</v>
      </c>
      <c r="AW168" s="18">
        <v>9.371827642878066E-3</v>
      </c>
      <c r="AX168" s="19">
        <v>3258.0177772430238</v>
      </c>
      <c r="AY168" s="19">
        <v>871.07445536513285</v>
      </c>
      <c r="AZ168" s="19">
        <v>854.52229299363069</v>
      </c>
      <c r="BA168" s="19">
        <v>1532.4210288842601</v>
      </c>
      <c r="BB168" s="19">
        <v>394.24310605433948</v>
      </c>
      <c r="BC168" s="19">
        <v>224.64324442205154</v>
      </c>
      <c r="BD168" s="19">
        <v>152.13283300370739</v>
      </c>
      <c r="BE168" s="19">
        <v>30.110543770068961</v>
      </c>
      <c r="BF168" s="19">
        <v>44.142699223185616</v>
      </c>
      <c r="BG168" s="19">
        <v>221.67805442964683</v>
      </c>
      <c r="BH168" s="19">
        <v>12.714834673143876</v>
      </c>
      <c r="BI168" s="19">
        <v>153.78877867934037</v>
      </c>
      <c r="BJ168" s="19">
        <v>61.781168455169627</v>
      </c>
      <c r="BK168" s="19">
        <v>8.1635596597959079</v>
      </c>
      <c r="BL168" s="20">
        <v>22.80076437671195</v>
      </c>
      <c r="BM168" s="20">
        <v>6.0960881030427814</v>
      </c>
      <c r="BN168" s="20">
        <v>10.724426075745816</v>
      </c>
      <c r="BO168" s="20">
        <v>5.9802501979233504</v>
      </c>
      <c r="BP168" s="20">
        <v>2.759053136872291</v>
      </c>
      <c r="BQ168" s="20">
        <v>1.5721331297405139</v>
      </c>
      <c r="BR168" s="20">
        <v>1.0646795433432215</v>
      </c>
      <c r="BS168" s="20">
        <v>0.21072426877209249</v>
      </c>
      <c r="BT168" s="20">
        <v>0.3089262713574335</v>
      </c>
      <c r="BU168" s="20">
        <v>1.5513816780998126</v>
      </c>
      <c r="BV168" s="20">
        <v>8.8982924370819311E-2</v>
      </c>
      <c r="BW168" s="20">
        <v>1.0762684387244776</v>
      </c>
      <c r="BX168" s="20">
        <v>0.43236653731714625</v>
      </c>
      <c r="BY168" s="20">
        <v>5.7131486997516454E-2</v>
      </c>
      <c r="BZ168" s="46">
        <v>0</v>
      </c>
      <c r="CA168" s="46">
        <v>1</v>
      </c>
      <c r="CB168" s="21">
        <v>573113.38380099996</v>
      </c>
      <c r="CC168" s="21">
        <v>22.154903963182171</v>
      </c>
      <c r="CD168" s="21">
        <v>5708.3716492472013</v>
      </c>
      <c r="CE168" s="21">
        <v>50.268540050448891</v>
      </c>
      <c r="CF168" s="21">
        <v>5.6071803547565153</v>
      </c>
      <c r="CG168" s="21">
        <v>1451.0923441486982</v>
      </c>
      <c r="CH168" s="21">
        <v>12.778476613091271</v>
      </c>
      <c r="CI168" t="s">
        <v>88</v>
      </c>
    </row>
    <row r="169" spans="1:87" x14ac:dyDescent="0.2">
      <c r="A169" s="44">
        <v>1808</v>
      </c>
      <c r="B169" s="12" t="s">
        <v>265</v>
      </c>
      <c r="C169" s="11" t="s">
        <v>110</v>
      </c>
      <c r="D169" s="45">
        <v>14.21937</v>
      </c>
      <c r="E169" s="45">
        <v>-90.81559</v>
      </c>
      <c r="F169" s="11">
        <v>215.62</v>
      </c>
      <c r="G169" s="11">
        <v>18682.680660211259</v>
      </c>
      <c r="H169" s="13">
        <v>46050.8</v>
      </c>
      <c r="I169" s="14">
        <v>37715.422929936329</v>
      </c>
      <c r="J169" s="14">
        <v>49516.666242038227</v>
      </c>
      <c r="K169" s="14">
        <v>50972.724840764342</v>
      </c>
      <c r="L169" s="14">
        <v>13456.206369426756</v>
      </c>
      <c r="M169" s="14">
        <v>9468.8904458598736</v>
      </c>
      <c r="N169" s="14">
        <v>14567.845859872619</v>
      </c>
      <c r="O169" s="14">
        <v>11048.52866242038</v>
      </c>
      <c r="P169" s="14">
        <v>21936.103184713389</v>
      </c>
      <c r="Q169" s="14">
        <v>9301.1363057324816</v>
      </c>
      <c r="R169" s="14">
        <v>12280.820382165601</v>
      </c>
      <c r="S169" s="14">
        <v>230264.34522292999</v>
      </c>
      <c r="T169" s="14">
        <v>173242.97707006376</v>
      </c>
      <c r="U169" s="14">
        <v>196416.87898089166</v>
      </c>
      <c r="V169" s="14">
        <v>199798.60764331211</v>
      </c>
      <c r="W169" s="14">
        <v>569458.46369426756</v>
      </c>
      <c r="X169" s="15">
        <v>0.30422407974442706</v>
      </c>
      <c r="Y169" s="15">
        <v>0.34491871050027012</v>
      </c>
      <c r="Z169" s="15">
        <v>0.35085720975530277</v>
      </c>
      <c r="AA169" s="16">
        <v>3.76199712209264</v>
      </c>
      <c r="AB169" s="16">
        <v>4.2652218632660377</v>
      </c>
      <c r="AC169" s="16">
        <v>4.3386566062546601</v>
      </c>
      <c r="AD169" s="17">
        <v>0.81899604197834408</v>
      </c>
      <c r="AE169" s="17">
        <v>1.0752618030965417</v>
      </c>
      <c r="AF169" s="17">
        <v>1.1068803330401282</v>
      </c>
      <c r="AG169" s="17">
        <v>0.2922035310879888</v>
      </c>
      <c r="AH169" s="17">
        <v>0.20561837027499788</v>
      </c>
      <c r="AI169" s="17">
        <v>0.31634294865393475</v>
      </c>
      <c r="AJ169" s="17">
        <v>0.23992045007731416</v>
      </c>
      <c r="AK169" s="17">
        <v>0.47634575696216758</v>
      </c>
      <c r="AL169" s="17">
        <v>0.20197556406691047</v>
      </c>
      <c r="AM169" s="17">
        <v>0.26667984882272622</v>
      </c>
      <c r="AN169" s="18">
        <v>0.21770246371766791</v>
      </c>
      <c r="AO169" s="18">
        <v>0.28582206955501843</v>
      </c>
      <c r="AP169" s="18">
        <v>0.29422678888824283</v>
      </c>
      <c r="AQ169" s="18">
        <v>7.76724493944983E-2</v>
      </c>
      <c r="AR169" s="18">
        <v>5.4656705893656052E-2</v>
      </c>
      <c r="AS169" s="18">
        <v>8.408909905756827E-2</v>
      </c>
      <c r="AT169" s="18">
        <v>6.377475641019538E-2</v>
      </c>
      <c r="AU169" s="18">
        <v>0.12662044693356825</v>
      </c>
      <c r="AV169" s="18">
        <v>5.3688388776480508E-2</v>
      </c>
      <c r="AW169" s="18">
        <v>7.0887839668091895E-2</v>
      </c>
      <c r="AX169" s="19">
        <v>2641.0280293769943</v>
      </c>
      <c r="AY169" s="19">
        <v>803.46432181645378</v>
      </c>
      <c r="AZ169" s="19">
        <v>926.62372527275807</v>
      </c>
      <c r="BA169" s="19">
        <v>910.93998228778253</v>
      </c>
      <c r="BB169" s="19">
        <v>174.91616236868717</v>
      </c>
      <c r="BC169" s="19">
        <v>229.64783527519816</v>
      </c>
      <c r="BD169" s="19">
        <v>236.40072739432492</v>
      </c>
      <c r="BE169" s="19">
        <v>62.407041876573395</v>
      </c>
      <c r="BF169" s="19">
        <v>43.91471313356773</v>
      </c>
      <c r="BG169" s="19">
        <v>67.562590946445681</v>
      </c>
      <c r="BH169" s="19">
        <v>51.240741408127164</v>
      </c>
      <c r="BI169" s="19">
        <v>101.73501152357568</v>
      </c>
      <c r="BJ169" s="19">
        <v>43.136704877713022</v>
      </c>
      <c r="BK169" s="19">
        <v>56.955850023956963</v>
      </c>
      <c r="BL169" s="20">
        <v>30.480554372855629</v>
      </c>
      <c r="BM169" s="20">
        <v>9.2729186041819744</v>
      </c>
      <c r="BN169" s="20">
        <v>10.513313509618733</v>
      </c>
      <c r="BO169" s="20">
        <v>10.694322259054918</v>
      </c>
      <c r="BP169" s="20">
        <v>2.0187372259838141</v>
      </c>
      <c r="BQ169" s="20">
        <v>2.6504047862625248</v>
      </c>
      <c r="BR169" s="20">
        <v>2.7283410645305093</v>
      </c>
      <c r="BS169" s="20">
        <v>0.72025030102262622</v>
      </c>
      <c r="BT169" s="20">
        <v>0.50682718492458578</v>
      </c>
      <c r="BU169" s="20">
        <v>0.77975137105982573</v>
      </c>
      <c r="BV169" s="20">
        <v>0.59137812519327437</v>
      </c>
      <c r="BW169" s="20">
        <v>1.1741410980401215</v>
      </c>
      <c r="BX169" s="20">
        <v>0.49784805911398083</v>
      </c>
      <c r="BY169" s="20">
        <v>0.65733716726851832</v>
      </c>
      <c r="BZ169" s="46">
        <v>1</v>
      </c>
      <c r="CA169" s="46">
        <v>0</v>
      </c>
      <c r="CB169" s="21">
        <v>1009251.33674132</v>
      </c>
      <c r="CC169" s="21">
        <v>22.154903963182171</v>
      </c>
      <c r="CD169" s="21">
        <v>5708.3716492472013</v>
      </c>
      <c r="CE169" s="21">
        <v>50.268540050448891</v>
      </c>
      <c r="CF169" s="21">
        <v>5.6071803547565153</v>
      </c>
      <c r="CG169" s="21">
        <v>1451.0923441486982</v>
      </c>
      <c r="CH169" s="21">
        <v>12.778476613091271</v>
      </c>
      <c r="CI169" t="s">
        <v>91</v>
      </c>
    </row>
    <row r="170" spans="1:87" x14ac:dyDescent="0.2">
      <c r="A170" s="44">
        <v>1809</v>
      </c>
      <c r="B170" s="12" t="s">
        <v>266</v>
      </c>
      <c r="C170" s="11" t="s">
        <v>128</v>
      </c>
      <c r="D170" s="45">
        <v>14.283340000000001</v>
      </c>
      <c r="E170" s="45">
        <v>-90.838030000000003</v>
      </c>
      <c r="F170" s="11">
        <v>86.399999999999991</v>
      </c>
      <c r="G170" s="11">
        <v>6634.1294999999991</v>
      </c>
      <c r="H170" s="13">
        <v>16134.8</v>
      </c>
      <c r="I170" s="14">
        <v>5375.0980891719746</v>
      </c>
      <c r="J170" s="14">
        <v>15661.30063694268</v>
      </c>
      <c r="K170" s="14">
        <v>19018.901910828019</v>
      </c>
      <c r="L170" s="14">
        <v>10008.712101910829</v>
      </c>
      <c r="M170" s="14">
        <v>20995.826751592362</v>
      </c>
      <c r="N170" s="14">
        <v>4401.9579617834388</v>
      </c>
      <c r="O170" s="14">
        <v>3354.0840764331219</v>
      </c>
      <c r="P170" s="14">
        <v>7137.2280254777061</v>
      </c>
      <c r="Q170" s="14">
        <v>2750.3605095541398</v>
      </c>
      <c r="R170" s="14">
        <v>1495.5808917197458</v>
      </c>
      <c r="S170" s="14">
        <v>90199.05095541403</v>
      </c>
      <c r="T170" s="14">
        <v>54309.954140127389</v>
      </c>
      <c r="U170" s="14">
        <v>77462.844585987259</v>
      </c>
      <c r="V170" s="14">
        <v>78632.401273885363</v>
      </c>
      <c r="W170" s="14">
        <v>210405.2</v>
      </c>
      <c r="X170" s="15">
        <v>0.25812077904979241</v>
      </c>
      <c r="Y170" s="15">
        <v>0.36816031441232089</v>
      </c>
      <c r="Z170" s="15">
        <v>0.3737189065378867</v>
      </c>
      <c r="AA170" s="16">
        <v>3.3660134702709295</v>
      </c>
      <c r="AB170" s="16">
        <v>4.8009795340498345</v>
      </c>
      <c r="AC170" s="16">
        <v>4.8734661274937014</v>
      </c>
      <c r="AD170" s="17">
        <v>0.33313695175471497</v>
      </c>
      <c r="AE170" s="17">
        <v>0.97065353378676411</v>
      </c>
      <c r="AF170" s="17">
        <v>1.1787503973292524</v>
      </c>
      <c r="AG170" s="17">
        <v>0.6203183244856354</v>
      </c>
      <c r="AH170" s="17">
        <v>1.3012759223289017</v>
      </c>
      <c r="AI170" s="17">
        <v>0.27282383182831144</v>
      </c>
      <c r="AJ170" s="17">
        <v>0.20787887525306306</v>
      </c>
      <c r="AK170" s="17">
        <v>0.44234995323634047</v>
      </c>
      <c r="AL170" s="17">
        <v>0.17046139459764856</v>
      </c>
      <c r="AM170" s="17">
        <v>9.2692868316914118E-2</v>
      </c>
      <c r="AN170" s="18">
        <v>9.8970772011765254E-2</v>
      </c>
      <c r="AO170" s="18">
        <v>0.28836887979198622</v>
      </c>
      <c r="AP170" s="18">
        <v>0.35019182416830169</v>
      </c>
      <c r="AQ170" s="18">
        <v>0.18428872313327554</v>
      </c>
      <c r="AR170" s="18">
        <v>0.38659260689891489</v>
      </c>
      <c r="AS170" s="18">
        <v>8.1052507435851684E-2</v>
      </c>
      <c r="AT170" s="18">
        <v>6.1758182814500434E-2</v>
      </c>
      <c r="AU170" s="18">
        <v>0.13141657249539643</v>
      </c>
      <c r="AV170" s="18">
        <v>5.0641922886876675E-2</v>
      </c>
      <c r="AW170" s="18">
        <v>2.7537878007794572E-2</v>
      </c>
      <c r="AX170" s="19">
        <v>2435.2453703703709</v>
      </c>
      <c r="AY170" s="19">
        <v>628.58743217740039</v>
      </c>
      <c r="AZ170" s="19">
        <v>910.09723696626588</v>
      </c>
      <c r="BA170" s="19">
        <v>896.56070122670451</v>
      </c>
      <c r="BB170" s="19">
        <v>62.211783439490453</v>
      </c>
      <c r="BC170" s="19">
        <v>181.26505366831807</v>
      </c>
      <c r="BD170" s="19">
        <v>220.12617952347247</v>
      </c>
      <c r="BE170" s="19">
        <v>115.84157525359757</v>
      </c>
      <c r="BF170" s="19">
        <v>243.00725406935607</v>
      </c>
      <c r="BG170" s="19">
        <v>50.948587520641659</v>
      </c>
      <c r="BH170" s="19">
        <v>38.820417551309284</v>
      </c>
      <c r="BI170" s="19">
        <v>82.606805850436416</v>
      </c>
      <c r="BJ170" s="19">
        <v>31.832876267987732</v>
      </c>
      <c r="BK170" s="19">
        <v>17.309964024534096</v>
      </c>
      <c r="BL170" s="20">
        <v>31.715570219122199</v>
      </c>
      <c r="BM170" s="20">
        <v>8.1864476929682173</v>
      </c>
      <c r="BN170" s="20">
        <v>11.676414303638069</v>
      </c>
      <c r="BO170" s="20">
        <v>11.852708222515911</v>
      </c>
      <c r="BP170" s="20">
        <v>0.81021904820699919</v>
      </c>
      <c r="BQ170" s="20">
        <v>2.3607167506969349</v>
      </c>
      <c r="BR170" s="20">
        <v>2.8668270510589253</v>
      </c>
      <c r="BS170" s="20">
        <v>1.5086699923344624</v>
      </c>
      <c r="BT170" s="20">
        <v>3.1648201548661907</v>
      </c>
      <c r="BU170" s="20">
        <v>0.66353211250751731</v>
      </c>
      <c r="BV170" s="20">
        <v>0.50558013322367645</v>
      </c>
      <c r="BW170" s="20">
        <v>1.0758348967227287</v>
      </c>
      <c r="BX170" s="20">
        <v>0.41457745278474595</v>
      </c>
      <c r="BY170" s="20">
        <v>0.22543739788615008</v>
      </c>
      <c r="BZ170" s="46">
        <v>1</v>
      </c>
      <c r="CA170" s="46">
        <v>0</v>
      </c>
      <c r="CB170" s="21">
        <v>354212.91493099998</v>
      </c>
      <c r="CC170" s="21">
        <v>22.154903963182171</v>
      </c>
      <c r="CD170" s="21">
        <v>5708.3716492472013</v>
      </c>
      <c r="CE170" s="21">
        <v>50.268540050448891</v>
      </c>
      <c r="CF170" s="21">
        <v>5.6071803547565153</v>
      </c>
      <c r="CG170" s="21">
        <v>1451.0923441486982</v>
      </c>
      <c r="CH170" s="21">
        <v>12.778476613091271</v>
      </c>
      <c r="CI170" t="s">
        <v>91</v>
      </c>
    </row>
    <row r="171" spans="1:87" x14ac:dyDescent="0.2">
      <c r="A171" s="44">
        <v>1810</v>
      </c>
      <c r="B171" s="12" t="s">
        <v>267</v>
      </c>
      <c r="C171" s="11" t="s">
        <v>106</v>
      </c>
      <c r="D171" s="45">
        <v>13.965909999999999</v>
      </c>
      <c r="E171" s="45">
        <v>-90.683390000000003</v>
      </c>
      <c r="F171" s="11">
        <v>290.88</v>
      </c>
      <c r="G171" s="11">
        <v>32391.325499999999</v>
      </c>
      <c r="H171" s="13">
        <v>69745.200000000012</v>
      </c>
      <c r="I171" s="14">
        <v>129777.82547770707</v>
      </c>
      <c r="J171" s="14">
        <v>51549.135031847145</v>
      </c>
      <c r="K171" s="14">
        <v>63200.836942675174</v>
      </c>
      <c r="L171" s="14">
        <v>38022.92484076439</v>
      </c>
      <c r="M171" s="14">
        <v>22687.177070063692</v>
      </c>
      <c r="N171" s="14">
        <v>17381.356687898071</v>
      </c>
      <c r="O171" s="14">
        <v>14908.636942675163</v>
      </c>
      <c r="P171" s="14">
        <v>61981.803821656024</v>
      </c>
      <c r="Q171" s="14">
        <v>7085.1617834394983</v>
      </c>
      <c r="R171" s="14">
        <v>81699.686624203809</v>
      </c>
      <c r="S171" s="14">
        <v>488294.54522292997</v>
      </c>
      <c r="T171" s="14">
        <v>371335.57070063712</v>
      </c>
      <c r="U171" s="14">
        <v>246212.72484076436</v>
      </c>
      <c r="V171" s="14">
        <v>295377.88789808919</v>
      </c>
      <c r="W171" s="14">
        <v>912926.18343949062</v>
      </c>
      <c r="X171" s="15">
        <v>0.40675311699530142</v>
      </c>
      <c r="Y171" s="15">
        <v>0.26969620250472692</v>
      </c>
      <c r="Z171" s="15">
        <v>0.32355068049997171</v>
      </c>
      <c r="AA171" s="16">
        <v>5.3241738600023663</v>
      </c>
      <c r="AB171" s="16">
        <v>3.5301744756738</v>
      </c>
      <c r="AC171" s="16">
        <v>4.2350998763798673</v>
      </c>
      <c r="AD171" s="17">
        <v>1.8607420364083413</v>
      </c>
      <c r="AE171" s="17">
        <v>0.73910656262864161</v>
      </c>
      <c r="AF171" s="17">
        <v>0.90616754905965091</v>
      </c>
      <c r="AG171" s="17">
        <v>0.54516905594599174</v>
      </c>
      <c r="AH171" s="17">
        <v>0.32528657269695532</v>
      </c>
      <c r="AI171" s="17">
        <v>0.24921222805150847</v>
      </c>
      <c r="AJ171" s="17">
        <v>0.21375860908958838</v>
      </c>
      <c r="AK171" s="17">
        <v>0.88868916888410976</v>
      </c>
      <c r="AL171" s="17">
        <v>0.10158637129780253</v>
      </c>
      <c r="AM171" s="17">
        <v>1.1714022846619379</v>
      </c>
      <c r="AN171" s="18">
        <v>0.34948934526482839</v>
      </c>
      <c r="AO171" s="18">
        <v>0.13882089166568146</v>
      </c>
      <c r="AP171" s="18">
        <v>0.17019871493438574</v>
      </c>
      <c r="AQ171" s="18">
        <v>0.10239505137906023</v>
      </c>
      <c r="AR171" s="18">
        <v>6.1096159000489647E-2</v>
      </c>
      <c r="AS171" s="18">
        <v>4.6807680328342559E-2</v>
      </c>
      <c r="AT171" s="18">
        <v>4.0148690615729322E-2</v>
      </c>
      <c r="AU171" s="18">
        <v>0.16691588070786906</v>
      </c>
      <c r="AV171" s="18">
        <v>1.9080212999985951E-2</v>
      </c>
      <c r="AW171" s="18">
        <v>0.22001578375605813</v>
      </c>
      <c r="AX171" s="19">
        <v>3138.4976053337823</v>
      </c>
      <c r="AY171" s="19">
        <v>1276.5936836518053</v>
      </c>
      <c r="AZ171" s="19">
        <v>1015.463035953277</v>
      </c>
      <c r="BA171" s="19">
        <v>846.44088572870044</v>
      </c>
      <c r="BB171" s="19">
        <v>446.15589066868495</v>
      </c>
      <c r="BC171" s="19">
        <v>177.21787345932049</v>
      </c>
      <c r="BD171" s="19">
        <v>217.27460445089099</v>
      </c>
      <c r="BE171" s="19">
        <v>130.71687582771037</v>
      </c>
      <c r="BF171" s="19">
        <v>77.99497067541148</v>
      </c>
      <c r="BG171" s="19">
        <v>59.754389053554974</v>
      </c>
      <c r="BH171" s="19">
        <v>51.253564846930566</v>
      </c>
      <c r="BI171" s="19">
        <v>213.08375901284387</v>
      </c>
      <c r="BJ171" s="19">
        <v>24.357679398513127</v>
      </c>
      <c r="BK171" s="19">
        <v>280.87075984668525</v>
      </c>
      <c r="BL171" s="20">
        <v>28.184279875780035</v>
      </c>
      <c r="BM171" s="20">
        <v>11.464043689741475</v>
      </c>
      <c r="BN171" s="20">
        <v>7.6011932528282724</v>
      </c>
      <c r="BO171" s="20">
        <v>9.119042933210288</v>
      </c>
      <c r="BP171" s="20">
        <v>4.0065611232151355</v>
      </c>
      <c r="BQ171" s="20">
        <v>1.5914487671042405</v>
      </c>
      <c r="BR171" s="20">
        <v>1.9511655039456528</v>
      </c>
      <c r="BS171" s="20">
        <v>1.1738613426228695</v>
      </c>
      <c r="BT171" s="20">
        <v>0.70040903605700522</v>
      </c>
      <c r="BU171" s="20">
        <v>0.53660529229957177</v>
      </c>
      <c r="BV171" s="20">
        <v>0.46026634330463456</v>
      </c>
      <c r="BW171" s="20">
        <v>1.9135309489466872</v>
      </c>
      <c r="BX171" s="20">
        <v>0.21873639544141218</v>
      </c>
      <c r="BY171" s="20">
        <v>2.5222705574121629</v>
      </c>
      <c r="BZ171" s="46">
        <v>4.7619047619047616E-2</v>
      </c>
      <c r="CA171" s="46">
        <v>0.95238095238095244</v>
      </c>
      <c r="CB171" s="21">
        <v>1556464.637259</v>
      </c>
      <c r="CC171" s="21">
        <v>22.154903963182171</v>
      </c>
      <c r="CD171" s="21">
        <v>5708.3716492472013</v>
      </c>
      <c r="CE171" s="21">
        <v>50.268540050448891</v>
      </c>
      <c r="CF171" s="21">
        <v>5.6071803547565153</v>
      </c>
      <c r="CG171" s="21">
        <v>1451.0923441486982</v>
      </c>
      <c r="CH171" s="21">
        <v>12.778476613091271</v>
      </c>
      <c r="CI171" t="s">
        <v>88</v>
      </c>
    </row>
    <row r="172" spans="1:87" x14ac:dyDescent="0.2">
      <c r="A172" s="44">
        <v>1811</v>
      </c>
      <c r="B172" s="12" t="s">
        <v>268</v>
      </c>
      <c r="C172" s="11" t="s">
        <v>87</v>
      </c>
      <c r="D172" s="45">
        <v>13.9542</v>
      </c>
      <c r="E172" s="45">
        <v>-90.300820000000002</v>
      </c>
      <c r="F172" s="11">
        <v>805.49999999999989</v>
      </c>
      <c r="G172" s="11">
        <v>110747.18550000001</v>
      </c>
      <c r="H172" s="13">
        <v>246199.6</v>
      </c>
      <c r="I172" s="14">
        <v>221188.89554140152</v>
      </c>
      <c r="J172" s="14">
        <v>185212.53248407639</v>
      </c>
      <c r="K172" s="14">
        <v>70091.735031847158</v>
      </c>
      <c r="L172" s="14">
        <v>53348.928662420331</v>
      </c>
      <c r="M172" s="14">
        <v>79703.709554140136</v>
      </c>
      <c r="N172" s="14">
        <v>34447.819108280259</v>
      </c>
      <c r="O172" s="14">
        <v>24270.324840764319</v>
      </c>
      <c r="P172" s="14">
        <v>76742.480254777067</v>
      </c>
      <c r="Q172" s="14">
        <v>46552.9337579618</v>
      </c>
      <c r="R172" s="14">
        <v>7842.4343949044569</v>
      </c>
      <c r="S172" s="14">
        <v>799401.79363057343</v>
      </c>
      <c r="T172" s="14">
        <v>584237.45987261168</v>
      </c>
      <c r="U172" s="14">
        <v>1114613.6573248403</v>
      </c>
      <c r="V172" s="14">
        <v>0</v>
      </c>
      <c r="W172" s="14">
        <v>1698851.1171974521</v>
      </c>
      <c r="X172" s="15">
        <v>0.34390150729418367</v>
      </c>
      <c r="Y172" s="15">
        <v>0.65609849270581622</v>
      </c>
      <c r="Z172" s="15">
        <v>0</v>
      </c>
      <c r="AA172" s="16">
        <v>2.3730235949717695</v>
      </c>
      <c r="AB172" s="16">
        <v>4.5272764753673052</v>
      </c>
      <c r="AC172" s="16">
        <v>0</v>
      </c>
      <c r="AD172" s="17">
        <v>0.89841289563996662</v>
      </c>
      <c r="AE172" s="17">
        <v>0.75228608204106096</v>
      </c>
      <c r="AF172" s="17">
        <v>0.28469475592912075</v>
      </c>
      <c r="AG172" s="17">
        <v>0.21668974548464062</v>
      </c>
      <c r="AH172" s="17">
        <v>0.32373614560762948</v>
      </c>
      <c r="AI172" s="17">
        <v>0.13991825782121603</v>
      </c>
      <c r="AJ172" s="17">
        <v>9.8579871132058378E-2</v>
      </c>
      <c r="AK172" s="17">
        <v>0.31170838723855387</v>
      </c>
      <c r="AL172" s="17">
        <v>0.18908614700414542</v>
      </c>
      <c r="AM172" s="17">
        <v>3.185396887283512E-2</v>
      </c>
      <c r="AN172" s="18">
        <v>0.37859416886693642</v>
      </c>
      <c r="AO172" s="18">
        <v>0.31701584579061487</v>
      </c>
      <c r="AP172" s="18">
        <v>0.11997131277260123</v>
      </c>
      <c r="AQ172" s="18">
        <v>9.1313776206771544E-2</v>
      </c>
      <c r="AR172" s="18">
        <v>0.1364234836491294</v>
      </c>
      <c r="AS172" s="18">
        <v>5.8962017115080798E-2</v>
      </c>
      <c r="AT172" s="18">
        <v>4.1541884092910215E-2</v>
      </c>
      <c r="AU172" s="18">
        <v>0.13135494644850426</v>
      </c>
      <c r="AV172" s="18">
        <v>7.9681528411602184E-2</v>
      </c>
      <c r="AW172" s="18">
        <v>1.3423367951473768E-2</v>
      </c>
      <c r="AX172" s="19">
        <v>2109.0640809403503</v>
      </c>
      <c r="AY172" s="19">
        <v>725.31031641540881</v>
      </c>
      <c r="AZ172" s="19">
        <v>0</v>
      </c>
      <c r="BA172" s="19">
        <v>1383.7537645249415</v>
      </c>
      <c r="BB172" s="19">
        <v>274.59825641390631</v>
      </c>
      <c r="BC172" s="19">
        <v>229.93486341908928</v>
      </c>
      <c r="BD172" s="19">
        <v>87.016430827867367</v>
      </c>
      <c r="BE172" s="19">
        <v>66.23082391361929</v>
      </c>
      <c r="BF172" s="19">
        <v>98.949360092042397</v>
      </c>
      <c r="BG172" s="19">
        <v>42.765759290230001</v>
      </c>
      <c r="BH172" s="19">
        <v>30.130757095920945</v>
      </c>
      <c r="BI172" s="19">
        <v>95.273097771293706</v>
      </c>
      <c r="BJ172" s="19">
        <v>57.793834584682564</v>
      </c>
      <c r="BK172" s="19">
        <v>9.7361072562438959</v>
      </c>
      <c r="BL172" s="20">
        <v>15.339903307948644</v>
      </c>
      <c r="BM172" s="20">
        <v>5.2754158693505726</v>
      </c>
      <c r="BN172" s="20">
        <v>10.06448743859807</v>
      </c>
      <c r="BO172" s="20">
        <v>0</v>
      </c>
      <c r="BP172" s="20">
        <v>1.9972416864842268</v>
      </c>
      <c r="BQ172" s="20">
        <v>1.6723904237194036</v>
      </c>
      <c r="BR172" s="20">
        <v>0.63289856726740157</v>
      </c>
      <c r="BS172" s="20">
        <v>0.4817181440915293</v>
      </c>
      <c r="BT172" s="20">
        <v>0.71969061059470563</v>
      </c>
      <c r="BU172" s="20">
        <v>0.3110491607778173</v>
      </c>
      <c r="BV172" s="20">
        <v>0.21915071458646068</v>
      </c>
      <c r="BW172" s="20">
        <v>0.69295196901213407</v>
      </c>
      <c r="BX172" s="20">
        <v>0.42035319947667471</v>
      </c>
      <c r="BY172" s="20">
        <v>7.0813848311336608E-2</v>
      </c>
      <c r="BZ172" s="46">
        <v>2.7777777777777776E-2</v>
      </c>
      <c r="CA172" s="46">
        <v>0.97222222222222232</v>
      </c>
      <c r="CB172" s="21">
        <v>5469796.6507390011</v>
      </c>
      <c r="CC172" s="21">
        <v>22.154903963182171</v>
      </c>
      <c r="CD172" s="21">
        <v>5708.3716492472013</v>
      </c>
      <c r="CE172" s="21">
        <v>50.268540050448891</v>
      </c>
      <c r="CF172" s="21">
        <v>5.6071803547565153</v>
      </c>
      <c r="CG172" s="21">
        <v>1451.0923441486982</v>
      </c>
      <c r="CH172" s="21">
        <v>12.778476613091271</v>
      </c>
      <c r="CI172" t="s">
        <v>88</v>
      </c>
    </row>
    <row r="173" spans="1:87" x14ac:dyDescent="0.2">
      <c r="A173" s="44">
        <v>1814</v>
      </c>
      <c r="B173" s="12" t="s">
        <v>269</v>
      </c>
      <c r="C173" s="11" t="s">
        <v>110</v>
      </c>
      <c r="D173" s="45">
        <v>14.2447</v>
      </c>
      <c r="E173" s="45">
        <v>-90.786720000000003</v>
      </c>
      <c r="F173" s="11">
        <v>108.1</v>
      </c>
      <c r="G173" s="11">
        <v>9677.6173714953256</v>
      </c>
      <c r="H173" s="13">
        <v>25193</v>
      </c>
      <c r="I173" s="14">
        <v>7306.7057324840762</v>
      </c>
      <c r="J173" s="14">
        <v>19645.43949044586</v>
      </c>
      <c r="K173" s="14">
        <v>21302.519745222944</v>
      </c>
      <c r="L173" s="14">
        <v>6125.9248407643299</v>
      </c>
      <c r="M173" s="14">
        <v>12132.375796178341</v>
      </c>
      <c r="N173" s="14">
        <v>5831.8407643312112</v>
      </c>
      <c r="O173" s="14">
        <v>9255.8394904458601</v>
      </c>
      <c r="P173" s="14">
        <v>7055.6000000000031</v>
      </c>
      <c r="Q173" s="14">
        <v>3595.2305732484069</v>
      </c>
      <c r="R173" s="14">
        <v>2494.5286624203814</v>
      </c>
      <c r="S173" s="14">
        <v>94746.005095541404</v>
      </c>
      <c r="T173" s="14">
        <v>60470.349044586001</v>
      </c>
      <c r="U173" s="14">
        <v>97007.94394904458</v>
      </c>
      <c r="V173" s="14">
        <v>109247.48407643315</v>
      </c>
      <c r="W173" s="14">
        <v>266725.77707006375</v>
      </c>
      <c r="X173" s="15">
        <v>0.22671355468092461</v>
      </c>
      <c r="Y173" s="15">
        <v>0.36369917079128972</v>
      </c>
      <c r="Z173" s="15">
        <v>0.40958727452778559</v>
      </c>
      <c r="AA173" s="16">
        <v>2.4002837710707738</v>
      </c>
      <c r="AB173" s="16">
        <v>3.8505911939445316</v>
      </c>
      <c r="AC173" s="16">
        <v>4.3364221837984021</v>
      </c>
      <c r="AD173" s="17">
        <v>0.29002920384567443</v>
      </c>
      <c r="AE173" s="17">
        <v>0.77979754258904699</v>
      </c>
      <c r="AF173" s="17">
        <v>0.84557296650748004</v>
      </c>
      <c r="AG173" s="17">
        <v>0.243159799974768</v>
      </c>
      <c r="AH173" s="17">
        <v>0.4815772554351741</v>
      </c>
      <c r="AI173" s="17">
        <v>0.23148655437348514</v>
      </c>
      <c r="AJ173" s="17">
        <v>0.36739727267280037</v>
      </c>
      <c r="AK173" s="17">
        <v>0.28006192196245</v>
      </c>
      <c r="AL173" s="17">
        <v>0.14270752086882893</v>
      </c>
      <c r="AM173" s="17">
        <v>9.9016737284975245E-2</v>
      </c>
      <c r="AN173" s="18">
        <v>0.12083121476769872</v>
      </c>
      <c r="AO173" s="18">
        <v>0.32487722992901669</v>
      </c>
      <c r="AP173" s="18">
        <v>0.35228041646520297</v>
      </c>
      <c r="AQ173" s="18">
        <v>0.10130460527435624</v>
      </c>
      <c r="AR173" s="18">
        <v>0.20063346727555512</v>
      </c>
      <c r="AS173" s="18">
        <v>9.6441327964409101E-2</v>
      </c>
      <c r="AT173" s="18">
        <v>0.15306409896230869</v>
      </c>
      <c r="AU173" s="18">
        <v>0.11667867163785954</v>
      </c>
      <c r="AV173" s="18">
        <v>5.945443725812747E-2</v>
      </c>
      <c r="AW173" s="18">
        <v>4.1252096305597896E-2</v>
      </c>
      <c r="AX173" s="19">
        <v>2467.3984927850488</v>
      </c>
      <c r="AY173" s="19">
        <v>559.39268311365402</v>
      </c>
      <c r="AZ173" s="19">
        <v>1010.6150238337942</v>
      </c>
      <c r="BA173" s="19">
        <v>897.39078583760022</v>
      </c>
      <c r="BB173" s="19">
        <v>67.592097432785167</v>
      </c>
      <c r="BC173" s="19">
        <v>181.73394533252417</v>
      </c>
      <c r="BD173" s="19">
        <v>197.06308737486535</v>
      </c>
      <c r="BE173" s="19">
        <v>56.669054956191772</v>
      </c>
      <c r="BF173" s="19">
        <v>112.23289358166829</v>
      </c>
      <c r="BG173" s="19">
        <v>53.948573213054686</v>
      </c>
      <c r="BH173" s="19">
        <v>85.622937006899733</v>
      </c>
      <c r="BI173" s="19">
        <v>65.269195189639248</v>
      </c>
      <c r="BJ173" s="19">
        <v>33.258377180836327</v>
      </c>
      <c r="BK173" s="19">
        <v>23.076120836451263</v>
      </c>
      <c r="BL173" s="20">
        <v>27.561099683036026</v>
      </c>
      <c r="BM173" s="20">
        <v>6.2484748800564009</v>
      </c>
      <c r="BN173" s="20">
        <v>10.02394910081628</v>
      </c>
      <c r="BO173" s="20">
        <v>11.288675702163342</v>
      </c>
      <c r="BP173" s="20">
        <v>0.75501081020266558</v>
      </c>
      <c r="BQ173" s="20">
        <v>2.0299872103137684</v>
      </c>
      <c r="BR173" s="20">
        <v>2.2012153330186282</v>
      </c>
      <c r="BS173" s="20">
        <v>0.63299928129084415</v>
      </c>
      <c r="BT173" s="20">
        <v>1.2536531803699242</v>
      </c>
      <c r="BU173" s="20">
        <v>0.60261121518489125</v>
      </c>
      <c r="BV173" s="20">
        <v>0.95641717740445287</v>
      </c>
      <c r="BW173" s="20">
        <v>0.72906374876751456</v>
      </c>
      <c r="BX173" s="20">
        <v>0.37149955771529891</v>
      </c>
      <c r="BY173" s="20">
        <v>0.25776268751519593</v>
      </c>
      <c r="BZ173" s="46">
        <v>1</v>
      </c>
      <c r="CA173" s="46">
        <v>0</v>
      </c>
      <c r="CB173" s="21">
        <v>548427.94523885509</v>
      </c>
      <c r="CC173" s="21">
        <v>22.154903963182171</v>
      </c>
      <c r="CD173" s="21">
        <v>5708.3716492472013</v>
      </c>
      <c r="CE173" s="21">
        <v>50.268540050448891</v>
      </c>
      <c r="CF173" s="21">
        <v>5.6071803547565153</v>
      </c>
      <c r="CG173" s="21">
        <v>1451.0923441486982</v>
      </c>
      <c r="CH173" s="21">
        <v>12.778476613091271</v>
      </c>
      <c r="CI173" t="s">
        <v>88</v>
      </c>
    </row>
    <row r="174" spans="1:87" x14ac:dyDescent="0.2">
      <c r="A174" s="44">
        <v>1815</v>
      </c>
      <c r="B174" s="12" t="s">
        <v>270</v>
      </c>
      <c r="C174" s="11" t="s">
        <v>110</v>
      </c>
      <c r="D174" s="45">
        <v>14.27449</v>
      </c>
      <c r="E174" s="45">
        <v>-90.793719999999993</v>
      </c>
      <c r="F174" s="11">
        <v>23.2</v>
      </c>
      <c r="G174" s="11">
        <v>2364.6354999999999</v>
      </c>
      <c r="H174" s="13">
        <v>5530.4</v>
      </c>
      <c r="I174" s="14">
        <v>2729.3146496815289</v>
      </c>
      <c r="J174" s="14">
        <v>5523.5324840764324</v>
      </c>
      <c r="K174" s="14">
        <v>7582.2509554140124</v>
      </c>
      <c r="L174" s="14">
        <v>1105.0828025477706</v>
      </c>
      <c r="M174" s="14">
        <v>1366.1719745222929</v>
      </c>
      <c r="N174" s="14">
        <v>2138.8458598726111</v>
      </c>
      <c r="O174" s="14">
        <v>2895.8331210191072</v>
      </c>
      <c r="P174" s="14">
        <v>1013.0216560509554</v>
      </c>
      <c r="Q174" s="14">
        <v>2021.9974522292994</v>
      </c>
      <c r="R174" s="14">
        <v>1680.5668789808922</v>
      </c>
      <c r="S174" s="14">
        <v>28056.617834394903</v>
      </c>
      <c r="T174" s="14">
        <v>20642.745222929934</v>
      </c>
      <c r="U174" s="14">
        <v>26839.323566878986</v>
      </c>
      <c r="V174" s="14">
        <v>23265.319745222932</v>
      </c>
      <c r="W174" s="14">
        <v>70747.38853503186</v>
      </c>
      <c r="X174" s="15">
        <v>0.29178102047835025</v>
      </c>
      <c r="Y174" s="15">
        <v>0.37936839963483604</v>
      </c>
      <c r="Z174" s="15">
        <v>0.32885057988681354</v>
      </c>
      <c r="AA174" s="16">
        <v>3.7325953317897325</v>
      </c>
      <c r="AB174" s="16">
        <v>4.8530528654128071</v>
      </c>
      <c r="AC174" s="16">
        <v>4.2068059715794401</v>
      </c>
      <c r="AD174" s="17">
        <v>0.49351125590943312</v>
      </c>
      <c r="AE174" s="17">
        <v>0.99875822437372208</v>
      </c>
      <c r="AF174" s="17">
        <v>1.3710131193790707</v>
      </c>
      <c r="AG174" s="17">
        <v>0.1998196880058894</v>
      </c>
      <c r="AH174" s="17">
        <v>0.24702950501271029</v>
      </c>
      <c r="AI174" s="17">
        <v>0.3867434290236893</v>
      </c>
      <c r="AJ174" s="17">
        <v>0.52362091729695992</v>
      </c>
      <c r="AK174" s="17">
        <v>0.1831733068224641</v>
      </c>
      <c r="AL174" s="17">
        <v>0.36561504633106096</v>
      </c>
      <c r="AM174" s="17">
        <v>0.30387799779055624</v>
      </c>
      <c r="AN174" s="18">
        <v>0.13221665142918151</v>
      </c>
      <c r="AO174" s="18">
        <v>0.26757741881835073</v>
      </c>
      <c r="AP174" s="18">
        <v>0.36730826610172268</v>
      </c>
      <c r="AQ174" s="18">
        <v>5.3533713205947339E-2</v>
      </c>
      <c r="AR174" s="18">
        <v>6.6181700145422073E-2</v>
      </c>
      <c r="AS174" s="18">
        <v>0.1036124719253321</v>
      </c>
      <c r="AT174" s="18">
        <v>0.14028333391444561</v>
      </c>
      <c r="AU174" s="18">
        <v>4.9073979507613753E-2</v>
      </c>
      <c r="AV174" s="18">
        <v>9.795196474077815E-2</v>
      </c>
      <c r="AW174" s="18">
        <v>8.1411985704019668E-2</v>
      </c>
      <c r="AX174" s="19">
        <v>3049.4564023720632</v>
      </c>
      <c r="AY174" s="19">
        <v>889.77350098835927</v>
      </c>
      <c r="AZ174" s="19">
        <v>1002.8155062596092</v>
      </c>
      <c r="BA174" s="19">
        <v>1156.8673951240942</v>
      </c>
      <c r="BB174" s="19">
        <v>117.64287283110039</v>
      </c>
      <c r="BC174" s="19">
        <v>238.08329672743244</v>
      </c>
      <c r="BD174" s="19">
        <v>326.82116187129367</v>
      </c>
      <c r="BE174" s="19">
        <v>47.632879420162524</v>
      </c>
      <c r="BF174" s="19">
        <v>58.886723039754003</v>
      </c>
      <c r="BG174" s="19">
        <v>92.191631891060823</v>
      </c>
      <c r="BH174" s="19">
        <v>124.82039314737531</v>
      </c>
      <c r="BI174" s="19">
        <v>43.664726553920488</v>
      </c>
      <c r="BJ174" s="19">
        <v>87.155062596090488</v>
      </c>
      <c r="BK174" s="19">
        <v>72.438227542279833</v>
      </c>
      <c r="BL174" s="20">
        <v>29.918940375813467</v>
      </c>
      <c r="BM174" s="20">
        <v>8.72977895448577</v>
      </c>
      <c r="BN174" s="20">
        <v>11.350300529142435</v>
      </c>
      <c r="BO174" s="20">
        <v>9.8388608921852576</v>
      </c>
      <c r="BP174" s="20">
        <v>1.1542221410790496</v>
      </c>
      <c r="BQ174" s="20">
        <v>2.3358917194960629</v>
      </c>
      <c r="BR174" s="20">
        <v>3.2065199712234773</v>
      </c>
      <c r="BS174" s="20">
        <v>0.467337482900756</v>
      </c>
      <c r="BT174" s="20">
        <v>0.5777516131015934</v>
      </c>
      <c r="BU174" s="20">
        <v>0.90451397683601176</v>
      </c>
      <c r="BV174" s="20">
        <v>1.2246424960714273</v>
      </c>
      <c r="BW174" s="20">
        <v>0.42840499351843253</v>
      </c>
      <c r="BX174" s="20">
        <v>0.8550990003445772</v>
      </c>
      <c r="BY174" s="20">
        <v>0.71070863944184726</v>
      </c>
      <c r="BZ174" s="46">
        <v>1</v>
      </c>
      <c r="CA174" s="46">
        <v>0</v>
      </c>
      <c r="CB174" s="21">
        <v>122029.24483900001</v>
      </c>
      <c r="CC174" s="21">
        <v>22.154903963182171</v>
      </c>
      <c r="CD174" s="21">
        <v>5708.3716492472013</v>
      </c>
      <c r="CE174" s="21">
        <v>50.268540050448891</v>
      </c>
      <c r="CF174" s="21">
        <v>5.6071803547565153</v>
      </c>
      <c r="CG174" s="21">
        <v>1451.0923441486982</v>
      </c>
      <c r="CH174" s="21">
        <v>12.778476613091271</v>
      </c>
      <c r="CI174" t="s">
        <v>88</v>
      </c>
    </row>
    <row r="175" spans="1:87" x14ac:dyDescent="0.2">
      <c r="A175" s="44">
        <v>1816</v>
      </c>
      <c r="B175" s="12" t="s">
        <v>271</v>
      </c>
      <c r="C175" s="11" t="s">
        <v>128</v>
      </c>
      <c r="D175" s="45">
        <v>14.278219999999999</v>
      </c>
      <c r="E175" s="45">
        <v>-90.913839999999993</v>
      </c>
      <c r="F175" s="11">
        <v>83.6</v>
      </c>
      <c r="G175" s="11">
        <v>5982.1424072164937</v>
      </c>
      <c r="H175" s="13">
        <v>14813.6</v>
      </c>
      <c r="I175" s="14">
        <v>8813.2955414012758</v>
      </c>
      <c r="J175" s="14">
        <v>11005.171974522294</v>
      </c>
      <c r="K175" s="14">
        <v>13188.692993630566</v>
      </c>
      <c r="L175" s="14">
        <v>5457.6942675159235</v>
      </c>
      <c r="M175" s="14">
        <v>27487.363057324845</v>
      </c>
      <c r="N175" s="14">
        <v>4944.2382165605122</v>
      </c>
      <c r="O175" s="14">
        <v>2317.5337579617826</v>
      </c>
      <c r="P175" s="14">
        <v>7154.645859872614</v>
      </c>
      <c r="Q175" s="14">
        <v>3117.5248407643307</v>
      </c>
      <c r="R175" s="14">
        <v>592.14777070063724</v>
      </c>
      <c r="S175" s="14">
        <v>84078.308280254772</v>
      </c>
      <c r="T175" s="14">
        <v>42174.527388535025</v>
      </c>
      <c r="U175" s="14">
        <v>62540.965605095531</v>
      </c>
      <c r="V175" s="14">
        <v>64203.519745222948</v>
      </c>
      <c r="W175" s="14">
        <v>168919.01273885352</v>
      </c>
      <c r="X175" s="15">
        <v>0.24967306346820928</v>
      </c>
      <c r="Y175" s="15">
        <v>0.37024231074439801</v>
      </c>
      <c r="Z175" s="15">
        <v>0.3800846257873926</v>
      </c>
      <c r="AA175" s="16">
        <v>2.847014053878532</v>
      </c>
      <c r="AB175" s="16">
        <v>4.2218613709763684</v>
      </c>
      <c r="AC175" s="16">
        <v>4.3340929784267797</v>
      </c>
      <c r="AD175" s="17">
        <v>0.59494623463582619</v>
      </c>
      <c r="AE175" s="17">
        <v>0.74291002690246088</v>
      </c>
      <c r="AF175" s="17">
        <v>0.89030978247222592</v>
      </c>
      <c r="AG175" s="17">
        <v>0.36842457387238237</v>
      </c>
      <c r="AH175" s="17">
        <v>1.8555491614006618</v>
      </c>
      <c r="AI175" s="17">
        <v>0.33376344822058868</v>
      </c>
      <c r="AJ175" s="17">
        <v>0.15644635726371595</v>
      </c>
      <c r="AK175" s="17">
        <v>0.48297819975378126</v>
      </c>
      <c r="AL175" s="17">
        <v>0.210450183666653</v>
      </c>
      <c r="AM175" s="17">
        <v>3.9973252328983987E-2</v>
      </c>
      <c r="AN175" s="18">
        <v>0.20897200483619727</v>
      </c>
      <c r="AO175" s="18">
        <v>0.26094357556485637</v>
      </c>
      <c r="AP175" s="18">
        <v>0.31271703111522853</v>
      </c>
      <c r="AQ175" s="18">
        <v>0.12940736044856249</v>
      </c>
      <c r="AR175" s="18">
        <v>0.65175272277733154</v>
      </c>
      <c r="AS175" s="18">
        <v>0.11723280668948488</v>
      </c>
      <c r="AT175" s="18">
        <v>5.4951030905726159E-2</v>
      </c>
      <c r="AU175" s="18">
        <v>0.16964377084679733</v>
      </c>
      <c r="AV175" s="18">
        <v>7.3919615317653023E-2</v>
      </c>
      <c r="AW175" s="18">
        <v>1.4040412717502324E-2</v>
      </c>
      <c r="AX175" s="19">
        <v>2020.5623533355686</v>
      </c>
      <c r="AY175" s="19">
        <v>504.47999268582572</v>
      </c>
      <c r="AZ175" s="19">
        <v>767.98468594764302</v>
      </c>
      <c r="BA175" s="19">
        <v>748.09767470209965</v>
      </c>
      <c r="BB175" s="19">
        <v>105.42219547130713</v>
      </c>
      <c r="BC175" s="19">
        <v>131.64081309237196</v>
      </c>
      <c r="BD175" s="19">
        <v>157.75948556974362</v>
      </c>
      <c r="BE175" s="19">
        <v>65.283424252582819</v>
      </c>
      <c r="BF175" s="19">
        <v>328.7962088196752</v>
      </c>
      <c r="BG175" s="19">
        <v>59.141605461250151</v>
      </c>
      <c r="BH175" s="19">
        <v>27.721695669399317</v>
      </c>
      <c r="BI175" s="19">
        <v>85.581888275988206</v>
      </c>
      <c r="BJ175" s="19">
        <v>37.290966994788647</v>
      </c>
      <c r="BK175" s="19">
        <v>7.0831073050315467</v>
      </c>
      <c r="BL175" s="20">
        <v>28.237210223394193</v>
      </c>
      <c r="BM175" s="20">
        <v>7.0500707802706657</v>
      </c>
      <c r="BN175" s="20">
        <v>10.454609962084804</v>
      </c>
      <c r="BO175" s="20">
        <v>10.73252948103872</v>
      </c>
      <c r="BP175" s="20">
        <v>1.4732674251902547</v>
      </c>
      <c r="BQ175" s="20">
        <v>1.8396706773891445</v>
      </c>
      <c r="BR175" s="20">
        <v>2.2046772035584654</v>
      </c>
      <c r="BS175" s="20">
        <v>0.91233105065036435</v>
      </c>
      <c r="BT175" s="20">
        <v>4.5949028268143124</v>
      </c>
      <c r="BU175" s="20">
        <v>0.82649958493065678</v>
      </c>
      <c r="BV175" s="20">
        <v>0.38740865733421032</v>
      </c>
      <c r="BW175" s="20">
        <v>1.1960005919019385</v>
      </c>
      <c r="BX175" s="20">
        <v>0.52113852003983352</v>
      </c>
      <c r="BY175" s="20">
        <v>9.8985903442603787E-2</v>
      </c>
      <c r="BZ175" s="46">
        <v>1</v>
      </c>
      <c r="CA175" s="46">
        <v>0</v>
      </c>
      <c r="CB175" s="21">
        <v>324466.68693240208</v>
      </c>
      <c r="CC175" s="21">
        <v>22.154903963182171</v>
      </c>
      <c r="CD175" s="21">
        <v>5708.3716492472013</v>
      </c>
      <c r="CE175" s="21">
        <v>50.268540050448891</v>
      </c>
      <c r="CF175" s="21">
        <v>5.6071803547565153</v>
      </c>
      <c r="CG175" s="21">
        <v>1451.0923441486982</v>
      </c>
      <c r="CH175" s="21">
        <v>12.778476613091271</v>
      </c>
      <c r="CI175" t="s">
        <v>88</v>
      </c>
    </row>
    <row r="176" spans="1:87" x14ac:dyDescent="0.2">
      <c r="A176" s="44">
        <v>1817</v>
      </c>
      <c r="B176" s="12" t="s">
        <v>272</v>
      </c>
      <c r="C176" s="11" t="s">
        <v>110</v>
      </c>
      <c r="D176" s="45">
        <v>14.17881</v>
      </c>
      <c r="E176" s="45">
        <v>-90.834109999999995</v>
      </c>
      <c r="F176" s="11">
        <v>67.34</v>
      </c>
      <c r="G176" s="11">
        <v>7133.2077479059844</v>
      </c>
      <c r="H176" s="13">
        <v>16486.400000000001</v>
      </c>
      <c r="I176" s="14">
        <v>27450.571974522289</v>
      </c>
      <c r="J176" s="14">
        <v>13076.421656050956</v>
      </c>
      <c r="K176" s="14">
        <v>14788.215286624205</v>
      </c>
      <c r="L176" s="14">
        <v>1962.9668789808918</v>
      </c>
      <c r="M176" s="14">
        <v>678.08662420382177</v>
      </c>
      <c r="N176" s="14">
        <v>4729.4038216560512</v>
      </c>
      <c r="O176" s="14">
        <v>2904.5095541401274</v>
      </c>
      <c r="P176" s="14">
        <v>4390.4063694267534</v>
      </c>
      <c r="Q176" s="14">
        <v>3271.1719745222922</v>
      </c>
      <c r="R176" s="14">
        <v>562.26751592356698</v>
      </c>
      <c r="S176" s="14">
        <v>73814.021656050958</v>
      </c>
      <c r="T176" s="14">
        <v>61111.615286624197</v>
      </c>
      <c r="U176" s="14">
        <v>76261.717197452235</v>
      </c>
      <c r="V176" s="14">
        <v>0</v>
      </c>
      <c r="W176" s="14">
        <v>137373.33248407644</v>
      </c>
      <c r="X176" s="15">
        <v>0.44485792243343825</v>
      </c>
      <c r="Y176" s="15">
        <v>0.55514207756656175</v>
      </c>
      <c r="Z176" s="15">
        <v>0</v>
      </c>
      <c r="AA176" s="16">
        <v>3.7067895530027291</v>
      </c>
      <c r="AB176" s="16">
        <v>4.6257349814060209</v>
      </c>
      <c r="AC176" s="16">
        <v>0</v>
      </c>
      <c r="AD176" s="17">
        <v>1.6650434281906472</v>
      </c>
      <c r="AE176" s="17">
        <v>0.7931641629495193</v>
      </c>
      <c r="AF176" s="17">
        <v>0.89699481309589746</v>
      </c>
      <c r="AG176" s="17">
        <v>0.11906582874253273</v>
      </c>
      <c r="AH176" s="17">
        <v>4.1130060183170475E-2</v>
      </c>
      <c r="AI176" s="17">
        <v>0.28686698258298055</v>
      </c>
      <c r="AJ176" s="17">
        <v>0.17617609387981167</v>
      </c>
      <c r="AK176" s="17">
        <v>0.26630473417039213</v>
      </c>
      <c r="AL176" s="17">
        <v>0.1984163901471693</v>
      </c>
      <c r="AM176" s="17">
        <v>3.4104929876963251E-2</v>
      </c>
      <c r="AN176" s="18">
        <v>0.44918747190324276</v>
      </c>
      <c r="AO176" s="18">
        <v>0.2139760435838628</v>
      </c>
      <c r="AP176" s="18">
        <v>0.24198698098986388</v>
      </c>
      <c r="AQ176" s="18">
        <v>3.2121011198513287E-2</v>
      </c>
      <c r="AR176" s="18">
        <v>1.1095871398971809E-2</v>
      </c>
      <c r="AS176" s="18">
        <v>7.7389605878920353E-2</v>
      </c>
      <c r="AT176" s="18">
        <v>4.7527946046221625E-2</v>
      </c>
      <c r="AU176" s="18">
        <v>7.1842420607522439E-2</v>
      </c>
      <c r="AV176" s="18">
        <v>5.3527827061679217E-2</v>
      </c>
      <c r="AW176" s="18">
        <v>9.2006652628380658E-3</v>
      </c>
      <c r="AX176" s="19">
        <v>2039.9960273845625</v>
      </c>
      <c r="AY176" s="19">
        <v>907.50839451476384</v>
      </c>
      <c r="AZ176" s="19">
        <v>1754.5716687898091</v>
      </c>
      <c r="BA176" s="19">
        <v>1132.4876328697985</v>
      </c>
      <c r="BB176" s="19">
        <v>407.64140146305743</v>
      </c>
      <c r="BC176" s="19">
        <v>194.18505577741246</v>
      </c>
      <c r="BD176" s="19">
        <v>219.60521661158603</v>
      </c>
      <c r="BE176" s="19">
        <v>29.150087302953544</v>
      </c>
      <c r="BF176" s="19">
        <v>10.069596439023192</v>
      </c>
      <c r="BG176" s="19">
        <v>70.23171698330934</v>
      </c>
      <c r="BH176" s="19">
        <v>43.132010010990903</v>
      </c>
      <c r="BI176" s="19">
        <v>65.197599783587066</v>
      </c>
      <c r="BJ176" s="19">
        <v>48.576952398608434</v>
      </c>
      <c r="BK176" s="19">
        <v>8.3496809611459302</v>
      </c>
      <c r="BL176" s="20">
        <v>19.258282856601728</v>
      </c>
      <c r="BM176" s="20">
        <v>8.5671997012233447</v>
      </c>
      <c r="BN176" s="20">
        <v>10.691083155378383</v>
      </c>
      <c r="BO176" s="20">
        <v>0</v>
      </c>
      <c r="BP176" s="20">
        <v>3.848278775082731</v>
      </c>
      <c r="BQ176" s="20">
        <v>1.8331754966606228</v>
      </c>
      <c r="BR176" s="20">
        <v>2.073150791236301</v>
      </c>
      <c r="BS176" s="20">
        <v>0.27518711754289477</v>
      </c>
      <c r="BT176" s="20">
        <v>9.5060546134083934E-2</v>
      </c>
      <c r="BU176" s="20">
        <v>0.66301220836367891</v>
      </c>
      <c r="BV176" s="20">
        <v>0.40718140516694912</v>
      </c>
      <c r="BW176" s="20">
        <v>0.61548836436392806</v>
      </c>
      <c r="BX176" s="20">
        <v>0.45858358400995308</v>
      </c>
      <c r="BY176" s="20">
        <v>7.8823936690842283E-2</v>
      </c>
      <c r="BZ176" s="46">
        <v>1</v>
      </c>
      <c r="CA176" s="46">
        <v>0</v>
      </c>
      <c r="CB176" s="21">
        <v>364348.77042522299</v>
      </c>
      <c r="CC176" s="21">
        <v>22.154903963182171</v>
      </c>
      <c r="CD176" s="21">
        <v>5708.3716492472013</v>
      </c>
      <c r="CE176" s="21">
        <v>50.268540050448891</v>
      </c>
      <c r="CF176" s="21">
        <v>5.6071803547565153</v>
      </c>
      <c r="CG176" s="21">
        <v>1451.0923441486982</v>
      </c>
      <c r="CH176" s="21">
        <v>12.778476613091271</v>
      </c>
      <c r="CI176" t="s">
        <v>88</v>
      </c>
    </row>
    <row r="177" spans="1:87" x14ac:dyDescent="0.2">
      <c r="A177" s="44">
        <v>1846</v>
      </c>
      <c r="B177" s="12" t="s">
        <v>273</v>
      </c>
      <c r="C177" s="11" t="s">
        <v>110</v>
      </c>
      <c r="D177" s="45">
        <v>14.247030000000001</v>
      </c>
      <c r="E177" s="45">
        <v>-90.782790000000006</v>
      </c>
      <c r="F177" s="11">
        <v>110.1</v>
      </c>
      <c r="G177" s="11">
        <v>9488.7595000000019</v>
      </c>
      <c r="H177" s="13">
        <v>24827.399999999991</v>
      </c>
      <c r="I177" s="14">
        <v>7855.7834394904476</v>
      </c>
      <c r="J177" s="14">
        <v>17574.591082802548</v>
      </c>
      <c r="K177" s="14">
        <v>29308.098089171966</v>
      </c>
      <c r="L177" s="14">
        <v>6020.6929936305733</v>
      </c>
      <c r="M177" s="14">
        <v>10590.834394904456</v>
      </c>
      <c r="N177" s="14">
        <v>10475.870063694272</v>
      </c>
      <c r="O177" s="14">
        <v>6013.3605095541434</v>
      </c>
      <c r="P177" s="14">
        <v>6446.9337579617813</v>
      </c>
      <c r="Q177" s="14">
        <v>4289.0828025477704</v>
      </c>
      <c r="R177" s="14">
        <v>1848.2815286624202</v>
      </c>
      <c r="S177" s="14">
        <v>100423.52866242039</v>
      </c>
      <c r="T177" s="14">
        <v>66896.529936305727</v>
      </c>
      <c r="U177" s="14">
        <v>95249.798726114634</v>
      </c>
      <c r="V177" s="14">
        <v>99494.071337579633</v>
      </c>
      <c r="W177" s="14">
        <v>261640.4</v>
      </c>
      <c r="X177" s="15">
        <v>0.25568119425098618</v>
      </c>
      <c r="Y177" s="15">
        <v>0.36404851363212498</v>
      </c>
      <c r="Z177" s="15">
        <v>0.38027029211688879</v>
      </c>
      <c r="AA177" s="16">
        <v>2.6944637753572969</v>
      </c>
      <c r="AB177" s="16">
        <v>3.8364790000610078</v>
      </c>
      <c r="AC177" s="16">
        <v>4.0074301512675383</v>
      </c>
      <c r="AD177" s="17">
        <v>0.3164158727651889</v>
      </c>
      <c r="AE177" s="17">
        <v>0.70787078319931018</v>
      </c>
      <c r="AF177" s="17">
        <v>1.1804739154793484</v>
      </c>
      <c r="AG177" s="17">
        <v>0.2425019532303252</v>
      </c>
      <c r="AH177" s="17">
        <v>0.42657847357775924</v>
      </c>
      <c r="AI177" s="17">
        <v>0.42194793106383577</v>
      </c>
      <c r="AJ177" s="17">
        <v>0.24220661485109782</v>
      </c>
      <c r="AK177" s="17">
        <v>0.25967011277708435</v>
      </c>
      <c r="AL177" s="17">
        <v>0.17275601966165494</v>
      </c>
      <c r="AM177" s="17">
        <v>7.4445231021469063E-2</v>
      </c>
      <c r="AN177" s="18">
        <v>0.11743185254855797</v>
      </c>
      <c r="AO177" s="18">
        <v>0.26271304504936005</v>
      </c>
      <c r="AP177" s="18">
        <v>0.4381108873222142</v>
      </c>
      <c r="AQ177" s="18">
        <v>9.0000079217308626E-2</v>
      </c>
      <c r="AR177" s="18">
        <v>0.15831664818770599</v>
      </c>
      <c r="AS177" s="18">
        <v>0.15659810865628868</v>
      </c>
      <c r="AT177" s="18">
        <v>8.9890469883559754E-2</v>
      </c>
      <c r="AU177" s="18">
        <v>9.6371721584065845E-2</v>
      </c>
      <c r="AV177" s="18">
        <v>6.4115176177770947E-2</v>
      </c>
      <c r="AW177" s="18">
        <v>2.7628959684788235E-2</v>
      </c>
      <c r="AX177" s="19">
        <v>2376.3887375113536</v>
      </c>
      <c r="AY177" s="19">
        <v>607.59791041149617</v>
      </c>
      <c r="AZ177" s="19">
        <v>903.67003939672691</v>
      </c>
      <c r="BA177" s="19">
        <v>865.12078770313019</v>
      </c>
      <c r="BB177" s="19">
        <v>71.35134822425475</v>
      </c>
      <c r="BC177" s="19">
        <v>159.62389720983242</v>
      </c>
      <c r="BD177" s="19">
        <v>266.19525966550378</v>
      </c>
      <c r="BE177" s="19">
        <v>54.683860069305844</v>
      </c>
      <c r="BF177" s="19">
        <v>96.192864622202151</v>
      </c>
      <c r="BG177" s="19">
        <v>95.148683593953436</v>
      </c>
      <c r="BH177" s="19">
        <v>54.617261667158438</v>
      </c>
      <c r="BI177" s="19">
        <v>58.555256657236889</v>
      </c>
      <c r="BJ177" s="19">
        <v>38.956247071278568</v>
      </c>
      <c r="BK177" s="19">
        <v>16.787298171320803</v>
      </c>
      <c r="BL177" s="20">
        <v>27.573720252895011</v>
      </c>
      <c r="BM177" s="20">
        <v>7.0500817242028013</v>
      </c>
      <c r="BN177" s="20">
        <v>10.03817187337445</v>
      </c>
      <c r="BO177" s="20">
        <v>10.48546665531776</v>
      </c>
      <c r="BP177" s="20">
        <v>0.82790415749186663</v>
      </c>
      <c r="BQ177" s="20">
        <v>1.8521484376121604</v>
      </c>
      <c r="BR177" s="20">
        <v>3.088717559884615</v>
      </c>
      <c r="BS177" s="20">
        <v>0.63450791366675197</v>
      </c>
      <c r="BT177" s="20">
        <v>1.1161453080251906</v>
      </c>
      <c r="BU177" s="20">
        <v>1.1040294638824253</v>
      </c>
      <c r="BV177" s="20">
        <v>0.633735158906087</v>
      </c>
      <c r="BW177" s="20">
        <v>0.67942851306978325</v>
      </c>
      <c r="BX177" s="20">
        <v>0.45201723181494585</v>
      </c>
      <c r="BY177" s="20">
        <v>0.19478642373246152</v>
      </c>
      <c r="BZ177" s="46">
        <v>1</v>
      </c>
      <c r="CA177" s="46">
        <v>0</v>
      </c>
      <c r="CB177" s="21">
        <v>540139.0722709999</v>
      </c>
      <c r="CC177" s="21">
        <v>22.154903963182171</v>
      </c>
      <c r="CD177" s="21">
        <v>5708.3716492472013</v>
      </c>
      <c r="CE177" s="21">
        <v>50.268540050448891</v>
      </c>
      <c r="CF177" s="21">
        <v>5.6071803547565153</v>
      </c>
      <c r="CG177" s="21">
        <v>1451.0923441486982</v>
      </c>
      <c r="CH177" s="21">
        <v>12.778476613091271</v>
      </c>
      <c r="CI177" t="s">
        <v>88</v>
      </c>
    </row>
    <row r="178" spans="1:87" x14ac:dyDescent="0.2">
      <c r="A178" s="44">
        <v>1857</v>
      </c>
      <c r="B178" s="12" t="s">
        <v>274</v>
      </c>
      <c r="C178" s="11" t="s">
        <v>110</v>
      </c>
      <c r="D178" s="45">
        <v>14.23021</v>
      </c>
      <c r="E178" s="45">
        <v>-90.799449999999993</v>
      </c>
      <c r="F178" s="11">
        <v>39.700000000000003</v>
      </c>
      <c r="G178" s="11">
        <v>3962.7310000000002</v>
      </c>
      <c r="H178" s="13">
        <v>10020</v>
      </c>
      <c r="I178" s="14">
        <v>6065.7974522292989</v>
      </c>
      <c r="J178" s="14">
        <v>7328.3719745222952</v>
      </c>
      <c r="K178" s="14">
        <v>10283.690445859875</v>
      </c>
      <c r="L178" s="14">
        <v>3130.9261146496829</v>
      </c>
      <c r="M178" s="14">
        <v>7946.1656050955417</v>
      </c>
      <c r="N178" s="14">
        <v>3004.5592356687903</v>
      </c>
      <c r="O178" s="14">
        <v>2495.073885350319</v>
      </c>
      <c r="P178" s="14">
        <v>2107.3070063694267</v>
      </c>
      <c r="Q178" s="14">
        <v>1929.3999999999999</v>
      </c>
      <c r="R178" s="14">
        <v>288.73630573248408</v>
      </c>
      <c r="S178" s="14">
        <v>44580.02802547771</v>
      </c>
      <c r="T178" s="14">
        <v>29026.922292993637</v>
      </c>
      <c r="U178" s="14">
        <v>46634.861146496813</v>
      </c>
      <c r="V178" s="14">
        <v>37022.188535031855</v>
      </c>
      <c r="W178" s="14">
        <v>112683.97197452231</v>
      </c>
      <c r="X178" s="15">
        <v>0.25759583891448717</v>
      </c>
      <c r="Y178" s="15">
        <v>0.41385531881180837</v>
      </c>
      <c r="Z178" s="15">
        <v>0.3285488422737044</v>
      </c>
      <c r="AA178" s="16">
        <v>2.8968984324344946</v>
      </c>
      <c r="AB178" s="16">
        <v>4.6541777591314188</v>
      </c>
      <c r="AC178" s="16">
        <v>3.6948291951129595</v>
      </c>
      <c r="AD178" s="17">
        <v>0.60536900720851283</v>
      </c>
      <c r="AE178" s="17">
        <v>0.73137444855511924</v>
      </c>
      <c r="AF178" s="17">
        <v>1.0263164117624626</v>
      </c>
      <c r="AG178" s="17">
        <v>0.31246767611274279</v>
      </c>
      <c r="AH178" s="17">
        <v>0.79303049951053306</v>
      </c>
      <c r="AI178" s="17">
        <v>0.29985621114458982</v>
      </c>
      <c r="AJ178" s="17">
        <v>0.24900936979544103</v>
      </c>
      <c r="AK178" s="17">
        <v>0.2103100804759907</v>
      </c>
      <c r="AL178" s="17">
        <v>0.19255489021956088</v>
      </c>
      <c r="AM178" s="17">
        <v>2.8815998576096215E-2</v>
      </c>
      <c r="AN178" s="18">
        <v>0.20897142973002786</v>
      </c>
      <c r="AO178" s="18">
        <v>0.25246810187283197</v>
      </c>
      <c r="AP178" s="18">
        <v>0.35428111675284629</v>
      </c>
      <c r="AQ178" s="18">
        <v>0.10786283447644082</v>
      </c>
      <c r="AR178" s="18">
        <v>0.27375157189894517</v>
      </c>
      <c r="AS178" s="18">
        <v>0.10350939742564491</v>
      </c>
      <c r="AT178" s="18">
        <v>8.5957231709424681E-2</v>
      </c>
      <c r="AU178" s="18">
        <v>7.2598361793185268E-2</v>
      </c>
      <c r="AV178" s="18">
        <v>6.6469327354960681E-2</v>
      </c>
      <c r="AW178" s="18">
        <v>9.9471898128923476E-3</v>
      </c>
      <c r="AX178" s="19">
        <v>2838.3872033884713</v>
      </c>
      <c r="AY178" s="19">
        <v>731.1567328209984</v>
      </c>
      <c r="AZ178" s="19">
        <v>932.54882959777967</v>
      </c>
      <c r="BA178" s="19">
        <v>1174.681640969693</v>
      </c>
      <c r="BB178" s="19">
        <v>152.79086781434</v>
      </c>
      <c r="BC178" s="19">
        <v>184.59375250685881</v>
      </c>
      <c r="BD178" s="19">
        <v>259.03502382518576</v>
      </c>
      <c r="BE178" s="19">
        <v>78.864637648606617</v>
      </c>
      <c r="BF178" s="19">
        <v>200.15530491424536</v>
      </c>
      <c r="BG178" s="19">
        <v>75.681592838004789</v>
      </c>
      <c r="BH178" s="19">
        <v>62.848208699000473</v>
      </c>
      <c r="BI178" s="19">
        <v>53.080781016862133</v>
      </c>
      <c r="BJ178" s="19">
        <v>48.599496221662463</v>
      </c>
      <c r="BK178" s="19">
        <v>7.2729548043446863</v>
      </c>
      <c r="BL178" s="20">
        <v>28.435937734487229</v>
      </c>
      <c r="BM178" s="20">
        <v>7.3249792360353592</v>
      </c>
      <c r="BN178" s="20">
        <v>11.768364076818944</v>
      </c>
      <c r="BO178" s="20">
        <v>9.3425944216329224</v>
      </c>
      <c r="BP178" s="20">
        <v>1.5307113836970763</v>
      </c>
      <c r="BQ178" s="20">
        <v>1.849323603979754</v>
      </c>
      <c r="BR178" s="20">
        <v>2.5951018239340176</v>
      </c>
      <c r="BS178" s="20">
        <v>0.79009302287984795</v>
      </c>
      <c r="BT178" s="20">
        <v>2.0052245799918142</v>
      </c>
      <c r="BU178" s="20">
        <v>0.75820418687738078</v>
      </c>
      <c r="BV178" s="20">
        <v>0.62963493745861598</v>
      </c>
      <c r="BW178" s="20">
        <v>0.53178149270526476</v>
      </c>
      <c r="BX178" s="20">
        <v>0.4868864427083241</v>
      </c>
      <c r="BY178" s="20">
        <v>7.2862958836338892E-2</v>
      </c>
      <c r="BZ178" s="46">
        <v>1</v>
      </c>
      <c r="CA178" s="46">
        <v>0</v>
      </c>
      <c r="CB178" s="21">
        <v>218900.89995799999</v>
      </c>
      <c r="CC178" s="21">
        <v>22.154903963182171</v>
      </c>
      <c r="CD178" s="21">
        <v>5708.3716492472013</v>
      </c>
      <c r="CE178" s="21">
        <v>50.268540050448891</v>
      </c>
      <c r="CF178" s="21">
        <v>5.6071803547565153</v>
      </c>
      <c r="CG178" s="21">
        <v>1451.0923441486982</v>
      </c>
      <c r="CH178" s="21">
        <v>12.778476613091271</v>
      </c>
      <c r="CI178" t="s">
        <v>88</v>
      </c>
    </row>
    <row r="179" spans="1:87" x14ac:dyDescent="0.2">
      <c r="A179" s="44">
        <v>1908</v>
      </c>
      <c r="B179" s="12" t="s">
        <v>275</v>
      </c>
      <c r="C179" s="11" t="s">
        <v>87</v>
      </c>
      <c r="D179" s="45">
        <v>13.89725</v>
      </c>
      <c r="E179" s="45">
        <v>-90.289969999999997</v>
      </c>
      <c r="F179" s="11">
        <v>98.6</v>
      </c>
      <c r="G179" s="11">
        <v>11911.5375</v>
      </c>
      <c r="H179" s="13">
        <v>25785.4</v>
      </c>
      <c r="I179" s="14">
        <v>25756.457324840765</v>
      </c>
      <c r="J179" s="14">
        <v>18274.477707006368</v>
      </c>
      <c r="K179" s="14">
        <v>15781.224203821661</v>
      </c>
      <c r="L179" s="14">
        <v>1943.9694267515922</v>
      </c>
      <c r="M179" s="14">
        <v>11935.212738853499</v>
      </c>
      <c r="N179" s="14">
        <v>14523.760509554138</v>
      </c>
      <c r="O179" s="14">
        <v>5117.202547770702</v>
      </c>
      <c r="P179" s="14">
        <v>9833.4356687898144</v>
      </c>
      <c r="Q179" s="14">
        <v>4538.0089171974505</v>
      </c>
      <c r="R179" s="14">
        <v>227.09171974522292</v>
      </c>
      <c r="S179" s="14">
        <v>107930.84076433122</v>
      </c>
      <c r="T179" s="14">
        <v>66521.229299363054</v>
      </c>
      <c r="U179" s="14">
        <v>121944.08152866244</v>
      </c>
      <c r="V179" s="14">
        <v>77317.208917197466</v>
      </c>
      <c r="W179" s="14">
        <v>265782.51974522299</v>
      </c>
      <c r="X179" s="15">
        <v>0.2502844406890633</v>
      </c>
      <c r="Y179" s="15">
        <v>0.45881151870167031</v>
      </c>
      <c r="Z179" s="15">
        <v>0.29090404060926628</v>
      </c>
      <c r="AA179" s="16">
        <v>2.5798021089206702</v>
      </c>
      <c r="AB179" s="16">
        <v>4.7291909967913019</v>
      </c>
      <c r="AC179" s="16">
        <v>2.9984878620148403</v>
      </c>
      <c r="AD179" s="17">
        <v>0.99887755570364489</v>
      </c>
      <c r="AE179" s="17">
        <v>0.7087141447100439</v>
      </c>
      <c r="AF179" s="17">
        <v>0.61202169459545552</v>
      </c>
      <c r="AG179" s="17">
        <v>7.5390314936033265E-2</v>
      </c>
      <c r="AH179" s="17">
        <v>0.46286707744900207</v>
      </c>
      <c r="AI179" s="17">
        <v>0.56325519517068334</v>
      </c>
      <c r="AJ179" s="17">
        <v>0.19845348715826405</v>
      </c>
      <c r="AK179" s="17">
        <v>0.38135672391313741</v>
      </c>
      <c r="AL179" s="17">
        <v>0.17599141053454476</v>
      </c>
      <c r="AM179" s="17">
        <v>8.8069884409480905E-3</v>
      </c>
      <c r="AN179" s="18">
        <v>0.38719154164950742</v>
      </c>
      <c r="AO179" s="18">
        <v>0.27471647622094303</v>
      </c>
      <c r="AP179" s="18">
        <v>0.23723590754467261</v>
      </c>
      <c r="AQ179" s="18">
        <v>2.9223293784954238E-2</v>
      </c>
      <c r="AR179" s="18">
        <v>0.17941960580947622</v>
      </c>
      <c r="AS179" s="18">
        <v>0.21833271366939702</v>
      </c>
      <c r="AT179" s="18">
        <v>7.692585662754281E-2</v>
      </c>
      <c r="AU179" s="18">
        <v>0.1478240220807821</v>
      </c>
      <c r="AV179" s="18">
        <v>6.8218957541737762E-2</v>
      </c>
      <c r="AW179" s="18">
        <v>3.4138232581849975E-3</v>
      </c>
      <c r="AX179" s="19">
        <v>2695.5630805803548</v>
      </c>
      <c r="AY179" s="19">
        <v>674.65749796514262</v>
      </c>
      <c r="AZ179" s="19">
        <v>784.15019185798656</v>
      </c>
      <c r="BA179" s="19">
        <v>1236.7553907572255</v>
      </c>
      <c r="BB179" s="19">
        <v>261.221676722523</v>
      </c>
      <c r="BC179" s="19">
        <v>185.339530497022</v>
      </c>
      <c r="BD179" s="19">
        <v>160.05298381157871</v>
      </c>
      <c r="BE179" s="19">
        <v>19.715714267257528</v>
      </c>
      <c r="BF179" s="19">
        <v>121.04678234131339</v>
      </c>
      <c r="BG179" s="19">
        <v>147.29980232813529</v>
      </c>
      <c r="BH179" s="19">
        <v>51.898605961163312</v>
      </c>
      <c r="BI179" s="19">
        <v>99.730584876164457</v>
      </c>
      <c r="BJ179" s="19">
        <v>46.024431208899095</v>
      </c>
      <c r="BK179" s="19">
        <v>2.3031614578623016</v>
      </c>
      <c r="BL179" s="20">
        <v>22.313032196324194</v>
      </c>
      <c r="BM179" s="20">
        <v>5.5846047833340622</v>
      </c>
      <c r="BN179" s="20">
        <v>10.237476188834769</v>
      </c>
      <c r="BO179" s="20">
        <v>6.4909512241553591</v>
      </c>
      <c r="BP179" s="20">
        <v>2.1623117355623287</v>
      </c>
      <c r="BQ179" s="20">
        <v>1.5341829471641564</v>
      </c>
      <c r="BR179" s="20">
        <v>1.3248687840525759</v>
      </c>
      <c r="BS179" s="20">
        <v>0.16320054625623201</v>
      </c>
      <c r="BT179" s="20">
        <v>1.0019875888275127</v>
      </c>
      <c r="BU179" s="20">
        <v>1.2193019171164208</v>
      </c>
      <c r="BV179" s="20">
        <v>0.42960050688424578</v>
      </c>
      <c r="BW179" s="20">
        <v>0.82553874080401579</v>
      </c>
      <c r="BX179" s="20">
        <v>0.38097591660165198</v>
      </c>
      <c r="BY179" s="20">
        <v>1.906485369711701E-2</v>
      </c>
      <c r="BZ179" s="46">
        <v>0</v>
      </c>
      <c r="CA179" s="46">
        <v>1</v>
      </c>
      <c r="CB179" s="21">
        <v>575003.2726749999</v>
      </c>
      <c r="CC179" s="21">
        <v>22.154903963182171</v>
      </c>
      <c r="CD179" s="21">
        <v>5708.3716492472013</v>
      </c>
      <c r="CE179" s="21">
        <v>50.268540050448891</v>
      </c>
      <c r="CF179" s="21">
        <v>5.6071803547565153</v>
      </c>
      <c r="CG179" s="21">
        <v>1451.0923441486982</v>
      </c>
      <c r="CH179" s="21">
        <v>12.778476613091271</v>
      </c>
      <c r="CI179" t="s">
        <v>88</v>
      </c>
    </row>
    <row r="180" spans="1:87" x14ac:dyDescent="0.2">
      <c r="A180" s="44">
        <v>1918</v>
      </c>
      <c r="B180" s="12" t="s">
        <v>276</v>
      </c>
      <c r="C180" s="11" t="s">
        <v>122</v>
      </c>
      <c r="D180" s="45">
        <v>14.019579999999999</v>
      </c>
      <c r="E180" s="45">
        <v>-90.550430000000006</v>
      </c>
      <c r="F180" s="11">
        <v>17.899999999999999</v>
      </c>
      <c r="G180" s="11">
        <v>1440.724962075423</v>
      </c>
      <c r="H180" s="13">
        <v>3677.4</v>
      </c>
      <c r="I180" s="14">
        <v>423.83949044585995</v>
      </c>
      <c r="J180" s="14">
        <v>1959.9312101910828</v>
      </c>
      <c r="K180" s="14">
        <v>3372.989808917197</v>
      </c>
      <c r="L180" s="14">
        <v>1999.127388535032</v>
      </c>
      <c r="M180" s="14">
        <v>1780.1757961783439</v>
      </c>
      <c r="N180" s="14">
        <v>1065.538853503185</v>
      </c>
      <c r="O180" s="14">
        <v>437.69171974522283</v>
      </c>
      <c r="P180" s="14">
        <v>900.89554140127393</v>
      </c>
      <c r="Q180" s="14">
        <v>546.32993630573253</v>
      </c>
      <c r="R180" s="14">
        <v>442.48152866242043</v>
      </c>
      <c r="S180" s="14">
        <v>12929.001273885349</v>
      </c>
      <c r="T180" s="14">
        <v>8744.6993630573252</v>
      </c>
      <c r="U180" s="14">
        <v>17771.271337579619</v>
      </c>
      <c r="V180" s="14">
        <v>11221.459872611464</v>
      </c>
      <c r="W180" s="14">
        <v>37737.430573248406</v>
      </c>
      <c r="X180" s="15">
        <v>0.23172482148947188</v>
      </c>
      <c r="Y180" s="15">
        <v>0.47091895414250728</v>
      </c>
      <c r="Z180" s="15">
        <v>0.29735622436802089</v>
      </c>
      <c r="AA180" s="16">
        <v>2.3779570792019702</v>
      </c>
      <c r="AB180" s="16">
        <v>4.8325641316091854</v>
      </c>
      <c r="AC180" s="16">
        <v>3.0514656748277216</v>
      </c>
      <c r="AD180" s="17">
        <v>0.11525520488547886</v>
      </c>
      <c r="AE180" s="17">
        <v>0.53296655522681313</v>
      </c>
      <c r="AF180" s="17">
        <v>0.91722135446706832</v>
      </c>
      <c r="AG180" s="17">
        <v>0.54362522122560286</v>
      </c>
      <c r="AH180" s="17">
        <v>0.48408543976133789</v>
      </c>
      <c r="AI180" s="17">
        <v>0.28975331851394598</v>
      </c>
      <c r="AJ180" s="17">
        <v>0.11902205899418687</v>
      </c>
      <c r="AK180" s="17">
        <v>0.24498165589853535</v>
      </c>
      <c r="AL180" s="17">
        <v>0.14856418564902718</v>
      </c>
      <c r="AM180" s="17">
        <v>0.12032455774797966</v>
      </c>
      <c r="AN180" s="18">
        <v>4.8468160293354788E-2</v>
      </c>
      <c r="AO180" s="18">
        <v>0.2241279121007827</v>
      </c>
      <c r="AP180" s="18">
        <v>0.38571821269998824</v>
      </c>
      <c r="AQ180" s="18">
        <v>0.22861019064651941</v>
      </c>
      <c r="AR180" s="18">
        <v>0.20357198369778584</v>
      </c>
      <c r="AS180" s="18">
        <v>0.12184968393592104</v>
      </c>
      <c r="AT180" s="18">
        <v>5.005223182334731E-2</v>
      </c>
      <c r="AU180" s="18">
        <v>0.1030218997816184</v>
      </c>
      <c r="AV180" s="18">
        <v>6.247555388967934E-2</v>
      </c>
      <c r="AW180" s="18">
        <v>5.0599970369675451E-2</v>
      </c>
      <c r="AX180" s="19">
        <v>2108.2363448742126</v>
      </c>
      <c r="AY180" s="19">
        <v>488.5306906735936</v>
      </c>
      <c r="AZ180" s="19">
        <v>626.89719958723265</v>
      </c>
      <c r="BA180" s="19">
        <v>992.80845461338663</v>
      </c>
      <c r="BB180" s="19">
        <v>23.678183823791059</v>
      </c>
      <c r="BC180" s="19">
        <v>109.49336369782586</v>
      </c>
      <c r="BD180" s="19">
        <v>188.43518485570934</v>
      </c>
      <c r="BE180" s="19">
        <v>111.68309433156604</v>
      </c>
      <c r="BF180" s="19">
        <v>99.451161797672853</v>
      </c>
      <c r="BG180" s="19">
        <v>59.527310251574583</v>
      </c>
      <c r="BH180" s="19">
        <v>24.452051382414684</v>
      </c>
      <c r="BI180" s="19">
        <v>50.329359854819778</v>
      </c>
      <c r="BJ180" s="19">
        <v>30.521225491940367</v>
      </c>
      <c r="BK180" s="19">
        <v>24.71963847276092</v>
      </c>
      <c r="BL180" s="20">
        <v>26.193362068833803</v>
      </c>
      <c r="BM180" s="20">
        <v>6.0696521496096167</v>
      </c>
      <c r="BN180" s="20">
        <v>12.334950670931237</v>
      </c>
      <c r="BO180" s="20">
        <v>7.7887592482929522</v>
      </c>
      <c r="BP180" s="20">
        <v>0.29418487331218435</v>
      </c>
      <c r="BQ180" s="20">
        <v>1.3603784634700311</v>
      </c>
      <c r="BR180" s="20">
        <v>2.3411753788580629</v>
      </c>
      <c r="BS180" s="20">
        <v>1.3875843350803108</v>
      </c>
      <c r="BT180" s="20">
        <v>1.2356111284515596</v>
      </c>
      <c r="BU180" s="20">
        <v>0.73958519603091544</v>
      </c>
      <c r="BV180" s="20">
        <v>0.30379963647933889</v>
      </c>
      <c r="BW180" s="20">
        <v>0.62530709546636654</v>
      </c>
      <c r="BX180" s="20">
        <v>0.37920487996454366</v>
      </c>
      <c r="BY180" s="20">
        <v>0.30712421892448349</v>
      </c>
      <c r="BZ180" s="46">
        <v>1</v>
      </c>
      <c r="CA180" s="46">
        <v>0</v>
      </c>
      <c r="CB180" s="21">
        <v>80245.072791430226</v>
      </c>
      <c r="CC180" s="21">
        <v>22.154903963182171</v>
      </c>
      <c r="CD180" s="21">
        <v>5708.3716492472013</v>
      </c>
      <c r="CE180" s="21">
        <v>50.268540050448891</v>
      </c>
      <c r="CF180" s="21">
        <v>5.6071803547565153</v>
      </c>
      <c r="CG180" s="21">
        <v>1451.0923441486982</v>
      </c>
      <c r="CH180" s="21">
        <v>12.778476613091271</v>
      </c>
      <c r="CI180" t="s">
        <v>88</v>
      </c>
    </row>
    <row r="181" spans="1:87" x14ac:dyDescent="0.2">
      <c r="A181" s="44">
        <v>1936</v>
      </c>
      <c r="B181" s="12" t="s">
        <v>277</v>
      </c>
      <c r="C181" s="11" t="s">
        <v>128</v>
      </c>
      <c r="D181" s="45">
        <v>14.21522</v>
      </c>
      <c r="E181" s="45">
        <v>-90.931449999999998</v>
      </c>
      <c r="F181" s="11">
        <v>38</v>
      </c>
      <c r="G181" s="11">
        <v>3834.3674999999998</v>
      </c>
      <c r="H181" s="13">
        <v>9194.9999999999982</v>
      </c>
      <c r="I181" s="14">
        <v>11075.732484076436</v>
      </c>
      <c r="J181" s="14">
        <v>5092.7719745222948</v>
      </c>
      <c r="K181" s="14">
        <v>6458.6687898089158</v>
      </c>
      <c r="L181" s="14">
        <v>3790.1605095541413</v>
      </c>
      <c r="M181" s="14">
        <v>2688.7235668789813</v>
      </c>
      <c r="N181" s="14">
        <v>1779.3439490445862</v>
      </c>
      <c r="O181" s="14">
        <v>1333.9108280254777</v>
      </c>
      <c r="P181" s="14">
        <v>2403.8598726114651</v>
      </c>
      <c r="Q181" s="14">
        <v>2396.3006369426753</v>
      </c>
      <c r="R181" s="14">
        <v>997.04713375796166</v>
      </c>
      <c r="S181" s="14">
        <v>38016.51974522294</v>
      </c>
      <c r="T181" s="14">
        <v>29810.681528662426</v>
      </c>
      <c r="U181" s="14">
        <v>40545.05350318471</v>
      </c>
      <c r="V181" s="14">
        <v>34120.965605095545</v>
      </c>
      <c r="W181" s="14">
        <v>104476.7006369427</v>
      </c>
      <c r="X181" s="15">
        <v>0.28533329772974708</v>
      </c>
      <c r="Y181" s="15">
        <v>0.38807746852649061</v>
      </c>
      <c r="Z181" s="15">
        <v>0.3265892337437622</v>
      </c>
      <c r="AA181" s="16">
        <v>3.2420534560807428</v>
      </c>
      <c r="AB181" s="16">
        <v>4.4094674826737048</v>
      </c>
      <c r="AC181" s="16">
        <v>3.7108173578135455</v>
      </c>
      <c r="AD181" s="17">
        <v>1.2045386062073342</v>
      </c>
      <c r="AE181" s="17">
        <v>0.55386318374358845</v>
      </c>
      <c r="AF181" s="17">
        <v>0.70241096137127967</v>
      </c>
      <c r="AG181" s="17">
        <v>0.412197989076035</v>
      </c>
      <c r="AH181" s="17">
        <v>0.29241148090037866</v>
      </c>
      <c r="AI181" s="17">
        <v>0.19351212061387565</v>
      </c>
      <c r="AJ181" s="17">
        <v>0.14506914932305362</v>
      </c>
      <c r="AK181" s="17">
        <v>0.26143119876144272</v>
      </c>
      <c r="AL181" s="17">
        <v>0.26060909591546227</v>
      </c>
      <c r="AM181" s="17">
        <v>0.10843361976704316</v>
      </c>
      <c r="AN181" s="18">
        <v>0.37153570183986978</v>
      </c>
      <c r="AO181" s="18">
        <v>0.17083715344198647</v>
      </c>
      <c r="AP181" s="18">
        <v>0.2166561936398208</v>
      </c>
      <c r="AQ181" s="18">
        <v>0.12714102178140313</v>
      </c>
      <c r="AR181" s="18">
        <v>9.0193294114856867E-2</v>
      </c>
      <c r="AS181" s="18">
        <v>5.9688133843360122E-2</v>
      </c>
      <c r="AT181" s="18">
        <v>4.4746069516825596E-2</v>
      </c>
      <c r="AU181" s="18">
        <v>8.0637534915134285E-2</v>
      </c>
      <c r="AV181" s="18">
        <v>8.038396018013462E-2</v>
      </c>
      <c r="AW181" s="18">
        <v>3.3445969116785171E-2</v>
      </c>
      <c r="AX181" s="19">
        <v>2749.3868588669129</v>
      </c>
      <c r="AY181" s="19">
        <v>784.49161917532695</v>
      </c>
      <c r="AZ181" s="19">
        <v>897.9201475025144</v>
      </c>
      <c r="BA181" s="19">
        <v>1066.9750921890713</v>
      </c>
      <c r="BB181" s="19">
        <v>291.46664431780096</v>
      </c>
      <c r="BC181" s="19">
        <v>134.02031511900776</v>
      </c>
      <c r="BD181" s="19">
        <v>169.96496815286619</v>
      </c>
      <c r="BE181" s="19">
        <v>99.74106604089846</v>
      </c>
      <c r="BF181" s="19">
        <v>70.755883338920555</v>
      </c>
      <c r="BG181" s="19">
        <v>46.824840764331213</v>
      </c>
      <c r="BH181" s="19">
        <v>35.102916526986256</v>
      </c>
      <c r="BI181" s="19">
        <v>63.259470331880664</v>
      </c>
      <c r="BJ181" s="19">
        <v>63.060543077438822</v>
      </c>
      <c r="BK181" s="19">
        <v>26.238082467314779</v>
      </c>
      <c r="BL181" s="20">
        <v>27.247440584905515</v>
      </c>
      <c r="BM181" s="20">
        <v>7.7746020767864392</v>
      </c>
      <c r="BN181" s="20">
        <v>10.574117766016093</v>
      </c>
      <c r="BO181" s="20">
        <v>8.898720742102979</v>
      </c>
      <c r="BP181" s="20">
        <v>2.8885422391245585</v>
      </c>
      <c r="BQ181" s="20">
        <v>1.3281908879423516</v>
      </c>
      <c r="BR181" s="20">
        <v>1.6844156930207959</v>
      </c>
      <c r="BS181" s="20">
        <v>0.98847085198644669</v>
      </c>
      <c r="BT181" s="20">
        <v>0.70121697173757636</v>
      </c>
      <c r="BU181" s="20">
        <v>0.46405148933809454</v>
      </c>
      <c r="BV181" s="20">
        <v>0.3478828849935427</v>
      </c>
      <c r="BW181" s="20">
        <v>0.626924746418142</v>
      </c>
      <c r="BX181" s="20">
        <v>0.62495330375679314</v>
      </c>
      <c r="BY181" s="20">
        <v>0.26002910095549309</v>
      </c>
      <c r="BZ181" s="46">
        <v>1</v>
      </c>
      <c r="CA181" s="46">
        <v>0</v>
      </c>
      <c r="CB181" s="21">
        <v>202226.967615</v>
      </c>
      <c r="CC181" s="21">
        <v>22.154903963182171</v>
      </c>
      <c r="CD181" s="21">
        <v>5708.3716492472013</v>
      </c>
      <c r="CE181" s="21">
        <v>50.268540050448891</v>
      </c>
      <c r="CF181" s="21">
        <v>5.6071803547565153</v>
      </c>
      <c r="CG181" s="21">
        <v>1451.0923441486982</v>
      </c>
      <c r="CH181" s="21">
        <v>12.778476613091271</v>
      </c>
      <c r="CI181" t="s">
        <v>88</v>
      </c>
    </row>
    <row r="182" spans="1:87" x14ac:dyDescent="0.2">
      <c r="A182" s="44">
        <v>1962</v>
      </c>
      <c r="B182" s="12" t="s">
        <v>278</v>
      </c>
      <c r="C182" s="11" t="s">
        <v>122</v>
      </c>
      <c r="D182" s="45">
        <v>14.04712</v>
      </c>
      <c r="E182" s="45">
        <v>-90.539370000000005</v>
      </c>
      <c r="F182" s="11">
        <v>3.1</v>
      </c>
      <c r="G182" s="11">
        <v>221.18514625850341</v>
      </c>
      <c r="H182" s="13">
        <v>478.8</v>
      </c>
      <c r="I182" s="14">
        <v>182.85477707006368</v>
      </c>
      <c r="J182" s="14">
        <v>511.20891719745225</v>
      </c>
      <c r="K182" s="14">
        <v>583.56942675159246</v>
      </c>
      <c r="L182" s="14">
        <v>208.21528662420383</v>
      </c>
      <c r="M182" s="14">
        <v>0</v>
      </c>
      <c r="N182" s="14">
        <v>0</v>
      </c>
      <c r="O182" s="14">
        <v>67.001273885350315</v>
      </c>
      <c r="P182" s="14">
        <v>87.210191082802552</v>
      </c>
      <c r="Q182" s="14">
        <v>76.84585987261147</v>
      </c>
      <c r="R182" s="14">
        <v>4.8840764331210185</v>
      </c>
      <c r="S182" s="14">
        <v>1721.7898089171974</v>
      </c>
      <c r="T182" s="14">
        <v>1567.5783439490447</v>
      </c>
      <c r="U182" s="14">
        <v>2731.0649681528666</v>
      </c>
      <c r="V182" s="14">
        <v>2864.2229299363062</v>
      </c>
      <c r="W182" s="14">
        <v>7162.866242038217</v>
      </c>
      <c r="X182" s="15">
        <v>0.21884791520314431</v>
      </c>
      <c r="Y182" s="15">
        <v>0.38128102296877919</v>
      </c>
      <c r="Z182" s="15">
        <v>0.39987106182807652</v>
      </c>
      <c r="AA182" s="16">
        <v>3.2739731494340947</v>
      </c>
      <c r="AB182" s="16">
        <v>5.7039786302273736</v>
      </c>
      <c r="AC182" s="16">
        <v>5.982086319833555</v>
      </c>
      <c r="AD182" s="17">
        <v>0.38190220774867101</v>
      </c>
      <c r="AE182" s="17">
        <v>1.0676877969871601</v>
      </c>
      <c r="AF182" s="17">
        <v>1.218816680767737</v>
      </c>
      <c r="AG182" s="17">
        <v>0.43486901968296537</v>
      </c>
      <c r="AH182" s="17">
        <v>0</v>
      </c>
      <c r="AI182" s="17">
        <v>0</v>
      </c>
      <c r="AJ182" s="17">
        <v>0.13993582682821704</v>
      </c>
      <c r="AK182" s="17">
        <v>0.18214325622974634</v>
      </c>
      <c r="AL182" s="17">
        <v>0.16049678335967307</v>
      </c>
      <c r="AM182" s="17">
        <v>1.020066088788851E-2</v>
      </c>
      <c r="AN182" s="18">
        <v>0.11664793518990303</v>
      </c>
      <c r="AO182" s="18">
        <v>0.32611379148656411</v>
      </c>
      <c r="AP182" s="18">
        <v>0.37227448886635156</v>
      </c>
      <c r="AQ182" s="18">
        <v>0.13282608006670193</v>
      </c>
      <c r="AR182" s="18">
        <v>0</v>
      </c>
      <c r="AS182" s="18">
        <v>0</v>
      </c>
      <c r="AT182" s="18">
        <v>4.2741898128396343E-2</v>
      </c>
      <c r="AU182" s="18">
        <v>5.5633704956080582E-2</v>
      </c>
      <c r="AV182" s="18">
        <v>4.90220218780398E-2</v>
      </c>
      <c r="AW182" s="18">
        <v>3.1156825124395689E-3</v>
      </c>
      <c r="AX182" s="19">
        <v>2310.602013560715</v>
      </c>
      <c r="AY182" s="19">
        <v>505.67043353194987</v>
      </c>
      <c r="AZ182" s="19">
        <v>923.94288062461487</v>
      </c>
      <c r="BA182" s="19">
        <v>880.98869940415045</v>
      </c>
      <c r="BB182" s="19">
        <v>58.985411958085052</v>
      </c>
      <c r="BC182" s="19">
        <v>164.90610232175879</v>
      </c>
      <c r="BD182" s="19">
        <v>188.24820217793305</v>
      </c>
      <c r="BE182" s="19">
        <v>67.166221491678655</v>
      </c>
      <c r="BF182" s="19">
        <v>0</v>
      </c>
      <c r="BG182" s="19">
        <v>0</v>
      </c>
      <c r="BH182" s="19">
        <v>21.613314156564616</v>
      </c>
      <c r="BI182" s="19">
        <v>28.132319704129856</v>
      </c>
      <c r="BJ182" s="19">
        <v>24.788987055681119</v>
      </c>
      <c r="BK182" s="19">
        <v>1.5755085268132316</v>
      </c>
      <c r="BL182" s="20">
        <v>32.384029231632198</v>
      </c>
      <c r="BM182" s="20">
        <v>7.087177283220389</v>
      </c>
      <c r="BN182" s="20">
        <v>12.347415793287572</v>
      </c>
      <c r="BO182" s="20">
        <v>12.949436155124236</v>
      </c>
      <c r="BP182" s="20">
        <v>0.82670459641244498</v>
      </c>
      <c r="BQ182" s="20">
        <v>2.3112262547684481</v>
      </c>
      <c r="BR182" s="20">
        <v>2.6383753006160888</v>
      </c>
      <c r="BS182" s="20">
        <v>0.94136197726794257</v>
      </c>
      <c r="BT182" s="20">
        <v>0</v>
      </c>
      <c r="BU182" s="20">
        <v>0</v>
      </c>
      <c r="BV182" s="20">
        <v>0.30291940945729068</v>
      </c>
      <c r="BW182" s="20">
        <v>0.39428592994611988</v>
      </c>
      <c r="BX182" s="20">
        <v>0.34742775983157664</v>
      </c>
      <c r="BY182" s="20">
        <v>2.2081394323888743E-2</v>
      </c>
      <c r="BZ182" s="46">
        <v>1</v>
      </c>
      <c r="CA182" s="46">
        <v>0</v>
      </c>
      <c r="CB182" s="21">
        <v>10677.06032719048</v>
      </c>
      <c r="CC182" s="21">
        <v>22.154903963182171</v>
      </c>
      <c r="CD182" s="21">
        <v>5708.3716492472013</v>
      </c>
      <c r="CE182" s="21">
        <v>50.268540050448891</v>
      </c>
      <c r="CF182" s="21">
        <v>5.6071803547565153</v>
      </c>
      <c r="CG182" s="21">
        <v>1451.0923441486982</v>
      </c>
      <c r="CH182" s="21">
        <v>12.778476613091271</v>
      </c>
      <c r="CI182" t="s">
        <v>88</v>
      </c>
    </row>
    <row r="183" spans="1:87" x14ac:dyDescent="0.2">
      <c r="AB183"/>
      <c r="AC183"/>
    </row>
    <row r="184" spans="1:87" x14ac:dyDescent="0.2">
      <c r="AB184"/>
      <c r="AC184"/>
    </row>
    <row r="185" spans="1:87" x14ac:dyDescent="0.2">
      <c r="V185" s="3"/>
      <c r="AB185"/>
      <c r="AC185"/>
    </row>
    <row r="188" spans="1:87" x14ac:dyDescent="0.2">
      <c r="F188" s="2"/>
    </row>
    <row r="189" spans="1:87" x14ac:dyDescent="0.2">
      <c r="V189" s="3"/>
    </row>
  </sheetData>
  <autoFilter ref="A1:CJ186" xr:uid="{3E9D1D85-A458-4C70-BBEE-ACA6DF9D7A9C}"/>
  <conditionalFormatting sqref="X2:Z18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2:AW18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55CD-03FA-458C-8EEC-B77C0AA746AF}">
  <dimension ref="A1:H27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11" sqref="G11"/>
    </sheetView>
  </sheetViews>
  <sheetFormatPr baseColWidth="10" defaultColWidth="11.5" defaultRowHeight="15" x14ac:dyDescent="0.2"/>
  <cols>
    <col min="1" max="1" width="26.5" style="24" bestFit="1" customWidth="1"/>
    <col min="2" max="2" width="11.5" style="25" bestFit="1" customWidth="1"/>
    <col min="3" max="3" width="11" style="25" bestFit="1" customWidth="1"/>
    <col min="4" max="4" width="14.1640625" style="24" bestFit="1" customWidth="1"/>
    <col min="5" max="16384" width="11.5" style="24"/>
  </cols>
  <sheetData>
    <row r="1" spans="1:8" ht="16" x14ac:dyDescent="0.2">
      <c r="A1" s="40" t="s">
        <v>308</v>
      </c>
      <c r="D1" s="24">
        <v>2533762.7878082623</v>
      </c>
      <c r="E1" s="24">
        <v>5749000.5999999996</v>
      </c>
      <c r="F1" s="24">
        <f>E1/D9</f>
        <v>0.90615872883051707</v>
      </c>
      <c r="G1" s="24">
        <f>D1/D10</f>
        <v>0.91331045388496557</v>
      </c>
      <c r="H1" s="24">
        <f>AVERAGE(F1:G1)</f>
        <v>0.90973459135774126</v>
      </c>
    </row>
    <row r="3" spans="1:8" ht="19" x14ac:dyDescent="0.25">
      <c r="A3" s="39" t="s">
        <v>307</v>
      </c>
    </row>
    <row r="4" spans="1:8" ht="16" x14ac:dyDescent="0.2">
      <c r="A4" s="34" t="s">
        <v>293</v>
      </c>
      <c r="B4" s="33" t="s">
        <v>300</v>
      </c>
      <c r="C4" s="33" t="s">
        <v>299</v>
      </c>
      <c r="D4" s="32" t="s">
        <v>306</v>
      </c>
    </row>
    <row r="5" spans="1:8" x14ac:dyDescent="0.2">
      <c r="A5" s="24" t="s">
        <v>305</v>
      </c>
      <c r="B5" s="27">
        <v>16926.159185360168</v>
      </c>
      <c r="C5" s="25">
        <v>201.06745180842242</v>
      </c>
      <c r="D5" s="26">
        <f>+C5*B5</f>
        <v>3403299.6963040922</v>
      </c>
    </row>
    <row r="6" spans="1:8" x14ac:dyDescent="0.2">
      <c r="A6" s="24" t="s">
        <v>304</v>
      </c>
      <c r="B6" s="27">
        <v>63062.323000000004</v>
      </c>
      <c r="C6" s="25">
        <v>208.94070712474198</v>
      </c>
      <c r="D6" s="26">
        <f>+C6*B6</f>
        <v>13176286.36054888</v>
      </c>
    </row>
    <row r="7" spans="1:8" x14ac:dyDescent="0.2">
      <c r="A7" s="24" t="s">
        <v>303</v>
      </c>
      <c r="B7" s="27">
        <f>+B9-B6-B5</f>
        <v>16253.619814639827</v>
      </c>
      <c r="C7" s="25">
        <v>201.07</v>
      </c>
      <c r="D7" s="26">
        <f>+C7*B7</f>
        <v>3268115.33612963</v>
      </c>
      <c r="E7" s="24" t="s">
        <v>309</v>
      </c>
      <c r="F7" s="24" t="s">
        <v>310</v>
      </c>
      <c r="G7" s="24" t="s">
        <v>311</v>
      </c>
    </row>
    <row r="8" spans="1:8" ht="16" x14ac:dyDescent="0.2">
      <c r="A8" s="34" t="s">
        <v>296</v>
      </c>
      <c r="B8" s="37">
        <f>SUM(B5:B7)</f>
        <v>96242.101999999999</v>
      </c>
      <c r="C8" s="36">
        <f>+D8/B8</f>
        <v>206.2268069849784</v>
      </c>
      <c r="D8" s="37">
        <f>SUM(D5:D7)</f>
        <v>19847701.392982602</v>
      </c>
    </row>
    <row r="9" spans="1:8" x14ac:dyDescent="0.2">
      <c r="A9" s="24" t="s">
        <v>302</v>
      </c>
      <c r="B9" s="27">
        <v>96242.101999999999</v>
      </c>
      <c r="D9" s="24">
        <v>6344363.7599999998</v>
      </c>
      <c r="E9" s="41">
        <f>D8/D9</f>
        <v>3.1283990237316726</v>
      </c>
      <c r="F9" s="41">
        <f>D8/D10</f>
        <v>7.1542266130912724</v>
      </c>
      <c r="G9" s="41">
        <v>812.41636079891191</v>
      </c>
    </row>
    <row r="10" spans="1:8" x14ac:dyDescent="0.2">
      <c r="D10" s="24">
        <v>2774262.33</v>
      </c>
      <c r="E10" s="41" t="e">
        <f>F10/COSTOS_QQ!H183</f>
        <v>#REF!</v>
      </c>
      <c r="F10" s="42" t="e">
        <f>D25/COSTOS_QQ!#REF!</f>
        <v>#REF!</v>
      </c>
      <c r="G10" s="41" t="e">
        <f>F10*COSTOS_QQ!G183</f>
        <v>#REF!</v>
      </c>
    </row>
    <row r="11" spans="1:8" ht="19" x14ac:dyDescent="0.25">
      <c r="A11" s="39" t="s">
        <v>301</v>
      </c>
      <c r="E11" s="41">
        <v>5.6071803547565153</v>
      </c>
      <c r="F11" s="41">
        <v>12.778476613091271</v>
      </c>
      <c r="G11" s="41">
        <v>1451.0923441486982</v>
      </c>
    </row>
    <row r="12" spans="1:8" ht="16" x14ac:dyDescent="0.2">
      <c r="A12" s="34" t="s">
        <v>293</v>
      </c>
      <c r="B12" s="33" t="s">
        <v>300</v>
      </c>
      <c r="C12" s="33" t="s">
        <v>299</v>
      </c>
      <c r="D12" s="31"/>
    </row>
    <row r="13" spans="1:8" x14ac:dyDescent="0.2">
      <c r="A13" s="24" t="s">
        <v>298</v>
      </c>
      <c r="B13" s="27">
        <f>+D21</f>
        <v>215882</v>
      </c>
      <c r="C13" s="25">
        <v>73.194755316872602</v>
      </c>
      <c r="D13" s="38"/>
    </row>
    <row r="14" spans="1:8" x14ac:dyDescent="0.2">
      <c r="A14" s="24" t="s">
        <v>297</v>
      </c>
      <c r="B14" s="27">
        <f>38126830.06/1000</f>
        <v>38126.83006</v>
      </c>
      <c r="C14" s="25">
        <v>96.283542937351001</v>
      </c>
      <c r="D14" s="38"/>
    </row>
    <row r="15" spans="1:8" ht="16" x14ac:dyDescent="0.2">
      <c r="A15" s="34" t="s">
        <v>296</v>
      </c>
      <c r="B15" s="37">
        <f>SUM(B13:B14)</f>
        <v>254008.83006000001</v>
      </c>
      <c r="C15" s="36"/>
      <c r="D15" s="35"/>
    </row>
    <row r="17" spans="1:6" x14ac:dyDescent="0.2">
      <c r="A17" s="24" t="s">
        <v>295</v>
      </c>
      <c r="B17" s="27">
        <v>2774262.3414999996</v>
      </c>
    </row>
    <row r="18" spans="1:6" x14ac:dyDescent="0.2">
      <c r="A18" s="24" t="s">
        <v>294</v>
      </c>
      <c r="B18" s="27">
        <v>756766.8</v>
      </c>
    </row>
    <row r="19" spans="1:6" ht="16" x14ac:dyDescent="0.2">
      <c r="A19" s="34" t="s">
        <v>293</v>
      </c>
      <c r="B19" s="33" t="s">
        <v>292</v>
      </c>
      <c r="C19" s="33" t="s">
        <v>291</v>
      </c>
      <c r="D19" s="32" t="s">
        <v>290</v>
      </c>
      <c r="E19" s="31"/>
      <c r="F19" s="31"/>
    </row>
    <row r="20" spans="1:6" x14ac:dyDescent="0.2">
      <c r="A20" s="24" t="s">
        <v>289</v>
      </c>
      <c r="B20" s="27">
        <v>132445</v>
      </c>
      <c r="C20" s="27">
        <v>166268</v>
      </c>
      <c r="D20" s="26">
        <f>+C20+B20</f>
        <v>298713</v>
      </c>
    </row>
    <row r="21" spans="1:6" x14ac:dyDescent="0.2">
      <c r="A21" s="30" t="s">
        <v>288</v>
      </c>
      <c r="B21" s="29">
        <v>56323</v>
      </c>
      <c r="C21" s="29">
        <v>159559</v>
      </c>
      <c r="D21" s="28">
        <f>+C21+B21</f>
        <v>215882</v>
      </c>
    </row>
    <row r="22" spans="1:6" x14ac:dyDescent="0.2">
      <c r="B22" s="27"/>
      <c r="C22" s="27"/>
      <c r="D22" s="26"/>
    </row>
    <row r="23" spans="1:6" x14ac:dyDescent="0.2">
      <c r="B23" s="27"/>
      <c r="C23" s="27"/>
      <c r="D23" s="26">
        <v>74.989999999999995</v>
      </c>
    </row>
    <row r="24" spans="1:6" x14ac:dyDescent="0.2">
      <c r="B24" s="27"/>
      <c r="C24" s="27"/>
      <c r="D24" s="26" t="e">
        <f>75*COSTOS_QQ!#REF!/1000</f>
        <v>#REF!</v>
      </c>
    </row>
    <row r="25" spans="1:6" x14ac:dyDescent="0.2">
      <c r="B25" s="27"/>
      <c r="C25" s="27"/>
      <c r="D25" s="26" t="e">
        <f>D24*D23</f>
        <v>#REF!</v>
      </c>
    </row>
    <row r="26" spans="1:6" x14ac:dyDescent="0.2">
      <c r="B26" s="27"/>
      <c r="C26" s="27"/>
      <c r="D26" s="26"/>
    </row>
    <row r="27" spans="1:6" x14ac:dyDescent="0.2">
      <c r="B27" s="27"/>
      <c r="C27" s="27"/>
      <c r="D27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TD</vt:lpstr>
      <vt:lpstr>COSTOS_QQ</vt:lpstr>
      <vt:lpstr>Contribuciones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Calderon</dc:creator>
  <cp:lastModifiedBy>Josué Ezequiel Ruiz Monroy</cp:lastModifiedBy>
  <dcterms:created xsi:type="dcterms:W3CDTF">2024-06-17T16:53:42Z</dcterms:created>
  <dcterms:modified xsi:type="dcterms:W3CDTF">2024-06-26T17:09:17Z</dcterms:modified>
</cp:coreProperties>
</file>