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E:\YPU\1- First Year\CS2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Sheet1!$A$17:$C$30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N8" i="1" s="1"/>
  <c r="O8" i="1" s="1"/>
  <c r="K5" i="1"/>
  <c r="P5" i="1" s="1"/>
  <c r="K6" i="1"/>
  <c r="P6" i="1" s="1"/>
  <c r="K7" i="1"/>
  <c r="P7" i="1" s="1"/>
  <c r="K8" i="1"/>
  <c r="P8" i="1" s="1"/>
  <c r="K9" i="1"/>
  <c r="P9" i="1" s="1"/>
  <c r="K10" i="1"/>
  <c r="P10" i="1" s="1"/>
  <c r="K4" i="1"/>
  <c r="C25" i="1" s="1"/>
  <c r="E11" i="1"/>
  <c r="G11" i="1"/>
  <c r="I11" i="1"/>
  <c r="C11" i="1"/>
  <c r="C24" i="1" l="1"/>
  <c r="M4" i="1"/>
  <c r="N4" i="1" s="1"/>
  <c r="O4" i="1" s="1"/>
  <c r="M7" i="1"/>
  <c r="N7" i="1" s="1"/>
  <c r="O7" i="1" s="1"/>
  <c r="M10" i="1"/>
  <c r="N10" i="1" s="1"/>
  <c r="O10" i="1" s="1"/>
  <c r="M6" i="1"/>
  <c r="N6" i="1" s="1"/>
  <c r="O6" i="1" s="1"/>
  <c r="P4" i="1"/>
  <c r="C26" i="1"/>
  <c r="M9" i="1"/>
  <c r="N9" i="1" s="1"/>
  <c r="O9" i="1" s="1"/>
  <c r="M5" i="1"/>
  <c r="N5" i="1" s="1"/>
  <c r="O5" i="1" s="1"/>
  <c r="C27" i="1"/>
  <c r="K11" i="1"/>
  <c r="L6" i="1" l="1"/>
  <c r="L10" i="1"/>
  <c r="L8" i="1"/>
  <c r="L9" i="1"/>
  <c r="L7" i="1"/>
  <c r="L4" i="1"/>
  <c r="L5" i="1"/>
</calcChain>
</file>

<file path=xl/sharedStrings.xml><?xml version="1.0" encoding="utf-8"?>
<sst xmlns="http://schemas.openxmlformats.org/spreadsheetml/2006/main" count="47" uniqueCount="42">
  <si>
    <t xml:space="preserve">المبيعات اليومية لشركة مبيع الكترونيات بحسب الفروع </t>
  </si>
  <si>
    <t>#</t>
  </si>
  <si>
    <t xml:space="preserve">النوع </t>
  </si>
  <si>
    <t>PC'S</t>
  </si>
  <si>
    <t>Laptop's</t>
  </si>
  <si>
    <t>Camera</t>
  </si>
  <si>
    <t>Scanner</t>
  </si>
  <si>
    <t>Printer</t>
  </si>
  <si>
    <t>Projector</t>
  </si>
  <si>
    <t>Screen's</t>
  </si>
  <si>
    <t>مبيعات كل فرع</t>
  </si>
  <si>
    <t>عدد القطع</t>
  </si>
  <si>
    <t>فرع المزة</t>
  </si>
  <si>
    <t xml:space="preserve">سعر القطعة </t>
  </si>
  <si>
    <t xml:space="preserve">فرع البرامكة </t>
  </si>
  <si>
    <t>سعر القطعة</t>
  </si>
  <si>
    <t xml:space="preserve">فرع القصاع </t>
  </si>
  <si>
    <t>فرع مشروع دمر</t>
  </si>
  <si>
    <t>مجموع المبيعات</t>
  </si>
  <si>
    <t>نسبة المبيعات من المبيعات الاجمالية</t>
  </si>
  <si>
    <t>مبلغ الضريبة</t>
  </si>
  <si>
    <t xml:space="preserve">المجموع بعد حسم الضريبة </t>
  </si>
  <si>
    <t>المبلغ-المصاريف الثابتة</t>
  </si>
  <si>
    <t xml:space="preserve">مجموع المبيعات الكلي للفروع </t>
  </si>
  <si>
    <t>المتوسط الحسابي لمبيعات الفروع</t>
  </si>
  <si>
    <t>أعلى مبيعات</t>
  </si>
  <si>
    <t>أقل مبيعات</t>
  </si>
  <si>
    <t xml:space="preserve">حساب مجموع مبيعات كل نوع من الأجهزة </t>
  </si>
  <si>
    <t>حساب مجموع المبيعات الاجمالية</t>
  </si>
  <si>
    <t>نسبة مبيعات كل نوع من المبيعات الاجمالية</t>
  </si>
  <si>
    <t>احتساب مبلغ الضريبة %5 ,%8</t>
  </si>
  <si>
    <t>حساب المجموع بعد حسم مبلغ الضريبة</t>
  </si>
  <si>
    <t>احتساب صافي المبلغ بعد حسم المصاريف الثابتة</t>
  </si>
  <si>
    <t>في حال كانت مجموع المبيعات اكبر من 400000 فالمبيعات جيدة ووضع ! في حال كانت المبيعات اقل من هذا المبلغ</t>
  </si>
  <si>
    <t>حساب نسبة المبيعات غير الجيدة</t>
  </si>
  <si>
    <t>المتوسط الحسابي</t>
  </si>
  <si>
    <t>اعلى مبيعات</t>
  </si>
  <si>
    <t>اقل مبيعات</t>
  </si>
  <si>
    <t>رسم مخطط بياني لانواع الأجهزة ونسبة مبيعاتها من المبيعات الاجمالية</t>
  </si>
  <si>
    <t>تلوين المبيعات التي تقل عن المتوسط باللون الأخضر (الخلية ,الخط)</t>
  </si>
  <si>
    <t>فلترة المعلومات لتبقى المبيعات الأكبر من متوسط المبيعات</t>
  </si>
  <si>
    <t>حال المبيعات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</si>
</sst>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9" fontId="1" fillId="0" borderId="0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rightToLeft="1" tabSelected="1" zoomScale="80" zoomScaleNormal="80" workbookViewId="0">
      <selection sqref="A1:Q1"/>
    </sheetView>
  </sheetViews>
  <sheetFormatPr defaultRowHeight="21" x14ac:dyDescent="0.25"/>
  <cols>
    <col min="1" max="1" width="4.85546875" style="1" bestFit="1" customWidth="1"/>
    <col min="2" max="2" width="59.42578125" style="1" bestFit="1" customWidth="1"/>
    <col min="3" max="3" width="11" style="1" bestFit="1" customWidth="1"/>
    <col min="4" max="4" width="12.7109375" style="1" bestFit="1" customWidth="1"/>
    <col min="5" max="5" width="11" style="1" bestFit="1" customWidth="1"/>
    <col min="6" max="6" width="12.140625" style="1" bestFit="1" customWidth="1"/>
    <col min="7" max="7" width="11" style="1" bestFit="1" customWidth="1"/>
    <col min="8" max="8" width="12.140625" style="1" bestFit="1" customWidth="1"/>
    <col min="9" max="9" width="11" style="1" bestFit="1" customWidth="1"/>
    <col min="10" max="10" width="12.140625" style="1" bestFit="1" customWidth="1"/>
    <col min="11" max="11" width="16.28515625" style="1" bestFit="1" customWidth="1"/>
    <col min="12" max="12" width="31" style="1" customWidth="1"/>
    <col min="13" max="13" width="12.5703125" style="1" bestFit="1" customWidth="1"/>
    <col min="14" max="14" width="23.140625" style="1" bestFit="1" customWidth="1"/>
    <col min="15" max="15" width="20.28515625" style="1" customWidth="1"/>
    <col min="16" max="16384" width="9.140625" style="1"/>
  </cols>
  <sheetData>
    <row r="1" spans="1:19" ht="22.5" thickTop="1" thickBot="1" x14ac:dyDescent="0.3">
      <c r="A1" s="24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25"/>
      <c r="R1" s="3"/>
      <c r="S1" s="3"/>
    </row>
    <row r="2" spans="1:19" ht="22.5" thickTop="1" thickBot="1" x14ac:dyDescent="0.3">
      <c r="A2" s="28" t="s">
        <v>1</v>
      </c>
      <c r="B2" s="22" t="s">
        <v>2</v>
      </c>
      <c r="C2" s="30" t="s">
        <v>12</v>
      </c>
      <c r="D2" s="31"/>
      <c r="E2" s="30" t="s">
        <v>14</v>
      </c>
      <c r="F2" s="31"/>
      <c r="G2" s="30" t="s">
        <v>16</v>
      </c>
      <c r="H2" s="31"/>
      <c r="I2" s="30" t="s">
        <v>17</v>
      </c>
      <c r="J2" s="31"/>
      <c r="K2" s="22" t="s">
        <v>18</v>
      </c>
      <c r="L2" s="26" t="s">
        <v>19</v>
      </c>
      <c r="M2" s="22" t="s">
        <v>20</v>
      </c>
      <c r="N2" s="26" t="s">
        <v>21</v>
      </c>
      <c r="O2" s="26" t="s">
        <v>22</v>
      </c>
      <c r="P2" s="28" t="s">
        <v>41</v>
      </c>
      <c r="Q2" s="33"/>
      <c r="R2" s="15"/>
      <c r="S2" s="15"/>
    </row>
    <row r="3" spans="1:19" ht="22.5" thickTop="1" thickBot="1" x14ac:dyDescent="0.3">
      <c r="A3" s="29"/>
      <c r="B3" s="23"/>
      <c r="C3" s="6" t="s">
        <v>11</v>
      </c>
      <c r="D3" s="7" t="s">
        <v>13</v>
      </c>
      <c r="E3" s="7" t="s">
        <v>11</v>
      </c>
      <c r="F3" s="7" t="s">
        <v>15</v>
      </c>
      <c r="G3" s="7" t="s">
        <v>11</v>
      </c>
      <c r="H3" s="7" t="s">
        <v>15</v>
      </c>
      <c r="I3" s="7" t="s">
        <v>11</v>
      </c>
      <c r="J3" s="7" t="s">
        <v>15</v>
      </c>
      <c r="K3" s="23"/>
      <c r="L3" s="27"/>
      <c r="M3" s="23"/>
      <c r="N3" s="27"/>
      <c r="O3" s="27"/>
      <c r="P3" s="29"/>
      <c r="Q3" s="34"/>
      <c r="R3" s="15"/>
      <c r="S3" s="15"/>
    </row>
    <row r="4" spans="1:19" ht="22.5" thickTop="1" thickBot="1" x14ac:dyDescent="0.3">
      <c r="A4" s="2">
        <v>1</v>
      </c>
      <c r="B4" s="2" t="s">
        <v>3</v>
      </c>
      <c r="C4" s="2">
        <v>4</v>
      </c>
      <c r="D4" s="2">
        <v>40000</v>
      </c>
      <c r="E4" s="2">
        <v>10</v>
      </c>
      <c r="F4" s="2">
        <v>35000</v>
      </c>
      <c r="G4" s="2">
        <v>6</v>
      </c>
      <c r="H4" s="2">
        <v>45000</v>
      </c>
      <c r="I4" s="2">
        <v>2</v>
      </c>
      <c r="J4" s="2">
        <v>30000</v>
      </c>
      <c r="K4" s="9">
        <f>SUM(I4*J4+H4*G4+F4*E4+D4*C4)</f>
        <v>840000</v>
      </c>
      <c r="L4" s="10">
        <f>K4/$K$11</f>
        <v>0.15512465373961218</v>
      </c>
      <c r="M4" s="2">
        <f>IF(K4&gt;600000,"8%","5%")*K4</f>
        <v>67200</v>
      </c>
      <c r="N4" s="9">
        <f>K4-M4</f>
        <v>772800</v>
      </c>
      <c r="O4" s="9">
        <f>N4-$C$22</f>
        <v>722800</v>
      </c>
      <c r="P4" s="13" t="str">
        <f>IF(K4&gt;400000,"جيدة","!")</f>
        <v>جيدة</v>
      </c>
      <c r="Q4" s="14"/>
      <c r="R4" s="16"/>
      <c r="S4" s="16"/>
    </row>
    <row r="5" spans="1:19" ht="22.5" thickTop="1" thickBot="1" x14ac:dyDescent="0.3">
      <c r="A5" s="2">
        <v>2</v>
      </c>
      <c r="B5" s="2" t="s">
        <v>4</v>
      </c>
      <c r="C5" s="2">
        <v>2</v>
      </c>
      <c r="D5" s="2">
        <v>70000</v>
      </c>
      <c r="E5" s="2">
        <v>6</v>
      </c>
      <c r="F5" s="2">
        <v>85000</v>
      </c>
      <c r="G5" s="2">
        <v>3</v>
      </c>
      <c r="H5" s="2">
        <v>60000</v>
      </c>
      <c r="I5" s="2">
        <v>9</v>
      </c>
      <c r="J5" s="2">
        <v>90000</v>
      </c>
      <c r="K5" s="9">
        <f>SUM(I5*J5+H5*G5+F5*E5+D5*C5)</f>
        <v>1640000</v>
      </c>
      <c r="L5" s="10">
        <f t="shared" ref="L5:L10" si="0">K5/$K$11</f>
        <v>0.30286241920590951</v>
      </c>
      <c r="M5" s="2">
        <f t="shared" ref="M5:M10" si="1">IF(K5&gt;600000,"8%","5%")*K5</f>
        <v>131200</v>
      </c>
      <c r="N5" s="9">
        <f t="shared" ref="N5:N10" si="2">K5-M5</f>
        <v>1508800</v>
      </c>
      <c r="O5" s="9">
        <f t="shared" ref="O5:O10" si="3">N5-$C$22</f>
        <v>1458800</v>
      </c>
      <c r="P5" s="13" t="str">
        <f t="shared" ref="P5:P10" si="4">IF(K5&gt;400000,"جيدة","!")</f>
        <v>جيدة</v>
      </c>
      <c r="Q5" s="14"/>
      <c r="R5" s="16"/>
      <c r="S5" s="16"/>
    </row>
    <row r="6" spans="1:19" ht="22.5" thickTop="1" thickBot="1" x14ac:dyDescent="0.3">
      <c r="A6" s="2">
        <v>3</v>
      </c>
      <c r="B6" s="2" t="s">
        <v>5</v>
      </c>
      <c r="C6" s="2">
        <v>6</v>
      </c>
      <c r="D6" s="2">
        <v>26000</v>
      </c>
      <c r="E6" s="2">
        <v>0</v>
      </c>
      <c r="F6" s="2">
        <v>26000</v>
      </c>
      <c r="G6" s="2">
        <v>3</v>
      </c>
      <c r="H6" s="2">
        <v>30000</v>
      </c>
      <c r="I6" s="2">
        <v>4</v>
      </c>
      <c r="J6" s="2">
        <v>35000</v>
      </c>
      <c r="K6" s="9">
        <f t="shared" ref="K6:K10" si="5">SUM(I6*J6+H6*G6+F6*E6+D6*C6)</f>
        <v>386000</v>
      </c>
      <c r="L6" s="10">
        <f t="shared" si="0"/>
        <v>7.1283471837488455E-2</v>
      </c>
      <c r="M6" s="2">
        <f t="shared" si="1"/>
        <v>19300</v>
      </c>
      <c r="N6" s="9">
        <f t="shared" si="2"/>
        <v>366700</v>
      </c>
      <c r="O6" s="9">
        <f t="shared" si="3"/>
        <v>316700</v>
      </c>
      <c r="P6" s="13" t="str">
        <f t="shared" si="4"/>
        <v>!</v>
      </c>
      <c r="Q6" s="14"/>
      <c r="R6" s="17"/>
      <c r="S6" s="17"/>
    </row>
    <row r="7" spans="1:19" ht="22.5" thickTop="1" thickBot="1" x14ac:dyDescent="0.3">
      <c r="A7" s="2">
        <v>4</v>
      </c>
      <c r="B7" s="2" t="s">
        <v>6</v>
      </c>
      <c r="C7" s="2">
        <v>1</v>
      </c>
      <c r="D7" s="2">
        <v>15000</v>
      </c>
      <c r="E7" s="2">
        <v>2</v>
      </c>
      <c r="F7" s="2">
        <v>13000</v>
      </c>
      <c r="G7" s="2">
        <v>1</v>
      </c>
      <c r="H7" s="2">
        <v>17000</v>
      </c>
      <c r="I7" s="2">
        <v>3</v>
      </c>
      <c r="J7" s="2">
        <v>20000</v>
      </c>
      <c r="K7" s="9">
        <f t="shared" si="5"/>
        <v>118000</v>
      </c>
      <c r="L7" s="10">
        <f t="shared" si="0"/>
        <v>2.1791320406278854E-2</v>
      </c>
      <c r="M7" s="2">
        <f t="shared" si="1"/>
        <v>5900</v>
      </c>
      <c r="N7" s="9">
        <f t="shared" si="2"/>
        <v>112100</v>
      </c>
      <c r="O7" s="9">
        <f t="shared" si="3"/>
        <v>62100</v>
      </c>
      <c r="P7" s="13" t="str">
        <f t="shared" si="4"/>
        <v>!</v>
      </c>
      <c r="Q7" s="14"/>
      <c r="R7" s="16"/>
      <c r="S7" s="16"/>
    </row>
    <row r="8" spans="1:19" ht="22.5" thickTop="1" thickBot="1" x14ac:dyDescent="0.3">
      <c r="A8" s="2">
        <v>5</v>
      </c>
      <c r="B8" s="2" t="s">
        <v>7</v>
      </c>
      <c r="C8" s="2">
        <v>0</v>
      </c>
      <c r="D8" s="2">
        <v>20000</v>
      </c>
      <c r="E8" s="2">
        <v>5</v>
      </c>
      <c r="F8" s="2">
        <v>25000</v>
      </c>
      <c r="G8" s="2">
        <v>2</v>
      </c>
      <c r="H8" s="2">
        <v>17000</v>
      </c>
      <c r="I8" s="2">
        <v>1</v>
      </c>
      <c r="J8" s="2">
        <v>22000</v>
      </c>
      <c r="K8" s="9">
        <f t="shared" si="5"/>
        <v>181000</v>
      </c>
      <c r="L8" s="10">
        <f t="shared" si="0"/>
        <v>3.3425669436749766E-2</v>
      </c>
      <c r="M8" s="2">
        <f t="shared" si="1"/>
        <v>9050</v>
      </c>
      <c r="N8" s="9">
        <f t="shared" si="2"/>
        <v>171950</v>
      </c>
      <c r="O8" s="9">
        <f t="shared" si="3"/>
        <v>121950</v>
      </c>
      <c r="P8" s="13" t="str">
        <f t="shared" si="4"/>
        <v>!</v>
      </c>
      <c r="Q8" s="14"/>
      <c r="R8" s="16"/>
      <c r="S8" s="16"/>
    </row>
    <row r="9" spans="1:19" ht="22.5" thickTop="1" thickBot="1" x14ac:dyDescent="0.3">
      <c r="A9" s="2">
        <v>6</v>
      </c>
      <c r="B9" s="2" t="s">
        <v>8</v>
      </c>
      <c r="C9" s="2">
        <v>1</v>
      </c>
      <c r="D9" s="2">
        <v>90000</v>
      </c>
      <c r="E9" s="2">
        <v>0</v>
      </c>
      <c r="F9" s="2">
        <v>70000</v>
      </c>
      <c r="G9" s="2">
        <v>3</v>
      </c>
      <c r="H9" s="2">
        <v>85000</v>
      </c>
      <c r="I9" s="2">
        <v>5</v>
      </c>
      <c r="J9" s="2">
        <v>75000</v>
      </c>
      <c r="K9" s="9">
        <f t="shared" si="5"/>
        <v>720000</v>
      </c>
      <c r="L9" s="10">
        <f t="shared" si="0"/>
        <v>0.1329639889196676</v>
      </c>
      <c r="M9" s="2">
        <f t="shared" si="1"/>
        <v>57600</v>
      </c>
      <c r="N9" s="9">
        <f t="shared" si="2"/>
        <v>662400</v>
      </c>
      <c r="O9" s="9">
        <f t="shared" si="3"/>
        <v>612400</v>
      </c>
      <c r="P9" s="13" t="str">
        <f t="shared" si="4"/>
        <v>جيدة</v>
      </c>
      <c r="Q9" s="14"/>
      <c r="R9" s="18"/>
      <c r="S9" s="18"/>
    </row>
    <row r="10" spans="1:19" ht="22.5" thickTop="1" thickBot="1" x14ac:dyDescent="0.3">
      <c r="A10" s="2">
        <v>7</v>
      </c>
      <c r="B10" s="2" t="s">
        <v>9</v>
      </c>
      <c r="C10" s="2">
        <v>5</v>
      </c>
      <c r="D10" s="2">
        <v>100000</v>
      </c>
      <c r="E10" s="2">
        <v>2</v>
      </c>
      <c r="F10" s="2">
        <v>110000</v>
      </c>
      <c r="G10" s="2">
        <v>0</v>
      </c>
      <c r="H10" s="2">
        <v>90000</v>
      </c>
      <c r="I10" s="2">
        <v>9</v>
      </c>
      <c r="J10" s="2">
        <v>90000</v>
      </c>
      <c r="K10" s="9">
        <f t="shared" si="5"/>
        <v>1530000</v>
      </c>
      <c r="L10" s="10">
        <f t="shared" si="0"/>
        <v>0.28254847645429365</v>
      </c>
      <c r="M10" s="2">
        <f t="shared" si="1"/>
        <v>122400</v>
      </c>
      <c r="N10" s="9">
        <f t="shared" si="2"/>
        <v>1407600</v>
      </c>
      <c r="O10" s="9">
        <f t="shared" si="3"/>
        <v>1357600</v>
      </c>
      <c r="P10" s="13" t="str">
        <f t="shared" si="4"/>
        <v>جيدة</v>
      </c>
      <c r="Q10" s="14"/>
      <c r="R10" s="16"/>
      <c r="S10" s="16"/>
    </row>
    <row r="11" spans="1:19" ht="22.5" thickTop="1" thickBot="1" x14ac:dyDescent="0.3">
      <c r="A11" s="2"/>
      <c r="B11" s="2" t="s">
        <v>10</v>
      </c>
      <c r="C11" s="24">
        <f>SUMPRODUCT(C4:C10,D4:D10)</f>
        <v>1061000</v>
      </c>
      <c r="D11" s="25"/>
      <c r="E11" s="24">
        <f t="shared" ref="E11" si="6">SUMPRODUCT(E4:E10,F4:F10)</f>
        <v>1231000</v>
      </c>
      <c r="F11" s="25"/>
      <c r="G11" s="24">
        <f t="shared" ref="G11" si="7">SUMPRODUCT(G4:G10,H4:H10)</f>
        <v>846000</v>
      </c>
      <c r="H11" s="25"/>
      <c r="I11" s="24">
        <f t="shared" ref="I11" si="8">SUMPRODUCT(I4:I10,J4:J10)</f>
        <v>2277000</v>
      </c>
      <c r="J11" s="25"/>
      <c r="K11" s="9">
        <f>SUM(K4:K10)</f>
        <v>5415000</v>
      </c>
      <c r="L11" s="2"/>
      <c r="M11" s="2"/>
      <c r="N11" s="2"/>
      <c r="O11" s="2"/>
      <c r="P11" s="13"/>
      <c r="Q11" s="14"/>
      <c r="R11" s="16"/>
      <c r="S11" s="16"/>
    </row>
    <row r="12" spans="1:19" ht="22.5" thickTop="1" thickBot="1" x14ac:dyDescent="0.3">
      <c r="A12" s="2"/>
      <c r="B12" s="19" t="s">
        <v>23</v>
      </c>
      <c r="C12" s="20"/>
      <c r="D12" s="20"/>
      <c r="E12" s="20"/>
      <c r="F12" s="20"/>
      <c r="G12" s="20"/>
      <c r="H12" s="20"/>
      <c r="I12" s="20"/>
      <c r="J12" s="21"/>
      <c r="K12" s="2"/>
      <c r="L12" s="2"/>
      <c r="M12" s="2"/>
      <c r="N12" s="2"/>
      <c r="O12" s="2"/>
      <c r="P12" s="13"/>
      <c r="Q12" s="14"/>
      <c r="R12" s="16"/>
      <c r="S12" s="16"/>
    </row>
    <row r="13" spans="1:19" ht="22.5" thickTop="1" thickBot="1" x14ac:dyDescent="0.3">
      <c r="A13" s="2"/>
      <c r="B13" s="19" t="s">
        <v>24</v>
      </c>
      <c r="C13" s="20"/>
      <c r="D13" s="20"/>
      <c r="E13" s="20"/>
      <c r="F13" s="20"/>
      <c r="G13" s="20"/>
      <c r="H13" s="20"/>
      <c r="I13" s="20"/>
      <c r="J13" s="21"/>
      <c r="K13" s="2"/>
      <c r="L13" s="2"/>
      <c r="M13" s="2"/>
      <c r="N13" s="2"/>
      <c r="O13" s="2"/>
      <c r="P13" s="13"/>
      <c r="Q13" s="14"/>
      <c r="R13" s="16"/>
      <c r="S13" s="16"/>
    </row>
    <row r="14" spans="1:19" ht="22.5" thickTop="1" thickBot="1" x14ac:dyDescent="0.3">
      <c r="A14" s="2"/>
      <c r="B14" s="19" t="s">
        <v>25</v>
      </c>
      <c r="C14" s="20"/>
      <c r="D14" s="20"/>
      <c r="E14" s="20"/>
      <c r="F14" s="20"/>
      <c r="G14" s="20"/>
      <c r="H14" s="20"/>
      <c r="I14" s="20"/>
      <c r="J14" s="21"/>
      <c r="K14" s="2"/>
      <c r="L14" s="2"/>
      <c r="M14" s="2"/>
      <c r="N14" s="2"/>
      <c r="O14" s="2"/>
      <c r="P14" s="13"/>
      <c r="Q14" s="14"/>
      <c r="R14" s="16"/>
      <c r="S14" s="16"/>
    </row>
    <row r="15" spans="1:19" ht="22.5" thickTop="1" thickBot="1" x14ac:dyDescent="0.3">
      <c r="A15" s="2"/>
      <c r="B15" s="19" t="s">
        <v>26</v>
      </c>
      <c r="C15" s="20"/>
      <c r="D15" s="20"/>
      <c r="E15" s="20"/>
      <c r="F15" s="20"/>
      <c r="G15" s="20"/>
      <c r="H15" s="20"/>
      <c r="I15" s="20"/>
      <c r="J15" s="21"/>
      <c r="K15" s="2"/>
      <c r="L15" s="2"/>
      <c r="M15" s="2"/>
      <c r="N15" s="2"/>
      <c r="O15" s="2"/>
      <c r="P15" s="13"/>
      <c r="Q15" s="14"/>
      <c r="R15" s="16"/>
      <c r="S15" s="16"/>
    </row>
    <row r="16" spans="1:19" ht="22.5" thickTop="1" thickBot="1" x14ac:dyDescent="0.3"/>
    <row r="17" spans="1:13" ht="22.5" thickTop="1" thickBot="1" x14ac:dyDescent="0.3">
      <c r="A17" s="2">
        <v>1</v>
      </c>
      <c r="B17" s="4" t="s">
        <v>27</v>
      </c>
      <c r="C17" s="4"/>
      <c r="M17" s="8"/>
    </row>
    <row r="18" spans="1:13" ht="22.5" thickTop="1" thickBot="1" x14ac:dyDescent="0.3">
      <c r="A18" s="2">
        <v>2</v>
      </c>
      <c r="B18" s="4" t="s">
        <v>28</v>
      </c>
      <c r="C18" s="4"/>
    </row>
    <row r="19" spans="1:13" ht="22.5" thickTop="1" thickBot="1" x14ac:dyDescent="0.3">
      <c r="A19" s="2">
        <v>3</v>
      </c>
      <c r="B19" s="4" t="s">
        <v>29</v>
      </c>
      <c r="C19" s="4"/>
    </row>
    <row r="20" spans="1:13" ht="22.5" thickTop="1" thickBot="1" x14ac:dyDescent="0.3">
      <c r="A20" s="2">
        <v>4</v>
      </c>
      <c r="B20" s="4" t="s">
        <v>30</v>
      </c>
      <c r="C20" s="4"/>
    </row>
    <row r="21" spans="1:13" ht="22.5" thickTop="1" thickBot="1" x14ac:dyDescent="0.3">
      <c r="A21" s="2">
        <v>5</v>
      </c>
      <c r="B21" s="4" t="s">
        <v>31</v>
      </c>
      <c r="C21" s="4"/>
    </row>
    <row r="22" spans="1:13" ht="22.5" thickTop="1" thickBot="1" x14ac:dyDescent="0.3">
      <c r="A22" s="2">
        <v>6</v>
      </c>
      <c r="B22" s="4" t="s">
        <v>32</v>
      </c>
      <c r="C22" s="4">
        <v>50000</v>
      </c>
    </row>
    <row r="23" spans="1:13" ht="31.5" thickTop="1" thickBot="1" x14ac:dyDescent="0.3">
      <c r="A23" s="2">
        <v>7</v>
      </c>
      <c r="B23" s="5" t="s">
        <v>33</v>
      </c>
      <c r="C23" s="4"/>
    </row>
    <row r="24" spans="1:13" ht="22.5" thickTop="1" thickBot="1" x14ac:dyDescent="0.3">
      <c r="A24" s="2">
        <v>8</v>
      </c>
      <c r="B24" s="4" t="s">
        <v>34</v>
      </c>
      <c r="C24" s="11">
        <f>COUNTIF(P4:Q10,P7)/COUNT(K4:K10)</f>
        <v>0.42857142857142855</v>
      </c>
    </row>
    <row r="25" spans="1:13" ht="22.5" thickTop="1" thickBot="1" x14ac:dyDescent="0.3">
      <c r="A25" s="2">
        <v>9</v>
      </c>
      <c r="B25" s="4" t="s">
        <v>35</v>
      </c>
      <c r="C25" s="12">
        <f>AVERAGE(K4:K10)</f>
        <v>773571.42857142852</v>
      </c>
    </row>
    <row r="26" spans="1:13" ht="22.5" thickTop="1" thickBot="1" x14ac:dyDescent="0.3">
      <c r="A26" s="2">
        <v>10</v>
      </c>
      <c r="B26" s="4" t="s">
        <v>36</v>
      </c>
      <c r="C26" s="12">
        <f>MAX(K4:K10)</f>
        <v>1640000</v>
      </c>
    </row>
    <row r="27" spans="1:13" ht="22.5" thickTop="1" thickBot="1" x14ac:dyDescent="0.3">
      <c r="A27" s="2">
        <v>11</v>
      </c>
      <c r="B27" s="4" t="s">
        <v>37</v>
      </c>
      <c r="C27" s="12">
        <f>MIN(K4:K10)</f>
        <v>118000</v>
      </c>
    </row>
    <row r="28" spans="1:13" ht="31.5" thickTop="1" thickBot="1" x14ac:dyDescent="0.3">
      <c r="A28" s="2">
        <v>12</v>
      </c>
      <c r="B28" s="5" t="s">
        <v>38</v>
      </c>
      <c r="C28" s="4"/>
    </row>
    <row r="29" spans="1:13" ht="22.5" thickTop="1" thickBot="1" x14ac:dyDescent="0.3">
      <c r="A29" s="2">
        <v>13</v>
      </c>
      <c r="B29" s="4" t="s">
        <v>39</v>
      </c>
      <c r="C29" s="4"/>
    </row>
    <row r="30" spans="1:13" ht="22.5" thickTop="1" thickBot="1" x14ac:dyDescent="0.3">
      <c r="A30" s="2">
        <v>14</v>
      </c>
      <c r="B30" s="4" t="s">
        <v>40</v>
      </c>
      <c r="C30" s="4"/>
    </row>
    <row r="31" spans="1:13" ht="21.75" thickTop="1" x14ac:dyDescent="0.25">
      <c r="A31" s="3"/>
      <c r="B31" s="3"/>
      <c r="C31" s="3"/>
    </row>
    <row r="32" spans="1:1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</sheetData>
  <mergeCells count="46">
    <mergeCell ref="A1:Q1"/>
    <mergeCell ref="P2:Q3"/>
    <mergeCell ref="N2:N3"/>
    <mergeCell ref="O2:O3"/>
    <mergeCell ref="B2:B3"/>
    <mergeCell ref="A2:A3"/>
    <mergeCell ref="C2:D2"/>
    <mergeCell ref="E2:F2"/>
    <mergeCell ref="G2:H2"/>
    <mergeCell ref="I2:J2"/>
    <mergeCell ref="K2:K3"/>
    <mergeCell ref="L2:L3"/>
    <mergeCell ref="B12:J12"/>
    <mergeCell ref="B13:J13"/>
    <mergeCell ref="B14:J14"/>
    <mergeCell ref="B15:J15"/>
    <mergeCell ref="M2:M3"/>
    <mergeCell ref="C11:D11"/>
    <mergeCell ref="E11:F11"/>
    <mergeCell ref="G11:H11"/>
    <mergeCell ref="I11:J11"/>
    <mergeCell ref="P10:Q10"/>
    <mergeCell ref="P11:Q11"/>
    <mergeCell ref="P12:Q12"/>
    <mergeCell ref="P13:Q13"/>
    <mergeCell ref="P4:Q4"/>
    <mergeCell ref="P5:Q5"/>
    <mergeCell ref="P6:Q6"/>
    <mergeCell ref="P7:Q7"/>
    <mergeCell ref="P8:Q8"/>
    <mergeCell ref="P14:Q14"/>
    <mergeCell ref="P15:Q15"/>
    <mergeCell ref="R2:S3"/>
    <mergeCell ref="R4:S4"/>
    <mergeCell ref="R5:S5"/>
    <mergeCell ref="R6:S6"/>
    <mergeCell ref="R7:S7"/>
    <mergeCell ref="R8:S8"/>
    <mergeCell ref="R9:S9"/>
    <mergeCell ref="R10:S10"/>
    <mergeCell ref="R11:S11"/>
    <mergeCell ref="R12:S12"/>
    <mergeCell ref="R13:S13"/>
    <mergeCell ref="R14:S14"/>
    <mergeCell ref="R15:S15"/>
    <mergeCell ref="P9:Q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Ahmad</cp:lastModifiedBy>
  <dcterms:created xsi:type="dcterms:W3CDTF">2015-04-08T06:10:29Z</dcterms:created>
  <dcterms:modified xsi:type="dcterms:W3CDTF">2017-11-11T22:16:12Z</dcterms:modified>
</cp:coreProperties>
</file>